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I\INVEST_AKCE_PŘIPRAVOVANÉ\Nasvětlení přechodů\VO ul. Nová a Zahradní\Výběrovka 2022\Zadávací VV\"/>
    </mc:Choice>
  </mc:AlternateContent>
  <bookViews>
    <workbookView xWindow="120" yWindow="150" windowWidth="19155" windowHeight="15660" activeTab="1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B26" i="3" l="1"/>
  <c r="C26" i="3" s="1"/>
  <c r="C9" i="3"/>
  <c r="B3" i="3"/>
  <c r="C4" i="3" s="1"/>
  <c r="I58" i="2"/>
  <c r="H58" i="2"/>
  <c r="E58" i="2"/>
  <c r="J58" i="2" s="1"/>
  <c r="I56" i="2"/>
  <c r="H56" i="2"/>
  <c r="E56" i="2"/>
  <c r="J56" i="2" s="1"/>
  <c r="I54" i="2"/>
  <c r="H54" i="2"/>
  <c r="E54" i="2"/>
  <c r="J54" i="2" s="1"/>
  <c r="I52" i="2"/>
  <c r="H52" i="2"/>
  <c r="E52" i="2"/>
  <c r="I50" i="2"/>
  <c r="H50" i="2"/>
  <c r="E50" i="2"/>
  <c r="J50" i="2" s="1"/>
  <c r="I48" i="2"/>
  <c r="H48" i="2"/>
  <c r="E48" i="2"/>
  <c r="I45" i="2"/>
  <c r="H45" i="2"/>
  <c r="J45" i="2" s="1"/>
  <c r="E45" i="2"/>
  <c r="I43" i="2"/>
  <c r="H43" i="2"/>
  <c r="E43" i="2"/>
  <c r="I41" i="2"/>
  <c r="H41" i="2"/>
  <c r="E41" i="2"/>
  <c r="I39" i="2"/>
  <c r="H39" i="2"/>
  <c r="E39" i="2"/>
  <c r="I35" i="2"/>
  <c r="I34" i="2"/>
  <c r="H34" i="2"/>
  <c r="E34" i="2"/>
  <c r="J34" i="2" s="1"/>
  <c r="I33" i="2"/>
  <c r="H33" i="2"/>
  <c r="E33" i="2"/>
  <c r="J33" i="2" s="1"/>
  <c r="I30" i="2"/>
  <c r="H30" i="2"/>
  <c r="E30" i="2"/>
  <c r="I29" i="2"/>
  <c r="H29" i="2"/>
  <c r="J29" i="2" s="1"/>
  <c r="E29" i="2"/>
  <c r="I28" i="2"/>
  <c r="H28" i="2"/>
  <c r="E28" i="2"/>
  <c r="I27" i="2"/>
  <c r="H27" i="2"/>
  <c r="E27" i="2"/>
  <c r="I26" i="2"/>
  <c r="H26" i="2"/>
  <c r="E26" i="2"/>
  <c r="I25" i="2"/>
  <c r="H25" i="2"/>
  <c r="E25" i="2"/>
  <c r="I24" i="2"/>
  <c r="H24" i="2"/>
  <c r="E24" i="2"/>
  <c r="I22" i="2"/>
  <c r="H22" i="2"/>
  <c r="E22" i="2"/>
  <c r="J22" i="2" s="1"/>
  <c r="I20" i="2"/>
  <c r="H20" i="2"/>
  <c r="E20" i="2"/>
  <c r="I18" i="2"/>
  <c r="H18" i="2"/>
  <c r="E18" i="2"/>
  <c r="J18" i="2" s="1"/>
  <c r="I16" i="2"/>
  <c r="H16" i="2"/>
  <c r="E16" i="2"/>
  <c r="I14" i="2"/>
  <c r="H14" i="2"/>
  <c r="E14" i="2"/>
  <c r="J14" i="2" s="1"/>
  <c r="I12" i="2"/>
  <c r="H12" i="2"/>
  <c r="E12" i="2"/>
  <c r="J12" i="2" s="1"/>
  <c r="I10" i="2"/>
  <c r="H10" i="2"/>
  <c r="E10" i="2"/>
  <c r="J10" i="2" s="1"/>
  <c r="I9" i="2"/>
  <c r="H9" i="2"/>
  <c r="E9" i="2"/>
  <c r="I8" i="2"/>
  <c r="H8" i="2"/>
  <c r="E8" i="2"/>
  <c r="J8" i="2" s="1"/>
  <c r="I7" i="2"/>
  <c r="H7" i="2"/>
  <c r="E7" i="2"/>
  <c r="J7" i="2" s="1"/>
  <c r="I6" i="2"/>
  <c r="H6" i="2"/>
  <c r="E6" i="2"/>
  <c r="I4" i="2"/>
  <c r="H4" i="2"/>
  <c r="E4" i="2"/>
  <c r="J52" i="2" l="1"/>
  <c r="J48" i="2"/>
  <c r="J43" i="2"/>
  <c r="J41" i="2"/>
  <c r="J39" i="2"/>
  <c r="J28" i="2"/>
  <c r="J27" i="2"/>
  <c r="J26" i="2"/>
  <c r="J25" i="2"/>
  <c r="J24" i="2"/>
  <c r="J20" i="2"/>
  <c r="J16" i="2"/>
  <c r="J9" i="2"/>
  <c r="H36" i="2"/>
  <c r="C6" i="3" s="1"/>
  <c r="J6" i="2"/>
  <c r="H59" i="2"/>
  <c r="J59" i="2"/>
  <c r="J30" i="2"/>
  <c r="E59" i="2"/>
  <c r="C10" i="3" s="1"/>
  <c r="C11" i="3" s="1"/>
  <c r="J4" i="2"/>
  <c r="E35" i="2"/>
  <c r="J35" i="2" s="1"/>
  <c r="B4" i="3"/>
  <c r="B7" i="3" s="1"/>
  <c r="J36" i="2" l="1"/>
  <c r="E36" i="2"/>
  <c r="C5" i="3" s="1"/>
  <c r="B12" i="3"/>
  <c r="C7" i="3" l="1"/>
  <c r="C8" i="3"/>
  <c r="C12" i="3" l="1"/>
  <c r="C15" i="3"/>
  <c r="C20" i="3" l="1"/>
  <c r="C19" i="3"/>
  <c r="C14" i="3"/>
  <c r="C13" i="3"/>
  <c r="C21" i="3" l="1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<sst xmlns="http://schemas.openxmlformats.org/spreadsheetml/2006/main" count="281" uniqueCount="154">
  <si>
    <t>Název</t>
  </si>
  <si>
    <t>Hodnota</t>
  </si>
  <si>
    <t>Nadpis rekapitulace</t>
  </si>
  <si>
    <t>Seznam prací a dodávek elektrotechnických zařízení</t>
  </si>
  <si>
    <t>Akce</t>
  </si>
  <si>
    <t>Doplnění veřejného osvětlení v Uherském Brodě</t>
  </si>
  <si>
    <t>Projekt</t>
  </si>
  <si>
    <t>SOI 01 - Ulice Nová</t>
  </si>
  <si>
    <t>Investor</t>
  </si>
  <si>
    <t>Město Uherský Brod</t>
  </si>
  <si>
    <t>Z. č.</t>
  </si>
  <si>
    <t>11-1/2019</t>
  </si>
  <si>
    <t>A. č.</t>
  </si>
  <si>
    <t/>
  </si>
  <si>
    <t>Smlouva</t>
  </si>
  <si>
    <t>Vypracoval</t>
  </si>
  <si>
    <t>Ing. Stanislav Bršlica</t>
  </si>
  <si>
    <t>Kontroloval</t>
  </si>
  <si>
    <t>Ing. St. Bršlica</t>
  </si>
  <si>
    <t>Datum</t>
  </si>
  <si>
    <t>20.04.2020</t>
  </si>
  <si>
    <t>Zpracovatel</t>
  </si>
  <si>
    <t>CÚ</t>
  </si>
  <si>
    <t>06/2019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</si>
  <si>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</si>
  <si>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</si>
  <si>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</si>
  <si>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</si>
  <si>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</si>
  <si>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</si>
  <si>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</si>
  <si>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</si>
  <si>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</si>
  <si>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</si>
  <si>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</si>
  <si>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0,00</t>
  </si>
  <si>
    <t>Opravy v záruce  (5 - 7) %</t>
  </si>
  <si>
    <t>GZS  (3,25 nebo 8,4) %</t>
  </si>
  <si>
    <t>3,25</t>
  </si>
  <si>
    <t>Provozní vlivy  %</t>
  </si>
  <si>
    <t>0,80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</si>
  <si>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</si>
  <si>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</si>
  <si>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</si>
  <si>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</si>
  <si>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</si>
  <si>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</si>
  <si>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</si>
  <si>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</si>
  <si>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</si>
  <si>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</si>
  <si>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</si>
  <si>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</si>
  <si>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</si>
  <si>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</si>
  <si>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</si>
  <si>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</si>
  <si>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</si>
  <si>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</si>
  <si>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</si>
  <si>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</si>
  <si>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</si>
  <si>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Elektromontáže</t>
  </si>
  <si>
    <t>SAMONOSNÉ VODIČE S PE IZOLACÍ</t>
  </si>
  <si>
    <t>1-AES 2x16 mm2</t>
  </si>
  <si>
    <t>m</t>
  </si>
  <si>
    <t>SOUČÁSTI VENKOVNÍHO VEDENÍ</t>
  </si>
  <si>
    <t>Kotevní svorka</t>
  </si>
  <si>
    <t>ks</t>
  </si>
  <si>
    <t>Závěsná svorka přímá</t>
  </si>
  <si>
    <t>Objímka upevňovací - dřevěný sloup</t>
  </si>
  <si>
    <t>Šroub napínací (oko - hák)</t>
  </si>
  <si>
    <t>Svorka propichovací AES 16 mm2</t>
  </si>
  <si>
    <t>Montáž svítidel výbojkových se zapojením vodičů, průmyslových nebo venkovních</t>
  </si>
  <si>
    <t xml:space="preserve"> na výložník</t>
  </si>
  <si>
    <t>202013</t>
  </si>
  <si>
    <t>SVÍTIDLA VEŘEJNÉHO OSVĚTLENÍ LED</t>
  </si>
  <si>
    <t>TESLUX TVO40SQ60N.70st x140st, 60W / 7200 lm, 3000K, IP66, s možností regulace stmívání, pojistka</t>
  </si>
  <si>
    <t>Montáž stožárů osvětlení bez zemních prací ostatních</t>
  </si>
  <si>
    <t xml:space="preserve"> do 12 m</t>
  </si>
  <si>
    <t>204011</t>
  </si>
  <si>
    <t>STOŽÁR PRO VEŘEJNÉ OSVĚTLENÍ</t>
  </si>
  <si>
    <t>Dřevěný sloup venkovního vedení do země, 8 m, čep 16 - 18 cm, tlakově naimpregnovaný, s impregnací paty kreosotovým olejem</t>
  </si>
  <si>
    <t>Montáž výložníků osvětlení jednoramenných sloupových, hmotnosti</t>
  </si>
  <si>
    <t xml:space="preserve"> do 35 kg</t>
  </si>
  <si>
    <t>204103</t>
  </si>
  <si>
    <t>VÝLOŽNÍK JEDNORAMENNÝ</t>
  </si>
  <si>
    <t>Výložník třmenový UDT 1 - 500/A, 0,5m</t>
  </si>
  <si>
    <t>HODINOVE ZUCTOVACI SAZBY</t>
  </si>
  <si>
    <t xml:space="preserve"> Napojeni na stavajici zarizeni</t>
  </si>
  <si>
    <t>hod</t>
  </si>
  <si>
    <t xml:space="preserve"> Zabezpeceni pracoviste</t>
  </si>
  <si>
    <t xml:space="preserve"> Manipulace autojeřábem</t>
  </si>
  <si>
    <t xml:space="preserve"> Montážní plošina do 13m</t>
  </si>
  <si>
    <t xml:space="preserve"> Zkusebni provoz</t>
  </si>
  <si>
    <t xml:space="preserve"> Vytyčení inž. sítí</t>
  </si>
  <si>
    <t>kmpl.</t>
  </si>
  <si>
    <t xml:space="preserve"> Dokumentace skutečného provedení, vč. geodet. zaměření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</si>
  <si>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</si>
  <si>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</si>
  <si>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</si>
  <si>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</si>
  <si>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</si>
  <si>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</si>
  <si>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</si>
  <si>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</si>
  <si>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Nadzemní vedení v zastaveném prostoru</t>
  </si>
  <si>
    <t>km</t>
  </si>
  <si>
    <t>SEJMUTÍ DRNU</t>
  </si>
  <si>
    <t xml:space="preserve"> Nářez drnu,naložení,odvoz</t>
  </si>
  <si>
    <t>m2</t>
  </si>
  <si>
    <t>ODSTRANĚNÍ DŘEVITÉHO POROSTU</t>
  </si>
  <si>
    <t xml:space="preserve"> Porost tvrdý, hustý</t>
  </si>
  <si>
    <t>VYTRHÁNÍ DLAŽBY</t>
  </si>
  <si>
    <t xml:space="preserve"> Betonové dlaždice, spáry nezalité</t>
  </si>
  <si>
    <t>JÁMA PRO STOŽÁRY VER.OSVĚTLENÍ</t>
  </si>
  <si>
    <t>O OBJEMU DO 2 m3</t>
  </si>
  <si>
    <t xml:space="preserve"> Zemina třídy 4,ručně</t>
  </si>
  <si>
    <t>m3</t>
  </si>
  <si>
    <t>ZÁKLAD Z KAMENE</t>
  </si>
  <si>
    <t>Velké lomové kameny a štěrk</t>
  </si>
  <si>
    <t>NALOŽENÍ ZEMINY</t>
  </si>
  <si>
    <t xml:space="preserve"> Naložení, ručně nebo bagrem</t>
  </si>
  <si>
    <t>ODVOZ ZEMINY</t>
  </si>
  <si>
    <t xml:space="preserve"> Do vzdálenosti 5 km</t>
  </si>
  <si>
    <t>ÚPRAVA POVRCHU</t>
  </si>
  <si>
    <t xml:space="preserve"> Položeni drnu</t>
  </si>
  <si>
    <t>POLOŽENÍ DLAŽBY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</si>
  <si>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</si>
  <si>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</si>
  <si>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</si>
  <si>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</si>
  <si>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</si>
  <si>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</si>
  <si>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</si>
  <si>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</si>
  <si>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</si>
  <si>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</si>
  <si>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</si>
  <si>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</si>
  <si>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</si>
  <si>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</si>
  <si>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</si>
  <si>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</si>
  <si>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</si>
  <si>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</si>
  <si>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</si>
  <si>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0,80%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</si>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</sst>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49" fontId="0" fillId="0" borderId="0" xfId="0" applyNumberFormat="1" applyFill="1"/>
    <xf numFmtId="4" fontId="1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2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workbookViewId="0">
      <selection activeCell="B7" sqref="B7"/>
    </sheetView>
  </sheetViews>
  <sheetFormatPr defaultRowHeight="15" x14ac:dyDescent="0.25"/>
  <cols>
    <col min="1" max="1" width="39.28515625" style="1" bestFit="1" customWidth="1"/>
    <col min="2" max="2" width="15" style="4" bestFit="1" customWidth="1"/>
    <col min="3" max="3" width="10.140625" style="4" bestFit="1" customWidth="1"/>
    <col min="4" max="4" width="0" hidden="1" customWidth="1"/>
    <col min="6" max="6" width="0" style="3" hidden="1" customWidth="1"/>
  </cols>
  <sheetData>
    <row r="1" spans="1:4" x14ac:dyDescent="0.25">
      <c r="A1" s="5" t="s">
        <v>0</v>
      </c>
      <c r="B1" s="11" t="s">
        <v>129</v>
      </c>
      <c r="C1" s="11" t="s">
        <v>130</v>
      </c>
      <c r="D1" s="2"/>
    </row>
    <row r="2" spans="1:4" x14ac:dyDescent="0.25">
      <c r="A2" s="7" t="s">
        <v>131</v>
      </c>
      <c r="B2" s="12"/>
      <c r="C2" s="12"/>
      <c r="D2" s="2"/>
    </row>
    <row r="3" spans="1:4" x14ac:dyDescent="0.25">
      <c r="A3" s="5" t="s">
        <v>132</v>
      </c>
      <c r="B3" s="13">
        <f>0</f>
        <v>0</v>
      </c>
      <c r="C3" s="13"/>
      <c r="D3" s="2"/>
    </row>
    <row r="4" spans="1:4" x14ac:dyDescent="0.25">
      <c r="A4" s="5" t="s">
        <v>133</v>
      </c>
      <c r="B4" s="13">
        <f>B3 * Parametry!B16 / 100</f>
        <v>0</v>
      </c>
      <c r="C4" s="13">
        <f>B3 * Parametry!B17 / 100</f>
        <v>0</v>
      </c>
      <c r="D4" s="2"/>
    </row>
    <row r="5" spans="1:4" x14ac:dyDescent="0.25">
      <c r="A5" s="5" t="s">
        <v>134</v>
      </c>
      <c r="B5" s="13"/>
      <c r="C5" s="13">
        <f>(Rozpočet!E36) + 0</f>
        <v>0</v>
      </c>
      <c r="D5" s="2"/>
    </row>
    <row r="6" spans="1:4" x14ac:dyDescent="0.25">
      <c r="A6" s="5" t="s">
        <v>135</v>
      </c>
      <c r="B6" s="13"/>
      <c r="C6" s="13">
        <f>0 + (Rozpočet!H36) + 0</f>
        <v>0</v>
      </c>
      <c r="D6" s="2"/>
    </row>
    <row r="7" spans="1:4" x14ac:dyDescent="0.25">
      <c r="A7" s="8" t="s">
        <v>136</v>
      </c>
      <c r="B7" s="14">
        <f>B3 + B4</f>
        <v>0</v>
      </c>
      <c r="C7" s="14">
        <f>C3 + C4 + C5 + C6</f>
        <v>0</v>
      </c>
      <c r="D7" s="2"/>
    </row>
    <row r="8" spans="1:4" x14ac:dyDescent="0.25">
      <c r="A8" s="5" t="s">
        <v>137</v>
      </c>
      <c r="B8" s="13"/>
      <c r="C8" s="13">
        <f>(C5 + C6) * Parametry!B18 / 100</f>
        <v>0</v>
      </c>
      <c r="D8" s="2"/>
    </row>
    <row r="9" spans="1:4" x14ac:dyDescent="0.25">
      <c r="A9" s="5" t="s">
        <v>138</v>
      </c>
      <c r="B9" s="13"/>
      <c r="C9" s="13">
        <f>0 + 0</f>
        <v>0</v>
      </c>
      <c r="D9" s="2"/>
    </row>
    <row r="10" spans="1:4" x14ac:dyDescent="0.25">
      <c r="A10" s="5" t="s">
        <v>104</v>
      </c>
      <c r="B10" s="13"/>
      <c r="C10" s="13">
        <f>(Rozpočet!E59) + (Rozpočet!H59)</f>
        <v>0</v>
      </c>
      <c r="D10" s="2"/>
    </row>
    <row r="11" spans="1:4" x14ac:dyDescent="0.25">
      <c r="A11" s="5" t="s">
        <v>139</v>
      </c>
      <c r="B11" s="13"/>
      <c r="C11" s="13">
        <f>(C9 + C10) * Parametry!B19 / 100</f>
        <v>0</v>
      </c>
      <c r="D11" s="2"/>
    </row>
    <row r="12" spans="1:4" x14ac:dyDescent="0.25">
      <c r="A12" s="8" t="s">
        <v>140</v>
      </c>
      <c r="B12" s="14">
        <f>B7</f>
        <v>0</v>
      </c>
      <c r="C12" s="14">
        <f>C7 + C8 + C9 + C10 + C11</f>
        <v>0</v>
      </c>
      <c r="D12" s="2"/>
    </row>
    <row r="13" spans="1:4" x14ac:dyDescent="0.25">
      <c r="A13" s="5" t="s">
        <v>141</v>
      </c>
      <c r="B13" s="13"/>
      <c r="C13" s="13">
        <f>(B12 + C12) * Parametry!B20 / 100</f>
        <v>0</v>
      </c>
      <c r="D13" s="2"/>
    </row>
    <row r="14" spans="1:4" x14ac:dyDescent="0.25">
      <c r="A14" s="5" t="s">
        <v>142</v>
      </c>
      <c r="B14" s="13"/>
      <c r="C14" s="13">
        <f>(B12 + C12) * Parametry!B21 / 100</f>
        <v>0</v>
      </c>
      <c r="D14" s="2"/>
    </row>
    <row r="15" spans="1:4" x14ac:dyDescent="0.25">
      <c r="A15" s="5" t="s">
        <v>143</v>
      </c>
      <c r="B15" s="13"/>
      <c r="C15" s="13">
        <f>(B7 + C7) * Parametry!B22 / 100</f>
        <v>0</v>
      </c>
      <c r="D15" s="2"/>
    </row>
    <row r="16" spans="1:4" x14ac:dyDescent="0.25">
      <c r="A16" s="7" t="s">
        <v>144</v>
      </c>
      <c r="B16" s="12"/>
      <c r="C16" s="12">
        <f>B12 + C12 + C13 + C14 + C15</f>
        <v>0</v>
      </c>
      <c r="D16" s="2"/>
    </row>
    <row r="17" spans="1:4" x14ac:dyDescent="0.25">
      <c r="A17" s="5" t="s">
        <v>13</v>
      </c>
      <c r="B17" s="13"/>
      <c r="C17" s="13"/>
      <c r="D17" s="2"/>
    </row>
    <row r="18" spans="1:4" x14ac:dyDescent="0.25">
      <c r="A18" s="7" t="s">
        <v>145</v>
      </c>
      <c r="B18" s="12"/>
      <c r="C18" s="12"/>
      <c r="D18" s="2"/>
    </row>
    <row r="19" spans="1:4" x14ac:dyDescent="0.25">
      <c r="A19" s="5" t="s">
        <v>146</v>
      </c>
      <c r="B19" s="13"/>
      <c r="C19" s="13">
        <f>C12 * Parametry!B23 / 100</f>
        <v>0</v>
      </c>
      <c r="D19" s="2"/>
    </row>
    <row r="20" spans="1:4" x14ac:dyDescent="0.25">
      <c r="A20" s="5" t="s">
        <v>147</v>
      </c>
      <c r="B20" s="13"/>
      <c r="C20" s="13">
        <f>C12 * Parametry!B24 / 100</f>
        <v>0</v>
      </c>
      <c r="D20" s="2"/>
    </row>
    <row r="21" spans="1:4" x14ac:dyDescent="0.25">
      <c r="A21" s="7" t="s">
        <v>148</v>
      </c>
      <c r="B21" s="12"/>
      <c r="C21" s="12">
        <f>C19 + C20</f>
        <v>0</v>
      </c>
      <c r="D21" s="2"/>
    </row>
    <row r="22" spans="1:4" x14ac:dyDescent="0.25">
      <c r="A22" s="5" t="s">
        <v>149</v>
      </c>
      <c r="B22" s="13"/>
      <c r="C22" s="13">
        <f>Parametry!B25 * Parametry!B28 * (C16 * Parametry!B27)^Parametry!B26</f>
        <v>0</v>
      </c>
      <c r="D22" s="2"/>
    </row>
    <row r="23" spans="1:4" x14ac:dyDescent="0.25">
      <c r="A23" s="5" t="s">
        <v>13</v>
      </c>
      <c r="B23" s="13"/>
      <c r="C23" s="13"/>
      <c r="D23" s="2"/>
    </row>
    <row r="24" spans="1:4" x14ac:dyDescent="0.25">
      <c r="A24" s="6" t="s">
        <v>150</v>
      </c>
      <c r="B24" s="15"/>
      <c r="C24" s="15">
        <f>C16 + C21 + C22</f>
        <v>0</v>
      </c>
      <c r="D24" s="2"/>
    </row>
    <row r="25" spans="1:4" x14ac:dyDescent="0.25">
      <c r="A25" s="5" t="s">
        <v>151</v>
      </c>
      <c r="B25" s="13">
        <f>(SUM(Rozpočet!E3:E35)+SUM(Rozpočet!E38:E58)) + (SUM(Rozpočet!H3:H34)+SUM(Rozpočet!H38:H58)) + B4 + C4 + C8 + C11 + C13 + C14 + C15 + C21 + C22</f>
        <v>0</v>
      </c>
      <c r="C25" s="13">
        <f>B25 * Parametry!B31 / 100</f>
        <v>0</v>
      </c>
      <c r="D25" s="2"/>
    </row>
    <row r="26" spans="1:4" x14ac:dyDescent="0.25">
      <c r="A26" s="5" t="s">
        <v>152</v>
      </c>
      <c r="B26" s="13">
        <f>(SUM(Rozpočet!E3,Rozpočet!E5,Rozpočet!E11,Rozpočet!E13,Rozpočet!E15,Rozpočet!E17,Rozpočet!E19,Rozpočet!E21,Rozpočet!E23,Rozpočet!E31:E32)+SUM(Rozpočet!E38,Rozpočet!E40,Rozpočet!E42,Rozpočet!E44,Rozpočet!E46:E47,Rozpočet!E49,Rozpočet!E51,Rozpočet!E53,Rozpočet!E55,Rozpočet!E57)) + (SUM(Rozpočet!H3,Rozpočet!H5,Rozpočet!H11,Rozpočet!H13,Rozpočet!H15,Rozpočet!H17,Rozpočet!H19,Rozpočet!H21,Rozpočet!H23,Rozpočet!H31:H32)+SUM(Rozpočet!H38,Rozpočet!H40,Rozpočet!H42,Rozpočet!H44,Rozpočet!H46:H47,Rozpočet!H49,Rozpočet!H51,Rozpočet!H53,Rozpočet!H55,Rozpočet!H57))</f>
        <v>0</v>
      </c>
      <c r="C26" s="13">
        <f>B26 * Parametry!B32 / 100</f>
        <v>0</v>
      </c>
      <c r="D26" s="2"/>
    </row>
    <row r="27" spans="1:4" x14ac:dyDescent="0.25">
      <c r="A27" s="6" t="s">
        <v>153</v>
      </c>
      <c r="B27" s="15"/>
      <c r="C27" s="15">
        <f>C24 + C25 + C26</f>
        <v>0</v>
      </c>
      <c r="D27" s="2"/>
    </row>
    <row r="28" spans="1:4" x14ac:dyDescent="0.25">
      <c r="A28" s="5" t="s">
        <v>13</v>
      </c>
      <c r="B28" s="13"/>
      <c r="C28" s="13"/>
      <c r="D28" s="2"/>
    </row>
    <row r="29" spans="1:4" x14ac:dyDescent="0.25">
      <c r="A29" s="5" t="s">
        <v>13</v>
      </c>
      <c r="B29" s="13"/>
      <c r="C29" s="13"/>
      <c r="D29" s="2"/>
    </row>
    <row r="30" spans="1:4" x14ac:dyDescent="0.25">
      <c r="A30" s="5" t="s">
        <v>13</v>
      </c>
      <c r="B30" s="13"/>
      <c r="C30" s="13"/>
      <c r="D30" s="2"/>
    </row>
  </sheetData>
  <pageMargins left="0.70866141732283472" right="0.70866141732283472" top="0.78740157480314965" bottom="0.78740157480314965" header="0.31496062992125984" footer="0.31496062992125984"/>
  <pageSetup paperSize="9" fitToHeight="0" orientation="portrait" r:id="rId1"/>
  <headerFooter>
    <oddHeader xml:space="preserve">&amp;CDoplnění veřejného osvětlení v Uherském Brodě
SOI 01 - Ulice Nová
</oddHeader>
    <oddFooter>&amp;RList č,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zoomScale="145" zoomScaleNormal="145" workbookViewId="0">
      <selection activeCell="D50" sqref="D50"/>
    </sheetView>
  </sheetViews>
  <sheetFormatPr defaultRowHeight="15" x14ac:dyDescent="0.25"/>
  <cols>
    <col min="1" max="1" width="55.7109375" style="20" customWidth="1"/>
    <col min="2" max="2" width="5.28515625" style="1" bestFit="1" customWidth="1"/>
    <col min="3" max="3" width="5.42578125" style="4" bestFit="1" customWidth="1"/>
    <col min="4" max="4" width="7.85546875" style="4" bestFit="1" customWidth="1"/>
    <col min="5" max="5" width="13.42578125" style="4" bestFit="1" customWidth="1"/>
    <col min="6" max="6" width="14.42578125" style="1" hidden="1" customWidth="1"/>
    <col min="7" max="7" width="7.85546875" style="4" bestFit="1" customWidth="1"/>
    <col min="8" max="8" width="12.5703125" style="4" bestFit="1" customWidth="1"/>
    <col min="9" max="9" width="7.85546875" style="4" hidden="1" customWidth="1"/>
    <col min="10" max="10" width="11.42578125" style="4" hidden="1" customWidth="1"/>
    <col min="11" max="12" width="0" hidden="1" customWidth="1"/>
    <col min="13" max="13" width="0" style="3" hidden="1" customWidth="1"/>
  </cols>
  <sheetData>
    <row r="1" spans="1:12" x14ac:dyDescent="0.25">
      <c r="A1" s="9" t="s">
        <v>0</v>
      </c>
      <c r="B1" s="5" t="s">
        <v>53</v>
      </c>
      <c r="C1" s="11" t="s">
        <v>54</v>
      </c>
      <c r="D1" s="11" t="s">
        <v>55</v>
      </c>
      <c r="E1" s="11" t="s">
        <v>56</v>
      </c>
      <c r="F1" s="5" t="s">
        <v>57</v>
      </c>
      <c r="G1" s="11" t="s">
        <v>58</v>
      </c>
      <c r="H1" s="11" t="s">
        <v>59</v>
      </c>
      <c r="I1" s="11" t="s">
        <v>60</v>
      </c>
      <c r="J1" s="11" t="s">
        <v>61</v>
      </c>
      <c r="K1" s="2"/>
      <c r="L1" s="2"/>
    </row>
    <row r="2" spans="1:12" x14ac:dyDescent="0.25">
      <c r="A2" s="18" t="s">
        <v>62</v>
      </c>
      <c r="B2" s="6" t="s">
        <v>13</v>
      </c>
      <c r="C2" s="15"/>
      <c r="D2" s="15"/>
      <c r="E2" s="15"/>
      <c r="F2" s="6" t="s">
        <v>13</v>
      </c>
      <c r="G2" s="15"/>
      <c r="H2" s="15"/>
      <c r="I2" s="15"/>
      <c r="J2" s="15"/>
      <c r="K2" s="2"/>
      <c r="L2" s="2"/>
    </row>
    <row r="3" spans="1:12" x14ac:dyDescent="0.25">
      <c r="A3" s="19" t="s">
        <v>63</v>
      </c>
      <c r="B3" s="16" t="s">
        <v>13</v>
      </c>
      <c r="C3" s="17"/>
      <c r="D3" s="17"/>
      <c r="E3" s="17"/>
      <c r="F3" s="16" t="s">
        <v>13</v>
      </c>
      <c r="G3" s="17"/>
      <c r="H3" s="17"/>
      <c r="I3" s="17"/>
      <c r="J3" s="17"/>
      <c r="K3" s="2"/>
      <c r="L3" s="2"/>
    </row>
    <row r="4" spans="1:12" x14ac:dyDescent="0.25">
      <c r="A4" s="9" t="s">
        <v>64</v>
      </c>
      <c r="B4" s="5" t="s">
        <v>65</v>
      </c>
      <c r="C4" s="13">
        <v>65</v>
      </c>
      <c r="D4" s="21"/>
      <c r="E4" s="13">
        <f>C4*D4</f>
        <v>0</v>
      </c>
      <c r="F4" s="5" t="s">
        <v>13</v>
      </c>
      <c r="G4" s="21"/>
      <c r="H4" s="13">
        <f>C4*G4</f>
        <v>0</v>
      </c>
      <c r="I4" s="13">
        <f>D4+G4</f>
        <v>0</v>
      </c>
      <c r="J4" s="13">
        <f>E4+H4</f>
        <v>0</v>
      </c>
      <c r="K4" s="2"/>
      <c r="L4" s="2"/>
    </row>
    <row r="5" spans="1:12" x14ac:dyDescent="0.25">
      <c r="A5" s="19" t="s">
        <v>66</v>
      </c>
      <c r="B5" s="16" t="s">
        <v>13</v>
      </c>
      <c r="C5" s="17"/>
      <c r="D5" s="17"/>
      <c r="E5" s="17"/>
      <c r="F5" s="16" t="s">
        <v>13</v>
      </c>
      <c r="G5" s="17"/>
      <c r="H5" s="17"/>
      <c r="I5" s="17"/>
      <c r="J5" s="17"/>
      <c r="K5" s="2"/>
      <c r="L5" s="2"/>
    </row>
    <row r="6" spans="1:12" x14ac:dyDescent="0.25">
      <c r="A6" s="9" t="s">
        <v>67</v>
      </c>
      <c r="B6" s="5" t="s">
        <v>68</v>
      </c>
      <c r="C6" s="13">
        <v>1</v>
      </c>
      <c r="D6" s="21"/>
      <c r="E6" s="13">
        <f>C6*D6</f>
        <v>0</v>
      </c>
      <c r="F6" s="5" t="s">
        <v>13</v>
      </c>
      <c r="G6" s="21"/>
      <c r="H6" s="13">
        <f>C6*G6</f>
        <v>0</v>
      </c>
      <c r="I6" s="13">
        <f t="shared" ref="I6:J10" si="0">D6+G6</f>
        <v>0</v>
      </c>
      <c r="J6" s="13">
        <f t="shared" si="0"/>
        <v>0</v>
      </c>
      <c r="K6" s="2"/>
      <c r="L6" s="2"/>
    </row>
    <row r="7" spans="1:12" x14ac:dyDescent="0.25">
      <c r="A7" s="9" t="s">
        <v>69</v>
      </c>
      <c r="B7" s="5" t="s">
        <v>68</v>
      </c>
      <c r="C7" s="13">
        <v>1</v>
      </c>
      <c r="D7" s="21"/>
      <c r="E7" s="13">
        <f>C7*D7</f>
        <v>0</v>
      </c>
      <c r="F7" s="5" t="s">
        <v>13</v>
      </c>
      <c r="G7" s="21"/>
      <c r="H7" s="13">
        <f>C7*G7</f>
        <v>0</v>
      </c>
      <c r="I7" s="13">
        <f t="shared" si="0"/>
        <v>0</v>
      </c>
      <c r="J7" s="13">
        <f t="shared" si="0"/>
        <v>0</v>
      </c>
      <c r="K7" s="2"/>
      <c r="L7" s="2"/>
    </row>
    <row r="8" spans="1:12" x14ac:dyDescent="0.25">
      <c r="A8" s="9" t="s">
        <v>70</v>
      </c>
      <c r="B8" s="5" t="s">
        <v>68</v>
      </c>
      <c r="C8" s="13">
        <v>2</v>
      </c>
      <c r="D8" s="21"/>
      <c r="E8" s="13">
        <f>C8*D8</f>
        <v>0</v>
      </c>
      <c r="F8" s="5" t="s">
        <v>13</v>
      </c>
      <c r="G8" s="21"/>
      <c r="H8" s="13">
        <f>C8*G8</f>
        <v>0</v>
      </c>
      <c r="I8" s="13">
        <f t="shared" si="0"/>
        <v>0</v>
      </c>
      <c r="J8" s="13">
        <f t="shared" si="0"/>
        <v>0</v>
      </c>
      <c r="K8" s="2"/>
      <c r="L8" s="2"/>
    </row>
    <row r="9" spans="1:12" x14ac:dyDescent="0.25">
      <c r="A9" s="9" t="s">
        <v>71</v>
      </c>
      <c r="B9" s="5" t="s">
        <v>68</v>
      </c>
      <c r="C9" s="13">
        <v>1</v>
      </c>
      <c r="D9" s="21"/>
      <c r="E9" s="13">
        <f>C9*D9</f>
        <v>0</v>
      </c>
      <c r="F9" s="5" t="s">
        <v>13</v>
      </c>
      <c r="G9" s="21"/>
      <c r="H9" s="13">
        <f>C9*G9</f>
        <v>0</v>
      </c>
      <c r="I9" s="13">
        <f t="shared" si="0"/>
        <v>0</v>
      </c>
      <c r="J9" s="13">
        <f t="shared" si="0"/>
        <v>0</v>
      </c>
      <c r="K9" s="2"/>
      <c r="L9" s="2"/>
    </row>
    <row r="10" spans="1:12" x14ac:dyDescent="0.25">
      <c r="A10" s="9" t="s">
        <v>72</v>
      </c>
      <c r="B10" s="5" t="s">
        <v>68</v>
      </c>
      <c r="C10" s="13">
        <v>4</v>
      </c>
      <c r="D10" s="21"/>
      <c r="E10" s="13">
        <f>C10*D10</f>
        <v>0</v>
      </c>
      <c r="F10" s="5" t="s">
        <v>13</v>
      </c>
      <c r="G10" s="21"/>
      <c r="H10" s="13">
        <f>C10*G10</f>
        <v>0</v>
      </c>
      <c r="I10" s="13">
        <f t="shared" si="0"/>
        <v>0</v>
      </c>
      <c r="J10" s="13">
        <f t="shared" si="0"/>
        <v>0</v>
      </c>
      <c r="K10" s="2"/>
      <c r="L10" s="2"/>
    </row>
    <row r="11" spans="1:12" ht="26.25" x14ac:dyDescent="0.25">
      <c r="A11" s="19" t="s">
        <v>73</v>
      </c>
      <c r="B11" s="16" t="s">
        <v>13</v>
      </c>
      <c r="C11" s="17"/>
      <c r="D11" s="17"/>
      <c r="E11" s="17"/>
      <c r="F11" s="16" t="s">
        <v>13</v>
      </c>
      <c r="G11" s="17"/>
      <c r="H11" s="17"/>
      <c r="I11" s="17"/>
      <c r="J11" s="17"/>
      <c r="K11" s="2"/>
      <c r="L11" s="2"/>
    </row>
    <row r="12" spans="1:12" x14ac:dyDescent="0.25">
      <c r="A12" s="9" t="s">
        <v>74</v>
      </c>
      <c r="B12" s="5" t="s">
        <v>68</v>
      </c>
      <c r="C12" s="13">
        <v>3</v>
      </c>
      <c r="D12" s="13">
        <v>0</v>
      </c>
      <c r="E12" s="13">
        <f>C12*D12</f>
        <v>0</v>
      </c>
      <c r="F12" s="5" t="s">
        <v>75</v>
      </c>
      <c r="G12" s="21"/>
      <c r="H12" s="13">
        <f>C12*G12</f>
        <v>0</v>
      </c>
      <c r="I12" s="13">
        <f>D12+G12</f>
        <v>0</v>
      </c>
      <c r="J12" s="13">
        <f>E12+H12</f>
        <v>0</v>
      </c>
      <c r="K12" s="2"/>
      <c r="L12" s="2"/>
    </row>
    <row r="13" spans="1:12" x14ac:dyDescent="0.25">
      <c r="A13" s="19" t="s">
        <v>76</v>
      </c>
      <c r="B13" s="16" t="s">
        <v>13</v>
      </c>
      <c r="C13" s="17"/>
      <c r="D13" s="17"/>
      <c r="E13" s="17"/>
      <c r="F13" s="16" t="s">
        <v>13</v>
      </c>
      <c r="G13" s="17"/>
      <c r="H13" s="17"/>
      <c r="I13" s="17"/>
      <c r="J13" s="17"/>
      <c r="K13" s="2"/>
      <c r="L13" s="2"/>
    </row>
    <row r="14" spans="1:12" ht="24.75" x14ac:dyDescent="0.25">
      <c r="A14" s="9" t="s">
        <v>77</v>
      </c>
      <c r="B14" s="5" t="s">
        <v>68</v>
      </c>
      <c r="C14" s="13">
        <v>2</v>
      </c>
      <c r="D14" s="21"/>
      <c r="E14" s="13">
        <f>C14*D14</f>
        <v>0</v>
      </c>
      <c r="F14" s="5" t="s">
        <v>13</v>
      </c>
      <c r="G14" s="13">
        <v>0</v>
      </c>
      <c r="H14" s="13">
        <f>C14*G14</f>
        <v>0</v>
      </c>
      <c r="I14" s="13">
        <f>D14+G14</f>
        <v>0</v>
      </c>
      <c r="J14" s="13">
        <f>E14+H14</f>
        <v>0</v>
      </c>
      <c r="K14" s="2"/>
      <c r="L14" s="2"/>
    </row>
    <row r="15" spans="1:12" x14ac:dyDescent="0.25">
      <c r="A15" s="19" t="s">
        <v>78</v>
      </c>
      <c r="B15" s="16" t="s">
        <v>13</v>
      </c>
      <c r="C15" s="17"/>
      <c r="D15" s="17"/>
      <c r="E15" s="17"/>
      <c r="F15" s="16" t="s">
        <v>13</v>
      </c>
      <c r="G15" s="17"/>
      <c r="H15" s="17"/>
      <c r="I15" s="17"/>
      <c r="J15" s="17"/>
      <c r="K15" s="2"/>
      <c r="L15" s="2"/>
    </row>
    <row r="16" spans="1:12" x14ac:dyDescent="0.25">
      <c r="A16" s="9" t="s">
        <v>79</v>
      </c>
      <c r="B16" s="5" t="s">
        <v>68</v>
      </c>
      <c r="C16" s="13">
        <v>2</v>
      </c>
      <c r="D16" s="13">
        <v>0</v>
      </c>
      <c r="E16" s="13">
        <f>C16*D16</f>
        <v>0</v>
      </c>
      <c r="F16" s="5" t="s">
        <v>80</v>
      </c>
      <c r="G16" s="21"/>
      <c r="H16" s="13">
        <f>C16*G16</f>
        <v>0</v>
      </c>
      <c r="I16" s="13">
        <f>D16+G16</f>
        <v>0</v>
      </c>
      <c r="J16" s="13">
        <f>E16+H16</f>
        <v>0</v>
      </c>
      <c r="K16" s="2"/>
      <c r="L16" s="2"/>
    </row>
    <row r="17" spans="1:12" x14ac:dyDescent="0.25">
      <c r="A17" s="19" t="s">
        <v>81</v>
      </c>
      <c r="B17" s="16" t="s">
        <v>13</v>
      </c>
      <c r="C17" s="17"/>
      <c r="D17" s="17"/>
      <c r="E17" s="17"/>
      <c r="F17" s="16" t="s">
        <v>13</v>
      </c>
      <c r="G17" s="17"/>
      <c r="H17" s="17"/>
      <c r="I17" s="17"/>
      <c r="J17" s="17"/>
      <c r="K17" s="2"/>
      <c r="L17" s="2"/>
    </row>
    <row r="18" spans="1:12" ht="24.75" x14ac:dyDescent="0.25">
      <c r="A18" s="9" t="s">
        <v>82</v>
      </c>
      <c r="B18" s="5" t="s">
        <v>68</v>
      </c>
      <c r="C18" s="13">
        <v>2</v>
      </c>
      <c r="D18" s="21"/>
      <c r="E18" s="13">
        <f>C18*D18</f>
        <v>0</v>
      </c>
      <c r="F18" s="5" t="s">
        <v>13</v>
      </c>
      <c r="G18" s="13">
        <v>0</v>
      </c>
      <c r="H18" s="13">
        <f>C18*G18</f>
        <v>0</v>
      </c>
      <c r="I18" s="13">
        <f>D18+G18</f>
        <v>0</v>
      </c>
      <c r="J18" s="13">
        <f>E18+H18</f>
        <v>0</v>
      </c>
      <c r="K18" s="2"/>
      <c r="L18" s="2"/>
    </row>
    <row r="19" spans="1:12" ht="26.25" x14ac:dyDescent="0.25">
      <c r="A19" s="19" t="s">
        <v>83</v>
      </c>
      <c r="B19" s="16" t="s">
        <v>13</v>
      </c>
      <c r="C19" s="17"/>
      <c r="D19" s="17"/>
      <c r="E19" s="17"/>
      <c r="F19" s="16" t="s">
        <v>13</v>
      </c>
      <c r="G19" s="17"/>
      <c r="H19" s="17"/>
      <c r="I19" s="17"/>
      <c r="J19" s="17"/>
      <c r="K19" s="2"/>
      <c r="L19" s="2"/>
    </row>
    <row r="20" spans="1:12" x14ac:dyDescent="0.25">
      <c r="A20" s="9" t="s">
        <v>84</v>
      </c>
      <c r="B20" s="5" t="s">
        <v>68</v>
      </c>
      <c r="C20" s="13">
        <v>2</v>
      </c>
      <c r="D20" s="13">
        <v>0</v>
      </c>
      <c r="E20" s="13">
        <f>C20*D20</f>
        <v>0</v>
      </c>
      <c r="F20" s="5" t="s">
        <v>85</v>
      </c>
      <c r="G20" s="21"/>
      <c r="H20" s="13">
        <f>C20*G20</f>
        <v>0</v>
      </c>
      <c r="I20" s="13">
        <f>D20+G20</f>
        <v>0</v>
      </c>
      <c r="J20" s="13">
        <f>E20+H20</f>
        <v>0</v>
      </c>
      <c r="K20" s="2"/>
      <c r="L20" s="2"/>
    </row>
    <row r="21" spans="1:12" x14ac:dyDescent="0.25">
      <c r="A21" s="19" t="s">
        <v>86</v>
      </c>
      <c r="B21" s="16" t="s">
        <v>13</v>
      </c>
      <c r="C21" s="17"/>
      <c r="D21" s="17"/>
      <c r="E21" s="17"/>
      <c r="F21" s="16" t="s">
        <v>13</v>
      </c>
      <c r="G21" s="17"/>
      <c r="H21" s="17"/>
      <c r="I21" s="17"/>
      <c r="J21" s="17"/>
      <c r="K21" s="2"/>
      <c r="L21" s="2"/>
    </row>
    <row r="22" spans="1:12" x14ac:dyDescent="0.25">
      <c r="A22" s="9" t="s">
        <v>87</v>
      </c>
      <c r="B22" s="5" t="s">
        <v>68</v>
      </c>
      <c r="C22" s="13">
        <v>2</v>
      </c>
      <c r="D22" s="21"/>
      <c r="E22" s="13">
        <f>C22*D22</f>
        <v>0</v>
      </c>
      <c r="F22" s="5" t="s">
        <v>13</v>
      </c>
      <c r="G22" s="13">
        <v>0</v>
      </c>
      <c r="H22" s="13">
        <f>C22*G22</f>
        <v>0</v>
      </c>
      <c r="I22" s="13">
        <f>D22+G22</f>
        <v>0</v>
      </c>
      <c r="J22" s="13">
        <f>E22+H22</f>
        <v>0</v>
      </c>
      <c r="K22" s="2"/>
      <c r="L22" s="2"/>
    </row>
    <row r="23" spans="1:12" x14ac:dyDescent="0.25">
      <c r="A23" s="19" t="s">
        <v>88</v>
      </c>
      <c r="B23" s="16" t="s">
        <v>13</v>
      </c>
      <c r="C23" s="17"/>
      <c r="D23" s="17"/>
      <c r="E23" s="17"/>
      <c r="F23" s="16" t="s">
        <v>13</v>
      </c>
      <c r="G23" s="17"/>
      <c r="H23" s="17"/>
      <c r="I23" s="17"/>
      <c r="J23" s="17"/>
      <c r="K23" s="2"/>
      <c r="L23" s="2"/>
    </row>
    <row r="24" spans="1:12" x14ac:dyDescent="0.25">
      <c r="A24" s="9" t="s">
        <v>89</v>
      </c>
      <c r="B24" s="5" t="s">
        <v>90</v>
      </c>
      <c r="C24" s="13">
        <v>4</v>
      </c>
      <c r="D24" s="13">
        <v>0</v>
      </c>
      <c r="E24" s="13">
        <f t="shared" ref="E24:E30" si="1">C24*D24</f>
        <v>0</v>
      </c>
      <c r="F24" s="5" t="s">
        <v>13</v>
      </c>
      <c r="G24" s="21"/>
      <c r="H24" s="13">
        <f t="shared" ref="H24:H30" si="2">C24*G24</f>
        <v>0</v>
      </c>
      <c r="I24" s="13">
        <f t="shared" ref="I24:J30" si="3">D24+G24</f>
        <v>0</v>
      </c>
      <c r="J24" s="13">
        <f t="shared" si="3"/>
        <v>0</v>
      </c>
      <c r="K24" s="2"/>
      <c r="L24" s="2"/>
    </row>
    <row r="25" spans="1:12" x14ac:dyDescent="0.25">
      <c r="A25" s="9" t="s">
        <v>91</v>
      </c>
      <c r="B25" s="5" t="s">
        <v>90</v>
      </c>
      <c r="C25" s="13">
        <v>8</v>
      </c>
      <c r="D25" s="13">
        <v>0</v>
      </c>
      <c r="E25" s="13">
        <f t="shared" si="1"/>
        <v>0</v>
      </c>
      <c r="F25" s="5" t="s">
        <v>13</v>
      </c>
      <c r="G25" s="21"/>
      <c r="H25" s="13">
        <f t="shared" si="2"/>
        <v>0</v>
      </c>
      <c r="I25" s="13">
        <f t="shared" si="3"/>
        <v>0</v>
      </c>
      <c r="J25" s="13">
        <f t="shared" si="3"/>
        <v>0</v>
      </c>
      <c r="K25" s="2"/>
      <c r="L25" s="2"/>
    </row>
    <row r="26" spans="1:12" x14ac:dyDescent="0.25">
      <c r="A26" s="9" t="s">
        <v>92</v>
      </c>
      <c r="B26" s="5" t="s">
        <v>90</v>
      </c>
      <c r="C26" s="13">
        <v>2</v>
      </c>
      <c r="D26" s="13">
        <v>0</v>
      </c>
      <c r="E26" s="13">
        <f t="shared" si="1"/>
        <v>0</v>
      </c>
      <c r="F26" s="5" t="s">
        <v>13</v>
      </c>
      <c r="G26" s="21"/>
      <c r="H26" s="13">
        <f t="shared" si="2"/>
        <v>0</v>
      </c>
      <c r="I26" s="13">
        <f t="shared" si="3"/>
        <v>0</v>
      </c>
      <c r="J26" s="13">
        <f t="shared" si="3"/>
        <v>0</v>
      </c>
      <c r="K26" s="2"/>
      <c r="L26" s="2"/>
    </row>
    <row r="27" spans="1:12" x14ac:dyDescent="0.25">
      <c r="A27" s="9" t="s">
        <v>93</v>
      </c>
      <c r="B27" s="5" t="s">
        <v>90</v>
      </c>
      <c r="C27" s="13">
        <v>2</v>
      </c>
      <c r="D27" s="13">
        <v>0</v>
      </c>
      <c r="E27" s="13">
        <f t="shared" si="1"/>
        <v>0</v>
      </c>
      <c r="F27" s="5" t="s">
        <v>13</v>
      </c>
      <c r="G27" s="21"/>
      <c r="H27" s="13">
        <f t="shared" si="2"/>
        <v>0</v>
      </c>
      <c r="I27" s="13">
        <f t="shared" si="3"/>
        <v>0</v>
      </c>
      <c r="J27" s="13">
        <f t="shared" si="3"/>
        <v>0</v>
      </c>
      <c r="K27" s="2"/>
      <c r="L27" s="2"/>
    </row>
    <row r="28" spans="1:12" x14ac:dyDescent="0.25">
      <c r="A28" s="9" t="s">
        <v>94</v>
      </c>
      <c r="B28" s="5" t="s">
        <v>90</v>
      </c>
      <c r="C28" s="13">
        <v>4</v>
      </c>
      <c r="D28" s="13">
        <v>0</v>
      </c>
      <c r="E28" s="13">
        <f t="shared" si="1"/>
        <v>0</v>
      </c>
      <c r="F28" s="5" t="s">
        <v>13</v>
      </c>
      <c r="G28" s="21"/>
      <c r="H28" s="13">
        <f t="shared" si="2"/>
        <v>0</v>
      </c>
      <c r="I28" s="13">
        <f t="shared" si="3"/>
        <v>0</v>
      </c>
      <c r="J28" s="13">
        <f t="shared" si="3"/>
        <v>0</v>
      </c>
      <c r="K28" s="2"/>
      <c r="L28" s="2"/>
    </row>
    <row r="29" spans="1:12" x14ac:dyDescent="0.25">
      <c r="A29" s="9" t="s">
        <v>95</v>
      </c>
      <c r="B29" s="5" t="s">
        <v>96</v>
      </c>
      <c r="C29" s="13">
        <v>1</v>
      </c>
      <c r="D29" s="13">
        <v>0</v>
      </c>
      <c r="E29" s="13">
        <f t="shared" si="1"/>
        <v>0</v>
      </c>
      <c r="F29" s="5" t="s">
        <v>13</v>
      </c>
      <c r="G29" s="21"/>
      <c r="H29" s="13">
        <f t="shared" si="2"/>
        <v>0</v>
      </c>
      <c r="I29" s="13">
        <f t="shared" si="3"/>
        <v>0</v>
      </c>
      <c r="J29" s="13">
        <f t="shared" si="3"/>
        <v>0</v>
      </c>
      <c r="K29" s="2"/>
      <c r="L29" s="2"/>
    </row>
    <row r="30" spans="1:12" x14ac:dyDescent="0.25">
      <c r="A30" s="9" t="s">
        <v>97</v>
      </c>
      <c r="B30" s="5" t="s">
        <v>96</v>
      </c>
      <c r="C30" s="13">
        <v>1</v>
      </c>
      <c r="D30" s="13">
        <v>0</v>
      </c>
      <c r="E30" s="13">
        <f t="shared" si="1"/>
        <v>0</v>
      </c>
      <c r="F30" s="5" t="s">
        <v>13</v>
      </c>
      <c r="G30" s="21"/>
      <c r="H30" s="13">
        <f t="shared" si="2"/>
        <v>0</v>
      </c>
      <c r="I30" s="13">
        <f t="shared" si="3"/>
        <v>0</v>
      </c>
      <c r="J30" s="13">
        <f t="shared" si="3"/>
        <v>0</v>
      </c>
      <c r="K30" s="2"/>
      <c r="L30" s="2"/>
    </row>
    <row r="31" spans="1:12" x14ac:dyDescent="0.25">
      <c r="A31" s="19" t="s">
        <v>98</v>
      </c>
      <c r="B31" s="16" t="s">
        <v>13</v>
      </c>
      <c r="C31" s="17"/>
      <c r="D31" s="17"/>
      <c r="E31" s="17"/>
      <c r="F31" s="16" t="s">
        <v>13</v>
      </c>
      <c r="G31" s="17"/>
      <c r="H31" s="17"/>
      <c r="I31" s="17"/>
      <c r="J31" s="17"/>
      <c r="K31" s="2"/>
      <c r="L31" s="2"/>
    </row>
    <row r="32" spans="1:12" x14ac:dyDescent="0.25">
      <c r="A32" s="19" t="s">
        <v>99</v>
      </c>
      <c r="B32" s="16" t="s">
        <v>13</v>
      </c>
      <c r="C32" s="17"/>
      <c r="D32" s="17"/>
      <c r="E32" s="17"/>
      <c r="F32" s="16" t="s">
        <v>13</v>
      </c>
      <c r="G32" s="17"/>
      <c r="H32" s="17"/>
      <c r="I32" s="17"/>
      <c r="J32" s="17"/>
      <c r="K32" s="2"/>
      <c r="L32" s="2"/>
    </row>
    <row r="33" spans="1:12" x14ac:dyDescent="0.25">
      <c r="A33" s="9" t="s">
        <v>100</v>
      </c>
      <c r="B33" s="5" t="s">
        <v>90</v>
      </c>
      <c r="C33" s="13">
        <v>8</v>
      </c>
      <c r="D33" s="13">
        <v>0</v>
      </c>
      <c r="E33" s="13">
        <f>C33*D33</f>
        <v>0</v>
      </c>
      <c r="F33" s="5" t="s">
        <v>13</v>
      </c>
      <c r="G33" s="21"/>
      <c r="H33" s="13">
        <f>C33*G33</f>
        <v>0</v>
      </c>
      <c r="I33" s="13">
        <f t="shared" ref="I33:J35" si="4">D33+G33</f>
        <v>0</v>
      </c>
      <c r="J33" s="13">
        <f t="shared" si="4"/>
        <v>0</v>
      </c>
      <c r="K33" s="2"/>
      <c r="L33" s="2"/>
    </row>
    <row r="34" spans="1:12" x14ac:dyDescent="0.25">
      <c r="A34" s="9" t="s">
        <v>101</v>
      </c>
      <c r="B34" s="5" t="s">
        <v>90</v>
      </c>
      <c r="C34" s="13">
        <v>4</v>
      </c>
      <c r="D34" s="13">
        <v>0</v>
      </c>
      <c r="E34" s="13">
        <f>C34*D34</f>
        <v>0</v>
      </c>
      <c r="F34" s="5" t="s">
        <v>13</v>
      </c>
      <c r="G34" s="21"/>
      <c r="H34" s="13">
        <f>C34*G34</f>
        <v>0</v>
      </c>
      <c r="I34" s="13">
        <f t="shared" si="4"/>
        <v>0</v>
      </c>
      <c r="J34" s="13">
        <f t="shared" si="4"/>
        <v>0</v>
      </c>
      <c r="K34" s="2"/>
      <c r="L34" s="2"/>
    </row>
    <row r="35" spans="1:12" x14ac:dyDescent="0.25">
      <c r="A35" s="9" t="s">
        <v>102</v>
      </c>
      <c r="B35" s="5" t="s">
        <v>13</v>
      </c>
      <c r="C35" s="13"/>
      <c r="D35" s="13"/>
      <c r="E35" s="13">
        <f>Parametry!B33/100*E4+Parametry!B33/100*E6+Parametry!B33/100*E7+Parametry!B33/100*E8+Parametry!B33/100*E9+Parametry!B33/100*E10+Parametry!B33/100*E12+Parametry!B33/100*E14+Parametry!B33/100*E16+Parametry!B33/100*E18+Parametry!B33/100*E20+Parametry!B33/100*E22+Parametry!B33/100*E24+Parametry!B33/100*E25+Parametry!B33/100*E26+Parametry!B33/100*E27+Parametry!B33/100*E28+Parametry!B33/100*E29+Parametry!B33/100*E30+Parametry!B33/100*E33+Parametry!B33/100*E34</f>
        <v>0</v>
      </c>
      <c r="F35" s="5" t="s">
        <v>13</v>
      </c>
      <c r="G35" s="13"/>
      <c r="H35" s="13"/>
      <c r="I35" s="13">
        <f t="shared" si="4"/>
        <v>0</v>
      </c>
      <c r="J35" s="13">
        <f t="shared" si="4"/>
        <v>0</v>
      </c>
      <c r="K35" s="2"/>
      <c r="L35" s="2"/>
    </row>
    <row r="36" spans="1:12" x14ac:dyDescent="0.25">
      <c r="A36" s="18" t="s">
        <v>103</v>
      </c>
      <c r="B36" s="6" t="s">
        <v>13</v>
      </c>
      <c r="C36" s="15"/>
      <c r="D36" s="15"/>
      <c r="E36" s="15">
        <f>SUM(E3:E35)</f>
        <v>0</v>
      </c>
      <c r="F36" s="6" t="s">
        <v>13</v>
      </c>
      <c r="G36" s="15"/>
      <c r="H36" s="15">
        <f>SUM(H3:H35)</f>
        <v>0</v>
      </c>
      <c r="I36" s="15"/>
      <c r="J36" s="15">
        <f>SUM(J3:J35)</f>
        <v>0</v>
      </c>
      <c r="K36" s="2"/>
      <c r="L36" s="2"/>
    </row>
    <row r="37" spans="1:12" x14ac:dyDescent="0.25">
      <c r="A37" s="18" t="s">
        <v>104</v>
      </c>
      <c r="B37" s="6" t="s">
        <v>13</v>
      </c>
      <c r="C37" s="15"/>
      <c r="D37" s="15"/>
      <c r="E37" s="15"/>
      <c r="F37" s="6" t="s">
        <v>13</v>
      </c>
      <c r="G37" s="15"/>
      <c r="H37" s="15"/>
      <c r="I37" s="15"/>
      <c r="J37" s="15"/>
      <c r="K37" s="2"/>
      <c r="L37" s="2"/>
    </row>
    <row r="38" spans="1:12" x14ac:dyDescent="0.25">
      <c r="A38" s="19" t="s">
        <v>105</v>
      </c>
      <c r="B38" s="16" t="s">
        <v>13</v>
      </c>
      <c r="C38" s="17"/>
      <c r="D38" s="17"/>
      <c r="E38" s="17"/>
      <c r="F38" s="16" t="s">
        <v>13</v>
      </c>
      <c r="G38" s="17"/>
      <c r="H38" s="17"/>
      <c r="I38" s="17"/>
      <c r="J38" s="17"/>
      <c r="K38" s="2"/>
      <c r="L38" s="2"/>
    </row>
    <row r="39" spans="1:12" x14ac:dyDescent="0.25">
      <c r="A39" s="9" t="s">
        <v>106</v>
      </c>
      <c r="B39" s="5" t="s">
        <v>107</v>
      </c>
      <c r="C39" s="13">
        <v>0.06</v>
      </c>
      <c r="D39" s="13">
        <v>0</v>
      </c>
      <c r="E39" s="13">
        <f>C39*D39</f>
        <v>0</v>
      </c>
      <c r="F39" s="5" t="s">
        <v>13</v>
      </c>
      <c r="G39" s="21"/>
      <c r="H39" s="13">
        <f>C39*G39</f>
        <v>0</v>
      </c>
      <c r="I39" s="13">
        <f>D39+G39</f>
        <v>0</v>
      </c>
      <c r="J39" s="13">
        <f>E39+H39</f>
        <v>0</v>
      </c>
      <c r="K39" s="2"/>
      <c r="L39" s="2"/>
    </row>
    <row r="40" spans="1:12" x14ac:dyDescent="0.25">
      <c r="A40" s="19" t="s">
        <v>108</v>
      </c>
      <c r="B40" s="16" t="s">
        <v>13</v>
      </c>
      <c r="C40" s="17"/>
      <c r="D40" s="17"/>
      <c r="E40" s="17"/>
      <c r="F40" s="16" t="s">
        <v>13</v>
      </c>
      <c r="G40" s="17"/>
      <c r="H40" s="17"/>
      <c r="I40" s="17"/>
      <c r="J40" s="17"/>
      <c r="K40" s="2"/>
      <c r="L40" s="2"/>
    </row>
    <row r="41" spans="1:12" x14ac:dyDescent="0.25">
      <c r="A41" s="9" t="s">
        <v>109</v>
      </c>
      <c r="B41" s="5" t="s">
        <v>110</v>
      </c>
      <c r="C41" s="13">
        <v>4</v>
      </c>
      <c r="D41" s="13">
        <v>0</v>
      </c>
      <c r="E41" s="13">
        <f>C41*D41</f>
        <v>0</v>
      </c>
      <c r="F41" s="5" t="s">
        <v>13</v>
      </c>
      <c r="G41" s="21"/>
      <c r="H41" s="13">
        <f>C41*G41</f>
        <v>0</v>
      </c>
      <c r="I41" s="13">
        <f>D41+G41</f>
        <v>0</v>
      </c>
      <c r="J41" s="13">
        <f>E41+H41</f>
        <v>0</v>
      </c>
      <c r="K41" s="2"/>
      <c r="L41" s="2"/>
    </row>
    <row r="42" spans="1:12" x14ac:dyDescent="0.25">
      <c r="A42" s="19" t="s">
        <v>111</v>
      </c>
      <c r="B42" s="16" t="s">
        <v>13</v>
      </c>
      <c r="C42" s="17"/>
      <c r="D42" s="17"/>
      <c r="E42" s="17"/>
      <c r="F42" s="16" t="s">
        <v>13</v>
      </c>
      <c r="G42" s="17"/>
      <c r="H42" s="17"/>
      <c r="I42" s="17"/>
      <c r="J42" s="17"/>
      <c r="K42" s="2"/>
      <c r="L42" s="2"/>
    </row>
    <row r="43" spans="1:12" x14ac:dyDescent="0.25">
      <c r="A43" s="9" t="s">
        <v>112</v>
      </c>
      <c r="B43" s="5" t="s">
        <v>110</v>
      </c>
      <c r="C43" s="13">
        <v>2</v>
      </c>
      <c r="D43" s="13">
        <v>0</v>
      </c>
      <c r="E43" s="13">
        <f>C43*D43</f>
        <v>0</v>
      </c>
      <c r="F43" s="5" t="s">
        <v>13</v>
      </c>
      <c r="G43" s="21"/>
      <c r="H43" s="13">
        <f>C43*G43</f>
        <v>0</v>
      </c>
      <c r="I43" s="13">
        <f>D43+G43</f>
        <v>0</v>
      </c>
      <c r="J43" s="13">
        <f>E43+H43</f>
        <v>0</v>
      </c>
      <c r="K43" s="2"/>
      <c r="L43" s="2"/>
    </row>
    <row r="44" spans="1:12" x14ac:dyDescent="0.25">
      <c r="A44" s="19" t="s">
        <v>113</v>
      </c>
      <c r="B44" s="16" t="s">
        <v>13</v>
      </c>
      <c r="C44" s="17"/>
      <c r="D44" s="17"/>
      <c r="E44" s="17"/>
      <c r="F44" s="16" t="s">
        <v>13</v>
      </c>
      <c r="G44" s="17"/>
      <c r="H44" s="17"/>
      <c r="I44" s="17"/>
      <c r="J44" s="17"/>
      <c r="K44" s="2"/>
      <c r="L44" s="2"/>
    </row>
    <row r="45" spans="1:12" x14ac:dyDescent="0.25">
      <c r="A45" s="9" t="s">
        <v>114</v>
      </c>
      <c r="B45" s="5" t="s">
        <v>110</v>
      </c>
      <c r="C45" s="13">
        <v>2</v>
      </c>
      <c r="D45" s="13">
        <v>0</v>
      </c>
      <c r="E45" s="13">
        <f>C45*D45</f>
        <v>0</v>
      </c>
      <c r="F45" s="5" t="s">
        <v>13</v>
      </c>
      <c r="G45" s="21"/>
      <c r="H45" s="13">
        <f>C45*G45</f>
        <v>0</v>
      </c>
      <c r="I45" s="13">
        <f>D45+G45</f>
        <v>0</v>
      </c>
      <c r="J45" s="13">
        <f>E45+H45</f>
        <v>0</v>
      </c>
      <c r="K45" s="2"/>
      <c r="L45" s="2"/>
    </row>
    <row r="46" spans="1:12" x14ac:dyDescent="0.25">
      <c r="A46" s="19" t="s">
        <v>115</v>
      </c>
      <c r="B46" s="16" t="s">
        <v>13</v>
      </c>
      <c r="C46" s="17"/>
      <c r="D46" s="17"/>
      <c r="E46" s="17"/>
      <c r="F46" s="16" t="s">
        <v>13</v>
      </c>
      <c r="G46" s="17"/>
      <c r="H46" s="17"/>
      <c r="I46" s="17"/>
      <c r="J46" s="17"/>
      <c r="K46" s="2"/>
      <c r="L46" s="2"/>
    </row>
    <row r="47" spans="1:12" x14ac:dyDescent="0.25">
      <c r="A47" s="19" t="s">
        <v>116</v>
      </c>
      <c r="B47" s="16" t="s">
        <v>13</v>
      </c>
      <c r="C47" s="17"/>
      <c r="D47" s="17"/>
      <c r="E47" s="17"/>
      <c r="F47" s="16" t="s">
        <v>13</v>
      </c>
      <c r="G47" s="17"/>
      <c r="H47" s="17"/>
      <c r="I47" s="17"/>
      <c r="J47" s="17"/>
      <c r="K47" s="2"/>
      <c r="L47" s="2"/>
    </row>
    <row r="48" spans="1:12" x14ac:dyDescent="0.25">
      <c r="A48" s="9" t="s">
        <v>117</v>
      </c>
      <c r="B48" s="5" t="s">
        <v>118</v>
      </c>
      <c r="C48" s="13">
        <v>2</v>
      </c>
      <c r="D48" s="13">
        <v>0</v>
      </c>
      <c r="E48" s="13">
        <f>C48*D48</f>
        <v>0</v>
      </c>
      <c r="F48" s="5" t="s">
        <v>13</v>
      </c>
      <c r="G48" s="21"/>
      <c r="H48" s="13">
        <f>C48*G48</f>
        <v>0</v>
      </c>
      <c r="I48" s="13">
        <f>D48+G48</f>
        <v>0</v>
      </c>
      <c r="J48" s="13">
        <f>E48+H48</f>
        <v>0</v>
      </c>
      <c r="K48" s="2"/>
      <c r="L48" s="2"/>
    </row>
    <row r="49" spans="1:12" x14ac:dyDescent="0.25">
      <c r="A49" s="19" t="s">
        <v>119</v>
      </c>
      <c r="B49" s="16" t="s">
        <v>13</v>
      </c>
      <c r="C49" s="17"/>
      <c r="D49" s="17"/>
      <c r="E49" s="17"/>
      <c r="F49" s="16" t="s">
        <v>13</v>
      </c>
      <c r="G49" s="17"/>
      <c r="H49" s="17"/>
      <c r="I49" s="17"/>
      <c r="J49" s="17"/>
      <c r="K49" s="2"/>
      <c r="L49" s="2"/>
    </row>
    <row r="50" spans="1:12" x14ac:dyDescent="0.25">
      <c r="A50" s="9" t="s">
        <v>120</v>
      </c>
      <c r="B50" s="5" t="s">
        <v>118</v>
      </c>
      <c r="C50" s="13">
        <v>2</v>
      </c>
      <c r="D50" s="21"/>
      <c r="E50" s="13">
        <f>C50*D50</f>
        <v>0</v>
      </c>
      <c r="F50" s="5" t="s">
        <v>13</v>
      </c>
      <c r="G50" s="21"/>
      <c r="H50" s="13">
        <f>C50*G50</f>
        <v>0</v>
      </c>
      <c r="I50" s="13">
        <f>D50+G50</f>
        <v>0</v>
      </c>
      <c r="J50" s="13">
        <f>E50+H50</f>
        <v>0</v>
      </c>
      <c r="K50" s="2"/>
      <c r="L50" s="2"/>
    </row>
    <row r="51" spans="1:12" x14ac:dyDescent="0.25">
      <c r="A51" s="19" t="s">
        <v>121</v>
      </c>
      <c r="B51" s="16" t="s">
        <v>13</v>
      </c>
      <c r="C51" s="17"/>
      <c r="D51" s="17"/>
      <c r="E51" s="17"/>
      <c r="F51" s="16" t="s">
        <v>13</v>
      </c>
      <c r="G51" s="17"/>
      <c r="H51" s="17"/>
      <c r="I51" s="17"/>
      <c r="J51" s="17"/>
      <c r="K51" s="2"/>
      <c r="L51" s="2"/>
    </row>
    <row r="52" spans="1:12" x14ac:dyDescent="0.25">
      <c r="A52" s="9" t="s">
        <v>122</v>
      </c>
      <c r="B52" s="5" t="s">
        <v>118</v>
      </c>
      <c r="C52" s="13">
        <v>2</v>
      </c>
      <c r="D52" s="13">
        <v>0</v>
      </c>
      <c r="E52" s="13">
        <f>C52*D52</f>
        <v>0</v>
      </c>
      <c r="F52" s="5" t="s">
        <v>13</v>
      </c>
      <c r="G52" s="21"/>
      <c r="H52" s="13">
        <f>C52*G52</f>
        <v>0</v>
      </c>
      <c r="I52" s="13">
        <f>D52+G52</f>
        <v>0</v>
      </c>
      <c r="J52" s="13">
        <f>E52+H52</f>
        <v>0</v>
      </c>
      <c r="K52" s="2"/>
      <c r="L52" s="2"/>
    </row>
    <row r="53" spans="1:12" x14ac:dyDescent="0.25">
      <c r="A53" s="19" t="s">
        <v>123</v>
      </c>
      <c r="B53" s="16" t="s">
        <v>13</v>
      </c>
      <c r="C53" s="17"/>
      <c r="D53" s="17"/>
      <c r="E53" s="17"/>
      <c r="F53" s="16" t="s">
        <v>13</v>
      </c>
      <c r="G53" s="17"/>
      <c r="H53" s="17"/>
      <c r="I53" s="17"/>
      <c r="J53" s="17"/>
      <c r="K53" s="2"/>
      <c r="L53" s="2"/>
    </row>
    <row r="54" spans="1:12" x14ac:dyDescent="0.25">
      <c r="A54" s="9" t="s">
        <v>124</v>
      </c>
      <c r="B54" s="5" t="s">
        <v>118</v>
      </c>
      <c r="C54" s="13">
        <v>2</v>
      </c>
      <c r="D54" s="13">
        <v>0</v>
      </c>
      <c r="E54" s="13">
        <f>C54*D54</f>
        <v>0</v>
      </c>
      <c r="F54" s="5" t="s">
        <v>13</v>
      </c>
      <c r="G54" s="21"/>
      <c r="H54" s="13">
        <f>C54*G54</f>
        <v>0</v>
      </c>
      <c r="I54" s="13">
        <f>D54+G54</f>
        <v>0</v>
      </c>
      <c r="J54" s="13">
        <f>E54+H54</f>
        <v>0</v>
      </c>
      <c r="K54" s="2"/>
      <c r="L54" s="2"/>
    </row>
    <row r="55" spans="1:12" x14ac:dyDescent="0.25">
      <c r="A55" s="19" t="s">
        <v>125</v>
      </c>
      <c r="B55" s="16" t="s">
        <v>13</v>
      </c>
      <c r="C55" s="17"/>
      <c r="D55" s="17"/>
      <c r="E55" s="17"/>
      <c r="F55" s="16" t="s">
        <v>13</v>
      </c>
      <c r="G55" s="17"/>
      <c r="H55" s="17"/>
      <c r="I55" s="17"/>
      <c r="J55" s="17"/>
      <c r="K55" s="2"/>
      <c r="L55" s="2"/>
    </row>
    <row r="56" spans="1:12" x14ac:dyDescent="0.25">
      <c r="A56" s="9" t="s">
        <v>126</v>
      </c>
      <c r="B56" s="5" t="s">
        <v>110</v>
      </c>
      <c r="C56" s="13">
        <v>2</v>
      </c>
      <c r="D56" s="13">
        <v>0</v>
      </c>
      <c r="E56" s="13">
        <f>C56*D56</f>
        <v>0</v>
      </c>
      <c r="F56" s="5" t="s">
        <v>13</v>
      </c>
      <c r="G56" s="21"/>
      <c r="H56" s="13">
        <f>C56*G56</f>
        <v>0</v>
      </c>
      <c r="I56" s="13">
        <f>D56+G56</f>
        <v>0</v>
      </c>
      <c r="J56" s="13">
        <f>E56+H56</f>
        <v>0</v>
      </c>
      <c r="K56" s="2"/>
      <c r="L56" s="2"/>
    </row>
    <row r="57" spans="1:12" x14ac:dyDescent="0.25">
      <c r="A57" s="19" t="s">
        <v>127</v>
      </c>
      <c r="B57" s="16" t="s">
        <v>13</v>
      </c>
      <c r="C57" s="17"/>
      <c r="D57" s="17"/>
      <c r="E57" s="17"/>
      <c r="F57" s="16" t="s">
        <v>13</v>
      </c>
      <c r="G57" s="17"/>
      <c r="H57" s="17"/>
      <c r="I57" s="17"/>
      <c r="J57" s="17"/>
      <c r="K57" s="2"/>
      <c r="L57" s="2"/>
    </row>
    <row r="58" spans="1:12" x14ac:dyDescent="0.25">
      <c r="A58" s="9" t="s">
        <v>114</v>
      </c>
      <c r="B58" s="5" t="s">
        <v>110</v>
      </c>
      <c r="C58" s="13">
        <v>2</v>
      </c>
      <c r="D58" s="13">
        <v>0</v>
      </c>
      <c r="E58" s="13">
        <f>C58*D58</f>
        <v>0</v>
      </c>
      <c r="F58" s="5" t="s">
        <v>13</v>
      </c>
      <c r="G58" s="21"/>
      <c r="H58" s="13">
        <f>C58*G58</f>
        <v>0</v>
      </c>
      <c r="I58" s="13">
        <f>D58+G58</f>
        <v>0</v>
      </c>
      <c r="J58" s="13">
        <f>E58+H58</f>
        <v>0</v>
      </c>
      <c r="K58" s="2"/>
      <c r="L58" s="2"/>
    </row>
    <row r="59" spans="1:12" x14ac:dyDescent="0.25">
      <c r="A59" s="18" t="s">
        <v>128</v>
      </c>
      <c r="B59" s="6" t="s">
        <v>13</v>
      </c>
      <c r="C59" s="15"/>
      <c r="D59" s="15"/>
      <c r="E59" s="15">
        <f>SUM(E38:E58)</f>
        <v>0</v>
      </c>
      <c r="F59" s="6" t="s">
        <v>13</v>
      </c>
      <c r="G59" s="15"/>
      <c r="H59" s="15">
        <f>SUM(H38:H58)</f>
        <v>0</v>
      </c>
      <c r="I59" s="15"/>
      <c r="J59" s="15">
        <f>SUM(J38:J58)</f>
        <v>0</v>
      </c>
      <c r="K59" s="2"/>
      <c r="L59" s="2"/>
    </row>
  </sheetData>
  <sheetProtection algorithmName="SHA-512" hashValue="WdaM7deP9JGz1tctCtHzmZnSeRdr3Z5Xa8V6iC7HwVOqwbGfDqJRrjgtaDQIDGqX/NIkxEGGCaLkvBi4Q9GH/Q==" saltValue="UaW0KIPL94c6/GLRRKDiIA==" spinCount="100000" sheet="1" objects="1" scenarios="1"/>
  <pageMargins left="0.70866141732283472" right="0.51181102362204722" top="0.78740157480314965" bottom="0.59055118110236227" header="0.31496062992125984" footer="0.31496062992125984"/>
  <pageSetup paperSize="9" scale="83" fitToHeight="0" orientation="portrait" r:id="rId1"/>
  <headerFooter>
    <oddHeader xml:space="preserve">&amp;CDoplnění veřejného osvětlení v Uherském Brodě
SOI 01 - Ulice Nová
</oddHeader>
    <oddFooter>&amp;RList č,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zoomScale="145" zoomScaleNormal="145" workbookViewId="0">
      <selection activeCell="B30" sqref="B30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3" max="3" width="0" hidden="1" customWidth="1"/>
    <col min="4" max="4" width="0" style="3" hidden="1" customWidth="1"/>
  </cols>
  <sheetData>
    <row r="1" spans="1:3" x14ac:dyDescent="0.25">
      <c r="A1" s="5" t="s">
        <v>0</v>
      </c>
      <c r="B1" s="5" t="s">
        <v>1</v>
      </c>
      <c r="C1" s="2"/>
    </row>
    <row r="2" spans="1:3" x14ac:dyDescent="0.25">
      <c r="A2" s="5" t="s">
        <v>2</v>
      </c>
      <c r="B2" s="6" t="s">
        <v>3</v>
      </c>
      <c r="C2" s="2"/>
    </row>
    <row r="3" spans="1:3" x14ac:dyDescent="0.25">
      <c r="A3" s="5" t="s">
        <v>4</v>
      </c>
      <c r="B3" s="7" t="s">
        <v>5</v>
      </c>
      <c r="C3" s="2"/>
    </row>
    <row r="4" spans="1:3" x14ac:dyDescent="0.25">
      <c r="A4" s="5" t="s">
        <v>6</v>
      </c>
      <c r="B4" s="7" t="s">
        <v>7</v>
      </c>
      <c r="C4" s="2"/>
    </row>
    <row r="5" spans="1:3" x14ac:dyDescent="0.25">
      <c r="A5" s="5" t="s">
        <v>8</v>
      </c>
      <c r="B5" s="7" t="s">
        <v>9</v>
      </c>
      <c r="C5" s="2"/>
    </row>
    <row r="6" spans="1:3" x14ac:dyDescent="0.25">
      <c r="A6" s="5" t="s">
        <v>10</v>
      </c>
      <c r="B6" s="7" t="s">
        <v>11</v>
      </c>
      <c r="C6" s="2"/>
    </row>
    <row r="7" spans="1:3" x14ac:dyDescent="0.25">
      <c r="A7" s="5" t="s">
        <v>12</v>
      </c>
      <c r="B7" s="7" t="s">
        <v>13</v>
      </c>
      <c r="C7" s="2"/>
    </row>
    <row r="8" spans="1:3" x14ac:dyDescent="0.25">
      <c r="A8" s="5" t="s">
        <v>14</v>
      </c>
      <c r="B8" s="7" t="s">
        <v>13</v>
      </c>
      <c r="C8" s="2"/>
    </row>
    <row r="9" spans="1:3" x14ac:dyDescent="0.25">
      <c r="A9" s="5" t="s">
        <v>15</v>
      </c>
      <c r="B9" s="7" t="s">
        <v>16</v>
      </c>
      <c r="C9" s="2"/>
    </row>
    <row r="10" spans="1:3" x14ac:dyDescent="0.25">
      <c r="A10" s="5" t="s">
        <v>17</v>
      </c>
      <c r="B10" s="7" t="s">
        <v>18</v>
      </c>
      <c r="C10" s="2"/>
    </row>
    <row r="11" spans="1:3" x14ac:dyDescent="0.25">
      <c r="A11" s="5" t="s">
        <v>19</v>
      </c>
      <c r="B11" s="7" t="s">
        <v>20</v>
      </c>
      <c r="C11" s="2"/>
    </row>
    <row r="12" spans="1:3" x14ac:dyDescent="0.25">
      <c r="A12" s="5" t="s">
        <v>21</v>
      </c>
      <c r="B12" s="7" t="s">
        <v>18</v>
      </c>
      <c r="C12" s="2"/>
    </row>
    <row r="13" spans="1:3" x14ac:dyDescent="0.25">
      <c r="A13" s="5" t="s">
        <v>22</v>
      </c>
      <c r="B13" s="7" t="s">
        <v>23</v>
      </c>
      <c r="C13" s="2"/>
    </row>
    <row r="14" spans="1:3" x14ac:dyDescent="0.25">
      <c r="A14" s="5" t="s">
        <v>24</v>
      </c>
      <c r="B14" s="7" t="s">
        <v>25</v>
      </c>
      <c r="C14" s="2"/>
    </row>
    <row r="15" spans="1:3" x14ac:dyDescent="0.25">
      <c r="A15" s="5" t="s">
        <v>13</v>
      </c>
      <c r="B15" s="5" t="s">
        <v>13</v>
      </c>
      <c r="C15" s="2"/>
    </row>
    <row r="16" spans="1:3" x14ac:dyDescent="0.25">
      <c r="A16" s="5" t="s">
        <v>26</v>
      </c>
      <c r="B16" s="8" t="s">
        <v>27</v>
      </c>
      <c r="C16" s="2"/>
    </row>
    <row r="17" spans="1:3" x14ac:dyDescent="0.25">
      <c r="A17" s="5" t="s">
        <v>28</v>
      </c>
      <c r="B17" s="8" t="s">
        <v>29</v>
      </c>
      <c r="C17" s="2"/>
    </row>
    <row r="18" spans="1:3" x14ac:dyDescent="0.25">
      <c r="A18" s="5" t="s">
        <v>30</v>
      </c>
      <c r="B18" s="8" t="s">
        <v>31</v>
      </c>
      <c r="C18" s="2"/>
    </row>
    <row r="19" spans="1:3" x14ac:dyDescent="0.25">
      <c r="A19" s="5" t="s">
        <v>32</v>
      </c>
      <c r="B19" s="8" t="s">
        <v>29</v>
      </c>
      <c r="C19" s="2"/>
    </row>
    <row r="20" spans="1:3" x14ac:dyDescent="0.25">
      <c r="A20" s="5" t="s">
        <v>33</v>
      </c>
      <c r="B20" s="8" t="s">
        <v>29</v>
      </c>
      <c r="C20" s="2"/>
    </row>
    <row r="21" spans="1:3" x14ac:dyDescent="0.25">
      <c r="A21" s="5" t="s">
        <v>34</v>
      </c>
      <c r="B21" s="8" t="s">
        <v>35</v>
      </c>
      <c r="C21" s="2"/>
    </row>
    <row r="22" spans="1:3" x14ac:dyDescent="0.25">
      <c r="A22" s="5" t="s">
        <v>36</v>
      </c>
      <c r="B22" s="8" t="s">
        <v>35</v>
      </c>
      <c r="C22" s="2"/>
    </row>
    <row r="23" spans="1:3" x14ac:dyDescent="0.25">
      <c r="A23" s="5" t="s">
        <v>37</v>
      </c>
      <c r="B23" s="8" t="s">
        <v>38</v>
      </c>
      <c r="C23" s="2"/>
    </row>
    <row r="24" spans="1:3" x14ac:dyDescent="0.25">
      <c r="A24" s="5" t="s">
        <v>39</v>
      </c>
      <c r="B24" s="8" t="s">
        <v>40</v>
      </c>
      <c r="C24" s="2"/>
    </row>
    <row r="25" spans="1:3" x14ac:dyDescent="0.25">
      <c r="A25" s="5" t="s">
        <v>41</v>
      </c>
      <c r="B25" s="8" t="s">
        <v>35</v>
      </c>
      <c r="C25" s="2"/>
    </row>
    <row r="26" spans="1:3" x14ac:dyDescent="0.25">
      <c r="A26" s="5" t="s">
        <v>42</v>
      </c>
      <c r="B26" s="8" t="s">
        <v>43</v>
      </c>
      <c r="C26" s="2"/>
    </row>
    <row r="27" spans="1:3" x14ac:dyDescent="0.25">
      <c r="A27" s="5" t="s">
        <v>44</v>
      </c>
      <c r="B27" s="8" t="s">
        <v>35</v>
      </c>
      <c r="C27" s="2"/>
    </row>
    <row r="28" spans="1:3" x14ac:dyDescent="0.25">
      <c r="A28" s="5" t="s">
        <v>45</v>
      </c>
      <c r="B28" s="8" t="s">
        <v>35</v>
      </c>
      <c r="C28" s="2"/>
    </row>
    <row r="29" spans="1:3" x14ac:dyDescent="0.25">
      <c r="A29" s="5" t="s">
        <v>46</v>
      </c>
      <c r="B29" s="8" t="s">
        <v>35</v>
      </c>
      <c r="C29" s="2"/>
    </row>
    <row r="30" spans="1:3" x14ac:dyDescent="0.25">
      <c r="A30" s="5" t="s">
        <v>47</v>
      </c>
      <c r="B30" s="8" t="s">
        <v>35</v>
      </c>
      <c r="C30" s="2"/>
    </row>
    <row r="31" spans="1:3" ht="24.75" x14ac:dyDescent="0.25">
      <c r="A31" s="9" t="s">
        <v>48</v>
      </c>
      <c r="B31" s="8" t="s">
        <v>49</v>
      </c>
      <c r="C31" s="2"/>
    </row>
    <row r="32" spans="1:3" x14ac:dyDescent="0.25">
      <c r="A32" s="5" t="s">
        <v>50</v>
      </c>
      <c r="B32" s="8" t="s">
        <v>51</v>
      </c>
      <c r="C32" s="2"/>
    </row>
    <row r="33" spans="1:2" x14ac:dyDescent="0.25">
      <c r="A33" s="10" t="s">
        <v>52</v>
      </c>
      <c r="B33" s="10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firstPageNumber="3" fitToHeight="0" orientation="portrait" useFirstPageNumber="1" r:id="rId1"/>
  <headerFooter>
    <oddHeader xml:space="preserve">&amp;CDoplnění veřejného osvětlení v Uherském Brodě
SOI 01 - Ulice Nová
</oddHeader>
    <oddFooter>&amp;RList č,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Stana02</dc:creator>
  <cp:lastModifiedBy>Manda Libor, DiS.</cp:lastModifiedBy>
  <cp:lastPrinted>2021-12-15T11:45:34Z</cp:lastPrinted>
  <dcterms:created xsi:type="dcterms:W3CDTF">2020-04-27T12:48:07Z</dcterms:created>
  <dcterms:modified xsi:type="dcterms:W3CDTF">2021-12-15T11:47:19Z</dcterms:modified>
</cp:coreProperties>
</file>