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KD Oblekovice - střecha\"/>
    </mc:Choice>
  </mc:AlternateContent>
  <xr:revisionPtr revIDLastSave="0" documentId="8_{B09E4895-A814-43B3-A99C-D6A3EBBFE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140_01 Pol" sheetId="12" r:id="rId4"/>
    <sheet name="02 2140_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2140_01 Pol'!$1:$7</definedName>
    <definedName name="_xlnm.Print_Titles" localSheetId="4">'02 2140_02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2140_01 Pol'!$A$1:$X$337</definedName>
    <definedName name="_xlnm.Print_Area" localSheetId="4">'02 2140_02 Pol'!$A$1:$X$50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17" i="1" s="1"/>
  <c r="I71" i="1"/>
  <c r="I70" i="1"/>
  <c r="I69" i="1"/>
  <c r="I68" i="1"/>
  <c r="I67" i="1"/>
  <c r="I66" i="1"/>
  <c r="I65" i="1"/>
  <c r="I64" i="1"/>
  <c r="I63" i="1"/>
  <c r="I62" i="1"/>
  <c r="I16" i="1" s="1"/>
  <c r="I61" i="1"/>
  <c r="I60" i="1"/>
  <c r="I59" i="1"/>
  <c r="I58" i="1"/>
  <c r="I57" i="1"/>
  <c r="I56" i="1"/>
  <c r="G43" i="1"/>
  <c r="F43" i="1"/>
  <c r="H43" i="1" s="1"/>
  <c r="I43" i="1" s="1"/>
  <c r="G42" i="1"/>
  <c r="F42" i="1"/>
  <c r="H42" i="1" s="1"/>
  <c r="I42" i="1" s="1"/>
  <c r="G41" i="1"/>
  <c r="H41" i="1" s="1"/>
  <c r="I41" i="1" s="1"/>
  <c r="F41" i="1"/>
  <c r="G40" i="1"/>
  <c r="F40" i="1"/>
  <c r="H40" i="1" s="1"/>
  <c r="I40" i="1" s="1"/>
  <c r="G39" i="1"/>
  <c r="F39" i="1"/>
  <c r="F44" i="1" s="1"/>
  <c r="G40" i="13"/>
  <c r="G8" i="13"/>
  <c r="G9" i="13"/>
  <c r="I9" i="13"/>
  <c r="I8" i="13" s="1"/>
  <c r="K9" i="13"/>
  <c r="M9" i="13"/>
  <c r="O9" i="13"/>
  <c r="Q9" i="13"/>
  <c r="Q8" i="13" s="1"/>
  <c r="V9" i="13"/>
  <c r="G10" i="13"/>
  <c r="M10" i="13" s="1"/>
  <c r="I10" i="13"/>
  <c r="K10" i="13"/>
  <c r="K8" i="13" s="1"/>
  <c r="O10" i="13"/>
  <c r="O8" i="13" s="1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V8" i="13" s="1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AE40" i="13"/>
  <c r="AF40" i="13"/>
  <c r="G327" i="12"/>
  <c r="I8" i="12"/>
  <c r="O8" i="12"/>
  <c r="G9" i="12"/>
  <c r="G8" i="12" s="1"/>
  <c r="I9" i="12"/>
  <c r="K9" i="12"/>
  <c r="K8" i="12" s="1"/>
  <c r="O9" i="12"/>
  <c r="Q9" i="12"/>
  <c r="Q8" i="12" s="1"/>
  <c r="V9" i="12"/>
  <c r="V8" i="12" s="1"/>
  <c r="G12" i="12"/>
  <c r="K12" i="12"/>
  <c r="Q12" i="12"/>
  <c r="V12" i="12"/>
  <c r="G13" i="12"/>
  <c r="I13" i="12"/>
  <c r="I12" i="12" s="1"/>
  <c r="K13" i="12"/>
  <c r="M13" i="12"/>
  <c r="M12" i="12" s="1"/>
  <c r="O13" i="12"/>
  <c r="O12" i="12" s="1"/>
  <c r="Q13" i="12"/>
  <c r="V13" i="12"/>
  <c r="G15" i="12"/>
  <c r="V15" i="12"/>
  <c r="G16" i="12"/>
  <c r="I16" i="12"/>
  <c r="I15" i="12" s="1"/>
  <c r="K16" i="12"/>
  <c r="K15" i="12" s="1"/>
  <c r="M16" i="12"/>
  <c r="O16" i="12"/>
  <c r="Q16" i="12"/>
  <c r="Q15" i="12" s="1"/>
  <c r="V16" i="12"/>
  <c r="G18" i="12"/>
  <c r="M18" i="12" s="1"/>
  <c r="M15" i="12" s="1"/>
  <c r="I18" i="12"/>
  <c r="K18" i="12"/>
  <c r="O18" i="12"/>
  <c r="O15" i="12" s="1"/>
  <c r="Q18" i="12"/>
  <c r="V18" i="12"/>
  <c r="G22" i="12"/>
  <c r="M22" i="12" s="1"/>
  <c r="I22" i="12"/>
  <c r="K22" i="12"/>
  <c r="K21" i="12" s="1"/>
  <c r="O22" i="12"/>
  <c r="O21" i="12" s="1"/>
  <c r="Q22" i="12"/>
  <c r="Q21" i="12" s="1"/>
  <c r="V22" i="12"/>
  <c r="G28" i="12"/>
  <c r="I28" i="12"/>
  <c r="I21" i="12" s="1"/>
  <c r="K28" i="12"/>
  <c r="M28" i="12"/>
  <c r="O28" i="12"/>
  <c r="Q28" i="12"/>
  <c r="V28" i="12"/>
  <c r="G31" i="12"/>
  <c r="G21" i="12" s="1"/>
  <c r="I31" i="12"/>
  <c r="K31" i="12"/>
  <c r="M31" i="12"/>
  <c r="O31" i="12"/>
  <c r="Q31" i="12"/>
  <c r="V31" i="12"/>
  <c r="V21" i="12" s="1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41" i="12"/>
  <c r="K41" i="12"/>
  <c r="Q41" i="12"/>
  <c r="V41" i="12"/>
  <c r="G42" i="12"/>
  <c r="I42" i="12"/>
  <c r="I41" i="12" s="1"/>
  <c r="K42" i="12"/>
  <c r="M42" i="12"/>
  <c r="M41" i="12" s="1"/>
  <c r="O42" i="12"/>
  <c r="O41" i="12" s="1"/>
  <c r="Q42" i="12"/>
  <c r="V42" i="12"/>
  <c r="G44" i="12"/>
  <c r="V44" i="12"/>
  <c r="G45" i="12"/>
  <c r="I45" i="12"/>
  <c r="I44" i="12" s="1"/>
  <c r="K45" i="12"/>
  <c r="K44" i="12" s="1"/>
  <c r="M45" i="12"/>
  <c r="O45" i="12"/>
  <c r="Q45" i="12"/>
  <c r="Q44" i="12" s="1"/>
  <c r="V45" i="12"/>
  <c r="G49" i="12"/>
  <c r="M49" i="12" s="1"/>
  <c r="I49" i="12"/>
  <c r="K49" i="12"/>
  <c r="O49" i="12"/>
  <c r="O44" i="12" s="1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6" i="12"/>
  <c r="M56" i="12" s="1"/>
  <c r="I56" i="12"/>
  <c r="K56" i="12"/>
  <c r="K55" i="12" s="1"/>
  <c r="O56" i="12"/>
  <c r="Q56" i="12"/>
  <c r="V56" i="12"/>
  <c r="V55" i="12" s="1"/>
  <c r="G58" i="12"/>
  <c r="I58" i="12"/>
  <c r="K58" i="12"/>
  <c r="M58" i="12"/>
  <c r="O58" i="12"/>
  <c r="Q58" i="12"/>
  <c r="Q55" i="12" s="1"/>
  <c r="V58" i="12"/>
  <c r="G60" i="12"/>
  <c r="M60" i="12" s="1"/>
  <c r="I60" i="12"/>
  <c r="K60" i="12"/>
  <c r="O60" i="12"/>
  <c r="O55" i="12" s="1"/>
  <c r="Q60" i="12"/>
  <c r="V60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6" i="12"/>
  <c r="I66" i="12"/>
  <c r="I55" i="12" s="1"/>
  <c r="K66" i="12"/>
  <c r="M66" i="12"/>
  <c r="O66" i="12"/>
  <c r="Q66" i="12"/>
  <c r="V66" i="12"/>
  <c r="G69" i="12"/>
  <c r="I69" i="12"/>
  <c r="I68" i="12" s="1"/>
  <c r="K69" i="12"/>
  <c r="K68" i="12" s="1"/>
  <c r="M69" i="12"/>
  <c r="O69" i="12"/>
  <c r="Q69" i="12"/>
  <c r="Q68" i="12" s="1"/>
  <c r="V69" i="12"/>
  <c r="G71" i="12"/>
  <c r="M71" i="12" s="1"/>
  <c r="I71" i="12"/>
  <c r="K71" i="12"/>
  <c r="O71" i="12"/>
  <c r="O68" i="12" s="1"/>
  <c r="Q71" i="12"/>
  <c r="V71" i="12"/>
  <c r="G73" i="12"/>
  <c r="I73" i="12"/>
  <c r="K73" i="12"/>
  <c r="M73" i="12"/>
  <c r="O73" i="12"/>
  <c r="Q73" i="12"/>
  <c r="V73" i="12"/>
  <c r="G75" i="12"/>
  <c r="M75" i="12" s="1"/>
  <c r="I75" i="12"/>
  <c r="K75" i="12"/>
  <c r="O75" i="12"/>
  <c r="Q75" i="12"/>
  <c r="V75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V68" i="12" s="1"/>
  <c r="K82" i="12"/>
  <c r="Q82" i="12"/>
  <c r="G83" i="12"/>
  <c r="M83" i="12" s="1"/>
  <c r="M82" i="12" s="1"/>
  <c r="I83" i="12"/>
  <c r="I82" i="12" s="1"/>
  <c r="K83" i="12"/>
  <c r="O83" i="12"/>
  <c r="O82" i="12" s="1"/>
  <c r="Q83" i="12"/>
  <c r="V83" i="12"/>
  <c r="V82" i="12" s="1"/>
  <c r="G85" i="12"/>
  <c r="M85" i="12" s="1"/>
  <c r="I85" i="12"/>
  <c r="K85" i="12"/>
  <c r="K84" i="12" s="1"/>
  <c r="O85" i="12"/>
  <c r="O84" i="12" s="1"/>
  <c r="Q85" i="12"/>
  <c r="Q84" i="12" s="1"/>
  <c r="V85" i="12"/>
  <c r="G87" i="12"/>
  <c r="I87" i="12"/>
  <c r="I84" i="12" s="1"/>
  <c r="K87" i="12"/>
  <c r="M87" i="12"/>
  <c r="O87" i="12"/>
  <c r="Q87" i="12"/>
  <c r="V87" i="12"/>
  <c r="G89" i="12"/>
  <c r="G84" i="12" s="1"/>
  <c r="I89" i="12"/>
  <c r="K89" i="12"/>
  <c r="O89" i="12"/>
  <c r="Q89" i="12"/>
  <c r="V89" i="12"/>
  <c r="V84" i="12" s="1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K108" i="12"/>
  <c r="G109" i="12"/>
  <c r="I109" i="12"/>
  <c r="I108" i="12" s="1"/>
  <c r="K109" i="12"/>
  <c r="M109" i="12"/>
  <c r="M108" i="12" s="1"/>
  <c r="O109" i="12"/>
  <c r="O108" i="12" s="1"/>
  <c r="Q109" i="12"/>
  <c r="V109" i="12"/>
  <c r="G111" i="12"/>
  <c r="M111" i="12" s="1"/>
  <c r="I111" i="12"/>
  <c r="K111" i="12"/>
  <c r="O111" i="12"/>
  <c r="Q111" i="12"/>
  <c r="V111" i="12"/>
  <c r="V108" i="12" s="1"/>
  <c r="G113" i="12"/>
  <c r="I113" i="12"/>
  <c r="K113" i="12"/>
  <c r="M113" i="12"/>
  <c r="O113" i="12"/>
  <c r="Q113" i="12"/>
  <c r="Q108" i="12" s="1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K116" i="12" s="1"/>
  <c r="O117" i="12"/>
  <c r="O116" i="12" s="1"/>
  <c r="Q117" i="12"/>
  <c r="Q116" i="12" s="1"/>
  <c r="V117" i="12"/>
  <c r="G119" i="12"/>
  <c r="I119" i="12"/>
  <c r="I116" i="12" s="1"/>
  <c r="K119" i="12"/>
  <c r="M119" i="12"/>
  <c r="O119" i="12"/>
  <c r="Q119" i="12"/>
  <c r="V119" i="12"/>
  <c r="G121" i="12"/>
  <c r="G116" i="12" s="1"/>
  <c r="I121" i="12"/>
  <c r="K121" i="12"/>
  <c r="O121" i="12"/>
  <c r="Q121" i="12"/>
  <c r="V121" i="12"/>
  <c r="V116" i="12" s="1"/>
  <c r="G123" i="12"/>
  <c r="I123" i="12"/>
  <c r="K123" i="12"/>
  <c r="M123" i="12"/>
  <c r="O123" i="12"/>
  <c r="Q123" i="12"/>
  <c r="V123" i="12"/>
  <c r="I124" i="12"/>
  <c r="G125" i="12"/>
  <c r="G124" i="12" s="1"/>
  <c r="I125" i="12"/>
  <c r="K125" i="12"/>
  <c r="M125" i="12"/>
  <c r="O125" i="12"/>
  <c r="Q125" i="12"/>
  <c r="Q124" i="12" s="1"/>
  <c r="V125" i="12"/>
  <c r="V124" i="12" s="1"/>
  <c r="G127" i="12"/>
  <c r="M127" i="12" s="1"/>
  <c r="I127" i="12"/>
  <c r="K127" i="12"/>
  <c r="K124" i="12" s="1"/>
  <c r="O127" i="12"/>
  <c r="Q127" i="12"/>
  <c r="V127" i="12"/>
  <c r="G129" i="12"/>
  <c r="I129" i="12"/>
  <c r="K129" i="12"/>
  <c r="M129" i="12"/>
  <c r="O129" i="12"/>
  <c r="O124" i="12" s="1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I132" i="12" s="1"/>
  <c r="K133" i="12"/>
  <c r="O133" i="12"/>
  <c r="O132" i="12" s="1"/>
  <c r="Q133" i="12"/>
  <c r="V133" i="12"/>
  <c r="V132" i="12" s="1"/>
  <c r="G136" i="12"/>
  <c r="M136" i="12" s="1"/>
  <c r="I136" i="12"/>
  <c r="K136" i="12"/>
  <c r="O136" i="12"/>
  <c r="Q136" i="12"/>
  <c r="V136" i="12"/>
  <c r="G139" i="12"/>
  <c r="M139" i="12" s="1"/>
  <c r="I139" i="12"/>
  <c r="K139" i="12"/>
  <c r="K132" i="12" s="1"/>
  <c r="O139" i="12"/>
  <c r="Q139" i="12"/>
  <c r="Q132" i="12" s="1"/>
  <c r="V139" i="12"/>
  <c r="G141" i="12"/>
  <c r="I141" i="12"/>
  <c r="K141" i="12"/>
  <c r="M141" i="12"/>
  <c r="O141" i="12"/>
  <c r="Q141" i="12"/>
  <c r="V141" i="12"/>
  <c r="G143" i="12"/>
  <c r="I143" i="12"/>
  <c r="K143" i="12"/>
  <c r="M143" i="12"/>
  <c r="O143" i="12"/>
  <c r="Q143" i="12"/>
  <c r="V143" i="12"/>
  <c r="G145" i="12"/>
  <c r="I145" i="12"/>
  <c r="K145" i="12"/>
  <c r="M145" i="12"/>
  <c r="O145" i="12"/>
  <c r="Q145" i="12"/>
  <c r="V145" i="12"/>
  <c r="G148" i="12"/>
  <c r="M148" i="12" s="1"/>
  <c r="I148" i="12"/>
  <c r="K148" i="12"/>
  <c r="O148" i="12"/>
  <c r="Q148" i="12"/>
  <c r="V148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62" i="12"/>
  <c r="I162" i="12"/>
  <c r="K162" i="12"/>
  <c r="M162" i="12"/>
  <c r="O162" i="12"/>
  <c r="Q162" i="12"/>
  <c r="V162" i="12"/>
  <c r="G164" i="12"/>
  <c r="I164" i="12"/>
  <c r="K164" i="12"/>
  <c r="M164" i="12"/>
  <c r="O164" i="12"/>
  <c r="Q164" i="12"/>
  <c r="V164" i="12"/>
  <c r="G166" i="12"/>
  <c r="I166" i="12"/>
  <c r="K166" i="12"/>
  <c r="M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4" i="12"/>
  <c r="M174" i="12" s="1"/>
  <c r="I174" i="12"/>
  <c r="K174" i="12"/>
  <c r="O174" i="12"/>
  <c r="Q174" i="12"/>
  <c r="V174" i="12"/>
  <c r="G181" i="12"/>
  <c r="I181" i="12"/>
  <c r="K181" i="12"/>
  <c r="M181" i="12"/>
  <c r="O181" i="12"/>
  <c r="Q181" i="12"/>
  <c r="V181" i="12"/>
  <c r="G191" i="12"/>
  <c r="I191" i="12"/>
  <c r="K191" i="12"/>
  <c r="M191" i="12"/>
  <c r="O191" i="12"/>
  <c r="Q191" i="12"/>
  <c r="V191" i="12"/>
  <c r="G195" i="12"/>
  <c r="I195" i="12"/>
  <c r="K195" i="12"/>
  <c r="M195" i="12"/>
  <c r="O195" i="12"/>
  <c r="Q195" i="12"/>
  <c r="V195" i="12"/>
  <c r="G197" i="12"/>
  <c r="M197" i="12" s="1"/>
  <c r="I197" i="12"/>
  <c r="K197" i="12"/>
  <c r="O197" i="12"/>
  <c r="Q197" i="12"/>
  <c r="V197" i="12"/>
  <c r="G198" i="12"/>
  <c r="G199" i="12"/>
  <c r="M199" i="12" s="1"/>
  <c r="I199" i="12"/>
  <c r="K199" i="12"/>
  <c r="K198" i="12" s="1"/>
  <c r="O199" i="12"/>
  <c r="O198" i="12" s="1"/>
  <c r="Q199" i="12"/>
  <c r="Q198" i="12" s="1"/>
  <c r="V199" i="12"/>
  <c r="G201" i="12"/>
  <c r="I201" i="12"/>
  <c r="I198" i="12" s="1"/>
  <c r="K201" i="12"/>
  <c r="M201" i="12"/>
  <c r="O201" i="12"/>
  <c r="Q201" i="12"/>
  <c r="V201" i="12"/>
  <c r="G203" i="12"/>
  <c r="I203" i="12"/>
  <c r="K203" i="12"/>
  <c r="M203" i="12"/>
  <c r="O203" i="12"/>
  <c r="Q203" i="12"/>
  <c r="V203" i="12"/>
  <c r="V198" i="12" s="1"/>
  <c r="G207" i="12"/>
  <c r="I207" i="12"/>
  <c r="K207" i="12"/>
  <c r="M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4" i="12"/>
  <c r="M214" i="12" s="1"/>
  <c r="I214" i="12"/>
  <c r="K214" i="12"/>
  <c r="O214" i="12"/>
  <c r="Q214" i="12"/>
  <c r="V214" i="12"/>
  <c r="G217" i="12"/>
  <c r="I217" i="12"/>
  <c r="K217" i="12"/>
  <c r="M217" i="12"/>
  <c r="O217" i="12"/>
  <c r="Q217" i="12"/>
  <c r="V217" i="12"/>
  <c r="G219" i="12"/>
  <c r="I219" i="12"/>
  <c r="K219" i="12"/>
  <c r="M219" i="12"/>
  <c r="O219" i="12"/>
  <c r="Q219" i="12"/>
  <c r="V219" i="12"/>
  <c r="G221" i="12"/>
  <c r="I221" i="12"/>
  <c r="K221" i="12"/>
  <c r="M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9" i="12"/>
  <c r="M229" i="12" s="1"/>
  <c r="I229" i="12"/>
  <c r="K229" i="12"/>
  <c r="O229" i="12"/>
  <c r="Q229" i="12"/>
  <c r="V229" i="12"/>
  <c r="G231" i="12"/>
  <c r="I231" i="12"/>
  <c r="K231" i="12"/>
  <c r="M231" i="12"/>
  <c r="O231" i="12"/>
  <c r="Q231" i="12"/>
  <c r="V231" i="12"/>
  <c r="G233" i="12"/>
  <c r="I233" i="12"/>
  <c r="K233" i="12"/>
  <c r="M233" i="12"/>
  <c r="O233" i="12"/>
  <c r="Q233" i="12"/>
  <c r="V233" i="12"/>
  <c r="G236" i="12"/>
  <c r="I236" i="12"/>
  <c r="K236" i="12"/>
  <c r="M236" i="12"/>
  <c r="O236" i="12"/>
  <c r="Q236" i="12"/>
  <c r="V236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4" i="12"/>
  <c r="M244" i="12" s="1"/>
  <c r="I244" i="12"/>
  <c r="K244" i="12"/>
  <c r="O244" i="12"/>
  <c r="Q244" i="12"/>
  <c r="V244" i="12"/>
  <c r="G246" i="12"/>
  <c r="I246" i="12"/>
  <c r="K246" i="12"/>
  <c r="M246" i="12"/>
  <c r="O246" i="12"/>
  <c r="Q246" i="12"/>
  <c r="V246" i="12"/>
  <c r="G248" i="12"/>
  <c r="I248" i="12"/>
  <c r="K248" i="12"/>
  <c r="M248" i="12"/>
  <c r="O248" i="12"/>
  <c r="Q248" i="12"/>
  <c r="V248" i="12"/>
  <c r="G251" i="12"/>
  <c r="I251" i="12"/>
  <c r="K251" i="12"/>
  <c r="M251" i="12"/>
  <c r="O251" i="12"/>
  <c r="Q251" i="12"/>
  <c r="V251" i="12"/>
  <c r="G252" i="12"/>
  <c r="M252" i="12" s="1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56" i="12"/>
  <c r="I256" i="12"/>
  <c r="I255" i="12" s="1"/>
  <c r="K256" i="12"/>
  <c r="M256" i="12"/>
  <c r="O256" i="12"/>
  <c r="O255" i="12" s="1"/>
  <c r="Q256" i="12"/>
  <c r="V256" i="12"/>
  <c r="G258" i="12"/>
  <c r="G255" i="12" s="1"/>
  <c r="I258" i="12"/>
  <c r="K258" i="12"/>
  <c r="M258" i="12"/>
  <c r="O258" i="12"/>
  <c r="Q258" i="12"/>
  <c r="V258" i="12"/>
  <c r="V255" i="12" s="1"/>
  <c r="G260" i="12"/>
  <c r="I260" i="12"/>
  <c r="K260" i="12"/>
  <c r="K255" i="12" s="1"/>
  <c r="M260" i="12"/>
  <c r="O260" i="12"/>
  <c r="Q260" i="12"/>
  <c r="V260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O266" i="12"/>
  <c r="Q266" i="12"/>
  <c r="Q255" i="12" s="1"/>
  <c r="V266" i="12"/>
  <c r="G270" i="12"/>
  <c r="I270" i="12"/>
  <c r="K270" i="12"/>
  <c r="M270" i="12"/>
  <c r="O270" i="12"/>
  <c r="Q270" i="12"/>
  <c r="V270" i="12"/>
  <c r="G272" i="12"/>
  <c r="I272" i="12"/>
  <c r="K272" i="12"/>
  <c r="M272" i="12"/>
  <c r="O272" i="12"/>
  <c r="Q272" i="12"/>
  <c r="V272" i="12"/>
  <c r="G274" i="12"/>
  <c r="I274" i="12"/>
  <c r="K274" i="12"/>
  <c r="M274" i="12"/>
  <c r="O274" i="12"/>
  <c r="Q274" i="12"/>
  <c r="V274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0" i="12"/>
  <c r="M280" i="12" s="1"/>
  <c r="I280" i="12"/>
  <c r="K280" i="12"/>
  <c r="O280" i="12"/>
  <c r="Q280" i="12"/>
  <c r="V280" i="12"/>
  <c r="G281" i="12"/>
  <c r="I281" i="12"/>
  <c r="K281" i="12"/>
  <c r="M281" i="12"/>
  <c r="O281" i="12"/>
  <c r="Q281" i="12"/>
  <c r="V281" i="12"/>
  <c r="G283" i="12"/>
  <c r="I283" i="12"/>
  <c r="K283" i="12"/>
  <c r="M283" i="12"/>
  <c r="O283" i="12"/>
  <c r="Q283" i="12"/>
  <c r="V283" i="12"/>
  <c r="K284" i="12"/>
  <c r="G285" i="12"/>
  <c r="M285" i="12" s="1"/>
  <c r="I285" i="12"/>
  <c r="I284" i="12" s="1"/>
  <c r="K285" i="12"/>
  <c r="O285" i="12"/>
  <c r="O284" i="12" s="1"/>
  <c r="Q285" i="12"/>
  <c r="V285" i="12"/>
  <c r="V284" i="12" s="1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Q284" i="12" s="1"/>
  <c r="V292" i="12"/>
  <c r="I293" i="12"/>
  <c r="O293" i="12"/>
  <c r="G294" i="12"/>
  <c r="G293" i="12" s="1"/>
  <c r="I294" i="12"/>
  <c r="K294" i="12"/>
  <c r="K293" i="12" s="1"/>
  <c r="M294" i="12"/>
  <c r="M293" i="12" s="1"/>
  <c r="O294" i="12"/>
  <c r="Q294" i="12"/>
  <c r="Q293" i="12" s="1"/>
  <c r="V294" i="12"/>
  <c r="V293" i="12" s="1"/>
  <c r="K296" i="12"/>
  <c r="G297" i="12"/>
  <c r="M297" i="12" s="1"/>
  <c r="I297" i="12"/>
  <c r="I296" i="12" s="1"/>
  <c r="K297" i="12"/>
  <c r="O297" i="12"/>
  <c r="O296" i="12" s="1"/>
  <c r="Q297" i="12"/>
  <c r="V297" i="12"/>
  <c r="V296" i="12" s="1"/>
  <c r="G299" i="12"/>
  <c r="M299" i="12" s="1"/>
  <c r="I299" i="12"/>
  <c r="K299" i="12"/>
  <c r="O299" i="12"/>
  <c r="Q299" i="12"/>
  <c r="V299" i="12"/>
  <c r="G312" i="12"/>
  <c r="M312" i="12" s="1"/>
  <c r="I312" i="12"/>
  <c r="K312" i="12"/>
  <c r="O312" i="12"/>
  <c r="Q312" i="12"/>
  <c r="Q296" i="12" s="1"/>
  <c r="V312" i="12"/>
  <c r="G315" i="12"/>
  <c r="G314" i="12" s="1"/>
  <c r="I315" i="12"/>
  <c r="K315" i="12"/>
  <c r="K314" i="12" s="1"/>
  <c r="M315" i="12"/>
  <c r="O315" i="12"/>
  <c r="Q315" i="12"/>
  <c r="Q314" i="12" s="1"/>
  <c r="V315" i="12"/>
  <c r="V314" i="12" s="1"/>
  <c r="G316" i="12"/>
  <c r="I316" i="12"/>
  <c r="K316" i="12"/>
  <c r="M316" i="12"/>
  <c r="O316" i="12"/>
  <c r="Q316" i="12"/>
  <c r="V316" i="12"/>
  <c r="G317" i="12"/>
  <c r="M317" i="12" s="1"/>
  <c r="I317" i="12"/>
  <c r="I314" i="12" s="1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I320" i="12"/>
  <c r="K320" i="12"/>
  <c r="M320" i="12"/>
  <c r="O320" i="12"/>
  <c r="O314" i="12" s="1"/>
  <c r="Q320" i="12"/>
  <c r="V320" i="12"/>
  <c r="G321" i="12"/>
  <c r="I321" i="12"/>
  <c r="K321" i="12"/>
  <c r="M321" i="12"/>
  <c r="O321" i="12"/>
  <c r="Q321" i="12"/>
  <c r="V321" i="12"/>
  <c r="K322" i="12"/>
  <c r="Q322" i="12"/>
  <c r="G323" i="12"/>
  <c r="M323" i="12" s="1"/>
  <c r="I323" i="12"/>
  <c r="I322" i="12" s="1"/>
  <c r="K323" i="12"/>
  <c r="O323" i="12"/>
  <c r="O322" i="12" s="1"/>
  <c r="Q323" i="12"/>
  <c r="V323" i="12"/>
  <c r="V322" i="12" s="1"/>
  <c r="G324" i="12"/>
  <c r="M324" i="12" s="1"/>
  <c r="I324" i="12"/>
  <c r="K324" i="12"/>
  <c r="O324" i="12"/>
  <c r="Q324" i="12"/>
  <c r="V324" i="12"/>
  <c r="AE327" i="12"/>
  <c r="I20" i="1"/>
  <c r="I19" i="1"/>
  <c r="I18" i="1"/>
  <c r="G44" i="1"/>
  <c r="G25" i="1" s="1"/>
  <c r="A25" i="1" s="1"/>
  <c r="J28" i="1"/>
  <c r="J26" i="1"/>
  <c r="G38" i="1"/>
  <c r="F38" i="1"/>
  <c r="J23" i="1"/>
  <c r="J24" i="1"/>
  <c r="J25" i="1"/>
  <c r="J27" i="1"/>
  <c r="E24" i="1"/>
  <c r="E26" i="1"/>
  <c r="I78" i="1" l="1"/>
  <c r="J76" i="1" s="1"/>
  <c r="G26" i="1"/>
  <c r="A26" i="1"/>
  <c r="G23" i="1"/>
  <c r="G28" i="1"/>
  <c r="H39" i="1"/>
  <c r="I39" i="1" s="1"/>
  <c r="I44" i="1" s="1"/>
  <c r="J39" i="1" s="1"/>
  <c r="J44" i="1" s="1"/>
  <c r="M8" i="13"/>
  <c r="M314" i="12"/>
  <c r="M198" i="12"/>
  <c r="M255" i="12"/>
  <c r="M55" i="12"/>
  <c r="M21" i="12"/>
  <c r="M132" i="12"/>
  <c r="M124" i="12"/>
  <c r="M44" i="12"/>
  <c r="M284" i="12"/>
  <c r="M322" i="12"/>
  <c r="M296" i="12"/>
  <c r="M68" i="12"/>
  <c r="G322" i="12"/>
  <c r="G296" i="12"/>
  <c r="G284" i="12"/>
  <c r="G132" i="12"/>
  <c r="G82" i="12"/>
  <c r="G68" i="12"/>
  <c r="M9" i="12"/>
  <c r="M8" i="12" s="1"/>
  <c r="AF327" i="12"/>
  <c r="G55" i="12"/>
  <c r="G108" i="12"/>
  <c r="M121" i="12"/>
  <c r="M116" i="12" s="1"/>
  <c r="M89" i="12"/>
  <c r="M84" i="12" s="1"/>
  <c r="I21" i="1"/>
  <c r="H44" i="1"/>
  <c r="J65" i="1" l="1"/>
  <c r="J61" i="1"/>
  <c r="J63" i="1"/>
  <c r="J56" i="1"/>
  <c r="J68" i="1"/>
  <c r="J58" i="1"/>
  <c r="J60" i="1"/>
  <c r="J73" i="1"/>
  <c r="J75" i="1"/>
  <c r="J57" i="1"/>
  <c r="J77" i="1"/>
  <c r="J70" i="1"/>
  <c r="J72" i="1"/>
  <c r="J71" i="1"/>
  <c r="J67" i="1"/>
  <c r="J69" i="1"/>
  <c r="J62" i="1"/>
  <c r="J59" i="1"/>
  <c r="J64" i="1"/>
  <c r="J66" i="1"/>
  <c r="J74" i="1"/>
  <c r="J43" i="1"/>
  <c r="A23" i="1"/>
  <c r="J42" i="1"/>
  <c r="J40" i="1"/>
  <c r="J41" i="1"/>
  <c r="J78" i="1" l="1"/>
  <c r="G24" i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8AA577E9-BBBB-43B5-9218-EFF1701EE9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42E55C-44B1-429F-83A0-89C061C316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26E6E49-19E1-4161-9AC3-3D8C2C65BF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BE3BBD-B26B-41C6-A838-DE88CA51E8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<sst xmlns="http://schemas.openxmlformats.org/spreadsheetml/2006/main" count="1765" uniqueCount="608">
  <si>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</si>
  <si>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</si>
  <si>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</si>
  <si>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</si>
  <si>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</si>
  <si>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</si>
  <si>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</si>
  <si>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</si>
  <si>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</si>
  <si>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</si>
  <si>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</si>
  <si>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</si>
  <si>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</si>
  <si>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</si>
  <si>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</si>
  <si>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</si>
  <si>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</si>
  <si>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</si>
  <si>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</si>
  <si>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</si>
  <si>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</si>
  <si>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</si>
  <si>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</si>
  <si>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</si>
  <si>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</si>
  <si>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</si>
  <si>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</si>
  <si>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</si>
  <si>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</si>
  <si>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</si>
  <si>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</si>
  <si>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</si>
  <si>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</si>
  <si>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</si>
  <si>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</si>
  <si>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</si>
  <si>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</si>
  <si>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</si>
  <si>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</si>
  <si>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</si>
  <si>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</si>
  <si>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</si>
  <si>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</si>
  <si>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2021/40</t>
  </si>
  <si>
    <t>KD Oblekovice- rekonstrukce střechy</t>
  </si>
  <si>
    <t>Stavba</t>
  </si>
  <si>
    <t>01</t>
  </si>
  <si>
    <t>Rekonstrukce střechy</t>
  </si>
  <si>
    <t>2140_01</t>
  </si>
  <si>
    <t>02</t>
  </si>
  <si>
    <t>Hromosvod</t>
  </si>
  <si>
    <t>2140_02</t>
  </si>
  <si>
    <t>Celkem za stavbu</t>
  </si>
  <si>
    <t>CZK</t>
  </si>
  <si>
    <t>#POPS</t>
  </si>
  <si>
    <t>Popis stavby: 2021/40 - KD Oblekovice- rekonstrukce střechy</t>
  </si>
  <si>
    <t>#POPO</t>
  </si>
  <si>
    <t>Popis objektu: 01 - Rekonstrukce střechy</t>
  </si>
  <si>
    <t>#POPR</t>
  </si>
  <si>
    <t>Popis rozpočtu: 2140_01 - KD Oblekovice- rekonstrukce střechy</t>
  </si>
  <si>
    <t>Popis objektu: 02 - Hromosvod</t>
  </si>
  <si>
    <t>Popis rozpočtu: 2140_02 - Hromosvod</t>
  </si>
  <si>
    <t>Rekapitulace dílů</t>
  </si>
  <si>
    <t>Typ dílu</t>
  </si>
  <si>
    <t>2</t>
  </si>
  <si>
    <t>Základy a zvláštní zakládání</t>
  </si>
  <si>
    <t>4</t>
  </si>
  <si>
    <t>Vodorovné konstrukce</t>
  </si>
  <si>
    <t>6</t>
  </si>
  <si>
    <t>Úpravy povrchu, podlahy</t>
  </si>
  <si>
    <t>62</t>
  </si>
  <si>
    <t>Úpravy povrchů vnější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</si>
  <si>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</si>
  <si>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</si>
  <si>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</si>
  <si>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</si>
  <si>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</si>
  <si>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</si>
  <si>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</si>
  <si>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</si>
  <si>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</si>
  <si>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</si>
  <si>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</si>
  <si>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</si>
  <si>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</si>
  <si>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</si>
  <si>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</si>
  <si>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</si>
  <si>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</si>
  <si>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</si>
  <si>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</si>
  <si>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</si>
  <si>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</si>
  <si>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</si>
  <si>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</si>
  <si>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</si>
  <si>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</si>
  <si>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</si>
  <si>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</si>
  <si>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</si>
  <si>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</si>
  <si>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</si>
  <si>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</si>
  <si>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</si>
  <si>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</si>
  <si>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</si>
  <si>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</si>
  <si>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</si>
  <si>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</si>
  <si>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</si>
  <si>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</si>
  <si>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</si>
  <si>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</si>
  <si>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</si>
  <si>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</si>
  <si>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</si>
  <si>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</si>
  <si>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</si>
  <si>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</si>
  <si>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</si>
  <si>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</si>
  <si>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</si>
  <si>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</si>
  <si>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</si>
  <si>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</si>
  <si>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</si>
  <si>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</si>
  <si>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</si>
  <si>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</si>
  <si>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</si>
  <si>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</si>
  <si>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</si>
  <si>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</si>
  <si>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</si>
  <si>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</si>
  <si>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</si>
  <si>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213150010RAV</t>
  </si>
  <si>
    <t>Vsakovací nádrž pro rodinný dům, plastové boxy 300l na ploše 60 m2</t>
  </si>
  <si>
    <t>soubor</t>
  </si>
  <si>
    <t>Vlastní</t>
  </si>
  <si>
    <t>Součtová</t>
  </si>
  <si>
    <t>Agregovaná položka</t>
  </si>
  <si>
    <t>POL2_</t>
  </si>
  <si>
    <t xml:space="preserve">agregovaná položka - cena zahrnuje včechny práce a materiály potřebné pro realizaci díla a to včetně zemních prací a odvozů přebytečné zeminy : </t>
  </si>
  <si>
    <t>VV</t>
  </si>
  <si>
    <t>vsakovací bloky v prostoru dvora : 1</t>
  </si>
  <si>
    <t>421952112R00</t>
  </si>
  <si>
    <t>Podlaha lávky ze dřeva měkkého - z prken</t>
  </si>
  <si>
    <t>m3</t>
  </si>
  <si>
    <t>RTS 21/ II</t>
  </si>
  <si>
    <t>Práce</t>
  </si>
  <si>
    <t>POL1_</t>
  </si>
  <si>
    <t>pomocné lávky pro zaizolování stropu pod vazníky : 0,8*21*0,03*2</t>
  </si>
  <si>
    <t>602021183RT1</t>
  </si>
  <si>
    <t>Stěrka na stěnách silikátová Baumit SilikatTop, škrábaná, zrnitost 1,5 mm</t>
  </si>
  <si>
    <t>m2</t>
  </si>
  <si>
    <t>Odkaz na mn. položky pořadí 9 : 22,60000</t>
  </si>
  <si>
    <t>602016193R00</t>
  </si>
  <si>
    <t>Penetrace hloubková stěn PROFI Akryl-Tiefengrund</t>
  </si>
  <si>
    <t>Odkaz na mn. položky pořadí 8 : 25,40000</t>
  </si>
  <si>
    <t>Odkaz na mn. položky pořadí 26 : 22,60000</t>
  </si>
  <si>
    <t>622311153RT6</t>
  </si>
  <si>
    <t>Zateplovací systém Baumit, ostění, EPS F tl. 30 mm s omítkou SilikatTop K2, lepidlo ProContact</t>
  </si>
  <si>
    <t xml:space="preserve">hlavní objekt : </t>
  </si>
  <si>
    <t>římsa střecha : (0,6+0,2)*(15,4+21,14+5,41*2+9,9)</t>
  </si>
  <si>
    <t>vikýř : (0,6+0,2)*3*2</t>
  </si>
  <si>
    <t xml:space="preserve">sál : </t>
  </si>
  <si>
    <t>(0,6+0,35)*(21,05*2+6*2)</t>
  </si>
  <si>
    <t>622311753RT6</t>
  </si>
  <si>
    <t>Zatepl.syst. Baumit, ostění, miner.desky KV 30 mm s omítkou SilikatTop K2, lepidlo ProContact</t>
  </si>
  <si>
    <t>komín : 4*(1,52*2+0,92*2)</t>
  </si>
  <si>
    <t>2,4*(0,45+0,25*2)+2*0,45*4</t>
  </si>
  <si>
    <t>622422211R00</t>
  </si>
  <si>
    <t>Oprava vnějších omítek vápen. hladk. II, do 20 %</t>
  </si>
  <si>
    <t>622422511R00</t>
  </si>
  <si>
    <t>Oprava vnějších omítek vápen. hladk. II, do 50 %</t>
  </si>
  <si>
    <t>Odkaz na mn. položky pořadí 27 : 25,40000</t>
  </si>
  <si>
    <t>622481211RT2</t>
  </si>
  <si>
    <t>Montáž výztužné sítě(perlinky)do stěrky-vněj.stěny včetně výztužné sítě a stěrkového tmelu Baumit</t>
  </si>
  <si>
    <t>štít nad plochou střechou : 22,60</t>
  </si>
  <si>
    <t>622904112R00</t>
  </si>
  <si>
    <t>Očištění fasád tlakovou vodou složitost 1 - 2</t>
  </si>
  <si>
    <t>831350012RAB</t>
  </si>
  <si>
    <t>Kanalizace z trub PVC hrdlových D 160 mm hloubka 1 m</t>
  </si>
  <si>
    <t>m</t>
  </si>
  <si>
    <t>Indiv</t>
  </si>
  <si>
    <t>odvod dešťových vod do vsaku- dvůr : 40</t>
  </si>
  <si>
    <t>941941041R00</t>
  </si>
  <si>
    <t>Montáž lešení leh.řad.s podlahami,š.1,2 m, H 10 m</t>
  </si>
  <si>
    <t>okolo komínu : (2,5*2+1*2)*4,5+1*4,3</t>
  </si>
  <si>
    <t>pro podbití říms-střecha hlavní : 5*(15+10+10+16)+4*2</t>
  </si>
  <si>
    <t>pro podbití říms-střecha sálu : 5*(5,6+21)</t>
  </si>
  <si>
    <t>941941291R00</t>
  </si>
  <si>
    <t>Příplatek za každý měsíc použití lešení k pol.1041</t>
  </si>
  <si>
    <t>Odkaz na mn. položky pořadí 12 : 431,80000</t>
  </si>
  <si>
    <t>941941841R00</t>
  </si>
  <si>
    <t>Demontáž lešení leh.řad.s podlahami,š.1,2 m,H 10 m</t>
  </si>
  <si>
    <t>Odkaz na mn. položky pořadí 13 : 431,80000</t>
  </si>
  <si>
    <t>941955004R00</t>
  </si>
  <si>
    <t>Lešení lehké pomocné, výška podlahy do 3,5 m</t>
  </si>
  <si>
    <t>pro zbourání komínů : 1,5*1,5*6</t>
  </si>
  <si>
    <t>952901411R00</t>
  </si>
  <si>
    <t>Vyčištění ostatních objektů</t>
  </si>
  <si>
    <t>vyklizení půdy - rozbitá krytina,holubí trus apod. : 14*19</t>
  </si>
  <si>
    <t>952902121R00</t>
  </si>
  <si>
    <t>Odstranění holubího trusu z podlah do tl. 5 cm</t>
  </si>
  <si>
    <t>50</t>
  </si>
  <si>
    <t>953981303R00</t>
  </si>
  <si>
    <t>Chemické kotvy, cihly, hl. 110 mm, M12, malta POLY</t>
  </si>
  <si>
    <t>kus</t>
  </si>
  <si>
    <t>dodatečné ukotvení pozednice : 44</t>
  </si>
  <si>
    <t>31110715R</t>
  </si>
  <si>
    <t>Matice přesná šestihranná 02 1401 M 14</t>
  </si>
  <si>
    <t>SPCM</t>
  </si>
  <si>
    <t>Specifikace</t>
  </si>
  <si>
    <t>POL3_</t>
  </si>
  <si>
    <t>44</t>
  </si>
  <si>
    <t>31121218R</t>
  </si>
  <si>
    <t>Podložka pod dřevěné konstrukce 021727 otvor 14</t>
  </si>
  <si>
    <t>1000 ks</t>
  </si>
  <si>
    <t>44/1000</t>
  </si>
  <si>
    <t>31179128R</t>
  </si>
  <si>
    <t>Tyč závitová M14, DIN 975, poz.</t>
  </si>
  <si>
    <t>kotvení pozednice : 44</t>
  </si>
  <si>
    <t>962032631R00</t>
  </si>
  <si>
    <t>Bourání zdiva komínového z cihel na MVC</t>
  </si>
  <si>
    <t>ubourání pův. komínů na úroveň podlahy půdy : 5,5*0,45*0,45*6+0,45*0,45*3</t>
  </si>
  <si>
    <t>970031018R00</t>
  </si>
  <si>
    <t>Vrtání jádrové do zdiva cihelného d 14-18 mm</t>
  </si>
  <si>
    <t>971033341R00</t>
  </si>
  <si>
    <t>Vybourání otv. zeď cihel. pl.0,09 m2, tl.30cm, MVC</t>
  </si>
  <si>
    <t>sál - větrací otvory ve štítu : 2</t>
  </si>
  <si>
    <t>971042361R00</t>
  </si>
  <si>
    <t>Vybourání otvorů zdi betonové pl. 0,09 m2, tl.60cm</t>
  </si>
  <si>
    <t>průchod hromosvodu zídkou oplocení : 1</t>
  </si>
  <si>
    <t>978015231R00</t>
  </si>
  <si>
    <t>Otlučení omítek vnějších MVC v složit.1-4 do 20 %</t>
  </si>
  <si>
    <t>978015261R00</t>
  </si>
  <si>
    <t>Otlučení omítek vnějších MVC v složit.1-4 do 50 %</t>
  </si>
  <si>
    <t>komíny : 4*(1,52*2+0,92*2)</t>
  </si>
  <si>
    <t>999281108R00</t>
  </si>
  <si>
    <t>Přesun hmot pro opravy a údržbu do výšky 12 m</t>
  </si>
  <si>
    <t>t</t>
  </si>
  <si>
    <t>Přesun hmot</t>
  </si>
  <si>
    <t>POL7_</t>
  </si>
  <si>
    <t>712378004R00</t>
  </si>
  <si>
    <t>Závětrná lišta VIPLANYL RŠ 250 mm</t>
  </si>
  <si>
    <t>POL1_7</t>
  </si>
  <si>
    <t>sál : 6,2*2-0,45</t>
  </si>
  <si>
    <t>712378005R00</t>
  </si>
  <si>
    <t>Stěnová lišta vyhnutá VIPLANYL RŠ 70 mm</t>
  </si>
  <si>
    <t>sál u komína : 0,45*3</t>
  </si>
  <si>
    <t>712378007R00</t>
  </si>
  <si>
    <t>Rohová lišta vnitřní VIPLANYL RŠ 100 mm</t>
  </si>
  <si>
    <t>712391171RT1</t>
  </si>
  <si>
    <t>Povlaková krytina střech do 10°, podklad. textilie 1 vrstva - materiál ve specifikaci</t>
  </si>
  <si>
    <t>266</t>
  </si>
  <si>
    <t>712472101R00</t>
  </si>
  <si>
    <t>Mont.povlakové krytiny střech do 30°fólií kotvením kotvení dle PD</t>
  </si>
  <si>
    <t>kotvení viz schématický plán v PD : 266</t>
  </si>
  <si>
    <t>712-100</t>
  </si>
  <si>
    <t>Dodávka a montáž sněhových zachtávačů por PVC krytinu, v barvě krytiny  typ. vzor TOPWET TW SZM</t>
  </si>
  <si>
    <t>dle nabídky : 41</t>
  </si>
  <si>
    <t>712378003RV</t>
  </si>
  <si>
    <t>Okapnice VIPLANYL RŠ 250 mm</t>
  </si>
  <si>
    <t>POL1_0</t>
  </si>
  <si>
    <t>sál : 21,05*2</t>
  </si>
  <si>
    <t>712378101RTV</t>
  </si>
  <si>
    <t>Manžeta z PVC pro DN 300 mm</t>
  </si>
  <si>
    <t>sál - lomanco : 2</t>
  </si>
  <si>
    <t>900      RT3</t>
  </si>
  <si>
    <t>HZS Práce v tarifní třídě 6 (např. tesař)</t>
  </si>
  <si>
    <t>h</t>
  </si>
  <si>
    <t>Prav.M</t>
  </si>
  <si>
    <t>HZS</t>
  </si>
  <si>
    <t>POL10_</t>
  </si>
  <si>
    <t>PVC střecha - příplatek za pracnost při napojení na úžlabí : 15</t>
  </si>
  <si>
    <t>28322104R</t>
  </si>
  <si>
    <t>Fólie Fatrafol 810 tl. 1,5 mm, š. 1300 mm střešní barevná</t>
  </si>
  <si>
    <t>POL3_7</t>
  </si>
  <si>
    <t>Odkaz na mn. položky pořadí 33 : 266,00000*1,2</t>
  </si>
  <si>
    <t>693660194R</t>
  </si>
  <si>
    <t>Textilie netkaná GETEX šíře 200 cm, 500 g/m2</t>
  </si>
  <si>
    <t>Odkaz na mn. položky pořadí 32 : 266,00000*1,2</t>
  </si>
  <si>
    <t>998712201R00</t>
  </si>
  <si>
    <t>Přesun hmot pro povlakové krytiny, výšky do 6 m</t>
  </si>
  <si>
    <t>POL7_1002</t>
  </si>
  <si>
    <t>713111211R00</t>
  </si>
  <si>
    <t>Montáž parozábrany krovů spodem s přelepením spojů</t>
  </si>
  <si>
    <t>překrytí foukané izolace : 11,7*20,9</t>
  </si>
  <si>
    <t>713181113RT2</t>
  </si>
  <si>
    <t>Izolace minerální foukaná do střešních konstrukcí Climastone L</t>
  </si>
  <si>
    <t>izolace z minerální vlny : 0,3*11,7*20,9</t>
  </si>
  <si>
    <t>28325080.AR</t>
  </si>
  <si>
    <t>Fólie podstřešní paropropustná JUTADACH 95 1,5 x 50 m</t>
  </si>
  <si>
    <t>Odkaz na mn. položky pořadí 41 : 244,53000*1,2</t>
  </si>
  <si>
    <t>998713202R00</t>
  </si>
  <si>
    <t>Přesun hmot pro izolace tepelné, výšky do 12 m</t>
  </si>
  <si>
    <t>721176115R00</t>
  </si>
  <si>
    <t>Potrubí HT odpadní svislé D 110 x 2,7 mm</t>
  </si>
  <si>
    <t>úprava odvětrání kanalizace : 6*2</t>
  </si>
  <si>
    <t>721242110RT2</t>
  </si>
  <si>
    <t>Lapač střešních splavenin PP HL600, kloub zápachová klapka, koš na listí, DN 125</t>
  </si>
  <si>
    <t>napojení svodů - dvůr : 3</t>
  </si>
  <si>
    <t>721300942R00</t>
  </si>
  <si>
    <t>Pročistění lapačů střešních splavenin</t>
  </si>
  <si>
    <t>uliční : 3</t>
  </si>
  <si>
    <t>998721202R00</t>
  </si>
  <si>
    <t>Přesun hmot pro vnitřní kanalizaci, výšky do 12 m</t>
  </si>
  <si>
    <t>728415111R00</t>
  </si>
  <si>
    <t>Montáž mřížky větrací nebo ventilační do 0,04 m2</t>
  </si>
  <si>
    <t>sál - ve štítu : 2</t>
  </si>
  <si>
    <t>728618211R00</t>
  </si>
  <si>
    <t xml:space="preserve">Ventilační turbína Lomanco, Al hlavice BIB 12  </t>
  </si>
  <si>
    <t>sál : 2</t>
  </si>
  <si>
    <t>42972814R</t>
  </si>
  <si>
    <t>Mřížka čtyřhranná KMM vel. 315x315.20</t>
  </si>
  <si>
    <t>Odkaz na mn. položky pořadí 49 : 2,00000</t>
  </si>
  <si>
    <t>998728202R00</t>
  </si>
  <si>
    <t>Přesun hmot pro vzduchotechniku, výšky do 12 m</t>
  </si>
  <si>
    <t>762088116R00</t>
  </si>
  <si>
    <t>Zakrývání provizorní plachtou 15x20m,vč.odstranění</t>
  </si>
  <si>
    <t>hlavní střecha : 2</t>
  </si>
  <si>
    <t>sál : 1</t>
  </si>
  <si>
    <t>762332110R00</t>
  </si>
  <si>
    <t>Montáž vázaných krovů pravidelných do 120 cm2</t>
  </si>
  <si>
    <t>příložky krokví - vyrovnání - předpoklad : 9,9*6*2+4*6*4</t>
  </si>
  <si>
    <t>PŘÍLOŽKY VAZNÍKŮ : 6,1*2*8</t>
  </si>
  <si>
    <t>762332120R00</t>
  </si>
  <si>
    <t>Montáž vázaných krovů pravidelných do 224 cm2</t>
  </si>
  <si>
    <t>sál vazničky 100/140 : 21*11</t>
  </si>
  <si>
    <t>762331812R00</t>
  </si>
  <si>
    <t>Demontáž konstrukcí krovů z hranolů do 224 cm2</t>
  </si>
  <si>
    <t>762331912R00</t>
  </si>
  <si>
    <t>Vyřezání části střešní vazby do 120 cm2,do dl.5 m</t>
  </si>
  <si>
    <t>pozednice-předpoklad : 10</t>
  </si>
  <si>
    <t>762331922R00</t>
  </si>
  <si>
    <t>Vyřezání části střešní vazby do 224 cm2,do dl.5 m</t>
  </si>
  <si>
    <t>vaznice-předpoklad : 15</t>
  </si>
  <si>
    <t>krokve - předpoklad : 40</t>
  </si>
  <si>
    <t>762332932RV1</t>
  </si>
  <si>
    <t>Doplnění střešní vazby z hranolů do 224 cm2 vč.dod bez dodávky řeziva</t>
  </si>
  <si>
    <t xml:space="preserve">poškozené prvky krovu : </t>
  </si>
  <si>
    <t>R : 20</t>
  </si>
  <si>
    <t>762341210RT2</t>
  </si>
  <si>
    <t>Montáž bednění střech rovných, prkna hrubá na sraz včetně dodávky prken tloušťky 24 mm</t>
  </si>
  <si>
    <t>sál : 266</t>
  </si>
  <si>
    <t>762341630R00</t>
  </si>
  <si>
    <t>Bednění okapových říms z desek tvrdých</t>
  </si>
  <si>
    <t>762342203R00</t>
  </si>
  <si>
    <t>Montáž laťování střech, vzdálenost latí 22 - 36 cm</t>
  </si>
  <si>
    <t>410</t>
  </si>
  <si>
    <t>762342204R00</t>
  </si>
  <si>
    <t>Montáž kontralatí přibitím</t>
  </si>
  <si>
    <t>Odkaz na mn. položky pořadí 62 : 410,00000</t>
  </si>
  <si>
    <t>762341811R00</t>
  </si>
  <si>
    <t>Demontáž bednění střech rovných z prken hrubých</t>
  </si>
  <si>
    <t>762342811R00</t>
  </si>
  <si>
    <t>Demontáž laťování střech, rozteč latí do 22 cm</t>
  </si>
  <si>
    <t>Odkaz na mn. položky pořadí 96 : 410,00000</t>
  </si>
  <si>
    <t>762395000R00</t>
  </si>
  <si>
    <t>Spojovací a ochranné prostředky pro střechy</t>
  </si>
  <si>
    <t>bednění střechy : 266*0,024*1,1</t>
  </si>
  <si>
    <t>Odkaz na mn. položky pořadí 68 : 15,21908</t>
  </si>
  <si>
    <t>Odkaz na mn. položky pořadí 69 : 6,08517</t>
  </si>
  <si>
    <t>762841811R00</t>
  </si>
  <si>
    <t>Demontáž podbití stropů z prken hrubých bez omítky</t>
  </si>
  <si>
    <t xml:space="preserve">římsa střecha : </t>
  </si>
  <si>
    <t>60511070R</t>
  </si>
  <si>
    <t>Řezivo SM středové tl. 18-32 jakost I, L=2-3,5 m</t>
  </si>
  <si>
    <t>pozednice-předpoklad : 0,1*0,12*10*1,1</t>
  </si>
  <si>
    <t>vaznice-předpoklad : 0,14*0,22*15*1,1</t>
  </si>
  <si>
    <t>krokve - předpoklad : 0,1*0,14*40*1,1</t>
  </si>
  <si>
    <t>příložky krokví - vyrovnání - předpoklad : 0,05*0,14*(9,9*6*2+4*6*4)*1,1</t>
  </si>
  <si>
    <t>PŘÍLOŽKY VAZNÍKŮ : 0,05*0,14*6,1*2*8*1,1</t>
  </si>
  <si>
    <t>sál vazničky 100/140 : 0,1*0,14*21*11*1,1</t>
  </si>
  <si>
    <t/>
  </si>
  <si>
    <t>R : 8</t>
  </si>
  <si>
    <t>60517111R</t>
  </si>
  <si>
    <t>Lať střešní 40x60 mm</t>
  </si>
  <si>
    <t>latě : 410/0,32*0,04*0,06*1,1</t>
  </si>
  <si>
    <t>kontralatě : 410/0,9*0,04*0,06*1,1</t>
  </si>
  <si>
    <t>R : 1,5</t>
  </si>
  <si>
    <t>60725014R</t>
  </si>
  <si>
    <t>Deska dřevoštěpková OSB 3 N tl. 18 mm</t>
  </si>
  <si>
    <t>Odkaz na mn. položky pořadí 61 : 102,00300*1,1</t>
  </si>
  <si>
    <t>998762202R00</t>
  </si>
  <si>
    <t>Přesun hmot pro tesařské konstrukce, výšky do 12 m</t>
  </si>
  <si>
    <t>764719431R00</t>
  </si>
  <si>
    <t>Oplechování komína 450x450 mm z Al lak. plechu</t>
  </si>
  <si>
    <t>764816412R00</t>
  </si>
  <si>
    <t>Okapnice z lakovaného Pz plechu, rš 125 mm</t>
  </si>
  <si>
    <t>hlavní objekt-ukončení fólie : 15,5+21,11+5,4*2+9,8</t>
  </si>
  <si>
    <t>764813810R00</t>
  </si>
  <si>
    <t>Lemování z lak.Pz,komínů na vlnité krytině,v ploše</t>
  </si>
  <si>
    <t>1,2*1,6*2+0,8*0,9*2</t>
  </si>
  <si>
    <t>1,2*0,45*2+0,8*0,45*2</t>
  </si>
  <si>
    <t>0,8*0,45*3</t>
  </si>
  <si>
    <t>764814110R00</t>
  </si>
  <si>
    <t>Lemování trub,lak.Pz plech,vln.krytina,D do 75 mm</t>
  </si>
  <si>
    <t>764819213R00</t>
  </si>
  <si>
    <t>Odpadní trouby kruhové z lak.Pz plechu, D 120 mm</t>
  </si>
  <si>
    <t>Odkaz na mn. položky pořadí 92 : 34,50000</t>
  </si>
  <si>
    <t>764815212R00</t>
  </si>
  <si>
    <t>Žlab podokapní půlkruh.z lak.Pz plechu, rš 330 mm</t>
  </si>
  <si>
    <t>hlavní objekt : 15,5+21,11+5,4*2+9,8</t>
  </si>
  <si>
    <t>sál : 21,1*2</t>
  </si>
  <si>
    <t>764815812R00</t>
  </si>
  <si>
    <t>Kotlík žlabový oválný z lak. Pz plechu, 330/120 mm</t>
  </si>
  <si>
    <t>3</t>
  </si>
  <si>
    <t>764814533R00</t>
  </si>
  <si>
    <t>Závětrná lišta z lakovaného Pz plechu, rš 333 mm</t>
  </si>
  <si>
    <t>3*2</t>
  </si>
  <si>
    <t>764814650R00</t>
  </si>
  <si>
    <t>Úžlabí z lakovaného Pz plechu, rš 500 mm</t>
  </si>
  <si>
    <t>4*2</t>
  </si>
  <si>
    <t>764814662R00</t>
  </si>
  <si>
    <t>Úžlabí z lakovaného Pz plechu, rš 625 mm</t>
  </si>
  <si>
    <t>6,5*2</t>
  </si>
  <si>
    <t>764311832RT1</t>
  </si>
  <si>
    <t>Demont. krytiny, tabule 2 x 1 m, nad 25 m2, do 45° z Pz plechu</t>
  </si>
  <si>
    <t>764339830R00</t>
  </si>
  <si>
    <t>Demontáž lemování komínů v ploše, hl. kryt, do 30°</t>
  </si>
  <si>
    <t>764341812R00</t>
  </si>
  <si>
    <t>Demontáž lemov. trub D 75 mm, vln. kryt. do 45°</t>
  </si>
  <si>
    <t>764345831R00</t>
  </si>
  <si>
    <t>Demontáž ventilačních nástavců D do 150 mm, do 30°</t>
  </si>
  <si>
    <t>764352811R00</t>
  </si>
  <si>
    <t>Demontáž žlabů půlkruh. rovných, rš 330 mm, do 45°</t>
  </si>
  <si>
    <t>764359811R00</t>
  </si>
  <si>
    <t>Demontáž kotlíku kónického, sklon do 45°</t>
  </si>
  <si>
    <t>764361811R00</t>
  </si>
  <si>
    <t>Demontáž střešního okna ve vlnité krytině, do 45°</t>
  </si>
  <si>
    <t>1</t>
  </si>
  <si>
    <t>764391821R00</t>
  </si>
  <si>
    <t>Demontáž závětrné lišty, rš 250 a 330 mm, do 45°</t>
  </si>
  <si>
    <t>hlavní o. : 3*2</t>
  </si>
  <si>
    <t>764392841R00</t>
  </si>
  <si>
    <t>Demontáž úžlabí, rš 500 mm, sklon do 45°</t>
  </si>
  <si>
    <t>764392851R00</t>
  </si>
  <si>
    <t>Demontáž úžlabí, rš 660 mm, sklon do 45°</t>
  </si>
  <si>
    <t>764454802R00</t>
  </si>
  <si>
    <t>Demontáž odpadních trub kruhových,D 120 mm</t>
  </si>
  <si>
    <t>hlavní : 5,5*3+1,5</t>
  </si>
  <si>
    <t>sál : 5,5*3</t>
  </si>
  <si>
    <t>764719432RV</t>
  </si>
  <si>
    <t>Oplechování komína 1000x1600 mm z Al lak. plechu komínová hlava</t>
  </si>
  <si>
    <t>klempířské práce jinde nespecifikované : 8</t>
  </si>
  <si>
    <t>998764202R00</t>
  </si>
  <si>
    <t>Přesun hmot pro klempířské konstr., výšky do 12 m</t>
  </si>
  <si>
    <t>765312810R00</t>
  </si>
  <si>
    <t>Demontáž krytiny dvoudrážkové, na sucho, do suti</t>
  </si>
  <si>
    <t>765312615R00</t>
  </si>
  <si>
    <t>Příplat.za tašky pro připoj.hřebene,Stodo engoba</t>
  </si>
  <si>
    <t>větrací tašky - 28ks/100m2 : 22</t>
  </si>
  <si>
    <t>765312622R00</t>
  </si>
  <si>
    <t>Krytina Stodo 12 střech ostatních, engoba odstín - měděná</t>
  </si>
  <si>
    <t>765312632R00</t>
  </si>
  <si>
    <t>Hřeben s větracím pásem kovovým, engoba</t>
  </si>
  <si>
    <t>5+2,7</t>
  </si>
  <si>
    <t>765313170R00</t>
  </si>
  <si>
    <t>Vikýř univerzální 45 x 73 cm</t>
  </si>
  <si>
    <t>765313181R00</t>
  </si>
  <si>
    <t>Přiřezání a uchycení tašek drážkových</t>
  </si>
  <si>
    <t>14*4*2</t>
  </si>
  <si>
    <t>4,6*2*2</t>
  </si>
  <si>
    <t>765313184RS2</t>
  </si>
  <si>
    <t>Taška prostupová + nástavec odvětrání kanalizace taška engobovaná</t>
  </si>
  <si>
    <t>765313186R00</t>
  </si>
  <si>
    <t>Mřížka ochranná větrací 100 cm univerzální,Tondach</t>
  </si>
  <si>
    <t>9,9+5,41*2+21,15+15,6</t>
  </si>
  <si>
    <t>765313188R00</t>
  </si>
  <si>
    <t>Pás větrací okapní ochranný 500/10 cm</t>
  </si>
  <si>
    <t>Odkaz na mn. položky pořadí 103 : 57,47000</t>
  </si>
  <si>
    <t>765312642R00</t>
  </si>
  <si>
    <t>Nároží s větracím pásem kovovým, engoba</t>
  </si>
  <si>
    <t>14*4</t>
  </si>
  <si>
    <t>765901103R00</t>
  </si>
  <si>
    <t>Fólie podstřešní paropropust. Tondach Tuning Fol-S</t>
  </si>
  <si>
    <t>410*1,2</t>
  </si>
  <si>
    <t>28350293R</t>
  </si>
  <si>
    <t>Větrací vsuvka Bramac 360x120x20 mm</t>
  </si>
  <si>
    <t>59660240R</t>
  </si>
  <si>
    <t xml:space="preserve">Hák protisněhový </t>
  </si>
  <si>
    <t>410*1,4</t>
  </si>
  <si>
    <t>998765202R00</t>
  </si>
  <si>
    <t>Přesun hmot pro krytiny tvrdé, výšky do 12 m</t>
  </si>
  <si>
    <t>766427112R00</t>
  </si>
  <si>
    <t>Podkladový rošt pro obložení podhledů</t>
  </si>
  <si>
    <t>římsa střecha : (0,6+0,2)*58+58*3</t>
  </si>
  <si>
    <t>vikýř : (0,6+0,2)*3*2+3*3*2</t>
  </si>
  <si>
    <t>(0,6+0,35)*54,1+54,1*3</t>
  </si>
  <si>
    <t>60510057R</t>
  </si>
  <si>
    <t>Lať profil dřevěný 60/60 mm l = 3 m a výše</t>
  </si>
  <si>
    <t>Odkaz na mn. položky pořadí 110 : 456,89500*1,1</t>
  </si>
  <si>
    <t>998766202R00</t>
  </si>
  <si>
    <t>Přesun hmot pro truhlářské konstr., výšky do 12 m</t>
  </si>
  <si>
    <t>prostup střeš. svodu stáv. přístřeškem - vytvoření prostupu, opracování : 6</t>
  </si>
  <si>
    <t>783222921RT1</t>
  </si>
  <si>
    <t>Údržba, nátěr syntetický kov.konstr.Hammerite 2x přímo na rez hladký</t>
  </si>
  <si>
    <t>antény, siréna : 5</t>
  </si>
  <si>
    <t>783782205R00</t>
  </si>
  <si>
    <t>Nátěr tesařských konstrukcí Bochemitem QB 2x</t>
  </si>
  <si>
    <t>stávající krov : 410</t>
  </si>
  <si>
    <t xml:space="preserve">nové prvky : </t>
  </si>
  <si>
    <t>pozednice-předpoklad : (0,1*2+0,12*2)*10*1,1</t>
  </si>
  <si>
    <t>vaznice-předpoklad : (0,14*2+0,22*2)*15*1,1</t>
  </si>
  <si>
    <t>krokve - předpoklad : (0,1*2+0,14*2)*40*1,1</t>
  </si>
  <si>
    <t>příložky krokví - vyrovnání - předpoklad : (0,05*2+0,14*2)*(9,9*6*2+4*6*4)*1,1</t>
  </si>
  <si>
    <t>PŘÍLOŽKY VAZNÍKŮ : (0,05*2+0,14*2)*6,1*2*8*1,1</t>
  </si>
  <si>
    <t>bednění : 266*2+266/0,12*0,024*2</t>
  </si>
  <si>
    <t>sál vazničky 100/140 : (0,1*2+0,14*2)*21*11*1,1</t>
  </si>
  <si>
    <t>latě : 410/0,32*(0,04*2+0,06*2)*1,1</t>
  </si>
  <si>
    <t>kontralatě : 410/0,9*(0,04*2+0,06*2)*1,1</t>
  </si>
  <si>
    <t>900      RT1</t>
  </si>
  <si>
    <t>HZS Práce v tarifní třídě 4 (např. tesař)</t>
  </si>
  <si>
    <t>ošištění konstrukcí krovů : 70</t>
  </si>
  <si>
    <t>979012112R00</t>
  </si>
  <si>
    <t>Svislá doprava suti na výšku do 3,5 m</t>
  </si>
  <si>
    <t>Přesun suti</t>
  </si>
  <si>
    <t>POL8_</t>
  </si>
  <si>
    <t>979012119R00</t>
  </si>
  <si>
    <t>Příplatek k suti za každých dalších 3,5 m výšky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</si>
  <si>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</si>
  <si>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</si>
  <si>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</si>
  <si>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</si>
  <si>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</si>
  <si>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</si>
  <si>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</si>
  <si>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</si>
  <si>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</si>
  <si>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</si>
  <si>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005121 R</t>
  </si>
  <si>
    <t>Zařízení staveniště</t>
  </si>
  <si>
    <t>Soubor</t>
  </si>
  <si>
    <t>VRN</t>
  </si>
  <si>
    <t>POL99_2</t>
  </si>
  <si>
    <t>005211020R</t>
  </si>
  <si>
    <t>Ochrana stávaj. inženýrských sítí na staveništi</t>
  </si>
  <si>
    <t>POL99_8</t>
  </si>
  <si>
    <t>zaizolování stáv. vzdušného vedení NN : 1</t>
  </si>
  <si>
    <t>SUM</t>
  </si>
  <si>
    <t>Poznámky uchazeče k zadání</t>
  </si>
  <si>
    <t>POPUZIV</t>
  </si>
  <si>
    <t>END</t>
  </si>
  <si>
    <t>Pol__0001</t>
  </si>
  <si>
    <t>Demontáž stávající ochrany před bleskem</t>
  </si>
  <si>
    <t>hod.</t>
  </si>
  <si>
    <t>POL1_1</t>
  </si>
  <si>
    <t>Pol__0002</t>
  </si>
  <si>
    <t>Výchozí revize hromosvodů</t>
  </si>
  <si>
    <t>ks</t>
  </si>
  <si>
    <t>Pol__0003</t>
  </si>
  <si>
    <t>Projektová dokumentace skutečného provedení</t>
  </si>
  <si>
    <t>Pol__0004</t>
  </si>
  <si>
    <t>Foto-dokumentace skutečného provedení</t>
  </si>
  <si>
    <t>Pol__0005</t>
  </si>
  <si>
    <t>Krabice hromosvodná plast.</t>
  </si>
  <si>
    <t>Pol__0006</t>
  </si>
  <si>
    <t>Vodič uzemňovací CYA1PEx16</t>
  </si>
  <si>
    <t>Pol__0007</t>
  </si>
  <si>
    <t>Vodič AlMgSi8mm</t>
  </si>
  <si>
    <t xml:space="preserve">(2+31+5+7+4+35+33+35+2+7+69+40+35) : </t>
  </si>
  <si>
    <t>305</t>
  </si>
  <si>
    <t>Pol__0008</t>
  </si>
  <si>
    <t>Vodič FeZn10mm</t>
  </si>
  <si>
    <t>Pol__0009</t>
  </si>
  <si>
    <t>Páska FeZn30x4mm v zemi</t>
  </si>
  <si>
    <t>Pol__0010</t>
  </si>
  <si>
    <t>Jímací tyč JT 1,5m</t>
  </si>
  <si>
    <t>Pol__0011</t>
  </si>
  <si>
    <t>Jímací tyč JT 2,0m</t>
  </si>
  <si>
    <t>Pol__0012</t>
  </si>
  <si>
    <t>Zemnicí tyč ZT02</t>
  </si>
  <si>
    <t>Pol__0013</t>
  </si>
  <si>
    <t>Svorka SZ</t>
  </si>
  <si>
    <t>Pol__0014</t>
  </si>
  <si>
    <t>Svorka SK</t>
  </si>
  <si>
    <t>Pol__0015</t>
  </si>
  <si>
    <t>Svorka SS</t>
  </si>
  <si>
    <t>Pol__0016</t>
  </si>
  <si>
    <t>Svorka SRO3</t>
  </si>
  <si>
    <t>Pol__0017</t>
  </si>
  <si>
    <t>Ochranný úhelník s držáky do zdiva OÚ</t>
  </si>
  <si>
    <t>Pol__0018</t>
  </si>
  <si>
    <t>Štítek označovací ŠO</t>
  </si>
  <si>
    <t>Pol__0019</t>
  </si>
  <si>
    <t>Podpěra vedení PV01</t>
  </si>
  <si>
    <t>Pol__0020</t>
  </si>
  <si>
    <t>Podpěra vedení PV13</t>
  </si>
  <si>
    <t>Pol__0021</t>
  </si>
  <si>
    <t>Podpěra vedení PV13 přetoč.</t>
  </si>
  <si>
    <t>Pol__0022</t>
  </si>
  <si>
    <t>Podpěra vedení PV14</t>
  </si>
  <si>
    <t>Pol__0023</t>
  </si>
  <si>
    <t>Podpěra vedení PV23</t>
  </si>
  <si>
    <t>Pol__0024</t>
  </si>
  <si>
    <t>Červená výstražná fólie š. 33cm</t>
  </si>
  <si>
    <t>Pol__0025</t>
  </si>
  <si>
    <t>Prořez (5%-m):</t>
  </si>
  <si>
    <t>kpl</t>
  </si>
  <si>
    <t>Pol__0026</t>
  </si>
  <si>
    <t>Podružný materiál (5%-ks):</t>
  </si>
  <si>
    <t>Pol__0027</t>
  </si>
  <si>
    <t>Výkop rýhy pro uzemňovací vedení vč. záhozu, rozebrání dlažeb s očištěním dlaždic</t>
  </si>
  <si>
    <t>Pol__0028</t>
  </si>
  <si>
    <t>Kladení dlažby, mozaika 1 barva, lože z kam.do 4cm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</si>
</sst>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SUMIF(F56:F77,A16,I56:I77)+SUMIF(F56:F77,"PSU",I56:I77)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SUMIF(F56:F77,A17,I56:I77)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SUMIF(F56:F77,A18,I56:I77)</f>
        <v>0</v>
      </c>
      <c r="J18" s="85"/>
    </row>
    <row r="19" spans="1:10" ht="23.25" customHeight="1" x14ac:dyDescent="0.2">
      <c r="A19" s="194" t="s">
        <v>108</v>
      </c>
      <c r="B19" s="38" t="s">
        <v>29</v>
      </c>
      <c r="C19" s="62"/>
      <c r="D19" s="63"/>
      <c r="E19" s="83"/>
      <c r="F19" s="84"/>
      <c r="G19" s="83"/>
      <c r="H19" s="84"/>
      <c r="I19" s="83">
        <f>SUMIF(F56:F77,A19,I56:I77)</f>
        <v>0</v>
      </c>
      <c r="J19" s="85"/>
    </row>
    <row r="20" spans="1:10" ht="23.25" customHeight="1" x14ac:dyDescent="0.2">
      <c r="A20" s="194" t="s">
        <v>107</v>
      </c>
      <c r="B20" s="38" t="s">
        <v>30</v>
      </c>
      <c r="C20" s="62"/>
      <c r="D20" s="63"/>
      <c r="E20" s="83"/>
      <c r="F20" s="84"/>
      <c r="G20" s="83"/>
      <c r="H20" s="84"/>
      <c r="I20" s="83">
        <f>SUMIF(F56:F77,A20,I56:I77)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'01 2140_01 Pol'!AE327+'02 2140_02 Pol'!AE40</f>
        <v>0</v>
      </c>
      <c r="G39" s="148">
        <f>'01 2140_01 Pol'!AF327+'02 2140_02 Pol'!AF40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46</v>
      </c>
      <c r="C40" s="152" t="s">
        <v>47</v>
      </c>
      <c r="D40" s="152"/>
      <c r="E40" s="152"/>
      <c r="F40" s="153">
        <f>'01 2140_01 Pol'!AE327</f>
        <v>0</v>
      </c>
      <c r="G40" s="154">
        <f>'01 2140_01 Pol'!AF327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48</v>
      </c>
      <c r="C41" s="146" t="s">
        <v>44</v>
      </c>
      <c r="D41" s="146"/>
      <c r="E41" s="146"/>
      <c r="F41" s="157">
        <f>'01 2140_01 Pol'!AE327</f>
        <v>0</v>
      </c>
      <c r="G41" s="149">
        <f>'01 2140_01 Pol'!AF327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 t="s">
        <v>49</v>
      </c>
      <c r="C42" s="152" t="s">
        <v>50</v>
      </c>
      <c r="D42" s="152"/>
      <c r="E42" s="152"/>
      <c r="F42" s="153">
        <f>'02 2140_02 Pol'!AE40</f>
        <v>0</v>
      </c>
      <c r="G42" s="154">
        <f>'02 2140_02 Pol'!AF40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51</v>
      </c>
      <c r="C43" s="146" t="s">
        <v>50</v>
      </c>
      <c r="D43" s="146"/>
      <c r="E43" s="146"/>
      <c r="F43" s="157">
        <f>'02 2140_02 Pol'!AE40</f>
        <v>0</v>
      </c>
      <c r="G43" s="149">
        <f>'02 2140_02 Pol'!AF40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/>
      <c r="B44" s="158" t="s">
        <v>52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56</v>
      </c>
      <c r="B49" t="s">
        <v>60</v>
      </c>
    </row>
    <row r="50" spans="1:10" x14ac:dyDescent="0.2">
      <c r="A50" t="s">
        <v>58</v>
      </c>
      <c r="B50" t="s">
        <v>61</v>
      </c>
    </row>
    <row r="53" spans="1:10" ht="15.75" x14ac:dyDescent="0.25">
      <c r="B53" s="174" t="s">
        <v>62</v>
      </c>
    </row>
    <row r="55" spans="1:10" ht="25.5" customHeight="1" x14ac:dyDescent="0.2">
      <c r="A55" s="176"/>
      <c r="B55" s="179" t="s">
        <v>18</v>
      </c>
      <c r="C55" s="179" t="s">
        <v>6</v>
      </c>
      <c r="D55" s="180"/>
      <c r="E55" s="180"/>
      <c r="F55" s="181" t="s">
        <v>63</v>
      </c>
      <c r="G55" s="181"/>
      <c r="H55" s="181"/>
      <c r="I55" s="181" t="s">
        <v>31</v>
      </c>
      <c r="J55" s="181" t="s">
        <v>0</v>
      </c>
    </row>
    <row r="56" spans="1:10" ht="36.75" customHeight="1" x14ac:dyDescent="0.2">
      <c r="A56" s="177"/>
      <c r="B56" s="182" t="s">
        <v>64</v>
      </c>
      <c r="C56" s="183" t="s">
        <v>65</v>
      </c>
      <c r="D56" s="184"/>
      <c r="E56" s="184"/>
      <c r="F56" s="190" t="s">
        <v>26</v>
      </c>
      <c r="G56" s="191"/>
      <c r="H56" s="191"/>
      <c r="I56" s="191">
        <f>'01 2140_01 Pol'!G8</f>
        <v>0</v>
      </c>
      <c r="J56" s="188" t="str">
        <f>IF(I78=0,"",I56/I78*100)</f>
        <v/>
      </c>
    </row>
    <row r="57" spans="1:10" ht="36.75" customHeight="1" x14ac:dyDescent="0.2">
      <c r="A57" s="177"/>
      <c r="B57" s="182" t="s">
        <v>66</v>
      </c>
      <c r="C57" s="183" t="s">
        <v>67</v>
      </c>
      <c r="D57" s="184"/>
      <c r="E57" s="184"/>
      <c r="F57" s="190" t="s">
        <v>26</v>
      </c>
      <c r="G57" s="191"/>
      <c r="H57" s="191"/>
      <c r="I57" s="191">
        <f>'01 2140_01 Pol'!G12</f>
        <v>0</v>
      </c>
      <c r="J57" s="188" t="str">
        <f>IF(I78=0,"",I57/I78*100)</f>
        <v/>
      </c>
    </row>
    <row r="58" spans="1:10" ht="36.75" customHeight="1" x14ac:dyDescent="0.2">
      <c r="A58" s="177"/>
      <c r="B58" s="182" t="s">
        <v>68</v>
      </c>
      <c r="C58" s="183" t="s">
        <v>69</v>
      </c>
      <c r="D58" s="184"/>
      <c r="E58" s="184"/>
      <c r="F58" s="190" t="s">
        <v>26</v>
      </c>
      <c r="G58" s="191"/>
      <c r="H58" s="191"/>
      <c r="I58" s="191">
        <f>'01 2140_01 Pol'!G15</f>
        <v>0</v>
      </c>
      <c r="J58" s="188" t="str">
        <f>IF(I78=0,"",I58/I78*100)</f>
        <v/>
      </c>
    </row>
    <row r="59" spans="1:10" ht="36.75" customHeight="1" x14ac:dyDescent="0.2">
      <c r="A59" s="177"/>
      <c r="B59" s="182" t="s">
        <v>70</v>
      </c>
      <c r="C59" s="183" t="s">
        <v>71</v>
      </c>
      <c r="D59" s="184"/>
      <c r="E59" s="184"/>
      <c r="F59" s="190" t="s">
        <v>26</v>
      </c>
      <c r="G59" s="191"/>
      <c r="H59" s="191"/>
      <c r="I59" s="191">
        <f>'01 2140_01 Pol'!G21</f>
        <v>0</v>
      </c>
      <c r="J59" s="188" t="str">
        <f>IF(I78=0,"",I59/I78*100)</f>
        <v/>
      </c>
    </row>
    <row r="60" spans="1:10" ht="36.75" customHeight="1" x14ac:dyDescent="0.2">
      <c r="A60" s="177"/>
      <c r="B60" s="182" t="s">
        <v>72</v>
      </c>
      <c r="C60" s="183" t="s">
        <v>73</v>
      </c>
      <c r="D60" s="184"/>
      <c r="E60" s="184"/>
      <c r="F60" s="190" t="s">
        <v>26</v>
      </c>
      <c r="G60" s="191"/>
      <c r="H60" s="191"/>
      <c r="I60" s="191">
        <f>'01 2140_01 Pol'!G41</f>
        <v>0</v>
      </c>
      <c r="J60" s="188" t="str">
        <f>IF(I78=0,"",I60/I78*100)</f>
        <v/>
      </c>
    </row>
    <row r="61" spans="1:10" ht="36.75" customHeight="1" x14ac:dyDescent="0.2">
      <c r="A61" s="177"/>
      <c r="B61" s="182" t="s">
        <v>74</v>
      </c>
      <c r="C61" s="183" t="s">
        <v>75</v>
      </c>
      <c r="D61" s="184"/>
      <c r="E61" s="184"/>
      <c r="F61" s="190" t="s">
        <v>26</v>
      </c>
      <c r="G61" s="191"/>
      <c r="H61" s="191"/>
      <c r="I61" s="191">
        <f>'01 2140_01 Pol'!G44</f>
        <v>0</v>
      </c>
      <c r="J61" s="188" t="str">
        <f>IF(I78=0,"",I61/I78*100)</f>
        <v/>
      </c>
    </row>
    <row r="62" spans="1:10" ht="36.75" customHeight="1" x14ac:dyDescent="0.2">
      <c r="A62" s="177"/>
      <c r="B62" s="182" t="s">
        <v>76</v>
      </c>
      <c r="C62" s="183" t="s">
        <v>77</v>
      </c>
      <c r="D62" s="184"/>
      <c r="E62" s="184"/>
      <c r="F62" s="190" t="s">
        <v>26</v>
      </c>
      <c r="G62" s="191"/>
      <c r="H62" s="191"/>
      <c r="I62" s="191">
        <f>'01 2140_01 Pol'!G55</f>
        <v>0</v>
      </c>
      <c r="J62" s="188" t="str">
        <f>IF(I78=0,"",I62/I78*100)</f>
        <v/>
      </c>
    </row>
    <row r="63" spans="1:10" ht="36.75" customHeight="1" x14ac:dyDescent="0.2">
      <c r="A63" s="177"/>
      <c r="B63" s="182" t="s">
        <v>78</v>
      </c>
      <c r="C63" s="183" t="s">
        <v>79</v>
      </c>
      <c r="D63" s="184"/>
      <c r="E63" s="184"/>
      <c r="F63" s="190" t="s">
        <v>26</v>
      </c>
      <c r="G63" s="191"/>
      <c r="H63" s="191"/>
      <c r="I63" s="191">
        <f>'01 2140_01 Pol'!G68</f>
        <v>0</v>
      </c>
      <c r="J63" s="188" t="str">
        <f>IF(I78=0,"",I63/I78*100)</f>
        <v/>
      </c>
    </row>
    <row r="64" spans="1:10" ht="36.75" customHeight="1" x14ac:dyDescent="0.2">
      <c r="A64" s="177"/>
      <c r="B64" s="182" t="s">
        <v>80</v>
      </c>
      <c r="C64" s="183" t="s">
        <v>81</v>
      </c>
      <c r="D64" s="184"/>
      <c r="E64" s="184"/>
      <c r="F64" s="190" t="s">
        <v>26</v>
      </c>
      <c r="G64" s="191"/>
      <c r="H64" s="191"/>
      <c r="I64" s="191">
        <f>'01 2140_01 Pol'!G82</f>
        <v>0</v>
      </c>
      <c r="J64" s="188" t="str">
        <f>IF(I78=0,"",I64/I78*100)</f>
        <v/>
      </c>
    </row>
    <row r="65" spans="1:10" ht="36.75" customHeight="1" x14ac:dyDescent="0.2">
      <c r="A65" s="177"/>
      <c r="B65" s="182" t="s">
        <v>82</v>
      </c>
      <c r="C65" s="183" t="s">
        <v>83</v>
      </c>
      <c r="D65" s="184"/>
      <c r="E65" s="184"/>
      <c r="F65" s="190" t="s">
        <v>27</v>
      </c>
      <c r="G65" s="191"/>
      <c r="H65" s="191"/>
      <c r="I65" s="191">
        <f>'01 2140_01 Pol'!G84</f>
        <v>0</v>
      </c>
      <c r="J65" s="188" t="str">
        <f>IF(I78=0,"",I65/I78*100)</f>
        <v/>
      </c>
    </row>
    <row r="66" spans="1:10" ht="36.75" customHeight="1" x14ac:dyDescent="0.2">
      <c r="A66" s="177"/>
      <c r="B66" s="182" t="s">
        <v>84</v>
      </c>
      <c r="C66" s="183" t="s">
        <v>85</v>
      </c>
      <c r="D66" s="184"/>
      <c r="E66" s="184"/>
      <c r="F66" s="190" t="s">
        <v>27</v>
      </c>
      <c r="G66" s="191"/>
      <c r="H66" s="191"/>
      <c r="I66" s="191">
        <f>'01 2140_01 Pol'!G108</f>
        <v>0</v>
      </c>
      <c r="J66" s="188" t="str">
        <f>IF(I78=0,"",I66/I78*100)</f>
        <v/>
      </c>
    </row>
    <row r="67" spans="1:10" ht="36.75" customHeight="1" x14ac:dyDescent="0.2">
      <c r="A67" s="177"/>
      <c r="B67" s="182" t="s">
        <v>86</v>
      </c>
      <c r="C67" s="183" t="s">
        <v>87</v>
      </c>
      <c r="D67" s="184"/>
      <c r="E67" s="184"/>
      <c r="F67" s="190" t="s">
        <v>27</v>
      </c>
      <c r="G67" s="191"/>
      <c r="H67" s="191"/>
      <c r="I67" s="191">
        <f>'01 2140_01 Pol'!G116</f>
        <v>0</v>
      </c>
      <c r="J67" s="188" t="str">
        <f>IF(I78=0,"",I67/I78*100)</f>
        <v/>
      </c>
    </row>
    <row r="68" spans="1:10" ht="36.75" customHeight="1" x14ac:dyDescent="0.2">
      <c r="A68" s="177"/>
      <c r="B68" s="182" t="s">
        <v>88</v>
      </c>
      <c r="C68" s="183" t="s">
        <v>89</v>
      </c>
      <c r="D68" s="184"/>
      <c r="E68" s="184"/>
      <c r="F68" s="190" t="s">
        <v>27</v>
      </c>
      <c r="G68" s="191"/>
      <c r="H68" s="191"/>
      <c r="I68" s="191">
        <f>'01 2140_01 Pol'!G124</f>
        <v>0</v>
      </c>
      <c r="J68" s="188" t="str">
        <f>IF(I78=0,"",I68/I78*100)</f>
        <v/>
      </c>
    </row>
    <row r="69" spans="1:10" ht="36.75" customHeight="1" x14ac:dyDescent="0.2">
      <c r="A69" s="177"/>
      <c r="B69" s="182" t="s">
        <v>90</v>
      </c>
      <c r="C69" s="183" t="s">
        <v>91</v>
      </c>
      <c r="D69" s="184"/>
      <c r="E69" s="184"/>
      <c r="F69" s="190" t="s">
        <v>27</v>
      </c>
      <c r="G69" s="191"/>
      <c r="H69" s="191"/>
      <c r="I69" s="191">
        <f>'01 2140_01 Pol'!G132</f>
        <v>0</v>
      </c>
      <c r="J69" s="188" t="str">
        <f>IF(I78=0,"",I69/I78*100)</f>
        <v/>
      </c>
    </row>
    <row r="70" spans="1:10" ht="36.75" customHeight="1" x14ac:dyDescent="0.2">
      <c r="A70" s="177"/>
      <c r="B70" s="182" t="s">
        <v>92</v>
      </c>
      <c r="C70" s="183" t="s">
        <v>93</v>
      </c>
      <c r="D70" s="184"/>
      <c r="E70" s="184"/>
      <c r="F70" s="190" t="s">
        <v>27</v>
      </c>
      <c r="G70" s="191"/>
      <c r="H70" s="191"/>
      <c r="I70" s="191">
        <f>'01 2140_01 Pol'!G198</f>
        <v>0</v>
      </c>
      <c r="J70" s="188" t="str">
        <f>IF(I78=0,"",I70/I78*100)</f>
        <v/>
      </c>
    </row>
    <row r="71" spans="1:10" ht="36.75" customHeight="1" x14ac:dyDescent="0.2">
      <c r="A71" s="177"/>
      <c r="B71" s="182" t="s">
        <v>94</v>
      </c>
      <c r="C71" s="183" t="s">
        <v>95</v>
      </c>
      <c r="D71" s="184"/>
      <c r="E71" s="184"/>
      <c r="F71" s="190" t="s">
        <v>27</v>
      </c>
      <c r="G71" s="191"/>
      <c r="H71" s="191"/>
      <c r="I71" s="191">
        <f>'01 2140_01 Pol'!G255</f>
        <v>0</v>
      </c>
      <c r="J71" s="188" t="str">
        <f>IF(I78=0,"",I71/I78*100)</f>
        <v/>
      </c>
    </row>
    <row r="72" spans="1:10" ht="36.75" customHeight="1" x14ac:dyDescent="0.2">
      <c r="A72" s="177"/>
      <c r="B72" s="182" t="s">
        <v>96</v>
      </c>
      <c r="C72" s="183" t="s">
        <v>97</v>
      </c>
      <c r="D72" s="184"/>
      <c r="E72" s="184"/>
      <c r="F72" s="190" t="s">
        <v>27</v>
      </c>
      <c r="G72" s="191"/>
      <c r="H72" s="191"/>
      <c r="I72" s="191">
        <f>'01 2140_01 Pol'!G284</f>
        <v>0</v>
      </c>
      <c r="J72" s="188" t="str">
        <f>IF(I78=0,"",I72/I78*100)</f>
        <v/>
      </c>
    </row>
    <row r="73" spans="1:10" ht="36.75" customHeight="1" x14ac:dyDescent="0.2">
      <c r="A73" s="177"/>
      <c r="B73" s="182" t="s">
        <v>98</v>
      </c>
      <c r="C73" s="183" t="s">
        <v>99</v>
      </c>
      <c r="D73" s="184"/>
      <c r="E73" s="184"/>
      <c r="F73" s="190" t="s">
        <v>27</v>
      </c>
      <c r="G73" s="191"/>
      <c r="H73" s="191"/>
      <c r="I73" s="191">
        <f>'01 2140_01 Pol'!G293</f>
        <v>0</v>
      </c>
      <c r="J73" s="188" t="str">
        <f>IF(I78=0,"",I73/I78*100)</f>
        <v/>
      </c>
    </row>
    <row r="74" spans="1:10" ht="36.75" customHeight="1" x14ac:dyDescent="0.2">
      <c r="A74" s="177"/>
      <c r="B74" s="182" t="s">
        <v>100</v>
      </c>
      <c r="C74" s="183" t="s">
        <v>101</v>
      </c>
      <c r="D74" s="184"/>
      <c r="E74" s="184"/>
      <c r="F74" s="190" t="s">
        <v>27</v>
      </c>
      <c r="G74" s="191"/>
      <c r="H74" s="191"/>
      <c r="I74" s="191">
        <f>'01 2140_01 Pol'!G296</f>
        <v>0</v>
      </c>
      <c r="J74" s="188" t="str">
        <f>IF(I78=0,"",I74/I78*100)</f>
        <v/>
      </c>
    </row>
    <row r="75" spans="1:10" ht="36.75" customHeight="1" x14ac:dyDescent="0.2">
      <c r="A75" s="177"/>
      <c r="B75" s="182" t="s">
        <v>102</v>
      </c>
      <c r="C75" s="183" t="s">
        <v>103</v>
      </c>
      <c r="D75" s="184"/>
      <c r="E75" s="184"/>
      <c r="F75" s="190" t="s">
        <v>28</v>
      </c>
      <c r="G75" s="191"/>
      <c r="H75" s="191"/>
      <c r="I75" s="191">
        <f>'02 2140_02 Pol'!G8</f>
        <v>0</v>
      </c>
      <c r="J75" s="188" t="str">
        <f>IF(I78=0,"",I75/I78*100)</f>
        <v/>
      </c>
    </row>
    <row r="76" spans="1:10" ht="36.75" customHeight="1" x14ac:dyDescent="0.2">
      <c r="A76" s="177"/>
      <c r="B76" s="182" t="s">
        <v>104</v>
      </c>
      <c r="C76" s="183" t="s">
        <v>105</v>
      </c>
      <c r="D76" s="184"/>
      <c r="E76" s="184"/>
      <c r="F76" s="190" t="s">
        <v>106</v>
      </c>
      <c r="G76" s="191"/>
      <c r="H76" s="191"/>
      <c r="I76" s="191">
        <f>'01 2140_01 Pol'!G314</f>
        <v>0</v>
      </c>
      <c r="J76" s="188" t="str">
        <f>IF(I78=0,"",I76/I78*100)</f>
        <v/>
      </c>
    </row>
    <row r="77" spans="1:10" ht="36.75" customHeight="1" x14ac:dyDescent="0.2">
      <c r="A77" s="177"/>
      <c r="B77" s="182" t="s">
        <v>107</v>
      </c>
      <c r="C77" s="183" t="s">
        <v>30</v>
      </c>
      <c r="D77" s="184"/>
      <c r="E77" s="184"/>
      <c r="F77" s="190" t="s">
        <v>107</v>
      </c>
      <c r="G77" s="191"/>
      <c r="H77" s="191"/>
      <c r="I77" s="191">
        <f>'01 2140_01 Pol'!G322</f>
        <v>0</v>
      </c>
      <c r="J77" s="188" t="str">
        <f>IF(I78=0,"",I77/I78*100)</f>
        <v/>
      </c>
    </row>
    <row r="78" spans="1:10" ht="25.5" customHeight="1" x14ac:dyDescent="0.2">
      <c r="A78" s="178"/>
      <c r="B78" s="185" t="s">
        <v>1</v>
      </c>
      <c r="C78" s="186"/>
      <c r="D78" s="187"/>
      <c r="E78" s="187"/>
      <c r="F78" s="192"/>
      <c r="G78" s="193"/>
      <c r="H78" s="193"/>
      <c r="I78" s="193">
        <f>SUM(I56:I77)</f>
        <v>0</v>
      </c>
      <c r="J78" s="189">
        <f>SUM(J56:J77)</f>
        <v>0</v>
      </c>
    </row>
    <row r="79" spans="1:10" x14ac:dyDescent="0.2">
      <c r="F79" s="133"/>
      <c r="G79" s="133"/>
      <c r="H79" s="133"/>
      <c r="I79" s="133"/>
      <c r="J79" s="134"/>
    </row>
    <row r="80" spans="1:10" x14ac:dyDescent="0.2">
      <c r="F80" s="133"/>
      <c r="G80" s="133"/>
      <c r="H80" s="133"/>
      <c r="I80" s="133"/>
      <c r="J80" s="134"/>
    </row>
    <row r="81" spans="6:10" x14ac:dyDescent="0.2">
      <c r="F81" s="133"/>
      <c r="G81" s="133"/>
      <c r="H81" s="133"/>
      <c r="I81" s="133"/>
      <c r="J8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4:E44"/>
    <mergeCell ref="C56:E56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268E-8F97-45E6-8B7C-F9488D3649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110</v>
      </c>
      <c r="AG3" t="s">
        <v>111</v>
      </c>
    </row>
    <row r="4" spans="1:60" ht="24.95" customHeight="1" x14ac:dyDescent="0.2">
      <c r="A4" s="200" t="s">
        <v>10</v>
      </c>
      <c r="B4" s="201" t="s">
        <v>48</v>
      </c>
      <c r="C4" s="202" t="s">
        <v>44</v>
      </c>
      <c r="D4" s="203"/>
      <c r="E4" s="203"/>
      <c r="F4" s="203"/>
      <c r="G4" s="204"/>
      <c r="AG4" t="s">
        <v>112</v>
      </c>
    </row>
    <row r="5" spans="1:60" x14ac:dyDescent="0.2">
      <c r="D5" s="10"/>
    </row>
    <row r="6" spans="1:60" ht="38.25" x14ac:dyDescent="0.2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31</v>
      </c>
      <c r="H6" s="209" t="s">
        <v>32</v>
      </c>
      <c r="I6" s="209" t="s">
        <v>119</v>
      </c>
      <c r="J6" s="209" t="s">
        <v>33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134</v>
      </c>
      <c r="B8" s="238" t="s">
        <v>64</v>
      </c>
      <c r="C8" s="257" t="s">
        <v>65</v>
      </c>
      <c r="D8" s="239"/>
      <c r="E8" s="240"/>
      <c r="F8" s="241"/>
      <c r="G8" s="242">
        <f>SUMIF(AG9:AG11,"&lt;&gt;NOR",G9:G11)</f>
        <v>0</v>
      </c>
      <c r="H8" s="236"/>
      <c r="I8" s="236">
        <f>SUM(I9:I11)</f>
        <v>0</v>
      </c>
      <c r="J8" s="236"/>
      <c r="K8" s="236">
        <f>SUM(K9:K11)</f>
        <v>0</v>
      </c>
      <c r="L8" s="236"/>
      <c r="M8" s="236">
        <f>SUM(M9:M11)</f>
        <v>0</v>
      </c>
      <c r="N8" s="235"/>
      <c r="O8" s="235">
        <f>SUM(O9:O11)</f>
        <v>4.1399999999999997</v>
      </c>
      <c r="P8" s="235"/>
      <c r="Q8" s="235">
        <f>SUM(Q9:Q11)</f>
        <v>0</v>
      </c>
      <c r="R8" s="236"/>
      <c r="S8" s="236"/>
      <c r="T8" s="236"/>
      <c r="U8" s="236"/>
      <c r="V8" s="236">
        <f>SUM(V9:V11)</f>
        <v>0</v>
      </c>
      <c r="W8" s="236"/>
      <c r="X8" s="236"/>
      <c r="AG8" t="s">
        <v>135</v>
      </c>
    </row>
    <row r="9" spans="1:60" ht="22.5" outlineLevel="1" x14ac:dyDescent="0.2">
      <c r="A9" s="243">
        <v>1</v>
      </c>
      <c r="B9" s="244" t="s">
        <v>136</v>
      </c>
      <c r="C9" s="258" t="s">
        <v>137</v>
      </c>
      <c r="D9" s="245" t="s">
        <v>138</v>
      </c>
      <c r="E9" s="246">
        <v>1</v>
      </c>
      <c r="F9" s="247"/>
      <c r="G9" s="248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4.1432200000000003</v>
      </c>
      <c r="O9" s="230">
        <f>ROUND(E9*N9,2)</f>
        <v>4.1399999999999997</v>
      </c>
      <c r="P9" s="230">
        <v>0</v>
      </c>
      <c r="Q9" s="230">
        <f>ROUND(E9*P9,2)</f>
        <v>0</v>
      </c>
      <c r="R9" s="231"/>
      <c r="S9" s="231" t="s">
        <v>139</v>
      </c>
      <c r="T9" s="231" t="s">
        <v>140</v>
      </c>
      <c r="U9" s="231">
        <v>0</v>
      </c>
      <c r="V9" s="231">
        <f>ROUND(E9*U9,2)</f>
        <v>0</v>
      </c>
      <c r="W9" s="231"/>
      <c r="X9" s="231" t="s">
        <v>141</v>
      </c>
      <c r="Y9" s="210"/>
      <c r="Z9" s="210"/>
      <c r="AA9" s="210"/>
      <c r="AB9" s="210"/>
      <c r="AC9" s="210"/>
      <c r="AD9" s="210"/>
      <c r="AE9" s="210"/>
      <c r="AF9" s="210"/>
      <c r="AG9" s="210" t="s">
        <v>142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27"/>
      <c r="B10" s="228"/>
      <c r="C10" s="259" t="s">
        <v>143</v>
      </c>
      <c r="D10" s="233"/>
      <c r="E10" s="234"/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59" t="s">
        <v>145</v>
      </c>
      <c r="D11" s="233"/>
      <c r="E11" s="234">
        <v>1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10"/>
      <c r="Z11" s="210"/>
      <c r="AA11" s="210"/>
      <c r="AB11" s="210"/>
      <c r="AC11" s="210"/>
      <c r="AD11" s="210"/>
      <c r="AE11" s="210"/>
      <c r="AF11" s="210"/>
      <c r="AG11" s="210" t="s">
        <v>144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37" t="s">
        <v>134</v>
      </c>
      <c r="B12" s="238" t="s">
        <v>66</v>
      </c>
      <c r="C12" s="257" t="s">
        <v>67</v>
      </c>
      <c r="D12" s="239"/>
      <c r="E12" s="240"/>
      <c r="F12" s="241"/>
      <c r="G12" s="242">
        <f>SUMIF(AG13:AG14,"&lt;&gt;NOR",G13:G14)</f>
        <v>0</v>
      </c>
      <c r="H12" s="236"/>
      <c r="I12" s="236">
        <f>SUM(I13:I14)</f>
        <v>0</v>
      </c>
      <c r="J12" s="236"/>
      <c r="K12" s="236">
        <f>SUM(K13:K14)</f>
        <v>0</v>
      </c>
      <c r="L12" s="236"/>
      <c r="M12" s="236">
        <f>SUM(M13:M14)</f>
        <v>0</v>
      </c>
      <c r="N12" s="235"/>
      <c r="O12" s="235">
        <f>SUM(O13:O14)</f>
        <v>0.63</v>
      </c>
      <c r="P12" s="235"/>
      <c r="Q12" s="235">
        <f>SUM(Q13:Q14)</f>
        <v>0</v>
      </c>
      <c r="R12" s="236"/>
      <c r="S12" s="236"/>
      <c r="T12" s="236"/>
      <c r="U12" s="236"/>
      <c r="V12" s="236">
        <f>SUM(V13:V14)</f>
        <v>7.01</v>
      </c>
      <c r="W12" s="236"/>
      <c r="X12" s="236"/>
      <c r="AG12" t="s">
        <v>135</v>
      </c>
    </row>
    <row r="13" spans="1:60" outlineLevel="1" x14ac:dyDescent="0.2">
      <c r="A13" s="243">
        <v>2</v>
      </c>
      <c r="B13" s="244" t="s">
        <v>146</v>
      </c>
      <c r="C13" s="258" t="s">
        <v>147</v>
      </c>
      <c r="D13" s="245" t="s">
        <v>148</v>
      </c>
      <c r="E13" s="246">
        <v>1.008</v>
      </c>
      <c r="F13" s="247"/>
      <c r="G13" s="248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0.62021999999999999</v>
      </c>
      <c r="O13" s="230">
        <f>ROUND(E13*N13,2)</f>
        <v>0.63</v>
      </c>
      <c r="P13" s="230">
        <v>0</v>
      </c>
      <c r="Q13" s="230">
        <f>ROUND(E13*P13,2)</f>
        <v>0</v>
      </c>
      <c r="R13" s="231"/>
      <c r="S13" s="231" t="s">
        <v>149</v>
      </c>
      <c r="T13" s="231" t="s">
        <v>149</v>
      </c>
      <c r="U13" s="231">
        <v>6.9589999999999996</v>
      </c>
      <c r="V13" s="231">
        <f>ROUND(E13*U13,2)</f>
        <v>7.01</v>
      </c>
      <c r="W13" s="231"/>
      <c r="X13" s="231" t="s">
        <v>150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27"/>
      <c r="B14" s="228"/>
      <c r="C14" s="259" t="s">
        <v>152</v>
      </c>
      <c r="D14" s="233"/>
      <c r="E14" s="234">
        <v>1.008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144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7" t="s">
        <v>134</v>
      </c>
      <c r="B15" s="238" t="s">
        <v>68</v>
      </c>
      <c r="C15" s="257" t="s">
        <v>69</v>
      </c>
      <c r="D15" s="239"/>
      <c r="E15" s="240"/>
      <c r="F15" s="241"/>
      <c r="G15" s="242">
        <f>SUMIF(AG16:AG20,"&lt;&gt;NOR",G16:G20)</f>
        <v>0</v>
      </c>
      <c r="H15" s="236"/>
      <c r="I15" s="236">
        <f>SUM(I16:I20)</f>
        <v>0</v>
      </c>
      <c r="J15" s="236"/>
      <c r="K15" s="236">
        <f>SUM(K16:K20)</f>
        <v>0</v>
      </c>
      <c r="L15" s="236"/>
      <c r="M15" s="236">
        <f>SUM(M16:M20)</f>
        <v>0</v>
      </c>
      <c r="N15" s="235"/>
      <c r="O15" s="235">
        <f>SUM(O16:O20)</f>
        <v>0.08</v>
      </c>
      <c r="P15" s="235"/>
      <c r="Q15" s="235">
        <f>SUM(Q16:Q20)</f>
        <v>0</v>
      </c>
      <c r="R15" s="236"/>
      <c r="S15" s="236"/>
      <c r="T15" s="236"/>
      <c r="U15" s="236"/>
      <c r="V15" s="236">
        <f>SUM(V16:V20)</f>
        <v>8.42</v>
      </c>
      <c r="W15" s="236"/>
      <c r="X15" s="236"/>
      <c r="AG15" t="s">
        <v>135</v>
      </c>
    </row>
    <row r="16" spans="1:60" ht="22.5" outlineLevel="1" x14ac:dyDescent="0.2">
      <c r="A16" s="243">
        <v>3</v>
      </c>
      <c r="B16" s="244" t="s">
        <v>153</v>
      </c>
      <c r="C16" s="258" t="s">
        <v>154</v>
      </c>
      <c r="D16" s="245" t="s">
        <v>155</v>
      </c>
      <c r="E16" s="246">
        <v>22.6</v>
      </c>
      <c r="F16" s="247"/>
      <c r="G16" s="248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2.63E-3</v>
      </c>
      <c r="O16" s="230">
        <f>ROUND(E16*N16,2)</f>
        <v>0.06</v>
      </c>
      <c r="P16" s="230">
        <v>0</v>
      </c>
      <c r="Q16" s="230">
        <f>ROUND(E16*P16,2)</f>
        <v>0</v>
      </c>
      <c r="R16" s="231"/>
      <c r="S16" s="231" t="s">
        <v>149</v>
      </c>
      <c r="T16" s="231" t="s">
        <v>149</v>
      </c>
      <c r="U16" s="231">
        <v>0.22400999999999999</v>
      </c>
      <c r="V16" s="231">
        <f>ROUND(E16*U16,2)</f>
        <v>5.0599999999999996</v>
      </c>
      <c r="W16" s="231"/>
      <c r="X16" s="231" t="s">
        <v>150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151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59" t="s">
        <v>156</v>
      </c>
      <c r="D17" s="233"/>
      <c r="E17" s="234">
        <v>22.6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10"/>
      <c r="Z17" s="210"/>
      <c r="AA17" s="210"/>
      <c r="AB17" s="210"/>
      <c r="AC17" s="210"/>
      <c r="AD17" s="210"/>
      <c r="AE17" s="210"/>
      <c r="AF17" s="210"/>
      <c r="AG17" s="210" t="s">
        <v>144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4</v>
      </c>
      <c r="B18" s="244" t="s">
        <v>157</v>
      </c>
      <c r="C18" s="258" t="s">
        <v>158</v>
      </c>
      <c r="D18" s="245" t="s">
        <v>155</v>
      </c>
      <c r="E18" s="246">
        <v>48</v>
      </c>
      <c r="F18" s="247"/>
      <c r="G18" s="248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3.2000000000000003E-4</v>
      </c>
      <c r="O18" s="230">
        <f>ROUND(E18*N18,2)</f>
        <v>0.02</v>
      </c>
      <c r="P18" s="230">
        <v>0</v>
      </c>
      <c r="Q18" s="230">
        <f>ROUND(E18*P18,2)</f>
        <v>0</v>
      </c>
      <c r="R18" s="231"/>
      <c r="S18" s="231" t="s">
        <v>149</v>
      </c>
      <c r="T18" s="231" t="s">
        <v>149</v>
      </c>
      <c r="U18" s="231">
        <v>7.0000000000000007E-2</v>
      </c>
      <c r="V18" s="231">
        <f>ROUND(E18*U18,2)</f>
        <v>3.36</v>
      </c>
      <c r="W18" s="231"/>
      <c r="X18" s="231" t="s">
        <v>150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151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59" t="s">
        <v>159</v>
      </c>
      <c r="D19" s="233"/>
      <c r="E19" s="234">
        <v>25.4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10"/>
      <c r="Z19" s="210"/>
      <c r="AA19" s="210"/>
      <c r="AB19" s="210"/>
      <c r="AC19" s="210"/>
      <c r="AD19" s="210"/>
      <c r="AE19" s="210"/>
      <c r="AF19" s="210"/>
      <c r="AG19" s="210" t="s">
        <v>144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59" t="s">
        <v>160</v>
      </c>
      <c r="D20" s="233"/>
      <c r="E20" s="234">
        <v>22.6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0"/>
      <c r="Z20" s="210"/>
      <c r="AA20" s="210"/>
      <c r="AB20" s="210"/>
      <c r="AC20" s="210"/>
      <c r="AD20" s="210"/>
      <c r="AE20" s="210"/>
      <c r="AF20" s="210"/>
      <c r="AG20" s="210" t="s">
        <v>144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7" t="s">
        <v>134</v>
      </c>
      <c r="B21" s="238" t="s">
        <v>70</v>
      </c>
      <c r="C21" s="257" t="s">
        <v>71</v>
      </c>
      <c r="D21" s="239"/>
      <c r="E21" s="240"/>
      <c r="F21" s="241"/>
      <c r="G21" s="242">
        <f>SUMIF(AG22:AG40,"&lt;&gt;NOR",G22:G40)</f>
        <v>0</v>
      </c>
      <c r="H21" s="236"/>
      <c r="I21" s="236">
        <f>SUM(I22:I40)</f>
        <v>0</v>
      </c>
      <c r="J21" s="236"/>
      <c r="K21" s="236">
        <f>SUM(K22:K40)</f>
        <v>0</v>
      </c>
      <c r="L21" s="236"/>
      <c r="M21" s="236">
        <f>SUM(M22:M40)</f>
        <v>0</v>
      </c>
      <c r="N21" s="235"/>
      <c r="O21" s="235">
        <f>SUM(O22:O40)</f>
        <v>3.3400000000000003</v>
      </c>
      <c r="P21" s="235"/>
      <c r="Q21" s="235">
        <f>SUM(Q22:Q40)</f>
        <v>0</v>
      </c>
      <c r="R21" s="236"/>
      <c r="S21" s="236"/>
      <c r="T21" s="236"/>
      <c r="U21" s="236"/>
      <c r="V21" s="236">
        <f>SUM(V22:V40)</f>
        <v>404.80999999999995</v>
      </c>
      <c r="W21" s="236"/>
      <c r="X21" s="236"/>
      <c r="AG21" t="s">
        <v>135</v>
      </c>
    </row>
    <row r="22" spans="1:60" ht="22.5" outlineLevel="1" x14ac:dyDescent="0.2">
      <c r="A22" s="243">
        <v>5</v>
      </c>
      <c r="B22" s="244" t="s">
        <v>161</v>
      </c>
      <c r="C22" s="258" t="s">
        <v>162</v>
      </c>
      <c r="D22" s="245" t="s">
        <v>155</v>
      </c>
      <c r="E22" s="246">
        <v>102.003</v>
      </c>
      <c r="F22" s="247"/>
      <c r="G22" s="248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1.295E-2</v>
      </c>
      <c r="O22" s="230">
        <f>ROUND(E22*N22,2)</f>
        <v>1.32</v>
      </c>
      <c r="P22" s="230">
        <v>0</v>
      </c>
      <c r="Q22" s="230">
        <f>ROUND(E22*P22,2)</f>
        <v>0</v>
      </c>
      <c r="R22" s="231"/>
      <c r="S22" s="231" t="s">
        <v>149</v>
      </c>
      <c r="T22" s="231" t="s">
        <v>149</v>
      </c>
      <c r="U22" s="231">
        <v>2.9020000000000001</v>
      </c>
      <c r="V22" s="231">
        <f>ROUND(E22*U22,2)</f>
        <v>296.01</v>
      </c>
      <c r="W22" s="231"/>
      <c r="X22" s="231" t="s">
        <v>150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151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59" t="s">
        <v>163</v>
      </c>
      <c r="D23" s="233"/>
      <c r="E23" s="234"/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10"/>
      <c r="Z23" s="210"/>
      <c r="AA23" s="210"/>
      <c r="AB23" s="210"/>
      <c r="AC23" s="210"/>
      <c r="AD23" s="210"/>
      <c r="AE23" s="210"/>
      <c r="AF23" s="210"/>
      <c r="AG23" s="210" t="s">
        <v>144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59" t="s">
        <v>164</v>
      </c>
      <c r="D24" s="233"/>
      <c r="E24" s="234">
        <v>45.808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10"/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59" t="s">
        <v>165</v>
      </c>
      <c r="D25" s="233"/>
      <c r="E25" s="234">
        <v>4.8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10"/>
      <c r="Z25" s="210"/>
      <c r="AA25" s="210"/>
      <c r="AB25" s="210"/>
      <c r="AC25" s="210"/>
      <c r="AD25" s="210"/>
      <c r="AE25" s="210"/>
      <c r="AF25" s="210"/>
      <c r="AG25" s="210" t="s">
        <v>144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59" t="s">
        <v>166</v>
      </c>
      <c r="D26" s="233"/>
      <c r="E26" s="234"/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144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59" t="s">
        <v>167</v>
      </c>
      <c r="D27" s="233"/>
      <c r="E27" s="234">
        <v>51.395000000000003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10"/>
      <c r="Z27" s="210"/>
      <c r="AA27" s="210"/>
      <c r="AB27" s="210"/>
      <c r="AC27" s="210"/>
      <c r="AD27" s="210"/>
      <c r="AE27" s="210"/>
      <c r="AF27" s="210"/>
      <c r="AG27" s="210" t="s">
        <v>144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3">
        <v>6</v>
      </c>
      <c r="B28" s="244" t="s">
        <v>168</v>
      </c>
      <c r="C28" s="258" t="s">
        <v>169</v>
      </c>
      <c r="D28" s="245" t="s">
        <v>155</v>
      </c>
      <c r="E28" s="246">
        <v>25.4</v>
      </c>
      <c r="F28" s="247"/>
      <c r="G28" s="248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2.1250000000000002E-2</v>
      </c>
      <c r="O28" s="230">
        <f>ROUND(E28*N28,2)</f>
        <v>0.54</v>
      </c>
      <c r="P28" s="230">
        <v>0</v>
      </c>
      <c r="Q28" s="230">
        <f>ROUND(E28*P28,2)</f>
        <v>0</v>
      </c>
      <c r="R28" s="231"/>
      <c r="S28" s="231" t="s">
        <v>149</v>
      </c>
      <c r="T28" s="231" t="s">
        <v>149</v>
      </c>
      <c r="U28" s="231">
        <v>3.0419999999999998</v>
      </c>
      <c r="V28" s="231">
        <f>ROUND(E28*U28,2)</f>
        <v>77.27</v>
      </c>
      <c r="W28" s="231"/>
      <c r="X28" s="231" t="s">
        <v>150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151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59" t="s">
        <v>170</v>
      </c>
      <c r="D29" s="233"/>
      <c r="E29" s="234">
        <v>19.52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144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59" t="s">
        <v>171</v>
      </c>
      <c r="D30" s="233"/>
      <c r="E30" s="234">
        <v>5.88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10"/>
      <c r="Z30" s="210"/>
      <c r="AA30" s="210"/>
      <c r="AB30" s="210"/>
      <c r="AC30" s="210"/>
      <c r="AD30" s="210"/>
      <c r="AE30" s="210"/>
      <c r="AF30" s="210"/>
      <c r="AG30" s="210" t="s">
        <v>144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7</v>
      </c>
      <c r="B31" s="244" t="s">
        <v>172</v>
      </c>
      <c r="C31" s="258" t="s">
        <v>173</v>
      </c>
      <c r="D31" s="245" t="s">
        <v>155</v>
      </c>
      <c r="E31" s="246">
        <v>22.6</v>
      </c>
      <c r="F31" s="247"/>
      <c r="G31" s="248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1.865E-2</v>
      </c>
      <c r="O31" s="230">
        <f>ROUND(E31*N31,2)</f>
        <v>0.42</v>
      </c>
      <c r="P31" s="230">
        <v>0</v>
      </c>
      <c r="Q31" s="230">
        <f>ROUND(E31*P31,2)</f>
        <v>0</v>
      </c>
      <c r="R31" s="231"/>
      <c r="S31" s="231" t="s">
        <v>149</v>
      </c>
      <c r="T31" s="231" t="s">
        <v>149</v>
      </c>
      <c r="U31" s="231">
        <v>0.23425000000000001</v>
      </c>
      <c r="V31" s="231">
        <f>ROUND(E31*U31,2)</f>
        <v>5.29</v>
      </c>
      <c r="W31" s="231"/>
      <c r="X31" s="231" t="s">
        <v>150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151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59" t="s">
        <v>160</v>
      </c>
      <c r="D32" s="233"/>
      <c r="E32" s="234">
        <v>22.6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0"/>
      <c r="Z32" s="210"/>
      <c r="AA32" s="210"/>
      <c r="AB32" s="210"/>
      <c r="AC32" s="210"/>
      <c r="AD32" s="210"/>
      <c r="AE32" s="210"/>
      <c r="AF32" s="210"/>
      <c r="AG32" s="210" t="s">
        <v>144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8</v>
      </c>
      <c r="B33" s="244" t="s">
        <v>174</v>
      </c>
      <c r="C33" s="258" t="s">
        <v>175</v>
      </c>
      <c r="D33" s="245" t="s">
        <v>155</v>
      </c>
      <c r="E33" s="246">
        <v>25.4</v>
      </c>
      <c r="F33" s="247"/>
      <c r="G33" s="248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3.8449999999999998E-2</v>
      </c>
      <c r="O33" s="230">
        <f>ROUND(E33*N33,2)</f>
        <v>0.98</v>
      </c>
      <c r="P33" s="230">
        <v>0</v>
      </c>
      <c r="Q33" s="230">
        <f>ROUND(E33*P33,2)</f>
        <v>0</v>
      </c>
      <c r="R33" s="231"/>
      <c r="S33" s="231" t="s">
        <v>149</v>
      </c>
      <c r="T33" s="231" t="s">
        <v>149</v>
      </c>
      <c r="U33" s="231">
        <v>0.50329000000000002</v>
      </c>
      <c r="V33" s="231">
        <f>ROUND(E33*U33,2)</f>
        <v>12.78</v>
      </c>
      <c r="W33" s="231"/>
      <c r="X33" s="231" t="s">
        <v>150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59" t="s">
        <v>176</v>
      </c>
      <c r="D34" s="233"/>
      <c r="E34" s="234">
        <v>25.4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10"/>
      <c r="Z34" s="210"/>
      <c r="AA34" s="210"/>
      <c r="AB34" s="210"/>
      <c r="AC34" s="210"/>
      <c r="AD34" s="210"/>
      <c r="AE34" s="210"/>
      <c r="AF34" s="210"/>
      <c r="AG34" s="210" t="s">
        <v>144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3">
        <v>9</v>
      </c>
      <c r="B35" s="244" t="s">
        <v>177</v>
      </c>
      <c r="C35" s="258" t="s">
        <v>178</v>
      </c>
      <c r="D35" s="245" t="s">
        <v>155</v>
      </c>
      <c r="E35" s="246">
        <v>22.6</v>
      </c>
      <c r="F35" s="247"/>
      <c r="G35" s="248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3.6700000000000001E-3</v>
      </c>
      <c r="O35" s="230">
        <f>ROUND(E35*N35,2)</f>
        <v>0.08</v>
      </c>
      <c r="P35" s="230">
        <v>0</v>
      </c>
      <c r="Q35" s="230">
        <f>ROUND(E35*P35,2)</f>
        <v>0</v>
      </c>
      <c r="R35" s="231"/>
      <c r="S35" s="231" t="s">
        <v>149</v>
      </c>
      <c r="T35" s="231" t="s">
        <v>149</v>
      </c>
      <c r="U35" s="231">
        <v>0.36199999999999999</v>
      </c>
      <c r="V35" s="231">
        <f>ROUND(E35*U35,2)</f>
        <v>8.18</v>
      </c>
      <c r="W35" s="231"/>
      <c r="X35" s="231" t="s">
        <v>150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59" t="s">
        <v>179</v>
      </c>
      <c r="D36" s="233"/>
      <c r="E36" s="234">
        <v>22.6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0"/>
      <c r="Z36" s="210"/>
      <c r="AA36" s="210"/>
      <c r="AB36" s="210"/>
      <c r="AC36" s="210"/>
      <c r="AD36" s="210"/>
      <c r="AE36" s="210"/>
      <c r="AF36" s="210"/>
      <c r="AG36" s="210" t="s">
        <v>144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10</v>
      </c>
      <c r="B37" s="244" t="s">
        <v>180</v>
      </c>
      <c r="C37" s="258" t="s">
        <v>181</v>
      </c>
      <c r="D37" s="245" t="s">
        <v>155</v>
      </c>
      <c r="E37" s="246">
        <v>48</v>
      </c>
      <c r="F37" s="247"/>
      <c r="G37" s="248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2.0000000000000002E-5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149</v>
      </c>
      <c r="T37" s="231" t="s">
        <v>149</v>
      </c>
      <c r="U37" s="231">
        <v>0.11</v>
      </c>
      <c r="V37" s="231">
        <f>ROUND(E37*U37,2)</f>
        <v>5.28</v>
      </c>
      <c r="W37" s="231"/>
      <c r="X37" s="231" t="s">
        <v>150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151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59" t="s">
        <v>170</v>
      </c>
      <c r="D38" s="233"/>
      <c r="E38" s="234">
        <v>19.52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144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59" t="s">
        <v>171</v>
      </c>
      <c r="D39" s="233"/>
      <c r="E39" s="234">
        <v>5.88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10"/>
      <c r="Z39" s="210"/>
      <c r="AA39" s="210"/>
      <c r="AB39" s="210"/>
      <c r="AC39" s="210"/>
      <c r="AD39" s="210"/>
      <c r="AE39" s="210"/>
      <c r="AF39" s="210"/>
      <c r="AG39" s="210" t="s">
        <v>144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59" t="s">
        <v>179</v>
      </c>
      <c r="D40" s="233"/>
      <c r="E40" s="234">
        <v>22.6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10"/>
      <c r="Z40" s="210"/>
      <c r="AA40" s="210"/>
      <c r="AB40" s="210"/>
      <c r="AC40" s="210"/>
      <c r="AD40" s="210"/>
      <c r="AE40" s="210"/>
      <c r="AF40" s="210"/>
      <c r="AG40" s="210" t="s">
        <v>144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37" t="s">
        <v>134</v>
      </c>
      <c r="B41" s="238" t="s">
        <v>72</v>
      </c>
      <c r="C41" s="257" t="s">
        <v>73</v>
      </c>
      <c r="D41" s="239"/>
      <c r="E41" s="240"/>
      <c r="F41" s="241"/>
      <c r="G41" s="242">
        <f>SUMIF(AG42:AG43,"&lt;&gt;NOR",G42:G43)</f>
        <v>0</v>
      </c>
      <c r="H41" s="236"/>
      <c r="I41" s="236">
        <f>SUM(I42:I43)</f>
        <v>0</v>
      </c>
      <c r="J41" s="236"/>
      <c r="K41" s="236">
        <f>SUM(K42:K43)</f>
        <v>0</v>
      </c>
      <c r="L41" s="236"/>
      <c r="M41" s="236">
        <f>SUM(M42:M43)</f>
        <v>0</v>
      </c>
      <c r="N41" s="235"/>
      <c r="O41" s="235">
        <f>SUM(O42:O43)</f>
        <v>36.32</v>
      </c>
      <c r="P41" s="235"/>
      <c r="Q41" s="235">
        <f>SUM(Q42:Q43)</f>
        <v>0</v>
      </c>
      <c r="R41" s="236"/>
      <c r="S41" s="236"/>
      <c r="T41" s="236"/>
      <c r="U41" s="236"/>
      <c r="V41" s="236">
        <f>SUM(V42:V43)</f>
        <v>0</v>
      </c>
      <c r="W41" s="236"/>
      <c r="X41" s="236"/>
      <c r="AG41" t="s">
        <v>135</v>
      </c>
    </row>
    <row r="42" spans="1:60" ht="22.5" outlineLevel="1" x14ac:dyDescent="0.2">
      <c r="A42" s="243">
        <v>11</v>
      </c>
      <c r="B42" s="244" t="s">
        <v>182</v>
      </c>
      <c r="C42" s="258" t="s">
        <v>183</v>
      </c>
      <c r="D42" s="245" t="s">
        <v>184</v>
      </c>
      <c r="E42" s="246">
        <v>40</v>
      </c>
      <c r="F42" s="247"/>
      <c r="G42" s="248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0.90803</v>
      </c>
      <c r="O42" s="230">
        <f>ROUND(E42*N42,2)</f>
        <v>36.32</v>
      </c>
      <c r="P42" s="230">
        <v>0</v>
      </c>
      <c r="Q42" s="230">
        <f>ROUND(E42*P42,2)</f>
        <v>0</v>
      </c>
      <c r="R42" s="231"/>
      <c r="S42" s="231" t="s">
        <v>149</v>
      </c>
      <c r="T42" s="231" t="s">
        <v>185</v>
      </c>
      <c r="U42" s="231">
        <v>0</v>
      </c>
      <c r="V42" s="231">
        <f>ROUND(E42*U42,2)</f>
        <v>0</v>
      </c>
      <c r="W42" s="231"/>
      <c r="X42" s="231" t="s">
        <v>141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142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59" t="s">
        <v>186</v>
      </c>
      <c r="D43" s="233"/>
      <c r="E43" s="234">
        <v>40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10"/>
      <c r="Z43" s="210"/>
      <c r="AA43" s="210"/>
      <c r="AB43" s="210"/>
      <c r="AC43" s="210"/>
      <c r="AD43" s="210"/>
      <c r="AE43" s="210"/>
      <c r="AF43" s="210"/>
      <c r="AG43" s="210" t="s">
        <v>144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7" t="s">
        <v>134</v>
      </c>
      <c r="B44" s="238" t="s">
        <v>74</v>
      </c>
      <c r="C44" s="257" t="s">
        <v>75</v>
      </c>
      <c r="D44" s="239"/>
      <c r="E44" s="240"/>
      <c r="F44" s="241"/>
      <c r="G44" s="242">
        <f>SUMIF(AG45:AG54,"&lt;&gt;NOR",G45:G54)</f>
        <v>0</v>
      </c>
      <c r="H44" s="236"/>
      <c r="I44" s="236">
        <f>SUM(I45:I54)</f>
        <v>0</v>
      </c>
      <c r="J44" s="236"/>
      <c r="K44" s="236">
        <f>SUM(K45:K54)</f>
        <v>0</v>
      </c>
      <c r="L44" s="236"/>
      <c r="M44" s="236">
        <f>SUM(M45:M54)</f>
        <v>0</v>
      </c>
      <c r="N44" s="235"/>
      <c r="O44" s="235">
        <f>SUM(O45:O54)</f>
        <v>8.4500000000000011</v>
      </c>
      <c r="P44" s="235"/>
      <c r="Q44" s="235">
        <f>SUM(Q45:Q54)</f>
        <v>0</v>
      </c>
      <c r="R44" s="236"/>
      <c r="S44" s="236"/>
      <c r="T44" s="236"/>
      <c r="U44" s="236"/>
      <c r="V44" s="236">
        <f>SUM(V45:V54)</f>
        <v>122.69</v>
      </c>
      <c r="W44" s="236"/>
      <c r="X44" s="236"/>
      <c r="AG44" t="s">
        <v>135</v>
      </c>
    </row>
    <row r="45" spans="1:60" outlineLevel="1" x14ac:dyDescent="0.2">
      <c r="A45" s="243">
        <v>12</v>
      </c>
      <c r="B45" s="244" t="s">
        <v>187</v>
      </c>
      <c r="C45" s="258" t="s">
        <v>188</v>
      </c>
      <c r="D45" s="245" t="s">
        <v>155</v>
      </c>
      <c r="E45" s="246">
        <v>431.8</v>
      </c>
      <c r="F45" s="247"/>
      <c r="G45" s="248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1.8380000000000001E-2</v>
      </c>
      <c r="O45" s="230">
        <f>ROUND(E45*N45,2)</f>
        <v>7.94</v>
      </c>
      <c r="P45" s="230">
        <v>0</v>
      </c>
      <c r="Q45" s="230">
        <f>ROUND(E45*P45,2)</f>
        <v>0</v>
      </c>
      <c r="R45" s="231"/>
      <c r="S45" s="231" t="s">
        <v>149</v>
      </c>
      <c r="T45" s="231" t="s">
        <v>149</v>
      </c>
      <c r="U45" s="231">
        <v>0.14399999999999999</v>
      </c>
      <c r="V45" s="231">
        <f>ROUND(E45*U45,2)</f>
        <v>62.18</v>
      </c>
      <c r="W45" s="231"/>
      <c r="X45" s="231" t="s">
        <v>150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151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59" t="s">
        <v>189</v>
      </c>
      <c r="D46" s="233"/>
      <c r="E46" s="234">
        <v>35.799999999999997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10"/>
      <c r="Z46" s="210"/>
      <c r="AA46" s="210"/>
      <c r="AB46" s="210"/>
      <c r="AC46" s="210"/>
      <c r="AD46" s="210"/>
      <c r="AE46" s="210"/>
      <c r="AF46" s="210"/>
      <c r="AG46" s="210" t="s">
        <v>144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27"/>
      <c r="B47" s="228"/>
      <c r="C47" s="259" t="s">
        <v>190</v>
      </c>
      <c r="D47" s="233"/>
      <c r="E47" s="234">
        <v>263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10"/>
      <c r="Z47" s="210"/>
      <c r="AA47" s="210"/>
      <c r="AB47" s="210"/>
      <c r="AC47" s="210"/>
      <c r="AD47" s="210"/>
      <c r="AE47" s="210"/>
      <c r="AF47" s="210"/>
      <c r="AG47" s="210" t="s">
        <v>144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59" t="s">
        <v>191</v>
      </c>
      <c r="D48" s="233"/>
      <c r="E48" s="234">
        <v>133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10"/>
      <c r="Z48" s="210"/>
      <c r="AA48" s="210"/>
      <c r="AB48" s="210"/>
      <c r="AC48" s="210"/>
      <c r="AD48" s="210"/>
      <c r="AE48" s="210"/>
      <c r="AF48" s="210"/>
      <c r="AG48" s="210" t="s">
        <v>144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13</v>
      </c>
      <c r="B49" s="244" t="s">
        <v>192</v>
      </c>
      <c r="C49" s="258" t="s">
        <v>193</v>
      </c>
      <c r="D49" s="245" t="s">
        <v>155</v>
      </c>
      <c r="E49" s="246">
        <v>431.8</v>
      </c>
      <c r="F49" s="247"/>
      <c r="G49" s="248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9.7000000000000005E-4</v>
      </c>
      <c r="O49" s="230">
        <f>ROUND(E49*N49,2)</f>
        <v>0.42</v>
      </c>
      <c r="P49" s="230">
        <v>0</v>
      </c>
      <c r="Q49" s="230">
        <f>ROUND(E49*P49,2)</f>
        <v>0</v>
      </c>
      <c r="R49" s="231"/>
      <c r="S49" s="231" t="s">
        <v>149</v>
      </c>
      <c r="T49" s="231" t="s">
        <v>149</v>
      </c>
      <c r="U49" s="231">
        <v>6.0000000000000001E-3</v>
      </c>
      <c r="V49" s="231">
        <f>ROUND(E49*U49,2)</f>
        <v>2.59</v>
      </c>
      <c r="W49" s="231"/>
      <c r="X49" s="231" t="s">
        <v>150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151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59" t="s">
        <v>194</v>
      </c>
      <c r="D50" s="233"/>
      <c r="E50" s="234">
        <v>431.8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10"/>
      <c r="Z50" s="210"/>
      <c r="AA50" s="210"/>
      <c r="AB50" s="210"/>
      <c r="AC50" s="210"/>
      <c r="AD50" s="210"/>
      <c r="AE50" s="210"/>
      <c r="AF50" s="210"/>
      <c r="AG50" s="210" t="s">
        <v>144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14</v>
      </c>
      <c r="B51" s="244" t="s">
        <v>195</v>
      </c>
      <c r="C51" s="258" t="s">
        <v>196</v>
      </c>
      <c r="D51" s="245" t="s">
        <v>155</v>
      </c>
      <c r="E51" s="246">
        <v>431.8</v>
      </c>
      <c r="F51" s="247"/>
      <c r="G51" s="248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149</v>
      </c>
      <c r="T51" s="231" t="s">
        <v>149</v>
      </c>
      <c r="U51" s="231">
        <v>0.126</v>
      </c>
      <c r="V51" s="231">
        <f>ROUND(E51*U51,2)</f>
        <v>54.41</v>
      </c>
      <c r="W51" s="231"/>
      <c r="X51" s="231" t="s">
        <v>150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151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59" t="s">
        <v>197</v>
      </c>
      <c r="D52" s="233"/>
      <c r="E52" s="234">
        <v>431.8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10"/>
      <c r="Z52" s="210"/>
      <c r="AA52" s="210"/>
      <c r="AB52" s="210"/>
      <c r="AC52" s="210"/>
      <c r="AD52" s="210"/>
      <c r="AE52" s="210"/>
      <c r="AF52" s="210"/>
      <c r="AG52" s="210" t="s">
        <v>144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15</v>
      </c>
      <c r="B53" s="244" t="s">
        <v>198</v>
      </c>
      <c r="C53" s="258" t="s">
        <v>199</v>
      </c>
      <c r="D53" s="245" t="s">
        <v>155</v>
      </c>
      <c r="E53" s="246">
        <v>13.5</v>
      </c>
      <c r="F53" s="247"/>
      <c r="G53" s="248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6.3499999999999997E-3</v>
      </c>
      <c r="O53" s="230">
        <f>ROUND(E53*N53,2)</f>
        <v>0.09</v>
      </c>
      <c r="P53" s="230">
        <v>0</v>
      </c>
      <c r="Q53" s="230">
        <f>ROUND(E53*P53,2)</f>
        <v>0</v>
      </c>
      <c r="R53" s="231"/>
      <c r="S53" s="231" t="s">
        <v>149</v>
      </c>
      <c r="T53" s="231" t="s">
        <v>149</v>
      </c>
      <c r="U53" s="231">
        <v>0.26</v>
      </c>
      <c r="V53" s="231">
        <f>ROUND(E53*U53,2)</f>
        <v>3.51</v>
      </c>
      <c r="W53" s="231"/>
      <c r="X53" s="231" t="s">
        <v>150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151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59" t="s">
        <v>200</v>
      </c>
      <c r="D54" s="233"/>
      <c r="E54" s="234">
        <v>13.5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10"/>
      <c r="Z54" s="210"/>
      <c r="AA54" s="210"/>
      <c r="AB54" s="210"/>
      <c r="AC54" s="210"/>
      <c r="AD54" s="210"/>
      <c r="AE54" s="210"/>
      <c r="AF54" s="210"/>
      <c r="AG54" s="210" t="s">
        <v>144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5.5" x14ac:dyDescent="0.2">
      <c r="A55" s="237" t="s">
        <v>134</v>
      </c>
      <c r="B55" s="238" t="s">
        <v>76</v>
      </c>
      <c r="C55" s="257" t="s">
        <v>77</v>
      </c>
      <c r="D55" s="239"/>
      <c r="E55" s="240"/>
      <c r="F55" s="241"/>
      <c r="G55" s="242">
        <f>SUMIF(AG56:AG67,"&lt;&gt;NOR",G56:G67)</f>
        <v>0</v>
      </c>
      <c r="H55" s="236"/>
      <c r="I55" s="236">
        <f>SUM(I56:I67)</f>
        <v>0</v>
      </c>
      <c r="J55" s="236"/>
      <c r="K55" s="236">
        <f>SUM(K56:K67)</f>
        <v>0</v>
      </c>
      <c r="L55" s="236"/>
      <c r="M55" s="236">
        <f>SUM(M56:M67)</f>
        <v>0</v>
      </c>
      <c r="N55" s="235"/>
      <c r="O55" s="235">
        <f>SUM(O56:O67)</f>
        <v>0.04</v>
      </c>
      <c r="P55" s="235"/>
      <c r="Q55" s="235">
        <f>SUM(Q56:Q67)</f>
        <v>7.82</v>
      </c>
      <c r="R55" s="236"/>
      <c r="S55" s="236"/>
      <c r="T55" s="236"/>
      <c r="U55" s="236"/>
      <c r="V55" s="236">
        <f>SUM(V56:V67)</f>
        <v>59.800000000000004</v>
      </c>
      <c r="W55" s="236"/>
      <c r="X55" s="236"/>
      <c r="AG55" t="s">
        <v>135</v>
      </c>
    </row>
    <row r="56" spans="1:60" outlineLevel="1" x14ac:dyDescent="0.2">
      <c r="A56" s="243">
        <v>16</v>
      </c>
      <c r="B56" s="244" t="s">
        <v>201</v>
      </c>
      <c r="C56" s="258" t="s">
        <v>202</v>
      </c>
      <c r="D56" s="245" t="s">
        <v>155</v>
      </c>
      <c r="E56" s="246">
        <v>266</v>
      </c>
      <c r="F56" s="247"/>
      <c r="G56" s="248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0.02</v>
      </c>
      <c r="Q56" s="230">
        <f>ROUND(E56*P56,2)</f>
        <v>5.32</v>
      </c>
      <c r="R56" s="231"/>
      <c r="S56" s="231" t="s">
        <v>149</v>
      </c>
      <c r="T56" s="231" t="s">
        <v>149</v>
      </c>
      <c r="U56" s="231">
        <v>0.14000000000000001</v>
      </c>
      <c r="V56" s="231">
        <f>ROUND(E56*U56,2)</f>
        <v>37.24</v>
      </c>
      <c r="W56" s="231"/>
      <c r="X56" s="231" t="s">
        <v>150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151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27"/>
      <c r="B57" s="228"/>
      <c r="C57" s="259" t="s">
        <v>203</v>
      </c>
      <c r="D57" s="233"/>
      <c r="E57" s="234">
        <v>266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10"/>
      <c r="Z57" s="210"/>
      <c r="AA57" s="210"/>
      <c r="AB57" s="210"/>
      <c r="AC57" s="210"/>
      <c r="AD57" s="210"/>
      <c r="AE57" s="210"/>
      <c r="AF57" s="210"/>
      <c r="AG57" s="210" t="s">
        <v>144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17</v>
      </c>
      <c r="B58" s="244" t="s">
        <v>204</v>
      </c>
      <c r="C58" s="258" t="s">
        <v>205</v>
      </c>
      <c r="D58" s="245" t="s">
        <v>155</v>
      </c>
      <c r="E58" s="246">
        <v>50</v>
      </c>
      <c r="F58" s="247"/>
      <c r="G58" s="248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0.05</v>
      </c>
      <c r="Q58" s="230">
        <f>ROUND(E58*P58,2)</f>
        <v>2.5</v>
      </c>
      <c r="R58" s="231"/>
      <c r="S58" s="231" t="s">
        <v>149</v>
      </c>
      <c r="T58" s="231" t="s">
        <v>149</v>
      </c>
      <c r="U58" s="231">
        <v>0.35</v>
      </c>
      <c r="V58" s="231">
        <f>ROUND(E58*U58,2)</f>
        <v>17.5</v>
      </c>
      <c r="W58" s="231"/>
      <c r="X58" s="231" t="s">
        <v>150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151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59" t="s">
        <v>206</v>
      </c>
      <c r="D59" s="233"/>
      <c r="E59" s="234">
        <v>50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10"/>
      <c r="Z59" s="210"/>
      <c r="AA59" s="210"/>
      <c r="AB59" s="210"/>
      <c r="AC59" s="210"/>
      <c r="AD59" s="210"/>
      <c r="AE59" s="210"/>
      <c r="AF59" s="210"/>
      <c r="AG59" s="210" t="s">
        <v>144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18</v>
      </c>
      <c r="B60" s="244" t="s">
        <v>207</v>
      </c>
      <c r="C60" s="258" t="s">
        <v>208</v>
      </c>
      <c r="D60" s="245" t="s">
        <v>209</v>
      </c>
      <c r="E60" s="246">
        <v>44</v>
      </c>
      <c r="F60" s="247"/>
      <c r="G60" s="248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149</v>
      </c>
      <c r="T60" s="231" t="s">
        <v>149</v>
      </c>
      <c r="U60" s="231">
        <v>0.115</v>
      </c>
      <c r="V60" s="231">
        <f>ROUND(E60*U60,2)</f>
        <v>5.0599999999999996</v>
      </c>
      <c r="W60" s="231"/>
      <c r="X60" s="231" t="s">
        <v>150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151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59" t="s">
        <v>210</v>
      </c>
      <c r="D61" s="233"/>
      <c r="E61" s="234">
        <v>44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10"/>
      <c r="Z61" s="210"/>
      <c r="AA61" s="210"/>
      <c r="AB61" s="210"/>
      <c r="AC61" s="210"/>
      <c r="AD61" s="210"/>
      <c r="AE61" s="210"/>
      <c r="AF61" s="210"/>
      <c r="AG61" s="210" t="s">
        <v>144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19</v>
      </c>
      <c r="B62" s="244" t="s">
        <v>211</v>
      </c>
      <c r="C62" s="258" t="s">
        <v>212</v>
      </c>
      <c r="D62" s="245" t="s">
        <v>209</v>
      </c>
      <c r="E62" s="246">
        <v>44</v>
      </c>
      <c r="F62" s="247"/>
      <c r="G62" s="248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 t="s">
        <v>213</v>
      </c>
      <c r="S62" s="231" t="s">
        <v>149</v>
      </c>
      <c r="T62" s="231" t="s">
        <v>149</v>
      </c>
      <c r="U62" s="231">
        <v>0</v>
      </c>
      <c r="V62" s="231">
        <f>ROUND(E62*U62,2)</f>
        <v>0</v>
      </c>
      <c r="W62" s="231"/>
      <c r="X62" s="231" t="s">
        <v>214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215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59" t="s">
        <v>216</v>
      </c>
      <c r="D63" s="233"/>
      <c r="E63" s="234">
        <v>44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10"/>
      <c r="Z63" s="210"/>
      <c r="AA63" s="210"/>
      <c r="AB63" s="210"/>
      <c r="AC63" s="210"/>
      <c r="AD63" s="210"/>
      <c r="AE63" s="210"/>
      <c r="AF63" s="210"/>
      <c r="AG63" s="210" t="s">
        <v>144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20</v>
      </c>
      <c r="B64" s="244" t="s">
        <v>217</v>
      </c>
      <c r="C64" s="258" t="s">
        <v>218</v>
      </c>
      <c r="D64" s="245" t="s">
        <v>219</v>
      </c>
      <c r="E64" s="246">
        <v>4.3999999999999997E-2</v>
      </c>
      <c r="F64" s="247"/>
      <c r="G64" s="248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4.5100000000000001E-2</v>
      </c>
      <c r="O64" s="230">
        <f>ROUND(E64*N64,2)</f>
        <v>0</v>
      </c>
      <c r="P64" s="230">
        <v>0</v>
      </c>
      <c r="Q64" s="230">
        <f>ROUND(E64*P64,2)</f>
        <v>0</v>
      </c>
      <c r="R64" s="231" t="s">
        <v>213</v>
      </c>
      <c r="S64" s="231" t="s">
        <v>149</v>
      </c>
      <c r="T64" s="231" t="s">
        <v>149</v>
      </c>
      <c r="U64" s="231">
        <v>0</v>
      </c>
      <c r="V64" s="231">
        <f>ROUND(E64*U64,2)</f>
        <v>0</v>
      </c>
      <c r="W64" s="231"/>
      <c r="X64" s="231" t="s">
        <v>214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215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59" t="s">
        <v>220</v>
      </c>
      <c r="D65" s="233"/>
      <c r="E65" s="234">
        <v>4.3999999999999997E-2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10"/>
      <c r="Z65" s="210"/>
      <c r="AA65" s="210"/>
      <c r="AB65" s="210"/>
      <c r="AC65" s="210"/>
      <c r="AD65" s="210"/>
      <c r="AE65" s="210"/>
      <c r="AF65" s="210"/>
      <c r="AG65" s="210" t="s">
        <v>144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21</v>
      </c>
      <c r="B66" s="244" t="s">
        <v>221</v>
      </c>
      <c r="C66" s="258" t="s">
        <v>222</v>
      </c>
      <c r="D66" s="245" t="s">
        <v>184</v>
      </c>
      <c r="E66" s="246">
        <v>44</v>
      </c>
      <c r="F66" s="247"/>
      <c r="G66" s="248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9.7000000000000005E-4</v>
      </c>
      <c r="O66" s="230">
        <f>ROUND(E66*N66,2)</f>
        <v>0.04</v>
      </c>
      <c r="P66" s="230">
        <v>0</v>
      </c>
      <c r="Q66" s="230">
        <f>ROUND(E66*P66,2)</f>
        <v>0</v>
      </c>
      <c r="R66" s="231" t="s">
        <v>213</v>
      </c>
      <c r="S66" s="231" t="s">
        <v>149</v>
      </c>
      <c r="T66" s="231" t="s">
        <v>149</v>
      </c>
      <c r="U66" s="231">
        <v>0</v>
      </c>
      <c r="V66" s="231">
        <f>ROUND(E66*U66,2)</f>
        <v>0</v>
      </c>
      <c r="W66" s="231"/>
      <c r="X66" s="231" t="s">
        <v>214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215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59" t="s">
        <v>223</v>
      </c>
      <c r="D67" s="233"/>
      <c r="E67" s="234">
        <v>44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10"/>
      <c r="Z67" s="210"/>
      <c r="AA67" s="210"/>
      <c r="AB67" s="210"/>
      <c r="AC67" s="210"/>
      <c r="AD67" s="210"/>
      <c r="AE67" s="210"/>
      <c r="AF67" s="210"/>
      <c r="AG67" s="210" t="s">
        <v>144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37" t="s">
        <v>134</v>
      </c>
      <c r="B68" s="238" t="s">
        <v>78</v>
      </c>
      <c r="C68" s="257" t="s">
        <v>79</v>
      </c>
      <c r="D68" s="239"/>
      <c r="E68" s="240"/>
      <c r="F68" s="241"/>
      <c r="G68" s="242">
        <f>SUMIF(AG69:AG81,"&lt;&gt;NOR",G69:G81)</f>
        <v>0</v>
      </c>
      <c r="H68" s="236"/>
      <c r="I68" s="236">
        <f>SUM(I69:I81)</f>
        <v>0</v>
      </c>
      <c r="J68" s="236"/>
      <c r="K68" s="236">
        <f>SUM(K69:K81)</f>
        <v>0</v>
      </c>
      <c r="L68" s="236"/>
      <c r="M68" s="236">
        <f>SUM(M69:M81)</f>
        <v>0</v>
      </c>
      <c r="N68" s="235"/>
      <c r="O68" s="235">
        <f>SUM(O69:O81)</f>
        <v>0</v>
      </c>
      <c r="P68" s="235"/>
      <c r="Q68" s="235">
        <f>SUM(Q69:Q81)</f>
        <v>12.839999999999998</v>
      </c>
      <c r="R68" s="236"/>
      <c r="S68" s="236"/>
      <c r="T68" s="236"/>
      <c r="U68" s="236"/>
      <c r="V68" s="236">
        <f>SUM(V69:V81)</f>
        <v>124.78000000000002</v>
      </c>
      <c r="W68" s="236"/>
      <c r="X68" s="236"/>
      <c r="AG68" t="s">
        <v>135</v>
      </c>
    </row>
    <row r="69" spans="1:60" outlineLevel="1" x14ac:dyDescent="0.2">
      <c r="A69" s="243">
        <v>22</v>
      </c>
      <c r="B69" s="244" t="s">
        <v>224</v>
      </c>
      <c r="C69" s="258" t="s">
        <v>225</v>
      </c>
      <c r="D69" s="245" t="s">
        <v>148</v>
      </c>
      <c r="E69" s="246">
        <v>7.29</v>
      </c>
      <c r="F69" s="247"/>
      <c r="G69" s="248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1.5940000000000001</v>
      </c>
      <c r="Q69" s="230">
        <f>ROUND(E69*P69,2)</f>
        <v>11.62</v>
      </c>
      <c r="R69" s="231"/>
      <c r="S69" s="231" t="s">
        <v>149</v>
      </c>
      <c r="T69" s="231" t="s">
        <v>149</v>
      </c>
      <c r="U69" s="231">
        <v>2.42</v>
      </c>
      <c r="V69" s="231">
        <f>ROUND(E69*U69,2)</f>
        <v>17.64</v>
      </c>
      <c r="W69" s="231"/>
      <c r="X69" s="231" t="s">
        <v>150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151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27"/>
      <c r="B70" s="228"/>
      <c r="C70" s="259" t="s">
        <v>226</v>
      </c>
      <c r="D70" s="233"/>
      <c r="E70" s="234">
        <v>7.29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10"/>
      <c r="Z70" s="210"/>
      <c r="AA70" s="210"/>
      <c r="AB70" s="210"/>
      <c r="AC70" s="210"/>
      <c r="AD70" s="210"/>
      <c r="AE70" s="210"/>
      <c r="AF70" s="210"/>
      <c r="AG70" s="210" t="s">
        <v>144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23</v>
      </c>
      <c r="B71" s="244" t="s">
        <v>227</v>
      </c>
      <c r="C71" s="258" t="s">
        <v>228</v>
      </c>
      <c r="D71" s="245" t="s">
        <v>184</v>
      </c>
      <c r="E71" s="246">
        <v>44</v>
      </c>
      <c r="F71" s="247"/>
      <c r="G71" s="248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4.6000000000000001E-4</v>
      </c>
      <c r="Q71" s="230">
        <f>ROUND(E71*P71,2)</f>
        <v>0.02</v>
      </c>
      <c r="R71" s="231"/>
      <c r="S71" s="231" t="s">
        <v>149</v>
      </c>
      <c r="T71" s="231" t="s">
        <v>149</v>
      </c>
      <c r="U71" s="231">
        <v>2.25</v>
      </c>
      <c r="V71" s="231">
        <f>ROUND(E71*U71,2)</f>
        <v>99</v>
      </c>
      <c r="W71" s="231"/>
      <c r="X71" s="231" t="s">
        <v>150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151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59" t="s">
        <v>210</v>
      </c>
      <c r="D72" s="233"/>
      <c r="E72" s="234">
        <v>44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10"/>
      <c r="Z72" s="210"/>
      <c r="AA72" s="210"/>
      <c r="AB72" s="210"/>
      <c r="AC72" s="210"/>
      <c r="AD72" s="210"/>
      <c r="AE72" s="210"/>
      <c r="AF72" s="210"/>
      <c r="AG72" s="210" t="s">
        <v>144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24</v>
      </c>
      <c r="B73" s="244" t="s">
        <v>229</v>
      </c>
      <c r="C73" s="258" t="s">
        <v>230</v>
      </c>
      <c r="D73" s="245" t="s">
        <v>209</v>
      </c>
      <c r="E73" s="246">
        <v>2</v>
      </c>
      <c r="F73" s="247"/>
      <c r="G73" s="248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3.4000000000000002E-4</v>
      </c>
      <c r="O73" s="230">
        <f>ROUND(E73*N73,2)</f>
        <v>0</v>
      </c>
      <c r="P73" s="230">
        <v>5.3999999999999999E-2</v>
      </c>
      <c r="Q73" s="230">
        <f>ROUND(E73*P73,2)</f>
        <v>0.11</v>
      </c>
      <c r="R73" s="231"/>
      <c r="S73" s="231" t="s">
        <v>149</v>
      </c>
      <c r="T73" s="231" t="s">
        <v>149</v>
      </c>
      <c r="U73" s="231">
        <v>0.38100000000000001</v>
      </c>
      <c r="V73" s="231">
        <f>ROUND(E73*U73,2)</f>
        <v>0.76</v>
      </c>
      <c r="W73" s="231"/>
      <c r="X73" s="231" t="s">
        <v>150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151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59" t="s">
        <v>231</v>
      </c>
      <c r="D74" s="233"/>
      <c r="E74" s="234">
        <v>2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10"/>
      <c r="Z74" s="210"/>
      <c r="AA74" s="210"/>
      <c r="AB74" s="210"/>
      <c r="AC74" s="210"/>
      <c r="AD74" s="210"/>
      <c r="AE74" s="210"/>
      <c r="AF74" s="210"/>
      <c r="AG74" s="210" t="s">
        <v>144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3">
        <v>25</v>
      </c>
      <c r="B75" s="244" t="s">
        <v>232</v>
      </c>
      <c r="C75" s="258" t="s">
        <v>233</v>
      </c>
      <c r="D75" s="245" t="s">
        <v>209</v>
      </c>
      <c r="E75" s="246">
        <v>1</v>
      </c>
      <c r="F75" s="247"/>
      <c r="G75" s="248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1.33E-3</v>
      </c>
      <c r="O75" s="230">
        <f>ROUND(E75*N75,2)</f>
        <v>0</v>
      </c>
      <c r="P75" s="230">
        <v>0.11899999999999999</v>
      </c>
      <c r="Q75" s="230">
        <f>ROUND(E75*P75,2)</f>
        <v>0.12</v>
      </c>
      <c r="R75" s="231"/>
      <c r="S75" s="231" t="s">
        <v>149</v>
      </c>
      <c r="T75" s="231" t="s">
        <v>149</v>
      </c>
      <c r="U75" s="231">
        <v>3.9420000000000002</v>
      </c>
      <c r="V75" s="231">
        <f>ROUND(E75*U75,2)</f>
        <v>3.94</v>
      </c>
      <c r="W75" s="231"/>
      <c r="X75" s="231" t="s">
        <v>150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151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59" t="s">
        <v>234</v>
      </c>
      <c r="D76" s="233"/>
      <c r="E76" s="234">
        <v>1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10"/>
      <c r="Z76" s="210"/>
      <c r="AA76" s="210"/>
      <c r="AB76" s="210"/>
      <c r="AC76" s="210"/>
      <c r="AD76" s="210"/>
      <c r="AE76" s="210"/>
      <c r="AF76" s="210"/>
      <c r="AG76" s="210" t="s">
        <v>144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26</v>
      </c>
      <c r="B77" s="244" t="s">
        <v>235</v>
      </c>
      <c r="C77" s="258" t="s">
        <v>236</v>
      </c>
      <c r="D77" s="245" t="s">
        <v>155</v>
      </c>
      <c r="E77" s="246">
        <v>22.6</v>
      </c>
      <c r="F77" s="247"/>
      <c r="G77" s="248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0.01</v>
      </c>
      <c r="Q77" s="230">
        <f>ROUND(E77*P77,2)</f>
        <v>0.23</v>
      </c>
      <c r="R77" s="231"/>
      <c r="S77" s="231" t="s">
        <v>149</v>
      </c>
      <c r="T77" s="231" t="s">
        <v>149</v>
      </c>
      <c r="U77" s="231">
        <v>0.04</v>
      </c>
      <c r="V77" s="231">
        <f>ROUND(E77*U77,2)</f>
        <v>0.9</v>
      </c>
      <c r="W77" s="231"/>
      <c r="X77" s="231" t="s">
        <v>150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151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59" t="s">
        <v>179</v>
      </c>
      <c r="D78" s="233"/>
      <c r="E78" s="234">
        <v>22.6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10"/>
      <c r="Z78" s="210"/>
      <c r="AA78" s="210"/>
      <c r="AB78" s="210"/>
      <c r="AC78" s="210"/>
      <c r="AD78" s="210"/>
      <c r="AE78" s="210"/>
      <c r="AF78" s="210"/>
      <c r="AG78" s="210" t="s">
        <v>144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27</v>
      </c>
      <c r="B79" s="244" t="s">
        <v>237</v>
      </c>
      <c r="C79" s="258" t="s">
        <v>238</v>
      </c>
      <c r="D79" s="245" t="s">
        <v>155</v>
      </c>
      <c r="E79" s="246">
        <v>25.4</v>
      </c>
      <c r="F79" s="247"/>
      <c r="G79" s="248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2.9000000000000001E-2</v>
      </c>
      <c r="Q79" s="230">
        <f>ROUND(E79*P79,2)</f>
        <v>0.74</v>
      </c>
      <c r="R79" s="231"/>
      <c r="S79" s="231" t="s">
        <v>149</v>
      </c>
      <c r="T79" s="231" t="s">
        <v>149</v>
      </c>
      <c r="U79" s="231">
        <v>0.1</v>
      </c>
      <c r="V79" s="231">
        <f>ROUND(E79*U79,2)</f>
        <v>2.54</v>
      </c>
      <c r="W79" s="231"/>
      <c r="X79" s="231" t="s">
        <v>150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151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59" t="s">
        <v>239</v>
      </c>
      <c r="D80" s="233"/>
      <c r="E80" s="234">
        <v>19.52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10"/>
      <c r="Z80" s="210"/>
      <c r="AA80" s="210"/>
      <c r="AB80" s="210"/>
      <c r="AC80" s="210"/>
      <c r="AD80" s="210"/>
      <c r="AE80" s="210"/>
      <c r="AF80" s="210"/>
      <c r="AG80" s="210" t="s">
        <v>144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59" t="s">
        <v>171</v>
      </c>
      <c r="D81" s="233"/>
      <c r="E81" s="234">
        <v>5.88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10"/>
      <c r="Z81" s="210"/>
      <c r="AA81" s="210"/>
      <c r="AB81" s="210"/>
      <c r="AC81" s="210"/>
      <c r="AD81" s="210"/>
      <c r="AE81" s="210"/>
      <c r="AF81" s="210"/>
      <c r="AG81" s="210" t="s">
        <v>144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37" t="s">
        <v>134</v>
      </c>
      <c r="B82" s="238" t="s">
        <v>80</v>
      </c>
      <c r="C82" s="257" t="s">
        <v>81</v>
      </c>
      <c r="D82" s="239"/>
      <c r="E82" s="240"/>
      <c r="F82" s="241"/>
      <c r="G82" s="242">
        <f>SUMIF(AG83:AG83,"&lt;&gt;NOR",G83:G83)</f>
        <v>0</v>
      </c>
      <c r="H82" s="236"/>
      <c r="I82" s="236">
        <f>SUM(I83:I83)</f>
        <v>0</v>
      </c>
      <c r="J82" s="236"/>
      <c r="K82" s="236">
        <f>SUM(K83:K83)</f>
        <v>0</v>
      </c>
      <c r="L82" s="236"/>
      <c r="M82" s="236">
        <f>SUM(M83:M83)</f>
        <v>0</v>
      </c>
      <c r="N82" s="235"/>
      <c r="O82" s="235">
        <f>SUM(O83:O83)</f>
        <v>0</v>
      </c>
      <c r="P82" s="235"/>
      <c r="Q82" s="235">
        <f>SUM(Q83:Q83)</f>
        <v>0</v>
      </c>
      <c r="R82" s="236"/>
      <c r="S82" s="236"/>
      <c r="T82" s="236"/>
      <c r="U82" s="236"/>
      <c r="V82" s="236">
        <f>SUM(V83:V83)</f>
        <v>23.71</v>
      </c>
      <c r="W82" s="236"/>
      <c r="X82" s="236"/>
      <c r="AG82" t="s">
        <v>135</v>
      </c>
    </row>
    <row r="83" spans="1:60" outlineLevel="1" x14ac:dyDescent="0.2">
      <c r="A83" s="249">
        <v>28</v>
      </c>
      <c r="B83" s="250" t="s">
        <v>240</v>
      </c>
      <c r="C83" s="260" t="s">
        <v>241</v>
      </c>
      <c r="D83" s="251" t="s">
        <v>242</v>
      </c>
      <c r="E83" s="252">
        <v>12.530419999999999</v>
      </c>
      <c r="F83" s="253"/>
      <c r="G83" s="254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149</v>
      </c>
      <c r="T83" s="231" t="s">
        <v>149</v>
      </c>
      <c r="U83" s="231">
        <v>1.8919999999999999</v>
      </c>
      <c r="V83" s="231">
        <f>ROUND(E83*U83,2)</f>
        <v>23.71</v>
      </c>
      <c r="W83" s="231"/>
      <c r="X83" s="231" t="s">
        <v>243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244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37" t="s">
        <v>134</v>
      </c>
      <c r="B84" s="238" t="s">
        <v>82</v>
      </c>
      <c r="C84" s="257" t="s">
        <v>83</v>
      </c>
      <c r="D84" s="239"/>
      <c r="E84" s="240"/>
      <c r="F84" s="241"/>
      <c r="G84" s="242">
        <f>SUMIF(AG85:AG107,"&lt;&gt;NOR",G85:G107)</f>
        <v>0</v>
      </c>
      <c r="H84" s="236"/>
      <c r="I84" s="236">
        <f>SUM(I85:I107)</f>
        <v>0</v>
      </c>
      <c r="J84" s="236"/>
      <c r="K84" s="236">
        <f>SUM(K85:K107)</f>
        <v>0</v>
      </c>
      <c r="L84" s="236"/>
      <c r="M84" s="236">
        <f>SUM(M85:M107)</f>
        <v>0</v>
      </c>
      <c r="N84" s="235"/>
      <c r="O84" s="235">
        <f>SUM(O85:O107)</f>
        <v>0.99</v>
      </c>
      <c r="P84" s="235"/>
      <c r="Q84" s="235">
        <f>SUM(Q85:Q107)</f>
        <v>0</v>
      </c>
      <c r="R84" s="236"/>
      <c r="S84" s="236"/>
      <c r="T84" s="236"/>
      <c r="U84" s="236"/>
      <c r="V84" s="236">
        <f>SUM(V85:V107)</f>
        <v>291</v>
      </c>
      <c r="W84" s="236"/>
      <c r="X84" s="236"/>
      <c r="AG84" t="s">
        <v>135</v>
      </c>
    </row>
    <row r="85" spans="1:60" outlineLevel="1" x14ac:dyDescent="0.2">
      <c r="A85" s="243">
        <v>29</v>
      </c>
      <c r="B85" s="244" t="s">
        <v>245</v>
      </c>
      <c r="C85" s="258" t="s">
        <v>246</v>
      </c>
      <c r="D85" s="245" t="s">
        <v>184</v>
      </c>
      <c r="E85" s="246">
        <v>11.95</v>
      </c>
      <c r="F85" s="247"/>
      <c r="G85" s="248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1.8400000000000001E-3</v>
      </c>
      <c r="O85" s="230">
        <f>ROUND(E85*N85,2)</f>
        <v>0.02</v>
      </c>
      <c r="P85" s="230">
        <v>0</v>
      </c>
      <c r="Q85" s="230">
        <f>ROUND(E85*P85,2)</f>
        <v>0</v>
      </c>
      <c r="R85" s="231"/>
      <c r="S85" s="231" t="s">
        <v>149</v>
      </c>
      <c r="T85" s="231" t="s">
        <v>149</v>
      </c>
      <c r="U85" s="231">
        <v>0.25</v>
      </c>
      <c r="V85" s="231">
        <f>ROUND(E85*U85,2)</f>
        <v>2.99</v>
      </c>
      <c r="W85" s="231"/>
      <c r="X85" s="231" t="s">
        <v>150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247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59" t="s">
        <v>248</v>
      </c>
      <c r="D86" s="233"/>
      <c r="E86" s="234">
        <v>11.95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10"/>
      <c r="Z86" s="210"/>
      <c r="AA86" s="210"/>
      <c r="AB86" s="210"/>
      <c r="AC86" s="210"/>
      <c r="AD86" s="210"/>
      <c r="AE86" s="210"/>
      <c r="AF86" s="210"/>
      <c r="AG86" s="210" t="s">
        <v>144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30</v>
      </c>
      <c r="B87" s="244" t="s">
        <v>249</v>
      </c>
      <c r="C87" s="258" t="s">
        <v>250</v>
      </c>
      <c r="D87" s="245" t="s">
        <v>184</v>
      </c>
      <c r="E87" s="246">
        <v>1.35</v>
      </c>
      <c r="F87" s="247"/>
      <c r="G87" s="248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5.8E-4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149</v>
      </c>
      <c r="T87" s="231" t="s">
        <v>149</v>
      </c>
      <c r="U87" s="231">
        <v>0.189</v>
      </c>
      <c r="V87" s="231">
        <f>ROUND(E87*U87,2)</f>
        <v>0.26</v>
      </c>
      <c r="W87" s="231"/>
      <c r="X87" s="231" t="s">
        <v>150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247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/>
      <c r="B88" s="228"/>
      <c r="C88" s="259" t="s">
        <v>251</v>
      </c>
      <c r="D88" s="233"/>
      <c r="E88" s="234">
        <v>1.35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10"/>
      <c r="Z88" s="210"/>
      <c r="AA88" s="210"/>
      <c r="AB88" s="210"/>
      <c r="AC88" s="210"/>
      <c r="AD88" s="210"/>
      <c r="AE88" s="210"/>
      <c r="AF88" s="210"/>
      <c r="AG88" s="210" t="s">
        <v>144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31</v>
      </c>
      <c r="B89" s="244" t="s">
        <v>252</v>
      </c>
      <c r="C89" s="258" t="s">
        <v>253</v>
      </c>
      <c r="D89" s="245" t="s">
        <v>184</v>
      </c>
      <c r="E89" s="246">
        <v>1.35</v>
      </c>
      <c r="F89" s="247"/>
      <c r="G89" s="248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7.6000000000000004E-4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149</v>
      </c>
      <c r="T89" s="231" t="s">
        <v>149</v>
      </c>
      <c r="U89" s="231">
        <v>0.189</v>
      </c>
      <c r="V89" s="231">
        <f>ROUND(E89*U89,2)</f>
        <v>0.26</v>
      </c>
      <c r="W89" s="231"/>
      <c r="X89" s="231" t="s">
        <v>150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247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/>
      <c r="B90" s="228"/>
      <c r="C90" s="259" t="s">
        <v>251</v>
      </c>
      <c r="D90" s="233"/>
      <c r="E90" s="234">
        <v>1.35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10"/>
      <c r="Z90" s="210"/>
      <c r="AA90" s="210"/>
      <c r="AB90" s="210"/>
      <c r="AC90" s="210"/>
      <c r="AD90" s="210"/>
      <c r="AE90" s="210"/>
      <c r="AF90" s="210"/>
      <c r="AG90" s="210" t="s">
        <v>144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3">
        <v>32</v>
      </c>
      <c r="B91" s="244" t="s">
        <v>254</v>
      </c>
      <c r="C91" s="258" t="s">
        <v>255</v>
      </c>
      <c r="D91" s="245" t="s">
        <v>155</v>
      </c>
      <c r="E91" s="246">
        <v>266</v>
      </c>
      <c r="F91" s="247"/>
      <c r="G91" s="248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1"/>
      <c r="S91" s="231" t="s">
        <v>149</v>
      </c>
      <c r="T91" s="231" t="s">
        <v>149</v>
      </c>
      <c r="U91" s="231">
        <v>0.1</v>
      </c>
      <c r="V91" s="231">
        <f>ROUND(E91*U91,2)</f>
        <v>26.6</v>
      </c>
      <c r="W91" s="231"/>
      <c r="X91" s="231" t="s">
        <v>150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247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7"/>
      <c r="B92" s="228"/>
      <c r="C92" s="259" t="s">
        <v>256</v>
      </c>
      <c r="D92" s="233"/>
      <c r="E92" s="234">
        <v>266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10"/>
      <c r="Z92" s="210"/>
      <c r="AA92" s="210"/>
      <c r="AB92" s="210"/>
      <c r="AC92" s="210"/>
      <c r="AD92" s="210"/>
      <c r="AE92" s="210"/>
      <c r="AF92" s="210"/>
      <c r="AG92" s="210" t="s">
        <v>144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3">
        <v>33</v>
      </c>
      <c r="B93" s="244" t="s">
        <v>257</v>
      </c>
      <c r="C93" s="258" t="s">
        <v>258</v>
      </c>
      <c r="D93" s="245" t="s">
        <v>155</v>
      </c>
      <c r="E93" s="246">
        <v>266</v>
      </c>
      <c r="F93" s="247"/>
      <c r="G93" s="248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149</v>
      </c>
      <c r="T93" s="231" t="s">
        <v>149</v>
      </c>
      <c r="U93" s="231">
        <v>0.88</v>
      </c>
      <c r="V93" s="231">
        <f>ROUND(E93*U93,2)</f>
        <v>234.08</v>
      </c>
      <c r="W93" s="231"/>
      <c r="X93" s="231" t="s">
        <v>150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247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7"/>
      <c r="B94" s="228"/>
      <c r="C94" s="259" t="s">
        <v>259</v>
      </c>
      <c r="D94" s="233"/>
      <c r="E94" s="234">
        <v>266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10"/>
      <c r="Z94" s="210"/>
      <c r="AA94" s="210"/>
      <c r="AB94" s="210"/>
      <c r="AC94" s="210"/>
      <c r="AD94" s="210"/>
      <c r="AE94" s="210"/>
      <c r="AF94" s="210"/>
      <c r="AG94" s="210" t="s">
        <v>144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3">
        <v>34</v>
      </c>
      <c r="B95" s="244" t="s">
        <v>260</v>
      </c>
      <c r="C95" s="258" t="s">
        <v>261</v>
      </c>
      <c r="D95" s="245" t="s">
        <v>209</v>
      </c>
      <c r="E95" s="246">
        <v>41</v>
      </c>
      <c r="F95" s="247"/>
      <c r="G95" s="248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139</v>
      </c>
      <c r="T95" s="231" t="s">
        <v>185</v>
      </c>
      <c r="U95" s="231">
        <v>0</v>
      </c>
      <c r="V95" s="231">
        <f>ROUND(E95*U95,2)</f>
        <v>0</v>
      </c>
      <c r="W95" s="231"/>
      <c r="X95" s="231" t="s">
        <v>150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151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59" t="s">
        <v>262</v>
      </c>
      <c r="D96" s="233"/>
      <c r="E96" s="234">
        <v>41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10"/>
      <c r="Z96" s="210"/>
      <c r="AA96" s="210"/>
      <c r="AB96" s="210"/>
      <c r="AC96" s="210"/>
      <c r="AD96" s="210"/>
      <c r="AE96" s="210"/>
      <c r="AF96" s="210"/>
      <c r="AG96" s="210" t="s">
        <v>144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3">
        <v>35</v>
      </c>
      <c r="B97" s="244" t="s">
        <v>263</v>
      </c>
      <c r="C97" s="258" t="s">
        <v>264</v>
      </c>
      <c r="D97" s="245" t="s">
        <v>184</v>
      </c>
      <c r="E97" s="246">
        <v>42.1</v>
      </c>
      <c r="F97" s="247"/>
      <c r="G97" s="248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1.8400000000000001E-3</v>
      </c>
      <c r="O97" s="230">
        <f>ROUND(E97*N97,2)</f>
        <v>0.08</v>
      </c>
      <c r="P97" s="230">
        <v>0</v>
      </c>
      <c r="Q97" s="230">
        <f>ROUND(E97*P97,2)</f>
        <v>0</v>
      </c>
      <c r="R97" s="231"/>
      <c r="S97" s="231" t="s">
        <v>139</v>
      </c>
      <c r="T97" s="231" t="s">
        <v>149</v>
      </c>
      <c r="U97" s="231">
        <v>0.252</v>
      </c>
      <c r="V97" s="231">
        <f>ROUND(E97*U97,2)</f>
        <v>10.61</v>
      </c>
      <c r="W97" s="231"/>
      <c r="X97" s="231" t="s">
        <v>150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265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/>
      <c r="B98" s="228"/>
      <c r="C98" s="259" t="s">
        <v>266</v>
      </c>
      <c r="D98" s="233"/>
      <c r="E98" s="234">
        <v>42.1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10"/>
      <c r="Z98" s="210"/>
      <c r="AA98" s="210"/>
      <c r="AB98" s="210"/>
      <c r="AC98" s="210"/>
      <c r="AD98" s="210"/>
      <c r="AE98" s="210"/>
      <c r="AF98" s="210"/>
      <c r="AG98" s="210" t="s">
        <v>144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36</v>
      </c>
      <c r="B99" s="244" t="s">
        <v>267</v>
      </c>
      <c r="C99" s="258" t="s">
        <v>268</v>
      </c>
      <c r="D99" s="245" t="s">
        <v>209</v>
      </c>
      <c r="E99" s="246">
        <v>2</v>
      </c>
      <c r="F99" s="247"/>
      <c r="G99" s="248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1.2999999999999999E-3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139</v>
      </c>
      <c r="T99" s="231" t="s">
        <v>185</v>
      </c>
      <c r="U99" s="231">
        <v>0.6</v>
      </c>
      <c r="V99" s="231">
        <f>ROUND(E99*U99,2)</f>
        <v>1.2</v>
      </c>
      <c r="W99" s="231"/>
      <c r="X99" s="231" t="s">
        <v>150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151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/>
      <c r="B100" s="228"/>
      <c r="C100" s="259" t="s">
        <v>269</v>
      </c>
      <c r="D100" s="233"/>
      <c r="E100" s="234">
        <v>2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144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37</v>
      </c>
      <c r="B101" s="244" t="s">
        <v>270</v>
      </c>
      <c r="C101" s="258" t="s">
        <v>271</v>
      </c>
      <c r="D101" s="245" t="s">
        <v>272</v>
      </c>
      <c r="E101" s="246">
        <v>15</v>
      </c>
      <c r="F101" s="247"/>
      <c r="G101" s="248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1" t="s">
        <v>273</v>
      </c>
      <c r="S101" s="231" t="s">
        <v>149</v>
      </c>
      <c r="T101" s="231" t="s">
        <v>149</v>
      </c>
      <c r="U101" s="231">
        <v>1</v>
      </c>
      <c r="V101" s="231">
        <f>ROUND(E101*U101,2)</f>
        <v>15</v>
      </c>
      <c r="W101" s="231"/>
      <c r="X101" s="231" t="s">
        <v>274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275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27"/>
      <c r="B102" s="228"/>
      <c r="C102" s="259" t="s">
        <v>276</v>
      </c>
      <c r="D102" s="233"/>
      <c r="E102" s="234">
        <v>15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144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43">
        <v>38</v>
      </c>
      <c r="B103" s="244" t="s">
        <v>277</v>
      </c>
      <c r="C103" s="258" t="s">
        <v>278</v>
      </c>
      <c r="D103" s="245" t="s">
        <v>155</v>
      </c>
      <c r="E103" s="246">
        <v>319.2</v>
      </c>
      <c r="F103" s="247"/>
      <c r="G103" s="248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2.3E-3</v>
      </c>
      <c r="O103" s="230">
        <f>ROUND(E103*N103,2)</f>
        <v>0.73</v>
      </c>
      <c r="P103" s="230">
        <v>0</v>
      </c>
      <c r="Q103" s="230">
        <f>ROUND(E103*P103,2)</f>
        <v>0</v>
      </c>
      <c r="R103" s="231" t="s">
        <v>213</v>
      </c>
      <c r="S103" s="231" t="s">
        <v>149</v>
      </c>
      <c r="T103" s="231" t="s">
        <v>149</v>
      </c>
      <c r="U103" s="231">
        <v>0</v>
      </c>
      <c r="V103" s="231">
        <f>ROUND(E103*U103,2)</f>
        <v>0</v>
      </c>
      <c r="W103" s="231"/>
      <c r="X103" s="231" t="s">
        <v>214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279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/>
      <c r="B104" s="228"/>
      <c r="C104" s="259" t="s">
        <v>280</v>
      </c>
      <c r="D104" s="233"/>
      <c r="E104" s="234">
        <v>319.2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144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3">
        <v>39</v>
      </c>
      <c r="B105" s="244" t="s">
        <v>281</v>
      </c>
      <c r="C105" s="258" t="s">
        <v>282</v>
      </c>
      <c r="D105" s="245" t="s">
        <v>155</v>
      </c>
      <c r="E105" s="246">
        <v>319.2</v>
      </c>
      <c r="F105" s="247"/>
      <c r="G105" s="248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5.0000000000000001E-4</v>
      </c>
      <c r="O105" s="230">
        <f>ROUND(E105*N105,2)</f>
        <v>0.16</v>
      </c>
      <c r="P105" s="230">
        <v>0</v>
      </c>
      <c r="Q105" s="230">
        <f>ROUND(E105*P105,2)</f>
        <v>0</v>
      </c>
      <c r="R105" s="231" t="s">
        <v>213</v>
      </c>
      <c r="S105" s="231" t="s">
        <v>149</v>
      </c>
      <c r="T105" s="231" t="s">
        <v>149</v>
      </c>
      <c r="U105" s="231">
        <v>0</v>
      </c>
      <c r="V105" s="231">
        <f>ROUND(E105*U105,2)</f>
        <v>0</v>
      </c>
      <c r="W105" s="231"/>
      <c r="X105" s="231" t="s">
        <v>214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279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/>
      <c r="B106" s="228"/>
      <c r="C106" s="259" t="s">
        <v>283</v>
      </c>
      <c r="D106" s="233"/>
      <c r="E106" s="234">
        <v>319.2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144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>
        <v>40</v>
      </c>
      <c r="B107" s="228" t="s">
        <v>284</v>
      </c>
      <c r="C107" s="261" t="s">
        <v>285</v>
      </c>
      <c r="D107" s="229" t="s">
        <v>0</v>
      </c>
      <c r="E107" s="255"/>
      <c r="F107" s="232"/>
      <c r="G107" s="231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1"/>
      <c r="S107" s="231" t="s">
        <v>149</v>
      </c>
      <c r="T107" s="231" t="s">
        <v>149</v>
      </c>
      <c r="U107" s="231">
        <v>0</v>
      </c>
      <c r="V107" s="231">
        <f>ROUND(E107*U107,2)</f>
        <v>0</v>
      </c>
      <c r="W107" s="231"/>
      <c r="X107" s="231" t="s">
        <v>243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286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237" t="s">
        <v>134</v>
      </c>
      <c r="B108" s="238" t="s">
        <v>84</v>
      </c>
      <c r="C108" s="257" t="s">
        <v>85</v>
      </c>
      <c r="D108" s="239"/>
      <c r="E108" s="240"/>
      <c r="F108" s="241"/>
      <c r="G108" s="242">
        <f>SUMIF(AG109:AG115,"&lt;&gt;NOR",G109:G115)</f>
        <v>0</v>
      </c>
      <c r="H108" s="236"/>
      <c r="I108" s="236">
        <f>SUM(I109:I115)</f>
        <v>0</v>
      </c>
      <c r="J108" s="236"/>
      <c r="K108" s="236">
        <f>SUM(K109:K115)</f>
        <v>0</v>
      </c>
      <c r="L108" s="236"/>
      <c r="M108" s="236">
        <f>SUM(M109:M115)</f>
        <v>0</v>
      </c>
      <c r="N108" s="235"/>
      <c r="O108" s="235">
        <f>SUM(O109:O115)</f>
        <v>5.42</v>
      </c>
      <c r="P108" s="235"/>
      <c r="Q108" s="235">
        <f>SUM(Q109:Q115)</f>
        <v>0</v>
      </c>
      <c r="R108" s="236"/>
      <c r="S108" s="236"/>
      <c r="T108" s="236"/>
      <c r="U108" s="236"/>
      <c r="V108" s="236">
        <f>SUM(V109:V115)</f>
        <v>101.24000000000001</v>
      </c>
      <c r="W108" s="236"/>
      <c r="X108" s="236"/>
      <c r="AG108" t="s">
        <v>135</v>
      </c>
    </row>
    <row r="109" spans="1:60" ht="22.5" outlineLevel="1" x14ac:dyDescent="0.2">
      <c r="A109" s="243">
        <v>41</v>
      </c>
      <c r="B109" s="244" t="s">
        <v>287</v>
      </c>
      <c r="C109" s="258" t="s">
        <v>288</v>
      </c>
      <c r="D109" s="245" t="s">
        <v>155</v>
      </c>
      <c r="E109" s="246">
        <v>244.53</v>
      </c>
      <c r="F109" s="247"/>
      <c r="G109" s="248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2.0000000000000002E-5</v>
      </c>
      <c r="O109" s="230">
        <f>ROUND(E109*N109,2)</f>
        <v>0</v>
      </c>
      <c r="P109" s="230">
        <v>0</v>
      </c>
      <c r="Q109" s="230">
        <f>ROUND(E109*P109,2)</f>
        <v>0</v>
      </c>
      <c r="R109" s="231"/>
      <c r="S109" s="231" t="s">
        <v>149</v>
      </c>
      <c r="T109" s="231" t="s">
        <v>149</v>
      </c>
      <c r="U109" s="231">
        <v>0.18</v>
      </c>
      <c r="V109" s="231">
        <f>ROUND(E109*U109,2)</f>
        <v>44.02</v>
      </c>
      <c r="W109" s="231"/>
      <c r="X109" s="231" t="s">
        <v>150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151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59" t="s">
        <v>289</v>
      </c>
      <c r="D110" s="233"/>
      <c r="E110" s="234">
        <v>244.53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144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3">
        <v>42</v>
      </c>
      <c r="B111" s="244" t="s">
        <v>290</v>
      </c>
      <c r="C111" s="258" t="s">
        <v>291</v>
      </c>
      <c r="D111" s="245" t="s">
        <v>148</v>
      </c>
      <c r="E111" s="246">
        <v>73.358999999999995</v>
      </c>
      <c r="F111" s="247"/>
      <c r="G111" s="248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7.3499999999999996E-2</v>
      </c>
      <c r="O111" s="230">
        <f>ROUND(E111*N111,2)</f>
        <v>5.39</v>
      </c>
      <c r="P111" s="230">
        <v>0</v>
      </c>
      <c r="Q111" s="230">
        <f>ROUND(E111*P111,2)</f>
        <v>0</v>
      </c>
      <c r="R111" s="231"/>
      <c r="S111" s="231" t="s">
        <v>149</v>
      </c>
      <c r="T111" s="231" t="s">
        <v>149</v>
      </c>
      <c r="U111" s="231">
        <v>0.78</v>
      </c>
      <c r="V111" s="231">
        <f>ROUND(E111*U111,2)</f>
        <v>57.22</v>
      </c>
      <c r="W111" s="231"/>
      <c r="X111" s="231" t="s">
        <v>150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151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59" t="s">
        <v>292</v>
      </c>
      <c r="D112" s="233"/>
      <c r="E112" s="234">
        <v>73.358999999999995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144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43">
        <v>43</v>
      </c>
      <c r="B113" s="244" t="s">
        <v>293</v>
      </c>
      <c r="C113" s="258" t="s">
        <v>294</v>
      </c>
      <c r="D113" s="245" t="s">
        <v>155</v>
      </c>
      <c r="E113" s="246">
        <v>293.43599999999998</v>
      </c>
      <c r="F113" s="247"/>
      <c r="G113" s="248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0">
        <v>1E-4</v>
      </c>
      <c r="O113" s="230">
        <f>ROUND(E113*N113,2)</f>
        <v>0.03</v>
      </c>
      <c r="P113" s="230">
        <v>0</v>
      </c>
      <c r="Q113" s="230">
        <f>ROUND(E113*P113,2)</f>
        <v>0</v>
      </c>
      <c r="R113" s="231" t="s">
        <v>213</v>
      </c>
      <c r="S113" s="231" t="s">
        <v>149</v>
      </c>
      <c r="T113" s="231" t="s">
        <v>149</v>
      </c>
      <c r="U113" s="231">
        <v>0</v>
      </c>
      <c r="V113" s="231">
        <f>ROUND(E113*U113,2)</f>
        <v>0</v>
      </c>
      <c r="W113" s="231"/>
      <c r="X113" s="231" t="s">
        <v>214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215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59" t="s">
        <v>295</v>
      </c>
      <c r="D114" s="233"/>
      <c r="E114" s="234">
        <v>293.43599999999998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144</v>
      </c>
      <c r="AH114" s="210">
        <v>5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>
        <v>44</v>
      </c>
      <c r="B115" s="228" t="s">
        <v>296</v>
      </c>
      <c r="C115" s="261" t="s">
        <v>297</v>
      </c>
      <c r="D115" s="229" t="s">
        <v>0</v>
      </c>
      <c r="E115" s="255"/>
      <c r="F115" s="232"/>
      <c r="G115" s="231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149</v>
      </c>
      <c r="T115" s="231" t="s">
        <v>149</v>
      </c>
      <c r="U115" s="231">
        <v>0</v>
      </c>
      <c r="V115" s="231">
        <f>ROUND(E115*U115,2)</f>
        <v>0</v>
      </c>
      <c r="W115" s="231"/>
      <c r="X115" s="231" t="s">
        <v>243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244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37" t="s">
        <v>134</v>
      </c>
      <c r="B116" s="238" t="s">
        <v>86</v>
      </c>
      <c r="C116" s="257" t="s">
        <v>87</v>
      </c>
      <c r="D116" s="239"/>
      <c r="E116" s="240"/>
      <c r="F116" s="241"/>
      <c r="G116" s="242">
        <f>SUMIF(AG117:AG123,"&lt;&gt;NOR",G117:G123)</f>
        <v>0</v>
      </c>
      <c r="H116" s="236"/>
      <c r="I116" s="236">
        <f>SUM(I117:I123)</f>
        <v>0</v>
      </c>
      <c r="J116" s="236"/>
      <c r="K116" s="236">
        <f>SUM(K117:K123)</f>
        <v>0</v>
      </c>
      <c r="L116" s="236"/>
      <c r="M116" s="236">
        <f>SUM(M117:M123)</f>
        <v>0</v>
      </c>
      <c r="N116" s="235"/>
      <c r="O116" s="235">
        <f>SUM(O117:O123)</f>
        <v>0.27</v>
      </c>
      <c r="P116" s="235"/>
      <c r="Q116" s="235">
        <f>SUM(Q117:Q123)</f>
        <v>0</v>
      </c>
      <c r="R116" s="236"/>
      <c r="S116" s="236"/>
      <c r="T116" s="236"/>
      <c r="U116" s="236"/>
      <c r="V116" s="236">
        <f>SUM(V117:V123)</f>
        <v>11.68</v>
      </c>
      <c r="W116" s="236"/>
      <c r="X116" s="236"/>
      <c r="AG116" t="s">
        <v>135</v>
      </c>
    </row>
    <row r="117" spans="1:60" outlineLevel="1" x14ac:dyDescent="0.2">
      <c r="A117" s="243">
        <v>45</v>
      </c>
      <c r="B117" s="244" t="s">
        <v>298</v>
      </c>
      <c r="C117" s="258" t="s">
        <v>299</v>
      </c>
      <c r="D117" s="245" t="s">
        <v>184</v>
      </c>
      <c r="E117" s="246">
        <v>12</v>
      </c>
      <c r="F117" s="247"/>
      <c r="G117" s="248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1.31E-3</v>
      </c>
      <c r="O117" s="230">
        <f>ROUND(E117*N117,2)</f>
        <v>0.02</v>
      </c>
      <c r="P117" s="230">
        <v>0</v>
      </c>
      <c r="Q117" s="230">
        <f>ROUND(E117*P117,2)</f>
        <v>0</v>
      </c>
      <c r="R117" s="231"/>
      <c r="S117" s="231" t="s">
        <v>149</v>
      </c>
      <c r="T117" s="231" t="s">
        <v>149</v>
      </c>
      <c r="U117" s="231">
        <v>0.79700000000000004</v>
      </c>
      <c r="V117" s="231">
        <f>ROUND(E117*U117,2)</f>
        <v>9.56</v>
      </c>
      <c r="W117" s="231"/>
      <c r="X117" s="231" t="s">
        <v>150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151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59" t="s">
        <v>300</v>
      </c>
      <c r="D118" s="233"/>
      <c r="E118" s="234">
        <v>12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144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3">
        <v>46</v>
      </c>
      <c r="B119" s="244" t="s">
        <v>301</v>
      </c>
      <c r="C119" s="258" t="s">
        <v>302</v>
      </c>
      <c r="D119" s="245" t="s">
        <v>209</v>
      </c>
      <c r="E119" s="246">
        <v>3</v>
      </c>
      <c r="F119" s="247"/>
      <c r="G119" s="248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0">
        <v>8.3799999999999999E-2</v>
      </c>
      <c r="O119" s="230">
        <f>ROUND(E119*N119,2)</f>
        <v>0.25</v>
      </c>
      <c r="P119" s="230">
        <v>0</v>
      </c>
      <c r="Q119" s="230">
        <f>ROUND(E119*P119,2)</f>
        <v>0</v>
      </c>
      <c r="R119" s="231"/>
      <c r="S119" s="231" t="s">
        <v>149</v>
      </c>
      <c r="T119" s="231" t="s">
        <v>149</v>
      </c>
      <c r="U119" s="231">
        <v>0.5</v>
      </c>
      <c r="V119" s="231">
        <f>ROUND(E119*U119,2)</f>
        <v>1.5</v>
      </c>
      <c r="W119" s="231"/>
      <c r="X119" s="231" t="s">
        <v>150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151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59" t="s">
        <v>303</v>
      </c>
      <c r="D120" s="233"/>
      <c r="E120" s="234">
        <v>3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144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3">
        <v>47</v>
      </c>
      <c r="B121" s="244" t="s">
        <v>304</v>
      </c>
      <c r="C121" s="258" t="s">
        <v>305</v>
      </c>
      <c r="D121" s="245" t="s">
        <v>209</v>
      </c>
      <c r="E121" s="246">
        <v>3</v>
      </c>
      <c r="F121" s="247"/>
      <c r="G121" s="248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1"/>
      <c r="S121" s="231" t="s">
        <v>149</v>
      </c>
      <c r="T121" s="231" t="s">
        <v>149</v>
      </c>
      <c r="U121" s="231">
        <v>0.20699999999999999</v>
      </c>
      <c r="V121" s="231">
        <f>ROUND(E121*U121,2)</f>
        <v>0.62</v>
      </c>
      <c r="W121" s="231"/>
      <c r="X121" s="231" t="s">
        <v>150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151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59" t="s">
        <v>306</v>
      </c>
      <c r="D122" s="233"/>
      <c r="E122" s="234">
        <v>3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144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>
        <v>48</v>
      </c>
      <c r="B123" s="228" t="s">
        <v>307</v>
      </c>
      <c r="C123" s="261" t="s">
        <v>308</v>
      </c>
      <c r="D123" s="229" t="s">
        <v>0</v>
      </c>
      <c r="E123" s="255"/>
      <c r="F123" s="232"/>
      <c r="G123" s="231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1"/>
      <c r="S123" s="231" t="s">
        <v>149</v>
      </c>
      <c r="T123" s="231" t="s">
        <v>149</v>
      </c>
      <c r="U123" s="231">
        <v>0</v>
      </c>
      <c r="V123" s="231">
        <f>ROUND(E123*U123,2)</f>
        <v>0</v>
      </c>
      <c r="W123" s="231"/>
      <c r="X123" s="231" t="s">
        <v>243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244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37" t="s">
        <v>134</v>
      </c>
      <c r="B124" s="238" t="s">
        <v>88</v>
      </c>
      <c r="C124" s="257" t="s">
        <v>89</v>
      </c>
      <c r="D124" s="239"/>
      <c r="E124" s="240"/>
      <c r="F124" s="241"/>
      <c r="G124" s="242">
        <f>SUMIF(AG125:AG131,"&lt;&gt;NOR",G125:G131)</f>
        <v>0</v>
      </c>
      <c r="H124" s="236"/>
      <c r="I124" s="236">
        <f>SUM(I125:I131)</f>
        <v>0</v>
      </c>
      <c r="J124" s="236"/>
      <c r="K124" s="236">
        <f>SUM(K125:K131)</f>
        <v>0</v>
      </c>
      <c r="L124" s="236"/>
      <c r="M124" s="236">
        <f>SUM(M125:M131)</f>
        <v>0</v>
      </c>
      <c r="N124" s="235"/>
      <c r="O124" s="235">
        <f>SUM(O125:O131)</f>
        <v>0.01</v>
      </c>
      <c r="P124" s="235"/>
      <c r="Q124" s="235">
        <f>SUM(Q125:Q131)</f>
        <v>0</v>
      </c>
      <c r="R124" s="236"/>
      <c r="S124" s="236"/>
      <c r="T124" s="236"/>
      <c r="U124" s="236"/>
      <c r="V124" s="236">
        <f>SUM(V125:V131)</f>
        <v>5.5</v>
      </c>
      <c r="W124" s="236"/>
      <c r="X124" s="236"/>
      <c r="AG124" t="s">
        <v>135</v>
      </c>
    </row>
    <row r="125" spans="1:60" outlineLevel="1" x14ac:dyDescent="0.2">
      <c r="A125" s="243">
        <v>49</v>
      </c>
      <c r="B125" s="244" t="s">
        <v>309</v>
      </c>
      <c r="C125" s="258" t="s">
        <v>310</v>
      </c>
      <c r="D125" s="245" t="s">
        <v>209</v>
      </c>
      <c r="E125" s="246">
        <v>2</v>
      </c>
      <c r="F125" s="247"/>
      <c r="G125" s="248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1"/>
      <c r="S125" s="231" t="s">
        <v>149</v>
      </c>
      <c r="T125" s="231" t="s">
        <v>149</v>
      </c>
      <c r="U125" s="231">
        <v>0.55000000000000004</v>
      </c>
      <c r="V125" s="231">
        <f>ROUND(E125*U125,2)</f>
        <v>1.1000000000000001</v>
      </c>
      <c r="W125" s="231"/>
      <c r="X125" s="231" t="s">
        <v>150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151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59" t="s">
        <v>311</v>
      </c>
      <c r="D126" s="233"/>
      <c r="E126" s="234">
        <v>2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144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3">
        <v>50</v>
      </c>
      <c r="B127" s="244" t="s">
        <v>312</v>
      </c>
      <c r="C127" s="258" t="s">
        <v>313</v>
      </c>
      <c r="D127" s="245" t="s">
        <v>209</v>
      </c>
      <c r="E127" s="246">
        <v>2</v>
      </c>
      <c r="F127" s="247"/>
      <c r="G127" s="248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2.97E-3</v>
      </c>
      <c r="O127" s="230">
        <f>ROUND(E127*N127,2)</f>
        <v>0.01</v>
      </c>
      <c r="P127" s="230">
        <v>0</v>
      </c>
      <c r="Q127" s="230">
        <f>ROUND(E127*P127,2)</f>
        <v>0</v>
      </c>
      <c r="R127" s="231"/>
      <c r="S127" s="231" t="s">
        <v>149</v>
      </c>
      <c r="T127" s="231" t="s">
        <v>149</v>
      </c>
      <c r="U127" s="231">
        <v>2.2000000000000002</v>
      </c>
      <c r="V127" s="231">
        <f>ROUND(E127*U127,2)</f>
        <v>4.4000000000000004</v>
      </c>
      <c r="W127" s="231"/>
      <c r="X127" s="231" t="s">
        <v>150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151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59" t="s">
        <v>314</v>
      </c>
      <c r="D128" s="233"/>
      <c r="E128" s="234">
        <v>2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144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3">
        <v>51</v>
      </c>
      <c r="B129" s="244" t="s">
        <v>315</v>
      </c>
      <c r="C129" s="258" t="s">
        <v>316</v>
      </c>
      <c r="D129" s="245" t="s">
        <v>209</v>
      </c>
      <c r="E129" s="246">
        <v>2</v>
      </c>
      <c r="F129" s="247"/>
      <c r="G129" s="248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0">
        <v>9.5E-4</v>
      </c>
      <c r="O129" s="230">
        <f>ROUND(E129*N129,2)</f>
        <v>0</v>
      </c>
      <c r="P129" s="230">
        <v>0</v>
      </c>
      <c r="Q129" s="230">
        <f>ROUND(E129*P129,2)</f>
        <v>0</v>
      </c>
      <c r="R129" s="231" t="s">
        <v>213</v>
      </c>
      <c r="S129" s="231" t="s">
        <v>149</v>
      </c>
      <c r="T129" s="231" t="s">
        <v>149</v>
      </c>
      <c r="U129" s="231">
        <v>0</v>
      </c>
      <c r="V129" s="231">
        <f>ROUND(E129*U129,2)</f>
        <v>0</v>
      </c>
      <c r="W129" s="231"/>
      <c r="X129" s="231" t="s">
        <v>214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215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7"/>
      <c r="B130" s="228"/>
      <c r="C130" s="259" t="s">
        <v>317</v>
      </c>
      <c r="D130" s="233"/>
      <c r="E130" s="234">
        <v>2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144</v>
      </c>
      <c r="AH130" s="210">
        <v>5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>
        <v>52</v>
      </c>
      <c r="B131" s="228" t="s">
        <v>318</v>
      </c>
      <c r="C131" s="261" t="s">
        <v>319</v>
      </c>
      <c r="D131" s="229" t="s">
        <v>0</v>
      </c>
      <c r="E131" s="255"/>
      <c r="F131" s="232"/>
      <c r="G131" s="231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149</v>
      </c>
      <c r="T131" s="231" t="s">
        <v>149</v>
      </c>
      <c r="U131" s="231">
        <v>0</v>
      </c>
      <c r="V131" s="231">
        <f>ROUND(E131*U131,2)</f>
        <v>0</v>
      </c>
      <c r="W131" s="231"/>
      <c r="X131" s="231" t="s">
        <v>243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244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">
      <c r="A132" s="237" t="s">
        <v>134</v>
      </c>
      <c r="B132" s="238" t="s">
        <v>90</v>
      </c>
      <c r="C132" s="257" t="s">
        <v>91</v>
      </c>
      <c r="D132" s="239"/>
      <c r="E132" s="240"/>
      <c r="F132" s="241"/>
      <c r="G132" s="242">
        <f>SUMIF(AG133:AG197,"&lt;&gt;NOR",G133:G197)</f>
        <v>0</v>
      </c>
      <c r="H132" s="236"/>
      <c r="I132" s="236">
        <f>SUM(I133:I197)</f>
        <v>0</v>
      </c>
      <c r="J132" s="236"/>
      <c r="K132" s="236">
        <f>SUM(K133:K197)</f>
        <v>0</v>
      </c>
      <c r="L132" s="236"/>
      <c r="M132" s="236">
        <f>SUM(M133:M197)</f>
        <v>0</v>
      </c>
      <c r="N132" s="235"/>
      <c r="O132" s="235">
        <f>SUM(O133:O197)</f>
        <v>18.479999999999997</v>
      </c>
      <c r="P132" s="235"/>
      <c r="Q132" s="235">
        <f>SUM(Q133:Q197)</f>
        <v>12.27</v>
      </c>
      <c r="R132" s="236"/>
      <c r="S132" s="236"/>
      <c r="T132" s="236"/>
      <c r="U132" s="236"/>
      <c r="V132" s="236">
        <f>SUM(V133:V197)</f>
        <v>635.20999999999992</v>
      </c>
      <c r="W132" s="236"/>
      <c r="X132" s="236"/>
      <c r="AG132" t="s">
        <v>135</v>
      </c>
    </row>
    <row r="133" spans="1:60" outlineLevel="1" x14ac:dyDescent="0.2">
      <c r="A133" s="243">
        <v>53</v>
      </c>
      <c r="B133" s="244" t="s">
        <v>320</v>
      </c>
      <c r="C133" s="258" t="s">
        <v>321</v>
      </c>
      <c r="D133" s="245" t="s">
        <v>209</v>
      </c>
      <c r="E133" s="246">
        <v>3</v>
      </c>
      <c r="F133" s="247"/>
      <c r="G133" s="248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0.14369000000000001</v>
      </c>
      <c r="O133" s="230">
        <f>ROUND(E133*N133,2)</f>
        <v>0.43</v>
      </c>
      <c r="P133" s="230">
        <v>0</v>
      </c>
      <c r="Q133" s="230">
        <f>ROUND(E133*P133,2)</f>
        <v>0</v>
      </c>
      <c r="R133" s="231"/>
      <c r="S133" s="231" t="s">
        <v>149</v>
      </c>
      <c r="T133" s="231" t="s">
        <v>149</v>
      </c>
      <c r="U133" s="231">
        <v>30</v>
      </c>
      <c r="V133" s="231">
        <f>ROUND(E133*U133,2)</f>
        <v>90</v>
      </c>
      <c r="W133" s="231"/>
      <c r="X133" s="231" t="s">
        <v>150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151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59" t="s">
        <v>322</v>
      </c>
      <c r="D134" s="233"/>
      <c r="E134" s="234">
        <v>2</v>
      </c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144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59" t="s">
        <v>323</v>
      </c>
      <c r="D135" s="233"/>
      <c r="E135" s="234">
        <v>1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144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3">
        <v>54</v>
      </c>
      <c r="B136" s="244" t="s">
        <v>324</v>
      </c>
      <c r="C136" s="258" t="s">
        <v>325</v>
      </c>
      <c r="D136" s="245" t="s">
        <v>184</v>
      </c>
      <c r="E136" s="246">
        <v>312.39999999999998</v>
      </c>
      <c r="F136" s="247"/>
      <c r="G136" s="248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9.8999999999999999E-4</v>
      </c>
      <c r="O136" s="230">
        <f>ROUND(E136*N136,2)</f>
        <v>0.31</v>
      </c>
      <c r="P136" s="230">
        <v>0</v>
      </c>
      <c r="Q136" s="230">
        <f>ROUND(E136*P136,2)</f>
        <v>0</v>
      </c>
      <c r="R136" s="231"/>
      <c r="S136" s="231" t="s">
        <v>149</v>
      </c>
      <c r="T136" s="231" t="s">
        <v>149</v>
      </c>
      <c r="U136" s="231">
        <v>0.26200000000000001</v>
      </c>
      <c r="V136" s="231">
        <f>ROUND(E136*U136,2)</f>
        <v>81.849999999999994</v>
      </c>
      <c r="W136" s="231"/>
      <c r="X136" s="231" t="s">
        <v>150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151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27"/>
      <c r="B137" s="228"/>
      <c r="C137" s="259" t="s">
        <v>326</v>
      </c>
      <c r="D137" s="233"/>
      <c r="E137" s="234">
        <v>214.8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144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7"/>
      <c r="B138" s="228"/>
      <c r="C138" s="259" t="s">
        <v>327</v>
      </c>
      <c r="D138" s="233"/>
      <c r="E138" s="234">
        <v>97.6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144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3">
        <v>55</v>
      </c>
      <c r="B139" s="244" t="s">
        <v>328</v>
      </c>
      <c r="C139" s="258" t="s">
        <v>329</v>
      </c>
      <c r="D139" s="245" t="s">
        <v>184</v>
      </c>
      <c r="E139" s="246">
        <v>231</v>
      </c>
      <c r="F139" s="247"/>
      <c r="G139" s="248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0">
        <v>9.8999999999999999E-4</v>
      </c>
      <c r="O139" s="230">
        <f>ROUND(E139*N139,2)</f>
        <v>0.23</v>
      </c>
      <c r="P139" s="230">
        <v>0</v>
      </c>
      <c r="Q139" s="230">
        <f>ROUND(E139*P139,2)</f>
        <v>0</v>
      </c>
      <c r="R139" s="231"/>
      <c r="S139" s="231" t="s">
        <v>149</v>
      </c>
      <c r="T139" s="231" t="s">
        <v>149</v>
      </c>
      <c r="U139" s="231">
        <v>0.36099999999999999</v>
      </c>
      <c r="V139" s="231">
        <f>ROUND(E139*U139,2)</f>
        <v>83.39</v>
      </c>
      <c r="W139" s="231"/>
      <c r="X139" s="231" t="s">
        <v>150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151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7"/>
      <c r="B140" s="228"/>
      <c r="C140" s="259" t="s">
        <v>330</v>
      </c>
      <c r="D140" s="233"/>
      <c r="E140" s="234">
        <v>231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144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3">
        <v>56</v>
      </c>
      <c r="B141" s="244" t="s">
        <v>331</v>
      </c>
      <c r="C141" s="258" t="s">
        <v>332</v>
      </c>
      <c r="D141" s="245" t="s">
        <v>184</v>
      </c>
      <c r="E141" s="246">
        <v>231</v>
      </c>
      <c r="F141" s="247"/>
      <c r="G141" s="248">
        <f>ROUND(E141*F141,2)</f>
        <v>0</v>
      </c>
      <c r="H141" s="232"/>
      <c r="I141" s="231">
        <f>ROUND(E141*H141,2)</f>
        <v>0</v>
      </c>
      <c r="J141" s="232"/>
      <c r="K141" s="231">
        <f>ROUND(E141*J141,2)</f>
        <v>0</v>
      </c>
      <c r="L141" s="231">
        <v>21</v>
      </c>
      <c r="M141" s="231">
        <f>G141*(1+L141/100)</f>
        <v>0</v>
      </c>
      <c r="N141" s="230">
        <v>0</v>
      </c>
      <c r="O141" s="230">
        <f>ROUND(E141*N141,2)</f>
        <v>0</v>
      </c>
      <c r="P141" s="230">
        <v>1.4E-2</v>
      </c>
      <c r="Q141" s="230">
        <f>ROUND(E141*P141,2)</f>
        <v>3.23</v>
      </c>
      <c r="R141" s="231"/>
      <c r="S141" s="231" t="s">
        <v>149</v>
      </c>
      <c r="T141" s="231" t="s">
        <v>149</v>
      </c>
      <c r="U141" s="231">
        <v>0.128</v>
      </c>
      <c r="V141" s="231">
        <f>ROUND(E141*U141,2)</f>
        <v>29.57</v>
      </c>
      <c r="W141" s="231"/>
      <c r="X141" s="231" t="s">
        <v>150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151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59" t="s">
        <v>330</v>
      </c>
      <c r="D142" s="233"/>
      <c r="E142" s="234">
        <v>231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144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3">
        <v>57</v>
      </c>
      <c r="B143" s="244" t="s">
        <v>333</v>
      </c>
      <c r="C143" s="258" t="s">
        <v>334</v>
      </c>
      <c r="D143" s="245" t="s">
        <v>184</v>
      </c>
      <c r="E143" s="246">
        <v>10</v>
      </c>
      <c r="F143" s="247"/>
      <c r="G143" s="248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1.6000000000000001E-4</v>
      </c>
      <c r="O143" s="230">
        <f>ROUND(E143*N143,2)</f>
        <v>0</v>
      </c>
      <c r="P143" s="230">
        <v>6.6E-3</v>
      </c>
      <c r="Q143" s="230">
        <f>ROUND(E143*P143,2)</f>
        <v>7.0000000000000007E-2</v>
      </c>
      <c r="R143" s="231"/>
      <c r="S143" s="231" t="s">
        <v>149</v>
      </c>
      <c r="T143" s="231" t="s">
        <v>149</v>
      </c>
      <c r="U143" s="231">
        <v>0.23069999999999999</v>
      </c>
      <c r="V143" s="231">
        <f>ROUND(E143*U143,2)</f>
        <v>2.31</v>
      </c>
      <c r="W143" s="231"/>
      <c r="X143" s="231" t="s">
        <v>150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151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59" t="s">
        <v>335</v>
      </c>
      <c r="D144" s="233"/>
      <c r="E144" s="234">
        <v>10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144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3">
        <v>58</v>
      </c>
      <c r="B145" s="244" t="s">
        <v>336</v>
      </c>
      <c r="C145" s="258" t="s">
        <v>337</v>
      </c>
      <c r="D145" s="245" t="s">
        <v>184</v>
      </c>
      <c r="E145" s="246">
        <v>55</v>
      </c>
      <c r="F145" s="247"/>
      <c r="G145" s="248">
        <f>ROUND(E145*F145,2)</f>
        <v>0</v>
      </c>
      <c r="H145" s="232"/>
      <c r="I145" s="231">
        <f>ROUND(E145*H145,2)</f>
        <v>0</v>
      </c>
      <c r="J145" s="232"/>
      <c r="K145" s="231">
        <f>ROUND(E145*J145,2)</f>
        <v>0</v>
      </c>
      <c r="L145" s="231">
        <v>21</v>
      </c>
      <c r="M145" s="231">
        <f>G145*(1+L145/100)</f>
        <v>0</v>
      </c>
      <c r="N145" s="230">
        <v>1.6000000000000001E-4</v>
      </c>
      <c r="O145" s="230">
        <f>ROUND(E145*N145,2)</f>
        <v>0.01</v>
      </c>
      <c r="P145" s="230">
        <v>1.2319999999999999E-2</v>
      </c>
      <c r="Q145" s="230">
        <f>ROUND(E145*P145,2)</f>
        <v>0.68</v>
      </c>
      <c r="R145" s="231"/>
      <c r="S145" s="231" t="s">
        <v>149</v>
      </c>
      <c r="T145" s="231" t="s">
        <v>149</v>
      </c>
      <c r="U145" s="231">
        <v>0.27779999999999999</v>
      </c>
      <c r="V145" s="231">
        <f>ROUND(E145*U145,2)</f>
        <v>15.28</v>
      </c>
      <c r="W145" s="231"/>
      <c r="X145" s="231" t="s">
        <v>150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151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59" t="s">
        <v>338</v>
      </c>
      <c r="D146" s="233"/>
      <c r="E146" s="234">
        <v>15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144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59" t="s">
        <v>339</v>
      </c>
      <c r="D147" s="233"/>
      <c r="E147" s="234">
        <v>40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144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43">
        <v>59</v>
      </c>
      <c r="B148" s="244" t="s">
        <v>340</v>
      </c>
      <c r="C148" s="258" t="s">
        <v>341</v>
      </c>
      <c r="D148" s="245" t="s">
        <v>184</v>
      </c>
      <c r="E148" s="246">
        <v>85</v>
      </c>
      <c r="F148" s="247"/>
      <c r="G148" s="248">
        <f>ROUND(E148*F148,2)</f>
        <v>0</v>
      </c>
      <c r="H148" s="232"/>
      <c r="I148" s="231">
        <f>ROUND(E148*H148,2)</f>
        <v>0</v>
      </c>
      <c r="J148" s="232"/>
      <c r="K148" s="231">
        <f>ROUND(E148*J148,2)</f>
        <v>0</v>
      </c>
      <c r="L148" s="231">
        <v>21</v>
      </c>
      <c r="M148" s="231">
        <f>G148*(1+L148/100)</f>
        <v>0</v>
      </c>
      <c r="N148" s="230">
        <v>9.0000000000000006E-5</v>
      </c>
      <c r="O148" s="230">
        <f>ROUND(E148*N148,2)</f>
        <v>0.01</v>
      </c>
      <c r="P148" s="230">
        <v>0</v>
      </c>
      <c r="Q148" s="230">
        <f>ROUND(E148*P148,2)</f>
        <v>0</v>
      </c>
      <c r="R148" s="231"/>
      <c r="S148" s="231" t="s">
        <v>149</v>
      </c>
      <c r="T148" s="231" t="s">
        <v>149</v>
      </c>
      <c r="U148" s="231">
        <v>0.41599999999999998</v>
      </c>
      <c r="V148" s="231">
        <f>ROUND(E148*U148,2)</f>
        <v>35.36</v>
      </c>
      <c r="W148" s="231"/>
      <c r="X148" s="231" t="s">
        <v>150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151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59" t="s">
        <v>342</v>
      </c>
      <c r="D149" s="233"/>
      <c r="E149" s="234"/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144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7"/>
      <c r="B150" s="228"/>
      <c r="C150" s="259" t="s">
        <v>335</v>
      </c>
      <c r="D150" s="233"/>
      <c r="E150" s="234">
        <v>10</v>
      </c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144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59" t="s">
        <v>338</v>
      </c>
      <c r="D151" s="233"/>
      <c r="E151" s="234">
        <v>15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59" t="s">
        <v>339</v>
      </c>
      <c r="D152" s="233"/>
      <c r="E152" s="234">
        <v>40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144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/>
      <c r="B153" s="228"/>
      <c r="C153" s="259" t="s">
        <v>343</v>
      </c>
      <c r="D153" s="233"/>
      <c r="E153" s="234">
        <v>20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144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3">
        <v>60</v>
      </c>
      <c r="B154" s="244" t="s">
        <v>344</v>
      </c>
      <c r="C154" s="258" t="s">
        <v>345</v>
      </c>
      <c r="D154" s="245" t="s">
        <v>155</v>
      </c>
      <c r="E154" s="246">
        <v>266</v>
      </c>
      <c r="F154" s="247"/>
      <c r="G154" s="248">
        <f>ROUND(E154*F154,2)</f>
        <v>0</v>
      </c>
      <c r="H154" s="232"/>
      <c r="I154" s="231">
        <f>ROUND(E154*H154,2)</f>
        <v>0</v>
      </c>
      <c r="J154" s="232"/>
      <c r="K154" s="231">
        <f>ROUND(E154*J154,2)</f>
        <v>0</v>
      </c>
      <c r="L154" s="231">
        <v>21</v>
      </c>
      <c r="M154" s="231">
        <f>G154*(1+L154/100)</f>
        <v>0</v>
      </c>
      <c r="N154" s="230">
        <v>1.452E-2</v>
      </c>
      <c r="O154" s="230">
        <f>ROUND(E154*N154,2)</f>
        <v>3.86</v>
      </c>
      <c r="P154" s="230">
        <v>0</v>
      </c>
      <c r="Q154" s="230">
        <f>ROUND(E154*P154,2)</f>
        <v>0</v>
      </c>
      <c r="R154" s="231"/>
      <c r="S154" s="231" t="s">
        <v>149</v>
      </c>
      <c r="T154" s="231" t="s">
        <v>149</v>
      </c>
      <c r="U154" s="231">
        <v>0.27</v>
      </c>
      <c r="V154" s="231">
        <f>ROUND(E154*U154,2)</f>
        <v>71.819999999999993</v>
      </c>
      <c r="W154" s="231"/>
      <c r="X154" s="231" t="s">
        <v>150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151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/>
      <c r="B155" s="228"/>
      <c r="C155" s="259" t="s">
        <v>346</v>
      </c>
      <c r="D155" s="233"/>
      <c r="E155" s="234">
        <v>266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144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3">
        <v>61</v>
      </c>
      <c r="B156" s="244" t="s">
        <v>347</v>
      </c>
      <c r="C156" s="258" t="s">
        <v>348</v>
      </c>
      <c r="D156" s="245" t="s">
        <v>155</v>
      </c>
      <c r="E156" s="246">
        <v>102.003</v>
      </c>
      <c r="F156" s="247"/>
      <c r="G156" s="248">
        <f>ROUND(E156*F156,2)</f>
        <v>0</v>
      </c>
      <c r="H156" s="232"/>
      <c r="I156" s="231">
        <f>ROUND(E156*H156,2)</f>
        <v>0</v>
      </c>
      <c r="J156" s="232"/>
      <c r="K156" s="231">
        <f>ROUND(E156*J156,2)</f>
        <v>0</v>
      </c>
      <c r="L156" s="231">
        <v>21</v>
      </c>
      <c r="M156" s="231">
        <f>G156*(1+L156/100)</f>
        <v>0</v>
      </c>
      <c r="N156" s="230">
        <v>0</v>
      </c>
      <c r="O156" s="230">
        <f>ROUND(E156*N156,2)</f>
        <v>0</v>
      </c>
      <c r="P156" s="230">
        <v>0</v>
      </c>
      <c r="Q156" s="230">
        <f>ROUND(E156*P156,2)</f>
        <v>0</v>
      </c>
      <c r="R156" s="231"/>
      <c r="S156" s="231" t="s">
        <v>149</v>
      </c>
      <c r="T156" s="231" t="s">
        <v>149</v>
      </c>
      <c r="U156" s="231">
        <v>0.78200000000000003</v>
      </c>
      <c r="V156" s="231">
        <f>ROUND(E156*U156,2)</f>
        <v>79.77</v>
      </c>
      <c r="W156" s="231"/>
      <c r="X156" s="231" t="s">
        <v>150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151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7"/>
      <c r="B157" s="228"/>
      <c r="C157" s="259" t="s">
        <v>163</v>
      </c>
      <c r="D157" s="233"/>
      <c r="E157" s="234"/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144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59" t="s">
        <v>164</v>
      </c>
      <c r="D158" s="233"/>
      <c r="E158" s="234">
        <v>45.808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144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59" t="s">
        <v>165</v>
      </c>
      <c r="D159" s="233"/>
      <c r="E159" s="234">
        <v>4.8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144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/>
      <c r="B160" s="228"/>
      <c r="C160" s="259" t="s">
        <v>166</v>
      </c>
      <c r="D160" s="233"/>
      <c r="E160" s="234"/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144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59" t="s">
        <v>167</v>
      </c>
      <c r="D161" s="233"/>
      <c r="E161" s="234">
        <v>51.395000000000003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144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3">
        <v>62</v>
      </c>
      <c r="B162" s="244" t="s">
        <v>349</v>
      </c>
      <c r="C162" s="258" t="s">
        <v>350</v>
      </c>
      <c r="D162" s="245" t="s">
        <v>155</v>
      </c>
      <c r="E162" s="246">
        <v>410</v>
      </c>
      <c r="F162" s="247"/>
      <c r="G162" s="248">
        <f>ROUND(E162*F162,2)</f>
        <v>0</v>
      </c>
      <c r="H162" s="232"/>
      <c r="I162" s="231">
        <f>ROUND(E162*H162,2)</f>
        <v>0</v>
      </c>
      <c r="J162" s="232"/>
      <c r="K162" s="231">
        <f>ROUND(E162*J162,2)</f>
        <v>0</v>
      </c>
      <c r="L162" s="231">
        <v>21</v>
      </c>
      <c r="M162" s="231">
        <f>G162*(1+L162/100)</f>
        <v>0</v>
      </c>
      <c r="N162" s="230">
        <v>0</v>
      </c>
      <c r="O162" s="230">
        <f>ROUND(E162*N162,2)</f>
        <v>0</v>
      </c>
      <c r="P162" s="230">
        <v>0</v>
      </c>
      <c r="Q162" s="230">
        <f>ROUND(E162*P162,2)</f>
        <v>0</v>
      </c>
      <c r="R162" s="231"/>
      <c r="S162" s="231" t="s">
        <v>149</v>
      </c>
      <c r="T162" s="231" t="s">
        <v>149</v>
      </c>
      <c r="U162" s="231">
        <v>0.156</v>
      </c>
      <c r="V162" s="231">
        <f>ROUND(E162*U162,2)</f>
        <v>63.96</v>
      </c>
      <c r="W162" s="231"/>
      <c r="X162" s="231" t="s">
        <v>150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151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59" t="s">
        <v>351</v>
      </c>
      <c r="D163" s="233"/>
      <c r="E163" s="234">
        <v>410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144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43">
        <v>63</v>
      </c>
      <c r="B164" s="244" t="s">
        <v>352</v>
      </c>
      <c r="C164" s="258" t="s">
        <v>353</v>
      </c>
      <c r="D164" s="245" t="s">
        <v>155</v>
      </c>
      <c r="E164" s="246">
        <v>410</v>
      </c>
      <c r="F164" s="247"/>
      <c r="G164" s="248">
        <f>ROUND(E164*F164,2)</f>
        <v>0</v>
      </c>
      <c r="H164" s="232"/>
      <c r="I164" s="231">
        <f>ROUND(E164*H164,2)</f>
        <v>0</v>
      </c>
      <c r="J164" s="232"/>
      <c r="K164" s="231">
        <f>ROUND(E164*J164,2)</f>
        <v>0</v>
      </c>
      <c r="L164" s="231">
        <v>21</v>
      </c>
      <c r="M164" s="231">
        <f>G164*(1+L164/100)</f>
        <v>0</v>
      </c>
      <c r="N164" s="230">
        <v>0</v>
      </c>
      <c r="O164" s="230">
        <f>ROUND(E164*N164,2)</f>
        <v>0</v>
      </c>
      <c r="P164" s="230">
        <v>0</v>
      </c>
      <c r="Q164" s="230">
        <f>ROUND(E164*P164,2)</f>
        <v>0</v>
      </c>
      <c r="R164" s="231"/>
      <c r="S164" s="231" t="s">
        <v>149</v>
      </c>
      <c r="T164" s="231" t="s">
        <v>149</v>
      </c>
      <c r="U164" s="231">
        <v>5.5E-2</v>
      </c>
      <c r="V164" s="231">
        <f>ROUND(E164*U164,2)</f>
        <v>22.55</v>
      </c>
      <c r="W164" s="231"/>
      <c r="X164" s="231" t="s">
        <v>150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151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59" t="s">
        <v>354</v>
      </c>
      <c r="D165" s="233"/>
      <c r="E165" s="234">
        <v>410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144</v>
      </c>
      <c r="AH165" s="210">
        <v>5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3">
        <v>64</v>
      </c>
      <c r="B166" s="244" t="s">
        <v>355</v>
      </c>
      <c r="C166" s="258" t="s">
        <v>356</v>
      </c>
      <c r="D166" s="245" t="s">
        <v>155</v>
      </c>
      <c r="E166" s="246">
        <v>266</v>
      </c>
      <c r="F166" s="247"/>
      <c r="G166" s="248">
        <f>ROUND(E166*F166,2)</f>
        <v>0</v>
      </c>
      <c r="H166" s="232"/>
      <c r="I166" s="231">
        <f>ROUND(E166*H166,2)</f>
        <v>0</v>
      </c>
      <c r="J166" s="232"/>
      <c r="K166" s="231">
        <f>ROUND(E166*J166,2)</f>
        <v>0</v>
      </c>
      <c r="L166" s="231">
        <v>21</v>
      </c>
      <c r="M166" s="231">
        <f>G166*(1+L166/100)</f>
        <v>0</v>
      </c>
      <c r="N166" s="230">
        <v>0</v>
      </c>
      <c r="O166" s="230">
        <f>ROUND(E166*N166,2)</f>
        <v>0</v>
      </c>
      <c r="P166" s="230">
        <v>1.4999999999999999E-2</v>
      </c>
      <c r="Q166" s="230">
        <f>ROUND(E166*P166,2)</f>
        <v>3.99</v>
      </c>
      <c r="R166" s="231"/>
      <c r="S166" s="231" t="s">
        <v>149</v>
      </c>
      <c r="T166" s="231" t="s">
        <v>149</v>
      </c>
      <c r="U166" s="231">
        <v>0.09</v>
      </c>
      <c r="V166" s="231">
        <f>ROUND(E166*U166,2)</f>
        <v>23.94</v>
      </c>
      <c r="W166" s="231"/>
      <c r="X166" s="231" t="s">
        <v>150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151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27"/>
      <c r="B167" s="228"/>
      <c r="C167" s="259" t="s">
        <v>346</v>
      </c>
      <c r="D167" s="233"/>
      <c r="E167" s="234">
        <v>266</v>
      </c>
      <c r="F167" s="231"/>
      <c r="G167" s="231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144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3">
        <v>65</v>
      </c>
      <c r="B168" s="244" t="s">
        <v>357</v>
      </c>
      <c r="C168" s="258" t="s">
        <v>358</v>
      </c>
      <c r="D168" s="245" t="s">
        <v>155</v>
      </c>
      <c r="E168" s="246">
        <v>410</v>
      </c>
      <c r="F168" s="247"/>
      <c r="G168" s="248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0</v>
      </c>
      <c r="O168" s="230">
        <f>ROUND(E168*N168,2)</f>
        <v>0</v>
      </c>
      <c r="P168" s="230">
        <v>7.0000000000000001E-3</v>
      </c>
      <c r="Q168" s="230">
        <f>ROUND(E168*P168,2)</f>
        <v>2.87</v>
      </c>
      <c r="R168" s="231"/>
      <c r="S168" s="231" t="s">
        <v>149</v>
      </c>
      <c r="T168" s="231" t="s">
        <v>149</v>
      </c>
      <c r="U168" s="231">
        <v>0.06</v>
      </c>
      <c r="V168" s="231">
        <f>ROUND(E168*U168,2)</f>
        <v>24.6</v>
      </c>
      <c r="W168" s="231"/>
      <c r="X168" s="231" t="s">
        <v>150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151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7"/>
      <c r="B169" s="228"/>
      <c r="C169" s="259" t="s">
        <v>359</v>
      </c>
      <c r="D169" s="233"/>
      <c r="E169" s="234">
        <v>410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144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3">
        <v>66</v>
      </c>
      <c r="B170" s="244" t="s">
        <v>360</v>
      </c>
      <c r="C170" s="258" t="s">
        <v>361</v>
      </c>
      <c r="D170" s="245" t="s">
        <v>148</v>
      </c>
      <c r="E170" s="246">
        <v>28.326650000000001</v>
      </c>
      <c r="F170" s="247"/>
      <c r="G170" s="248">
        <f>ROUND(E170*F170,2)</f>
        <v>0</v>
      </c>
      <c r="H170" s="232"/>
      <c r="I170" s="231">
        <f>ROUND(E170*H170,2)</f>
        <v>0</v>
      </c>
      <c r="J170" s="232"/>
      <c r="K170" s="231">
        <f>ROUND(E170*J170,2)</f>
        <v>0</v>
      </c>
      <c r="L170" s="231">
        <v>21</v>
      </c>
      <c r="M170" s="231">
        <f>G170*(1+L170/100)</f>
        <v>0</v>
      </c>
      <c r="N170" s="230">
        <v>2.3570000000000001E-2</v>
      </c>
      <c r="O170" s="230">
        <f>ROUND(E170*N170,2)</f>
        <v>0.67</v>
      </c>
      <c r="P170" s="230">
        <v>0</v>
      </c>
      <c r="Q170" s="230">
        <f>ROUND(E170*P170,2)</f>
        <v>0</v>
      </c>
      <c r="R170" s="231"/>
      <c r="S170" s="231" t="s">
        <v>149</v>
      </c>
      <c r="T170" s="231" t="s">
        <v>149</v>
      </c>
      <c r="U170" s="231">
        <v>0</v>
      </c>
      <c r="V170" s="231">
        <f>ROUND(E170*U170,2)</f>
        <v>0</v>
      </c>
      <c r="W170" s="231"/>
      <c r="X170" s="231" t="s">
        <v>150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151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59" t="s">
        <v>362</v>
      </c>
      <c r="D171" s="233"/>
      <c r="E171" s="234">
        <v>7.0224000000000002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144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59" t="s">
        <v>363</v>
      </c>
      <c r="D172" s="233"/>
      <c r="E172" s="234">
        <v>15.21908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144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27"/>
      <c r="B173" s="228"/>
      <c r="C173" s="259" t="s">
        <v>364</v>
      </c>
      <c r="D173" s="233"/>
      <c r="E173" s="234">
        <v>6.0851699999999997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144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3">
        <v>67</v>
      </c>
      <c r="B174" s="244" t="s">
        <v>365</v>
      </c>
      <c r="C174" s="258" t="s">
        <v>366</v>
      </c>
      <c r="D174" s="245" t="s">
        <v>155</v>
      </c>
      <c r="E174" s="246">
        <v>102.003</v>
      </c>
      <c r="F174" s="247"/>
      <c r="G174" s="248">
        <f>ROUND(E174*F174,2)</f>
        <v>0</v>
      </c>
      <c r="H174" s="232"/>
      <c r="I174" s="231">
        <f>ROUND(E174*H174,2)</f>
        <v>0</v>
      </c>
      <c r="J174" s="232"/>
      <c r="K174" s="231">
        <f>ROUND(E174*J174,2)</f>
        <v>0</v>
      </c>
      <c r="L174" s="231">
        <v>21</v>
      </c>
      <c r="M174" s="231">
        <f>G174*(1+L174/100)</f>
        <v>0</v>
      </c>
      <c r="N174" s="230">
        <v>1.6000000000000001E-4</v>
      </c>
      <c r="O174" s="230">
        <f>ROUND(E174*N174,2)</f>
        <v>0.02</v>
      </c>
      <c r="P174" s="230">
        <v>1.4E-2</v>
      </c>
      <c r="Q174" s="230">
        <f>ROUND(E174*P174,2)</f>
        <v>1.43</v>
      </c>
      <c r="R174" s="231"/>
      <c r="S174" s="231" t="s">
        <v>149</v>
      </c>
      <c r="T174" s="231" t="s">
        <v>149</v>
      </c>
      <c r="U174" s="231">
        <v>0.106</v>
      </c>
      <c r="V174" s="231">
        <f>ROUND(E174*U174,2)</f>
        <v>10.81</v>
      </c>
      <c r="W174" s="231"/>
      <c r="X174" s="231" t="s">
        <v>150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151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/>
      <c r="B175" s="228"/>
      <c r="C175" s="259" t="s">
        <v>367</v>
      </c>
      <c r="D175" s="233"/>
      <c r="E175" s="234"/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144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59" t="s">
        <v>163</v>
      </c>
      <c r="D176" s="233"/>
      <c r="E176" s="234"/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144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27"/>
      <c r="B177" s="228"/>
      <c r="C177" s="259" t="s">
        <v>164</v>
      </c>
      <c r="D177" s="233"/>
      <c r="E177" s="234">
        <v>45.808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144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/>
      <c r="B178" s="228"/>
      <c r="C178" s="259" t="s">
        <v>165</v>
      </c>
      <c r="D178" s="233"/>
      <c r="E178" s="234">
        <v>4.8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144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7"/>
      <c r="B179" s="228"/>
      <c r="C179" s="259" t="s">
        <v>166</v>
      </c>
      <c r="D179" s="233"/>
      <c r="E179" s="234"/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144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59" t="s">
        <v>167</v>
      </c>
      <c r="D180" s="233"/>
      <c r="E180" s="234">
        <v>51.395000000000003</v>
      </c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144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3">
        <v>68</v>
      </c>
      <c r="B181" s="244" t="s">
        <v>368</v>
      </c>
      <c r="C181" s="258" t="s">
        <v>369</v>
      </c>
      <c r="D181" s="245" t="s">
        <v>148</v>
      </c>
      <c r="E181" s="246">
        <v>15.21908</v>
      </c>
      <c r="F181" s="247"/>
      <c r="G181" s="248">
        <f>ROUND(E181*F181,2)</f>
        <v>0</v>
      </c>
      <c r="H181" s="232"/>
      <c r="I181" s="231">
        <f>ROUND(E181*H181,2)</f>
        <v>0</v>
      </c>
      <c r="J181" s="232"/>
      <c r="K181" s="231">
        <f>ROUND(E181*J181,2)</f>
        <v>0</v>
      </c>
      <c r="L181" s="231">
        <v>21</v>
      </c>
      <c r="M181" s="231">
        <f>G181*(1+L181/100)</f>
        <v>0</v>
      </c>
      <c r="N181" s="230">
        <v>0.55000000000000004</v>
      </c>
      <c r="O181" s="230">
        <f>ROUND(E181*N181,2)</f>
        <v>8.3699999999999992</v>
      </c>
      <c r="P181" s="230">
        <v>0</v>
      </c>
      <c r="Q181" s="230">
        <f>ROUND(E181*P181,2)</f>
        <v>0</v>
      </c>
      <c r="R181" s="231" t="s">
        <v>213</v>
      </c>
      <c r="S181" s="231" t="s">
        <v>149</v>
      </c>
      <c r="T181" s="231" t="s">
        <v>149</v>
      </c>
      <c r="U181" s="231">
        <v>0</v>
      </c>
      <c r="V181" s="231">
        <f>ROUND(E181*U181,2)</f>
        <v>0</v>
      </c>
      <c r="W181" s="231"/>
      <c r="X181" s="231" t="s">
        <v>214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215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7"/>
      <c r="B182" s="228"/>
      <c r="C182" s="259" t="s">
        <v>342</v>
      </c>
      <c r="D182" s="233"/>
      <c r="E182" s="234"/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144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59" t="s">
        <v>370</v>
      </c>
      <c r="D183" s="233"/>
      <c r="E183" s="234">
        <v>0.13200000000000001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144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59" t="s">
        <v>371</v>
      </c>
      <c r="D184" s="233"/>
      <c r="E184" s="234">
        <v>0.50819999999999999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144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59" t="s">
        <v>372</v>
      </c>
      <c r="D185" s="233"/>
      <c r="E185" s="234">
        <v>0.61599999999999999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144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27"/>
      <c r="B186" s="228"/>
      <c r="C186" s="259" t="s">
        <v>373</v>
      </c>
      <c r="D186" s="233"/>
      <c r="E186" s="234">
        <v>1.6539600000000001</v>
      </c>
      <c r="F186" s="231"/>
      <c r="G186" s="23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144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27"/>
      <c r="B187" s="228"/>
      <c r="C187" s="259" t="s">
        <v>374</v>
      </c>
      <c r="D187" s="233"/>
      <c r="E187" s="234">
        <v>0.75151999999999997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144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7"/>
      <c r="B188" s="228"/>
      <c r="C188" s="259" t="s">
        <v>375</v>
      </c>
      <c r="D188" s="233"/>
      <c r="E188" s="234">
        <v>3.5573999999999999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144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59" t="s">
        <v>376</v>
      </c>
      <c r="D189" s="233"/>
      <c r="E189" s="234"/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144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59" t="s">
        <v>377</v>
      </c>
      <c r="D190" s="233"/>
      <c r="E190" s="234">
        <v>8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144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3">
        <v>69</v>
      </c>
      <c r="B191" s="244" t="s">
        <v>378</v>
      </c>
      <c r="C191" s="258" t="s">
        <v>379</v>
      </c>
      <c r="D191" s="245" t="s">
        <v>148</v>
      </c>
      <c r="E191" s="246">
        <v>6.0851699999999997</v>
      </c>
      <c r="F191" s="247"/>
      <c r="G191" s="248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0.55000000000000004</v>
      </c>
      <c r="O191" s="230">
        <f>ROUND(E191*N191,2)</f>
        <v>3.35</v>
      </c>
      <c r="P191" s="230">
        <v>0</v>
      </c>
      <c r="Q191" s="230">
        <f>ROUND(E191*P191,2)</f>
        <v>0</v>
      </c>
      <c r="R191" s="231" t="s">
        <v>213</v>
      </c>
      <c r="S191" s="231" t="s">
        <v>149</v>
      </c>
      <c r="T191" s="231" t="s">
        <v>149</v>
      </c>
      <c r="U191" s="231">
        <v>0</v>
      </c>
      <c r="V191" s="231">
        <f>ROUND(E191*U191,2)</f>
        <v>0</v>
      </c>
      <c r="W191" s="231"/>
      <c r="X191" s="231" t="s">
        <v>214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215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7"/>
      <c r="B192" s="228"/>
      <c r="C192" s="259" t="s">
        <v>380</v>
      </c>
      <c r="D192" s="233"/>
      <c r="E192" s="234">
        <v>3.3824999999999998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144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59" t="s">
        <v>381</v>
      </c>
      <c r="D193" s="233"/>
      <c r="E193" s="234">
        <v>1.2026699999999999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144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7"/>
      <c r="B194" s="228"/>
      <c r="C194" s="259" t="s">
        <v>382</v>
      </c>
      <c r="D194" s="233"/>
      <c r="E194" s="234">
        <v>1.5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144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3">
        <v>70</v>
      </c>
      <c r="B195" s="244" t="s">
        <v>383</v>
      </c>
      <c r="C195" s="258" t="s">
        <v>384</v>
      </c>
      <c r="D195" s="245" t="s">
        <v>155</v>
      </c>
      <c r="E195" s="246">
        <v>112.2033</v>
      </c>
      <c r="F195" s="247"/>
      <c r="G195" s="248">
        <f>ROUND(E195*F195,2)</f>
        <v>0</v>
      </c>
      <c r="H195" s="232"/>
      <c r="I195" s="231">
        <f>ROUND(E195*H195,2)</f>
        <v>0</v>
      </c>
      <c r="J195" s="232"/>
      <c r="K195" s="231">
        <f>ROUND(E195*J195,2)</f>
        <v>0</v>
      </c>
      <c r="L195" s="231">
        <v>21</v>
      </c>
      <c r="M195" s="231">
        <f>G195*(1+L195/100)</f>
        <v>0</v>
      </c>
      <c r="N195" s="230">
        <v>1.09E-2</v>
      </c>
      <c r="O195" s="230">
        <f>ROUND(E195*N195,2)</f>
        <v>1.22</v>
      </c>
      <c r="P195" s="230">
        <v>0</v>
      </c>
      <c r="Q195" s="230">
        <f>ROUND(E195*P195,2)</f>
        <v>0</v>
      </c>
      <c r="R195" s="231" t="s">
        <v>213</v>
      </c>
      <c r="S195" s="231" t="s">
        <v>149</v>
      </c>
      <c r="T195" s="231" t="s">
        <v>149</v>
      </c>
      <c r="U195" s="231">
        <v>0</v>
      </c>
      <c r="V195" s="231">
        <f>ROUND(E195*U195,2)</f>
        <v>0</v>
      </c>
      <c r="W195" s="231"/>
      <c r="X195" s="231" t="s">
        <v>214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215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7"/>
      <c r="B196" s="228"/>
      <c r="C196" s="259" t="s">
        <v>385</v>
      </c>
      <c r="D196" s="233"/>
      <c r="E196" s="234">
        <v>112.2033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144</v>
      </c>
      <c r="AH196" s="210">
        <v>5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27">
        <v>71</v>
      </c>
      <c r="B197" s="228" t="s">
        <v>386</v>
      </c>
      <c r="C197" s="261" t="s">
        <v>387</v>
      </c>
      <c r="D197" s="229" t="s">
        <v>0</v>
      </c>
      <c r="E197" s="255"/>
      <c r="F197" s="232"/>
      <c r="G197" s="231">
        <f>ROUND(E197*F197,2)</f>
        <v>0</v>
      </c>
      <c r="H197" s="232"/>
      <c r="I197" s="231">
        <f>ROUND(E197*H197,2)</f>
        <v>0</v>
      </c>
      <c r="J197" s="232"/>
      <c r="K197" s="231">
        <f>ROUND(E197*J197,2)</f>
        <v>0</v>
      </c>
      <c r="L197" s="231">
        <v>21</v>
      </c>
      <c r="M197" s="231">
        <f>G197*(1+L197/100)</f>
        <v>0</v>
      </c>
      <c r="N197" s="230">
        <v>0</v>
      </c>
      <c r="O197" s="230">
        <f>ROUND(E197*N197,2)</f>
        <v>0</v>
      </c>
      <c r="P197" s="230">
        <v>0</v>
      </c>
      <c r="Q197" s="230">
        <f>ROUND(E197*P197,2)</f>
        <v>0</v>
      </c>
      <c r="R197" s="231"/>
      <c r="S197" s="231" t="s">
        <v>149</v>
      </c>
      <c r="T197" s="231" t="s">
        <v>149</v>
      </c>
      <c r="U197" s="231">
        <v>0</v>
      </c>
      <c r="V197" s="231">
        <f>ROUND(E197*U197,2)</f>
        <v>0</v>
      </c>
      <c r="W197" s="231"/>
      <c r="X197" s="231" t="s">
        <v>243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244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37" t="s">
        <v>134</v>
      </c>
      <c r="B198" s="238" t="s">
        <v>92</v>
      </c>
      <c r="C198" s="257" t="s">
        <v>93</v>
      </c>
      <c r="D198" s="239"/>
      <c r="E198" s="240"/>
      <c r="F198" s="241"/>
      <c r="G198" s="242">
        <f>SUMIF(AG199:AG254,"&lt;&gt;NOR",G199:G254)</f>
        <v>0</v>
      </c>
      <c r="H198" s="236"/>
      <c r="I198" s="236">
        <f>SUM(I199:I254)</f>
        <v>0</v>
      </c>
      <c r="J198" s="236"/>
      <c r="K198" s="236">
        <f>SUM(K199:K254)</f>
        <v>0</v>
      </c>
      <c r="L198" s="236"/>
      <c r="M198" s="236">
        <f>SUM(M199:M254)</f>
        <v>0</v>
      </c>
      <c r="N198" s="235"/>
      <c r="O198" s="235">
        <f>SUM(O199:O254)</f>
        <v>0.53</v>
      </c>
      <c r="P198" s="235"/>
      <c r="Q198" s="235">
        <f>SUM(Q199:Q254)</f>
        <v>2.589999999999999</v>
      </c>
      <c r="R198" s="236"/>
      <c r="S198" s="236"/>
      <c r="T198" s="236"/>
      <c r="U198" s="236"/>
      <c r="V198" s="236">
        <f>SUM(V199:V254)</f>
        <v>139.60999999999999</v>
      </c>
      <c r="W198" s="236"/>
      <c r="X198" s="236"/>
      <c r="AG198" t="s">
        <v>135</v>
      </c>
    </row>
    <row r="199" spans="1:60" outlineLevel="1" x14ac:dyDescent="0.2">
      <c r="A199" s="243">
        <v>72</v>
      </c>
      <c r="B199" s="244" t="s">
        <v>388</v>
      </c>
      <c r="C199" s="258" t="s">
        <v>389</v>
      </c>
      <c r="D199" s="245" t="s">
        <v>209</v>
      </c>
      <c r="E199" s="246">
        <v>1</v>
      </c>
      <c r="F199" s="247"/>
      <c r="G199" s="248">
        <f>ROUND(E199*F199,2)</f>
        <v>0</v>
      </c>
      <c r="H199" s="232"/>
      <c r="I199" s="231">
        <f>ROUND(E199*H199,2)</f>
        <v>0</v>
      </c>
      <c r="J199" s="232"/>
      <c r="K199" s="231">
        <f>ROUND(E199*J199,2)</f>
        <v>0</v>
      </c>
      <c r="L199" s="231">
        <v>21</v>
      </c>
      <c r="M199" s="231">
        <f>G199*(1+L199/100)</f>
        <v>0</v>
      </c>
      <c r="N199" s="230">
        <v>4.6000000000000001E-4</v>
      </c>
      <c r="O199" s="230">
        <f>ROUND(E199*N199,2)</f>
        <v>0</v>
      </c>
      <c r="P199" s="230">
        <v>0</v>
      </c>
      <c r="Q199" s="230">
        <f>ROUND(E199*P199,2)</f>
        <v>0</v>
      </c>
      <c r="R199" s="231"/>
      <c r="S199" s="231" t="s">
        <v>149</v>
      </c>
      <c r="T199" s="231" t="s">
        <v>149</v>
      </c>
      <c r="U199" s="231">
        <v>1.4773499999999999</v>
      </c>
      <c r="V199" s="231">
        <f>ROUND(E199*U199,2)</f>
        <v>1.48</v>
      </c>
      <c r="W199" s="231"/>
      <c r="X199" s="231" t="s">
        <v>150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151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59" t="s">
        <v>323</v>
      </c>
      <c r="D200" s="233"/>
      <c r="E200" s="234">
        <v>1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144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3">
        <v>73</v>
      </c>
      <c r="B201" s="244" t="s">
        <v>390</v>
      </c>
      <c r="C201" s="258" t="s">
        <v>391</v>
      </c>
      <c r="D201" s="245" t="s">
        <v>184</v>
      </c>
      <c r="E201" s="246">
        <v>57.21</v>
      </c>
      <c r="F201" s="247"/>
      <c r="G201" s="248">
        <f>ROUND(E201*F201,2)</f>
        <v>0</v>
      </c>
      <c r="H201" s="232"/>
      <c r="I201" s="231">
        <f>ROUND(E201*H201,2)</f>
        <v>0</v>
      </c>
      <c r="J201" s="232"/>
      <c r="K201" s="231">
        <f>ROUND(E201*J201,2)</f>
        <v>0</v>
      </c>
      <c r="L201" s="231">
        <v>21</v>
      </c>
      <c r="M201" s="231">
        <f>G201*(1+L201/100)</f>
        <v>0</v>
      </c>
      <c r="N201" s="230">
        <v>7.6000000000000004E-4</v>
      </c>
      <c r="O201" s="230">
        <f>ROUND(E201*N201,2)</f>
        <v>0.04</v>
      </c>
      <c r="P201" s="230">
        <v>0</v>
      </c>
      <c r="Q201" s="230">
        <f>ROUND(E201*P201,2)</f>
        <v>0</v>
      </c>
      <c r="R201" s="231"/>
      <c r="S201" s="231" t="s">
        <v>149</v>
      </c>
      <c r="T201" s="231" t="s">
        <v>149</v>
      </c>
      <c r="U201" s="231">
        <v>0.28000000000000003</v>
      </c>
      <c r="V201" s="231">
        <f>ROUND(E201*U201,2)</f>
        <v>16.02</v>
      </c>
      <c r="W201" s="231"/>
      <c r="X201" s="231" t="s">
        <v>150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151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59" t="s">
        <v>392</v>
      </c>
      <c r="D202" s="233"/>
      <c r="E202" s="234">
        <v>57.21</v>
      </c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144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3">
        <v>74</v>
      </c>
      <c r="B203" s="244" t="s">
        <v>393</v>
      </c>
      <c r="C203" s="258" t="s">
        <v>394</v>
      </c>
      <c r="D203" s="245" t="s">
        <v>155</v>
      </c>
      <c r="E203" s="246">
        <v>8.16</v>
      </c>
      <c r="F203" s="247"/>
      <c r="G203" s="248">
        <f>ROUND(E203*F203,2)</f>
        <v>0</v>
      </c>
      <c r="H203" s="232"/>
      <c r="I203" s="231">
        <f>ROUND(E203*H203,2)</f>
        <v>0</v>
      </c>
      <c r="J203" s="232"/>
      <c r="K203" s="231">
        <f>ROUND(E203*J203,2)</f>
        <v>0</v>
      </c>
      <c r="L203" s="231">
        <v>21</v>
      </c>
      <c r="M203" s="231">
        <f>G203*(1+L203/100)</f>
        <v>0</v>
      </c>
      <c r="N203" s="230">
        <v>6.2199999999999998E-3</v>
      </c>
      <c r="O203" s="230">
        <f>ROUND(E203*N203,2)</f>
        <v>0.05</v>
      </c>
      <c r="P203" s="230">
        <v>0</v>
      </c>
      <c r="Q203" s="230">
        <f>ROUND(E203*P203,2)</f>
        <v>0</v>
      </c>
      <c r="R203" s="231"/>
      <c r="S203" s="231" t="s">
        <v>149</v>
      </c>
      <c r="T203" s="231" t="s">
        <v>149</v>
      </c>
      <c r="U203" s="231">
        <v>2.6507000000000001</v>
      </c>
      <c r="V203" s="231">
        <f>ROUND(E203*U203,2)</f>
        <v>21.63</v>
      </c>
      <c r="W203" s="231"/>
      <c r="X203" s="231" t="s">
        <v>150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151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59" t="s">
        <v>395</v>
      </c>
      <c r="D204" s="233"/>
      <c r="E204" s="234">
        <v>5.28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144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/>
      <c r="B205" s="228"/>
      <c r="C205" s="259" t="s">
        <v>396</v>
      </c>
      <c r="D205" s="233"/>
      <c r="E205" s="234">
        <v>1.8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144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59" t="s">
        <v>397</v>
      </c>
      <c r="D206" s="233"/>
      <c r="E206" s="234">
        <v>1.08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144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3">
        <v>75</v>
      </c>
      <c r="B207" s="244" t="s">
        <v>398</v>
      </c>
      <c r="C207" s="258" t="s">
        <v>399</v>
      </c>
      <c r="D207" s="245" t="s">
        <v>209</v>
      </c>
      <c r="E207" s="246">
        <v>4</v>
      </c>
      <c r="F207" s="247"/>
      <c r="G207" s="248">
        <f>ROUND(E207*F207,2)</f>
        <v>0</v>
      </c>
      <c r="H207" s="232"/>
      <c r="I207" s="231">
        <f>ROUND(E207*H207,2)</f>
        <v>0</v>
      </c>
      <c r="J207" s="232"/>
      <c r="K207" s="231">
        <f>ROUND(E207*J207,2)</f>
        <v>0</v>
      </c>
      <c r="L207" s="231">
        <v>21</v>
      </c>
      <c r="M207" s="231">
        <f>G207*(1+L207/100)</f>
        <v>0</v>
      </c>
      <c r="N207" s="230">
        <v>2.2000000000000001E-3</v>
      </c>
      <c r="O207" s="230">
        <f>ROUND(E207*N207,2)</f>
        <v>0.01</v>
      </c>
      <c r="P207" s="230">
        <v>0</v>
      </c>
      <c r="Q207" s="230">
        <f>ROUND(E207*P207,2)</f>
        <v>0</v>
      </c>
      <c r="R207" s="231"/>
      <c r="S207" s="231" t="s">
        <v>149</v>
      </c>
      <c r="T207" s="231" t="s">
        <v>149</v>
      </c>
      <c r="U207" s="231">
        <v>0.69960999999999995</v>
      </c>
      <c r="V207" s="231">
        <f>ROUND(E207*U207,2)</f>
        <v>2.8</v>
      </c>
      <c r="W207" s="231"/>
      <c r="X207" s="231" t="s">
        <v>150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151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27"/>
      <c r="B208" s="228"/>
      <c r="C208" s="259" t="s">
        <v>66</v>
      </c>
      <c r="D208" s="233"/>
      <c r="E208" s="234">
        <v>4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144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3">
        <v>76</v>
      </c>
      <c r="B209" s="244" t="s">
        <v>400</v>
      </c>
      <c r="C209" s="258" t="s">
        <v>401</v>
      </c>
      <c r="D209" s="245" t="s">
        <v>184</v>
      </c>
      <c r="E209" s="246">
        <v>34.5</v>
      </c>
      <c r="F209" s="247"/>
      <c r="G209" s="248">
        <f>ROUND(E209*F209,2)</f>
        <v>0</v>
      </c>
      <c r="H209" s="232"/>
      <c r="I209" s="231">
        <f>ROUND(E209*H209,2)</f>
        <v>0</v>
      </c>
      <c r="J209" s="232"/>
      <c r="K209" s="231">
        <f>ROUND(E209*J209,2)</f>
        <v>0</v>
      </c>
      <c r="L209" s="231">
        <v>21</v>
      </c>
      <c r="M209" s="231">
        <f>G209*(1+L209/100)</f>
        <v>0</v>
      </c>
      <c r="N209" s="230">
        <v>3.5400000000000002E-3</v>
      </c>
      <c r="O209" s="230">
        <f>ROUND(E209*N209,2)</f>
        <v>0.12</v>
      </c>
      <c r="P209" s="230">
        <v>0</v>
      </c>
      <c r="Q209" s="230">
        <f>ROUND(E209*P209,2)</f>
        <v>0</v>
      </c>
      <c r="R209" s="231"/>
      <c r="S209" s="231" t="s">
        <v>149</v>
      </c>
      <c r="T209" s="231" t="s">
        <v>149</v>
      </c>
      <c r="U209" s="231">
        <v>0.219</v>
      </c>
      <c r="V209" s="231">
        <f>ROUND(E209*U209,2)</f>
        <v>7.56</v>
      </c>
      <c r="W209" s="231"/>
      <c r="X209" s="231" t="s">
        <v>150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151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7"/>
      <c r="B210" s="228"/>
      <c r="C210" s="259" t="s">
        <v>402</v>
      </c>
      <c r="D210" s="233"/>
      <c r="E210" s="234">
        <v>34.5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144</v>
      </c>
      <c r="AH210" s="210">
        <v>5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3">
        <v>77</v>
      </c>
      <c r="B211" s="244" t="s">
        <v>403</v>
      </c>
      <c r="C211" s="258" t="s">
        <v>404</v>
      </c>
      <c r="D211" s="245" t="s">
        <v>184</v>
      </c>
      <c r="E211" s="246">
        <v>99.41</v>
      </c>
      <c r="F211" s="247"/>
      <c r="G211" s="248">
        <f>ROUND(E211*F211,2)</f>
        <v>0</v>
      </c>
      <c r="H211" s="232"/>
      <c r="I211" s="231">
        <f>ROUND(E211*H211,2)</f>
        <v>0</v>
      </c>
      <c r="J211" s="232"/>
      <c r="K211" s="231">
        <f>ROUND(E211*J211,2)</f>
        <v>0</v>
      </c>
      <c r="L211" s="231">
        <v>21</v>
      </c>
      <c r="M211" s="231">
        <f>G211*(1+L211/100)</f>
        <v>0</v>
      </c>
      <c r="N211" s="230">
        <v>2.3999999999999998E-3</v>
      </c>
      <c r="O211" s="230">
        <f>ROUND(E211*N211,2)</f>
        <v>0.24</v>
      </c>
      <c r="P211" s="230">
        <v>0</v>
      </c>
      <c r="Q211" s="230">
        <f>ROUND(E211*P211,2)</f>
        <v>0</v>
      </c>
      <c r="R211" s="231"/>
      <c r="S211" s="231" t="s">
        <v>149</v>
      </c>
      <c r="T211" s="231" t="s">
        <v>149</v>
      </c>
      <c r="U211" s="231">
        <v>0.26</v>
      </c>
      <c r="V211" s="231">
        <f>ROUND(E211*U211,2)</f>
        <v>25.85</v>
      </c>
      <c r="W211" s="231"/>
      <c r="X211" s="231" t="s">
        <v>150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151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27"/>
      <c r="B212" s="228"/>
      <c r="C212" s="259" t="s">
        <v>405</v>
      </c>
      <c r="D212" s="233"/>
      <c r="E212" s="234">
        <v>57.21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144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7"/>
      <c r="B213" s="228"/>
      <c r="C213" s="259" t="s">
        <v>406</v>
      </c>
      <c r="D213" s="233"/>
      <c r="E213" s="234">
        <v>42.2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144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3">
        <v>78</v>
      </c>
      <c r="B214" s="244" t="s">
        <v>407</v>
      </c>
      <c r="C214" s="258" t="s">
        <v>408</v>
      </c>
      <c r="D214" s="245" t="s">
        <v>209</v>
      </c>
      <c r="E214" s="246">
        <v>7</v>
      </c>
      <c r="F214" s="247"/>
      <c r="G214" s="248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0">
        <v>5.0000000000000001E-4</v>
      </c>
      <c r="O214" s="230">
        <f>ROUND(E214*N214,2)</f>
        <v>0</v>
      </c>
      <c r="P214" s="230">
        <v>0</v>
      </c>
      <c r="Q214" s="230">
        <f>ROUND(E214*P214,2)</f>
        <v>0</v>
      </c>
      <c r="R214" s="231"/>
      <c r="S214" s="231" t="s">
        <v>149</v>
      </c>
      <c r="T214" s="231" t="s">
        <v>149</v>
      </c>
      <c r="U214" s="231">
        <v>0.41</v>
      </c>
      <c r="V214" s="231">
        <f>ROUND(E214*U214,2)</f>
        <v>2.87</v>
      </c>
      <c r="W214" s="231"/>
      <c r="X214" s="231" t="s">
        <v>150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151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27"/>
      <c r="B215" s="228"/>
      <c r="C215" s="259" t="s">
        <v>409</v>
      </c>
      <c r="D215" s="233"/>
      <c r="E215" s="234">
        <v>3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144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27"/>
      <c r="B216" s="228"/>
      <c r="C216" s="259" t="s">
        <v>66</v>
      </c>
      <c r="D216" s="233"/>
      <c r="E216" s="234">
        <v>4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144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43">
        <v>79</v>
      </c>
      <c r="B217" s="244" t="s">
        <v>410</v>
      </c>
      <c r="C217" s="258" t="s">
        <v>411</v>
      </c>
      <c r="D217" s="245" t="s">
        <v>184</v>
      </c>
      <c r="E217" s="246">
        <v>6</v>
      </c>
      <c r="F217" s="247"/>
      <c r="G217" s="248">
        <f>ROUND(E217*F217,2)</f>
        <v>0</v>
      </c>
      <c r="H217" s="232"/>
      <c r="I217" s="231">
        <f>ROUND(E217*H217,2)</f>
        <v>0</v>
      </c>
      <c r="J217" s="232"/>
      <c r="K217" s="231">
        <f>ROUND(E217*J217,2)</f>
        <v>0</v>
      </c>
      <c r="L217" s="231">
        <v>21</v>
      </c>
      <c r="M217" s="231">
        <f>G217*(1+L217/100)</f>
        <v>0</v>
      </c>
      <c r="N217" s="230">
        <v>1.3699999999999999E-3</v>
      </c>
      <c r="O217" s="230">
        <f>ROUND(E217*N217,2)</f>
        <v>0.01</v>
      </c>
      <c r="P217" s="230">
        <v>0</v>
      </c>
      <c r="Q217" s="230">
        <f>ROUND(E217*P217,2)</f>
        <v>0</v>
      </c>
      <c r="R217" s="231"/>
      <c r="S217" s="231" t="s">
        <v>149</v>
      </c>
      <c r="T217" s="231" t="s">
        <v>149</v>
      </c>
      <c r="U217" s="231">
        <v>0.24</v>
      </c>
      <c r="V217" s="231">
        <f>ROUND(E217*U217,2)</f>
        <v>1.44</v>
      </c>
      <c r="W217" s="231"/>
      <c r="X217" s="231" t="s">
        <v>150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151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27"/>
      <c r="B218" s="228"/>
      <c r="C218" s="259" t="s">
        <v>412</v>
      </c>
      <c r="D218" s="233"/>
      <c r="E218" s="234">
        <v>6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144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43">
        <v>80</v>
      </c>
      <c r="B219" s="244" t="s">
        <v>413</v>
      </c>
      <c r="C219" s="258" t="s">
        <v>414</v>
      </c>
      <c r="D219" s="245" t="s">
        <v>184</v>
      </c>
      <c r="E219" s="246">
        <v>8</v>
      </c>
      <c r="F219" s="247"/>
      <c r="G219" s="248">
        <f>ROUND(E219*F219,2)</f>
        <v>0</v>
      </c>
      <c r="H219" s="232"/>
      <c r="I219" s="231">
        <f>ROUND(E219*H219,2)</f>
        <v>0</v>
      </c>
      <c r="J219" s="232"/>
      <c r="K219" s="231">
        <f>ROUND(E219*J219,2)</f>
        <v>0</v>
      </c>
      <c r="L219" s="231">
        <v>21</v>
      </c>
      <c r="M219" s="231">
        <f>G219*(1+L219/100)</f>
        <v>0</v>
      </c>
      <c r="N219" s="230">
        <v>2.1900000000000001E-3</v>
      </c>
      <c r="O219" s="230">
        <f>ROUND(E219*N219,2)</f>
        <v>0.02</v>
      </c>
      <c r="P219" s="230">
        <v>0</v>
      </c>
      <c r="Q219" s="230">
        <f>ROUND(E219*P219,2)</f>
        <v>0</v>
      </c>
      <c r="R219" s="231"/>
      <c r="S219" s="231" t="s">
        <v>149</v>
      </c>
      <c r="T219" s="231" t="s">
        <v>149</v>
      </c>
      <c r="U219" s="231">
        <v>0.33</v>
      </c>
      <c r="V219" s="231">
        <f>ROUND(E219*U219,2)</f>
        <v>2.64</v>
      </c>
      <c r="W219" s="231"/>
      <c r="X219" s="231" t="s">
        <v>150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151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7"/>
      <c r="B220" s="228"/>
      <c r="C220" s="259" t="s">
        <v>415</v>
      </c>
      <c r="D220" s="233"/>
      <c r="E220" s="234">
        <v>8</v>
      </c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144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3">
        <v>81</v>
      </c>
      <c r="B221" s="244" t="s">
        <v>416</v>
      </c>
      <c r="C221" s="258" t="s">
        <v>417</v>
      </c>
      <c r="D221" s="245" t="s">
        <v>184</v>
      </c>
      <c r="E221" s="246">
        <v>13</v>
      </c>
      <c r="F221" s="247"/>
      <c r="G221" s="248">
        <f>ROUND(E221*F221,2)</f>
        <v>0</v>
      </c>
      <c r="H221" s="232"/>
      <c r="I221" s="231">
        <f>ROUND(E221*H221,2)</f>
        <v>0</v>
      </c>
      <c r="J221" s="232"/>
      <c r="K221" s="231">
        <f>ROUND(E221*J221,2)</f>
        <v>0</v>
      </c>
      <c r="L221" s="231">
        <v>21</v>
      </c>
      <c r="M221" s="231">
        <f>G221*(1+L221/100)</f>
        <v>0</v>
      </c>
      <c r="N221" s="230">
        <v>2.7100000000000002E-3</v>
      </c>
      <c r="O221" s="230">
        <f>ROUND(E221*N221,2)</f>
        <v>0.04</v>
      </c>
      <c r="P221" s="230">
        <v>0</v>
      </c>
      <c r="Q221" s="230">
        <f>ROUND(E221*P221,2)</f>
        <v>0</v>
      </c>
      <c r="R221" s="231"/>
      <c r="S221" s="231" t="s">
        <v>149</v>
      </c>
      <c r="T221" s="231" t="s">
        <v>149</v>
      </c>
      <c r="U221" s="231">
        <v>0.35</v>
      </c>
      <c r="V221" s="231">
        <f>ROUND(E221*U221,2)</f>
        <v>4.55</v>
      </c>
      <c r="W221" s="231"/>
      <c r="X221" s="231" t="s">
        <v>150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151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27"/>
      <c r="B222" s="228"/>
      <c r="C222" s="259" t="s">
        <v>418</v>
      </c>
      <c r="D222" s="233"/>
      <c r="E222" s="234">
        <v>13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144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43">
        <v>82</v>
      </c>
      <c r="B223" s="244" t="s">
        <v>419</v>
      </c>
      <c r="C223" s="258" t="s">
        <v>420</v>
      </c>
      <c r="D223" s="245" t="s">
        <v>155</v>
      </c>
      <c r="E223" s="246">
        <v>266</v>
      </c>
      <c r="F223" s="247"/>
      <c r="G223" s="248">
        <f>ROUND(E223*F223,2)</f>
        <v>0</v>
      </c>
      <c r="H223" s="232"/>
      <c r="I223" s="231">
        <f>ROUND(E223*H223,2)</f>
        <v>0</v>
      </c>
      <c r="J223" s="232"/>
      <c r="K223" s="231">
        <f>ROUND(E223*J223,2)</f>
        <v>0</v>
      </c>
      <c r="L223" s="231">
        <v>21</v>
      </c>
      <c r="M223" s="231">
        <f>G223*(1+L223/100)</f>
        <v>0</v>
      </c>
      <c r="N223" s="230">
        <v>0</v>
      </c>
      <c r="O223" s="230">
        <f>ROUND(E223*N223,2)</f>
        <v>0</v>
      </c>
      <c r="P223" s="230">
        <v>7.3200000000000001E-3</v>
      </c>
      <c r="Q223" s="230">
        <f>ROUND(E223*P223,2)</f>
        <v>1.95</v>
      </c>
      <c r="R223" s="231"/>
      <c r="S223" s="231" t="s">
        <v>149</v>
      </c>
      <c r="T223" s="231" t="s">
        <v>149</v>
      </c>
      <c r="U223" s="231">
        <v>0.10580000000000001</v>
      </c>
      <c r="V223" s="231">
        <f>ROUND(E223*U223,2)</f>
        <v>28.14</v>
      </c>
      <c r="W223" s="231"/>
      <c r="X223" s="231" t="s">
        <v>150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151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27"/>
      <c r="B224" s="228"/>
      <c r="C224" s="259" t="s">
        <v>346</v>
      </c>
      <c r="D224" s="233"/>
      <c r="E224" s="234">
        <v>266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144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3">
        <v>83</v>
      </c>
      <c r="B225" s="244" t="s">
        <v>421</v>
      </c>
      <c r="C225" s="258" t="s">
        <v>422</v>
      </c>
      <c r="D225" s="245" t="s">
        <v>155</v>
      </c>
      <c r="E225" s="246">
        <v>8.16</v>
      </c>
      <c r="F225" s="247"/>
      <c r="G225" s="248">
        <f>ROUND(E225*F225,2)</f>
        <v>0</v>
      </c>
      <c r="H225" s="232"/>
      <c r="I225" s="231">
        <f>ROUND(E225*H225,2)</f>
        <v>0</v>
      </c>
      <c r="J225" s="232"/>
      <c r="K225" s="231">
        <f>ROUND(E225*J225,2)</f>
        <v>0</v>
      </c>
      <c r="L225" s="231">
        <v>21</v>
      </c>
      <c r="M225" s="231">
        <f>G225*(1+L225/100)</f>
        <v>0</v>
      </c>
      <c r="N225" s="230">
        <v>0</v>
      </c>
      <c r="O225" s="230">
        <f>ROUND(E225*N225,2)</f>
        <v>0</v>
      </c>
      <c r="P225" s="230">
        <v>7.2100000000000003E-3</v>
      </c>
      <c r="Q225" s="230">
        <f>ROUND(E225*P225,2)</f>
        <v>0.06</v>
      </c>
      <c r="R225" s="231"/>
      <c r="S225" s="231" t="s">
        <v>149</v>
      </c>
      <c r="T225" s="231" t="s">
        <v>149</v>
      </c>
      <c r="U225" s="231">
        <v>0.1265</v>
      </c>
      <c r="V225" s="231">
        <f>ROUND(E225*U225,2)</f>
        <v>1.03</v>
      </c>
      <c r="W225" s="231"/>
      <c r="X225" s="231" t="s">
        <v>150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151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27"/>
      <c r="B226" s="228"/>
      <c r="C226" s="259" t="s">
        <v>395</v>
      </c>
      <c r="D226" s="233"/>
      <c r="E226" s="234">
        <v>5.28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144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27"/>
      <c r="B227" s="228"/>
      <c r="C227" s="259" t="s">
        <v>396</v>
      </c>
      <c r="D227" s="233"/>
      <c r="E227" s="234">
        <v>1.8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144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7"/>
      <c r="B228" s="228"/>
      <c r="C228" s="259" t="s">
        <v>397</v>
      </c>
      <c r="D228" s="233"/>
      <c r="E228" s="234">
        <v>1.08</v>
      </c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144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3">
        <v>84</v>
      </c>
      <c r="B229" s="244" t="s">
        <v>423</v>
      </c>
      <c r="C229" s="258" t="s">
        <v>424</v>
      </c>
      <c r="D229" s="245" t="s">
        <v>209</v>
      </c>
      <c r="E229" s="246">
        <v>4</v>
      </c>
      <c r="F229" s="247"/>
      <c r="G229" s="248">
        <f>ROUND(E229*F229,2)</f>
        <v>0</v>
      </c>
      <c r="H229" s="232"/>
      <c r="I229" s="231">
        <f>ROUND(E229*H229,2)</f>
        <v>0</v>
      </c>
      <c r="J229" s="232"/>
      <c r="K229" s="231">
        <f>ROUND(E229*J229,2)</f>
        <v>0</v>
      </c>
      <c r="L229" s="231">
        <v>21</v>
      </c>
      <c r="M229" s="231">
        <f>G229*(1+L229/100)</f>
        <v>0</v>
      </c>
      <c r="N229" s="230">
        <v>0</v>
      </c>
      <c r="O229" s="230">
        <f>ROUND(E229*N229,2)</f>
        <v>0</v>
      </c>
      <c r="P229" s="230">
        <v>2.6099999999999999E-3</v>
      </c>
      <c r="Q229" s="230">
        <f>ROUND(E229*P229,2)</f>
        <v>0.01</v>
      </c>
      <c r="R229" s="231"/>
      <c r="S229" s="231" t="s">
        <v>149</v>
      </c>
      <c r="T229" s="231" t="s">
        <v>149</v>
      </c>
      <c r="U229" s="231">
        <v>7.9350000000000004E-2</v>
      </c>
      <c r="V229" s="231">
        <f>ROUND(E229*U229,2)</f>
        <v>0.32</v>
      </c>
      <c r="W229" s="231"/>
      <c r="X229" s="231" t="s">
        <v>150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151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27"/>
      <c r="B230" s="228"/>
      <c r="C230" s="259" t="s">
        <v>66</v>
      </c>
      <c r="D230" s="233"/>
      <c r="E230" s="234">
        <v>4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144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43">
        <v>85</v>
      </c>
      <c r="B231" s="244" t="s">
        <v>425</v>
      </c>
      <c r="C231" s="258" t="s">
        <v>426</v>
      </c>
      <c r="D231" s="245" t="s">
        <v>209</v>
      </c>
      <c r="E231" s="246">
        <v>2</v>
      </c>
      <c r="F231" s="247"/>
      <c r="G231" s="248">
        <f>ROUND(E231*F231,2)</f>
        <v>0</v>
      </c>
      <c r="H231" s="232"/>
      <c r="I231" s="231">
        <f>ROUND(E231*H231,2)</f>
        <v>0</v>
      </c>
      <c r="J231" s="232"/>
      <c r="K231" s="231">
        <f>ROUND(E231*J231,2)</f>
        <v>0</v>
      </c>
      <c r="L231" s="231">
        <v>21</v>
      </c>
      <c r="M231" s="231">
        <f>G231*(1+L231/100)</f>
        <v>0</v>
      </c>
      <c r="N231" s="230">
        <v>0</v>
      </c>
      <c r="O231" s="230">
        <f>ROUND(E231*N231,2)</f>
        <v>0</v>
      </c>
      <c r="P231" s="230">
        <v>3.0300000000000001E-3</v>
      </c>
      <c r="Q231" s="230">
        <f>ROUND(E231*P231,2)</f>
        <v>0.01</v>
      </c>
      <c r="R231" s="231"/>
      <c r="S231" s="231" t="s">
        <v>149</v>
      </c>
      <c r="T231" s="231" t="s">
        <v>149</v>
      </c>
      <c r="U231" s="231">
        <v>8.0500000000000002E-2</v>
      </c>
      <c r="V231" s="231">
        <f>ROUND(E231*U231,2)</f>
        <v>0.16</v>
      </c>
      <c r="W231" s="231"/>
      <c r="X231" s="231" t="s">
        <v>150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151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27"/>
      <c r="B232" s="228"/>
      <c r="C232" s="259" t="s">
        <v>64</v>
      </c>
      <c r="D232" s="233"/>
      <c r="E232" s="234">
        <v>2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144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3">
        <v>86</v>
      </c>
      <c r="B233" s="244" t="s">
        <v>427</v>
      </c>
      <c r="C233" s="258" t="s">
        <v>428</v>
      </c>
      <c r="D233" s="245" t="s">
        <v>184</v>
      </c>
      <c r="E233" s="246">
        <v>99.41</v>
      </c>
      <c r="F233" s="247"/>
      <c r="G233" s="248">
        <f>ROUND(E233*F233,2)</f>
        <v>0</v>
      </c>
      <c r="H233" s="232"/>
      <c r="I233" s="231">
        <f>ROUND(E233*H233,2)</f>
        <v>0</v>
      </c>
      <c r="J233" s="232"/>
      <c r="K233" s="231">
        <f>ROUND(E233*J233,2)</f>
        <v>0</v>
      </c>
      <c r="L233" s="231">
        <v>21</v>
      </c>
      <c r="M233" s="231">
        <f>G233*(1+L233/100)</f>
        <v>0</v>
      </c>
      <c r="N233" s="230">
        <v>0</v>
      </c>
      <c r="O233" s="230">
        <f>ROUND(E233*N233,2)</f>
        <v>0</v>
      </c>
      <c r="P233" s="230">
        <v>3.3600000000000001E-3</v>
      </c>
      <c r="Q233" s="230">
        <f>ROUND(E233*P233,2)</f>
        <v>0.33</v>
      </c>
      <c r="R233" s="231"/>
      <c r="S233" s="231" t="s">
        <v>149</v>
      </c>
      <c r="T233" s="231" t="s">
        <v>149</v>
      </c>
      <c r="U233" s="231">
        <v>7.9350000000000004E-2</v>
      </c>
      <c r="V233" s="231">
        <f>ROUND(E233*U233,2)</f>
        <v>7.89</v>
      </c>
      <c r="W233" s="231"/>
      <c r="X233" s="231" t="s">
        <v>150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151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27"/>
      <c r="B234" s="228"/>
      <c r="C234" s="259" t="s">
        <v>405</v>
      </c>
      <c r="D234" s="233"/>
      <c r="E234" s="234">
        <v>57.21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144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27"/>
      <c r="B235" s="228"/>
      <c r="C235" s="259" t="s">
        <v>406</v>
      </c>
      <c r="D235" s="233"/>
      <c r="E235" s="234">
        <v>42.2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144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43">
        <v>87</v>
      </c>
      <c r="B236" s="244" t="s">
        <v>429</v>
      </c>
      <c r="C236" s="258" t="s">
        <v>430</v>
      </c>
      <c r="D236" s="245" t="s">
        <v>209</v>
      </c>
      <c r="E236" s="246">
        <v>7</v>
      </c>
      <c r="F236" s="247"/>
      <c r="G236" s="248">
        <f>ROUND(E236*F236,2)</f>
        <v>0</v>
      </c>
      <c r="H236" s="232"/>
      <c r="I236" s="231">
        <f>ROUND(E236*H236,2)</f>
        <v>0</v>
      </c>
      <c r="J236" s="232"/>
      <c r="K236" s="231">
        <f>ROUND(E236*J236,2)</f>
        <v>0</v>
      </c>
      <c r="L236" s="231">
        <v>21</v>
      </c>
      <c r="M236" s="231">
        <f>G236*(1+L236/100)</f>
        <v>0</v>
      </c>
      <c r="N236" s="230">
        <v>0</v>
      </c>
      <c r="O236" s="230">
        <f>ROUND(E236*N236,2)</f>
        <v>0</v>
      </c>
      <c r="P236" s="230">
        <v>1.15E-3</v>
      </c>
      <c r="Q236" s="230">
        <f>ROUND(E236*P236,2)</f>
        <v>0.01</v>
      </c>
      <c r="R236" s="231"/>
      <c r="S236" s="231" t="s">
        <v>149</v>
      </c>
      <c r="T236" s="231" t="s">
        <v>149</v>
      </c>
      <c r="U236" s="231">
        <v>0.10580000000000001</v>
      </c>
      <c r="V236" s="231">
        <f>ROUND(E236*U236,2)</f>
        <v>0.74</v>
      </c>
      <c r="W236" s="231"/>
      <c r="X236" s="231" t="s">
        <v>150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151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27"/>
      <c r="B237" s="228"/>
      <c r="C237" s="259" t="s">
        <v>66</v>
      </c>
      <c r="D237" s="233"/>
      <c r="E237" s="234">
        <v>4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144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27"/>
      <c r="B238" s="228"/>
      <c r="C238" s="259" t="s">
        <v>409</v>
      </c>
      <c r="D238" s="233"/>
      <c r="E238" s="234">
        <v>3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144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43">
        <v>88</v>
      </c>
      <c r="B239" s="244" t="s">
        <v>431</v>
      </c>
      <c r="C239" s="258" t="s">
        <v>432</v>
      </c>
      <c r="D239" s="245" t="s">
        <v>209</v>
      </c>
      <c r="E239" s="246">
        <v>1</v>
      </c>
      <c r="F239" s="247"/>
      <c r="G239" s="248">
        <f>ROUND(E239*F239,2)</f>
        <v>0</v>
      </c>
      <c r="H239" s="232"/>
      <c r="I239" s="231">
        <f>ROUND(E239*H239,2)</f>
        <v>0</v>
      </c>
      <c r="J239" s="232"/>
      <c r="K239" s="231">
        <f>ROUND(E239*J239,2)</f>
        <v>0</v>
      </c>
      <c r="L239" s="231">
        <v>21</v>
      </c>
      <c r="M239" s="231">
        <f>G239*(1+L239/100)</f>
        <v>0</v>
      </c>
      <c r="N239" s="230">
        <v>0</v>
      </c>
      <c r="O239" s="230">
        <f>ROUND(E239*N239,2)</f>
        <v>0</v>
      </c>
      <c r="P239" s="230">
        <v>2.0080000000000001E-2</v>
      </c>
      <c r="Q239" s="230">
        <f>ROUND(E239*P239,2)</f>
        <v>0.02</v>
      </c>
      <c r="R239" s="231"/>
      <c r="S239" s="231" t="s">
        <v>149</v>
      </c>
      <c r="T239" s="231" t="s">
        <v>149</v>
      </c>
      <c r="U239" s="231">
        <v>0.1196</v>
      </c>
      <c r="V239" s="231">
        <f>ROUND(E239*U239,2)</f>
        <v>0.12</v>
      </c>
      <c r="W239" s="231"/>
      <c r="X239" s="231" t="s">
        <v>150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151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27"/>
      <c r="B240" s="228"/>
      <c r="C240" s="259" t="s">
        <v>433</v>
      </c>
      <c r="D240" s="233"/>
      <c r="E240" s="234">
        <v>1</v>
      </c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144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43">
        <v>89</v>
      </c>
      <c r="B241" s="244" t="s">
        <v>434</v>
      </c>
      <c r="C241" s="258" t="s">
        <v>435</v>
      </c>
      <c r="D241" s="245" t="s">
        <v>184</v>
      </c>
      <c r="E241" s="246">
        <v>17.95</v>
      </c>
      <c r="F241" s="247"/>
      <c r="G241" s="248">
        <f>ROUND(E241*F241,2)</f>
        <v>0</v>
      </c>
      <c r="H241" s="232"/>
      <c r="I241" s="231">
        <f>ROUND(E241*H241,2)</f>
        <v>0</v>
      </c>
      <c r="J241" s="232"/>
      <c r="K241" s="231">
        <f>ROUND(E241*J241,2)</f>
        <v>0</v>
      </c>
      <c r="L241" s="231">
        <v>21</v>
      </c>
      <c r="M241" s="231">
        <f>G241*(1+L241/100)</f>
        <v>0</v>
      </c>
      <c r="N241" s="230">
        <v>0</v>
      </c>
      <c r="O241" s="230">
        <f>ROUND(E241*N241,2)</f>
        <v>0</v>
      </c>
      <c r="P241" s="230">
        <v>1.92E-3</v>
      </c>
      <c r="Q241" s="230">
        <f>ROUND(E241*P241,2)</f>
        <v>0.03</v>
      </c>
      <c r="R241" s="231"/>
      <c r="S241" s="231" t="s">
        <v>149</v>
      </c>
      <c r="T241" s="231" t="s">
        <v>149</v>
      </c>
      <c r="U241" s="231">
        <v>7.0000000000000007E-2</v>
      </c>
      <c r="V241" s="231">
        <f>ROUND(E241*U241,2)</f>
        <v>1.26</v>
      </c>
      <c r="W241" s="231"/>
      <c r="X241" s="231" t="s">
        <v>150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151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7"/>
      <c r="B242" s="228"/>
      <c r="C242" s="259" t="s">
        <v>436</v>
      </c>
      <c r="D242" s="233"/>
      <c r="E242" s="234">
        <v>6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144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27"/>
      <c r="B243" s="228"/>
      <c r="C243" s="259" t="s">
        <v>248</v>
      </c>
      <c r="D243" s="233"/>
      <c r="E243" s="234">
        <v>11.95</v>
      </c>
      <c r="F243" s="231"/>
      <c r="G243" s="231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144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43">
        <v>90</v>
      </c>
      <c r="B244" s="244" t="s">
        <v>437</v>
      </c>
      <c r="C244" s="258" t="s">
        <v>438</v>
      </c>
      <c r="D244" s="245" t="s">
        <v>184</v>
      </c>
      <c r="E244" s="246">
        <v>13</v>
      </c>
      <c r="F244" s="247"/>
      <c r="G244" s="248">
        <f>ROUND(E244*F244,2)</f>
        <v>0</v>
      </c>
      <c r="H244" s="232"/>
      <c r="I244" s="231">
        <f>ROUND(E244*H244,2)</f>
        <v>0</v>
      </c>
      <c r="J244" s="232"/>
      <c r="K244" s="231">
        <f>ROUND(E244*J244,2)</f>
        <v>0</v>
      </c>
      <c r="L244" s="231">
        <v>21</v>
      </c>
      <c r="M244" s="231">
        <f>G244*(1+L244/100)</f>
        <v>0</v>
      </c>
      <c r="N244" s="230">
        <v>0</v>
      </c>
      <c r="O244" s="230">
        <f>ROUND(E244*N244,2)</f>
        <v>0</v>
      </c>
      <c r="P244" s="230">
        <v>3.0699999999999998E-3</v>
      </c>
      <c r="Q244" s="230">
        <f>ROUND(E244*P244,2)</f>
        <v>0.04</v>
      </c>
      <c r="R244" s="231"/>
      <c r="S244" s="231" t="s">
        <v>149</v>
      </c>
      <c r="T244" s="231" t="s">
        <v>149</v>
      </c>
      <c r="U244" s="231">
        <v>5.2900000000000003E-2</v>
      </c>
      <c r="V244" s="231">
        <f>ROUND(E244*U244,2)</f>
        <v>0.69</v>
      </c>
      <c r="W244" s="231"/>
      <c r="X244" s="231" t="s">
        <v>150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151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27"/>
      <c r="B245" s="228"/>
      <c r="C245" s="259" t="s">
        <v>418</v>
      </c>
      <c r="D245" s="233"/>
      <c r="E245" s="234">
        <v>13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144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43">
        <v>91</v>
      </c>
      <c r="B246" s="244" t="s">
        <v>439</v>
      </c>
      <c r="C246" s="258" t="s">
        <v>440</v>
      </c>
      <c r="D246" s="245" t="s">
        <v>184</v>
      </c>
      <c r="E246" s="246">
        <v>8</v>
      </c>
      <c r="F246" s="247"/>
      <c r="G246" s="248">
        <f>ROUND(E246*F246,2)</f>
        <v>0</v>
      </c>
      <c r="H246" s="232"/>
      <c r="I246" s="231">
        <f>ROUND(E246*H246,2)</f>
        <v>0</v>
      </c>
      <c r="J246" s="232"/>
      <c r="K246" s="231">
        <f>ROUND(E246*J246,2)</f>
        <v>0</v>
      </c>
      <c r="L246" s="231">
        <v>21</v>
      </c>
      <c r="M246" s="231">
        <f>G246*(1+L246/100)</f>
        <v>0</v>
      </c>
      <c r="N246" s="230">
        <v>0</v>
      </c>
      <c r="O246" s="230">
        <f>ROUND(E246*N246,2)</f>
        <v>0</v>
      </c>
      <c r="P246" s="230">
        <v>3.7699999999999999E-3</v>
      </c>
      <c r="Q246" s="230">
        <f>ROUND(E246*P246,2)</f>
        <v>0.03</v>
      </c>
      <c r="R246" s="231"/>
      <c r="S246" s="231" t="s">
        <v>149</v>
      </c>
      <c r="T246" s="231" t="s">
        <v>149</v>
      </c>
      <c r="U246" s="231">
        <v>7.0000000000000007E-2</v>
      </c>
      <c r="V246" s="231">
        <f>ROUND(E246*U246,2)</f>
        <v>0.56000000000000005</v>
      </c>
      <c r="W246" s="231"/>
      <c r="X246" s="231" t="s">
        <v>150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151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27"/>
      <c r="B247" s="228"/>
      <c r="C247" s="259" t="s">
        <v>415</v>
      </c>
      <c r="D247" s="233"/>
      <c r="E247" s="234">
        <v>8</v>
      </c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144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3">
        <v>92</v>
      </c>
      <c r="B248" s="244" t="s">
        <v>441</v>
      </c>
      <c r="C248" s="258" t="s">
        <v>442</v>
      </c>
      <c r="D248" s="245" t="s">
        <v>184</v>
      </c>
      <c r="E248" s="246">
        <v>34.5</v>
      </c>
      <c r="F248" s="247"/>
      <c r="G248" s="248">
        <f>ROUND(E248*F248,2)</f>
        <v>0</v>
      </c>
      <c r="H248" s="232"/>
      <c r="I248" s="231">
        <f>ROUND(E248*H248,2)</f>
        <v>0</v>
      </c>
      <c r="J248" s="232"/>
      <c r="K248" s="231">
        <f>ROUND(E248*J248,2)</f>
        <v>0</v>
      </c>
      <c r="L248" s="231">
        <v>21</v>
      </c>
      <c r="M248" s="231">
        <f>G248*(1+L248/100)</f>
        <v>0</v>
      </c>
      <c r="N248" s="230">
        <v>0</v>
      </c>
      <c r="O248" s="230">
        <f>ROUND(E248*N248,2)</f>
        <v>0</v>
      </c>
      <c r="P248" s="230">
        <v>2.8500000000000001E-3</v>
      </c>
      <c r="Q248" s="230">
        <f>ROUND(E248*P248,2)</f>
        <v>0.1</v>
      </c>
      <c r="R248" s="231"/>
      <c r="S248" s="231" t="s">
        <v>149</v>
      </c>
      <c r="T248" s="231" t="s">
        <v>149</v>
      </c>
      <c r="U248" s="231">
        <v>6.9000000000000006E-2</v>
      </c>
      <c r="V248" s="231">
        <f>ROUND(E248*U248,2)</f>
        <v>2.38</v>
      </c>
      <c r="W248" s="231"/>
      <c r="X248" s="231" t="s">
        <v>150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151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7"/>
      <c r="B249" s="228"/>
      <c r="C249" s="259" t="s">
        <v>443</v>
      </c>
      <c r="D249" s="233"/>
      <c r="E249" s="234">
        <v>18</v>
      </c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144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27"/>
      <c r="B250" s="228"/>
      <c r="C250" s="259" t="s">
        <v>444</v>
      </c>
      <c r="D250" s="233"/>
      <c r="E250" s="234">
        <v>16.5</v>
      </c>
      <c r="F250" s="231"/>
      <c r="G250" s="231"/>
      <c r="H250" s="231"/>
      <c r="I250" s="231"/>
      <c r="J250" s="231"/>
      <c r="K250" s="231"/>
      <c r="L250" s="231"/>
      <c r="M250" s="231"/>
      <c r="N250" s="230"/>
      <c r="O250" s="230"/>
      <c r="P250" s="230"/>
      <c r="Q250" s="230"/>
      <c r="R250" s="231"/>
      <c r="S250" s="231"/>
      <c r="T250" s="231"/>
      <c r="U250" s="231"/>
      <c r="V250" s="231"/>
      <c r="W250" s="231"/>
      <c r="X250" s="23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144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49">
        <v>93</v>
      </c>
      <c r="B251" s="250" t="s">
        <v>445</v>
      </c>
      <c r="C251" s="260" t="s">
        <v>446</v>
      </c>
      <c r="D251" s="251" t="s">
        <v>209</v>
      </c>
      <c r="E251" s="252">
        <v>1</v>
      </c>
      <c r="F251" s="253"/>
      <c r="G251" s="254">
        <f>ROUND(E251*F251,2)</f>
        <v>0</v>
      </c>
      <c r="H251" s="232"/>
      <c r="I251" s="231">
        <f>ROUND(E251*H251,2)</f>
        <v>0</v>
      </c>
      <c r="J251" s="232"/>
      <c r="K251" s="231">
        <f>ROUND(E251*J251,2)</f>
        <v>0</v>
      </c>
      <c r="L251" s="231">
        <v>21</v>
      </c>
      <c r="M251" s="231">
        <f>G251*(1+L251/100)</f>
        <v>0</v>
      </c>
      <c r="N251" s="230">
        <v>4.6000000000000001E-4</v>
      </c>
      <c r="O251" s="230">
        <f>ROUND(E251*N251,2)</f>
        <v>0</v>
      </c>
      <c r="P251" s="230">
        <v>0</v>
      </c>
      <c r="Q251" s="230">
        <f>ROUND(E251*P251,2)</f>
        <v>0</v>
      </c>
      <c r="R251" s="231"/>
      <c r="S251" s="231" t="s">
        <v>139</v>
      </c>
      <c r="T251" s="231" t="s">
        <v>185</v>
      </c>
      <c r="U251" s="231">
        <v>1.48</v>
      </c>
      <c r="V251" s="231">
        <f>ROUND(E251*U251,2)</f>
        <v>1.48</v>
      </c>
      <c r="W251" s="231"/>
      <c r="X251" s="231" t="s">
        <v>150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151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43">
        <v>94</v>
      </c>
      <c r="B252" s="244" t="s">
        <v>270</v>
      </c>
      <c r="C252" s="258" t="s">
        <v>271</v>
      </c>
      <c r="D252" s="245" t="s">
        <v>272</v>
      </c>
      <c r="E252" s="246">
        <v>8</v>
      </c>
      <c r="F252" s="247"/>
      <c r="G252" s="248">
        <f>ROUND(E252*F252,2)</f>
        <v>0</v>
      </c>
      <c r="H252" s="232"/>
      <c r="I252" s="231">
        <f>ROUND(E252*H252,2)</f>
        <v>0</v>
      </c>
      <c r="J252" s="232"/>
      <c r="K252" s="231">
        <f>ROUND(E252*J252,2)</f>
        <v>0</v>
      </c>
      <c r="L252" s="231">
        <v>21</v>
      </c>
      <c r="M252" s="231">
        <f>G252*(1+L252/100)</f>
        <v>0</v>
      </c>
      <c r="N252" s="230">
        <v>0</v>
      </c>
      <c r="O252" s="230">
        <f>ROUND(E252*N252,2)</f>
        <v>0</v>
      </c>
      <c r="P252" s="230">
        <v>0</v>
      </c>
      <c r="Q252" s="230">
        <f>ROUND(E252*P252,2)</f>
        <v>0</v>
      </c>
      <c r="R252" s="231" t="s">
        <v>273</v>
      </c>
      <c r="S252" s="231" t="s">
        <v>149</v>
      </c>
      <c r="T252" s="231" t="s">
        <v>149</v>
      </c>
      <c r="U252" s="231">
        <v>1</v>
      </c>
      <c r="V252" s="231">
        <f>ROUND(E252*U252,2)</f>
        <v>8</v>
      </c>
      <c r="W252" s="231"/>
      <c r="X252" s="231" t="s">
        <v>274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275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27"/>
      <c r="B253" s="228"/>
      <c r="C253" s="259" t="s">
        <v>447</v>
      </c>
      <c r="D253" s="233"/>
      <c r="E253" s="234">
        <v>8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144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27">
        <v>95</v>
      </c>
      <c r="B254" s="228" t="s">
        <v>448</v>
      </c>
      <c r="C254" s="261" t="s">
        <v>449</v>
      </c>
      <c r="D254" s="229" t="s">
        <v>0</v>
      </c>
      <c r="E254" s="255"/>
      <c r="F254" s="232"/>
      <c r="G254" s="231">
        <f>ROUND(E254*F254,2)</f>
        <v>0</v>
      </c>
      <c r="H254" s="232"/>
      <c r="I254" s="231">
        <f>ROUND(E254*H254,2)</f>
        <v>0</v>
      </c>
      <c r="J254" s="232"/>
      <c r="K254" s="231">
        <f>ROUND(E254*J254,2)</f>
        <v>0</v>
      </c>
      <c r="L254" s="231">
        <v>21</v>
      </c>
      <c r="M254" s="231">
        <f>G254*(1+L254/100)</f>
        <v>0</v>
      </c>
      <c r="N254" s="230">
        <v>0</v>
      </c>
      <c r="O254" s="230">
        <f>ROUND(E254*N254,2)</f>
        <v>0</v>
      </c>
      <c r="P254" s="230">
        <v>0</v>
      </c>
      <c r="Q254" s="230">
        <f>ROUND(E254*P254,2)</f>
        <v>0</v>
      </c>
      <c r="R254" s="231"/>
      <c r="S254" s="231" t="s">
        <v>149</v>
      </c>
      <c r="T254" s="231" t="s">
        <v>149</v>
      </c>
      <c r="U254" s="231">
        <v>0</v>
      </c>
      <c r="V254" s="231">
        <f>ROUND(E254*U254,2)</f>
        <v>0</v>
      </c>
      <c r="W254" s="231"/>
      <c r="X254" s="231" t="s">
        <v>243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244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x14ac:dyDescent="0.2">
      <c r="A255" s="237" t="s">
        <v>134</v>
      </c>
      <c r="B255" s="238" t="s">
        <v>94</v>
      </c>
      <c r="C255" s="257" t="s">
        <v>95</v>
      </c>
      <c r="D255" s="239"/>
      <c r="E255" s="240"/>
      <c r="F255" s="241"/>
      <c r="G255" s="242">
        <f>SUMIF(AG256:AG283,"&lt;&gt;NOR",G256:G283)</f>
        <v>0</v>
      </c>
      <c r="H255" s="236"/>
      <c r="I255" s="236">
        <f>SUM(I256:I283)</f>
        <v>0</v>
      </c>
      <c r="J255" s="236"/>
      <c r="K255" s="236">
        <f>SUM(K256:K283)</f>
        <v>0</v>
      </c>
      <c r="L255" s="236"/>
      <c r="M255" s="236">
        <f>SUM(M256:M283)</f>
        <v>0</v>
      </c>
      <c r="N255" s="235"/>
      <c r="O255" s="235">
        <f>SUM(O256:O283)</f>
        <v>19.400000000000002</v>
      </c>
      <c r="P255" s="235"/>
      <c r="Q255" s="235">
        <f>SUM(Q256:Q283)</f>
        <v>17.22</v>
      </c>
      <c r="R255" s="236"/>
      <c r="S255" s="236"/>
      <c r="T255" s="236"/>
      <c r="U255" s="236"/>
      <c r="V255" s="236">
        <f>SUM(V256:V283)</f>
        <v>369.99</v>
      </c>
      <c r="W255" s="236"/>
      <c r="X255" s="236"/>
      <c r="AG255" t="s">
        <v>135</v>
      </c>
    </row>
    <row r="256" spans="1:60" outlineLevel="1" x14ac:dyDescent="0.2">
      <c r="A256" s="243">
        <v>96</v>
      </c>
      <c r="B256" s="244" t="s">
        <v>450</v>
      </c>
      <c r="C256" s="258" t="s">
        <v>451</v>
      </c>
      <c r="D256" s="245" t="s">
        <v>155</v>
      </c>
      <c r="E256" s="246">
        <v>410</v>
      </c>
      <c r="F256" s="247"/>
      <c r="G256" s="248">
        <f>ROUND(E256*F256,2)</f>
        <v>0</v>
      </c>
      <c r="H256" s="232"/>
      <c r="I256" s="231">
        <f>ROUND(E256*H256,2)</f>
        <v>0</v>
      </c>
      <c r="J256" s="232"/>
      <c r="K256" s="231">
        <f>ROUND(E256*J256,2)</f>
        <v>0</v>
      </c>
      <c r="L256" s="231">
        <v>21</v>
      </c>
      <c r="M256" s="231">
        <f>G256*(1+L256/100)</f>
        <v>0</v>
      </c>
      <c r="N256" s="230">
        <v>0</v>
      </c>
      <c r="O256" s="230">
        <f>ROUND(E256*N256,2)</f>
        <v>0</v>
      </c>
      <c r="P256" s="230">
        <v>4.2000000000000003E-2</v>
      </c>
      <c r="Q256" s="230">
        <f>ROUND(E256*P256,2)</f>
        <v>17.22</v>
      </c>
      <c r="R256" s="231"/>
      <c r="S256" s="231" t="s">
        <v>149</v>
      </c>
      <c r="T256" s="231" t="s">
        <v>149</v>
      </c>
      <c r="U256" s="231">
        <v>0.14000000000000001</v>
      </c>
      <c r="V256" s="231">
        <f>ROUND(E256*U256,2)</f>
        <v>57.4</v>
      </c>
      <c r="W256" s="231"/>
      <c r="X256" s="231" t="s">
        <v>150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151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27"/>
      <c r="B257" s="228"/>
      <c r="C257" s="259" t="s">
        <v>351</v>
      </c>
      <c r="D257" s="233"/>
      <c r="E257" s="234">
        <v>410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144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43">
        <v>97</v>
      </c>
      <c r="B258" s="244" t="s">
        <v>452</v>
      </c>
      <c r="C258" s="258" t="s">
        <v>453</v>
      </c>
      <c r="D258" s="245" t="s">
        <v>184</v>
      </c>
      <c r="E258" s="246">
        <v>22</v>
      </c>
      <c r="F258" s="247"/>
      <c r="G258" s="248">
        <f>ROUND(E258*F258,2)</f>
        <v>0</v>
      </c>
      <c r="H258" s="232"/>
      <c r="I258" s="231">
        <f>ROUND(E258*H258,2)</f>
        <v>0</v>
      </c>
      <c r="J258" s="232"/>
      <c r="K258" s="231">
        <f>ROUND(E258*J258,2)</f>
        <v>0</v>
      </c>
      <c r="L258" s="231">
        <v>21</v>
      </c>
      <c r="M258" s="231">
        <f>G258*(1+L258/100)</f>
        <v>0</v>
      </c>
      <c r="N258" s="230">
        <v>1.0399999999999999E-3</v>
      </c>
      <c r="O258" s="230">
        <f>ROUND(E258*N258,2)</f>
        <v>0.02</v>
      </c>
      <c r="P258" s="230">
        <v>0</v>
      </c>
      <c r="Q258" s="230">
        <f>ROUND(E258*P258,2)</f>
        <v>0</v>
      </c>
      <c r="R258" s="231"/>
      <c r="S258" s="231" t="s">
        <v>149</v>
      </c>
      <c r="T258" s="231" t="s">
        <v>149</v>
      </c>
      <c r="U258" s="231">
        <v>0.2</v>
      </c>
      <c r="V258" s="231">
        <f>ROUND(E258*U258,2)</f>
        <v>4.4000000000000004</v>
      </c>
      <c r="W258" s="231"/>
      <c r="X258" s="231" t="s">
        <v>150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151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27"/>
      <c r="B259" s="228"/>
      <c r="C259" s="259" t="s">
        <v>454</v>
      </c>
      <c r="D259" s="233"/>
      <c r="E259" s="234">
        <v>22</v>
      </c>
      <c r="F259" s="231"/>
      <c r="G259" s="231"/>
      <c r="H259" s="231"/>
      <c r="I259" s="231"/>
      <c r="J259" s="231"/>
      <c r="K259" s="231"/>
      <c r="L259" s="231"/>
      <c r="M259" s="231"/>
      <c r="N259" s="230"/>
      <c r="O259" s="230"/>
      <c r="P259" s="230"/>
      <c r="Q259" s="230"/>
      <c r="R259" s="231"/>
      <c r="S259" s="231"/>
      <c r="T259" s="231"/>
      <c r="U259" s="231"/>
      <c r="V259" s="231"/>
      <c r="W259" s="231"/>
      <c r="X259" s="23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144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43">
        <v>98</v>
      </c>
      <c r="B260" s="244" t="s">
        <v>455</v>
      </c>
      <c r="C260" s="258" t="s">
        <v>456</v>
      </c>
      <c r="D260" s="245" t="s">
        <v>155</v>
      </c>
      <c r="E260" s="246">
        <v>410</v>
      </c>
      <c r="F260" s="247"/>
      <c r="G260" s="248">
        <f>ROUND(E260*F260,2)</f>
        <v>0</v>
      </c>
      <c r="H260" s="232"/>
      <c r="I260" s="231">
        <f>ROUND(E260*H260,2)</f>
        <v>0</v>
      </c>
      <c r="J260" s="232"/>
      <c r="K260" s="231">
        <f>ROUND(E260*J260,2)</f>
        <v>0</v>
      </c>
      <c r="L260" s="231">
        <v>21</v>
      </c>
      <c r="M260" s="231">
        <f>G260*(1+L260/100)</f>
        <v>0</v>
      </c>
      <c r="N260" s="230">
        <v>4.5220000000000003E-2</v>
      </c>
      <c r="O260" s="230">
        <f>ROUND(E260*N260,2)</f>
        <v>18.54</v>
      </c>
      <c r="P260" s="230">
        <v>0</v>
      </c>
      <c r="Q260" s="230">
        <f>ROUND(E260*P260,2)</f>
        <v>0</v>
      </c>
      <c r="R260" s="231"/>
      <c r="S260" s="231" t="s">
        <v>149</v>
      </c>
      <c r="T260" s="231" t="s">
        <v>149</v>
      </c>
      <c r="U260" s="231">
        <v>0.42</v>
      </c>
      <c r="V260" s="231">
        <f>ROUND(E260*U260,2)</f>
        <v>172.2</v>
      </c>
      <c r="W260" s="231"/>
      <c r="X260" s="231" t="s">
        <v>150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151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27"/>
      <c r="B261" s="228"/>
      <c r="C261" s="259" t="s">
        <v>351</v>
      </c>
      <c r="D261" s="233"/>
      <c r="E261" s="234">
        <v>410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144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43">
        <v>99</v>
      </c>
      <c r="B262" s="244" t="s">
        <v>457</v>
      </c>
      <c r="C262" s="258" t="s">
        <v>458</v>
      </c>
      <c r="D262" s="245" t="s">
        <v>184</v>
      </c>
      <c r="E262" s="246">
        <v>7.7</v>
      </c>
      <c r="F262" s="247"/>
      <c r="G262" s="248">
        <f>ROUND(E262*F262,2)</f>
        <v>0</v>
      </c>
      <c r="H262" s="232"/>
      <c r="I262" s="231">
        <f>ROUND(E262*H262,2)</f>
        <v>0</v>
      </c>
      <c r="J262" s="232"/>
      <c r="K262" s="231">
        <f>ROUND(E262*J262,2)</f>
        <v>0</v>
      </c>
      <c r="L262" s="231">
        <v>21</v>
      </c>
      <c r="M262" s="231">
        <f>G262*(1+L262/100)</f>
        <v>0</v>
      </c>
      <c r="N262" s="230">
        <v>8.7799999999999996E-3</v>
      </c>
      <c r="O262" s="230">
        <f>ROUND(E262*N262,2)</f>
        <v>7.0000000000000007E-2</v>
      </c>
      <c r="P262" s="230">
        <v>0</v>
      </c>
      <c r="Q262" s="230">
        <f>ROUND(E262*P262,2)</f>
        <v>0</v>
      </c>
      <c r="R262" s="231"/>
      <c r="S262" s="231" t="s">
        <v>149</v>
      </c>
      <c r="T262" s="231" t="s">
        <v>149</v>
      </c>
      <c r="U262" s="231">
        <v>0.33</v>
      </c>
      <c r="V262" s="231">
        <f>ROUND(E262*U262,2)</f>
        <v>2.54</v>
      </c>
      <c r="W262" s="231"/>
      <c r="X262" s="231" t="s">
        <v>150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151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27"/>
      <c r="B263" s="228"/>
      <c r="C263" s="259" t="s">
        <v>459</v>
      </c>
      <c r="D263" s="233"/>
      <c r="E263" s="234">
        <v>7.7</v>
      </c>
      <c r="F263" s="231"/>
      <c r="G263" s="231"/>
      <c r="H263" s="231"/>
      <c r="I263" s="231"/>
      <c r="J263" s="231"/>
      <c r="K263" s="231"/>
      <c r="L263" s="231"/>
      <c r="M263" s="231"/>
      <c r="N263" s="230"/>
      <c r="O263" s="230"/>
      <c r="P263" s="230"/>
      <c r="Q263" s="230"/>
      <c r="R263" s="231"/>
      <c r="S263" s="231"/>
      <c r="T263" s="231"/>
      <c r="U263" s="231"/>
      <c r="V263" s="231"/>
      <c r="W263" s="231"/>
      <c r="X263" s="23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144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43">
        <v>100</v>
      </c>
      <c r="B264" s="244" t="s">
        <v>460</v>
      </c>
      <c r="C264" s="258" t="s">
        <v>461</v>
      </c>
      <c r="D264" s="245" t="s">
        <v>209</v>
      </c>
      <c r="E264" s="246">
        <v>1</v>
      </c>
      <c r="F264" s="247"/>
      <c r="G264" s="248">
        <f>ROUND(E264*F264,2)</f>
        <v>0</v>
      </c>
      <c r="H264" s="232"/>
      <c r="I264" s="231">
        <f>ROUND(E264*H264,2)</f>
        <v>0</v>
      </c>
      <c r="J264" s="232"/>
      <c r="K264" s="231">
        <f>ROUND(E264*J264,2)</f>
        <v>0</v>
      </c>
      <c r="L264" s="231">
        <v>21</v>
      </c>
      <c r="M264" s="231">
        <f>G264*(1+L264/100)</f>
        <v>0</v>
      </c>
      <c r="N264" s="230">
        <v>1.3339999999999999E-2</v>
      </c>
      <c r="O264" s="230">
        <f>ROUND(E264*N264,2)</f>
        <v>0.01</v>
      </c>
      <c r="P264" s="230">
        <v>0</v>
      </c>
      <c r="Q264" s="230">
        <f>ROUND(E264*P264,2)</f>
        <v>0</v>
      </c>
      <c r="R264" s="231"/>
      <c r="S264" s="231" t="s">
        <v>149</v>
      </c>
      <c r="T264" s="231" t="s">
        <v>149</v>
      </c>
      <c r="U264" s="231">
        <v>0.27600000000000002</v>
      </c>
      <c r="V264" s="231">
        <f>ROUND(E264*U264,2)</f>
        <v>0.28000000000000003</v>
      </c>
      <c r="W264" s="231"/>
      <c r="X264" s="231" t="s">
        <v>150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151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27"/>
      <c r="B265" s="228"/>
      <c r="C265" s="259" t="s">
        <v>433</v>
      </c>
      <c r="D265" s="233"/>
      <c r="E265" s="234">
        <v>1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144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3">
        <v>101</v>
      </c>
      <c r="B266" s="244" t="s">
        <v>462</v>
      </c>
      <c r="C266" s="258" t="s">
        <v>463</v>
      </c>
      <c r="D266" s="245" t="s">
        <v>184</v>
      </c>
      <c r="E266" s="246">
        <v>143.4</v>
      </c>
      <c r="F266" s="247"/>
      <c r="G266" s="248">
        <f>ROUND(E266*F266,2)</f>
        <v>0</v>
      </c>
      <c r="H266" s="232"/>
      <c r="I266" s="231">
        <f>ROUND(E266*H266,2)</f>
        <v>0</v>
      </c>
      <c r="J266" s="232"/>
      <c r="K266" s="231">
        <f>ROUND(E266*J266,2)</f>
        <v>0</v>
      </c>
      <c r="L266" s="231">
        <v>21</v>
      </c>
      <c r="M266" s="231">
        <f>G266*(1+L266/100)</f>
        <v>0</v>
      </c>
      <c r="N266" s="230">
        <v>1.0000000000000001E-5</v>
      </c>
      <c r="O266" s="230">
        <f>ROUND(E266*N266,2)</f>
        <v>0</v>
      </c>
      <c r="P266" s="230">
        <v>0</v>
      </c>
      <c r="Q266" s="230">
        <f>ROUND(E266*P266,2)</f>
        <v>0</v>
      </c>
      <c r="R266" s="231"/>
      <c r="S266" s="231" t="s">
        <v>149</v>
      </c>
      <c r="T266" s="231" t="s">
        <v>149</v>
      </c>
      <c r="U266" s="231">
        <v>0.32</v>
      </c>
      <c r="V266" s="231">
        <f>ROUND(E266*U266,2)</f>
        <v>45.89</v>
      </c>
      <c r="W266" s="231"/>
      <c r="X266" s="231" t="s">
        <v>150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151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7"/>
      <c r="B267" s="228"/>
      <c r="C267" s="259" t="s">
        <v>464</v>
      </c>
      <c r="D267" s="233"/>
      <c r="E267" s="234">
        <v>112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144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27"/>
      <c r="B268" s="228"/>
      <c r="C268" s="259" t="s">
        <v>418</v>
      </c>
      <c r="D268" s="233"/>
      <c r="E268" s="234">
        <v>13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144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27"/>
      <c r="B269" s="228"/>
      <c r="C269" s="259" t="s">
        <v>465</v>
      </c>
      <c r="D269" s="233"/>
      <c r="E269" s="234">
        <v>18.399999999999999</v>
      </c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144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43">
        <v>102</v>
      </c>
      <c r="B270" s="244" t="s">
        <v>466</v>
      </c>
      <c r="C270" s="258" t="s">
        <v>467</v>
      </c>
      <c r="D270" s="245" t="s">
        <v>209</v>
      </c>
      <c r="E270" s="246">
        <v>2</v>
      </c>
      <c r="F270" s="247"/>
      <c r="G270" s="248">
        <f>ROUND(E270*F270,2)</f>
        <v>0</v>
      </c>
      <c r="H270" s="232"/>
      <c r="I270" s="231">
        <f>ROUND(E270*H270,2)</f>
        <v>0</v>
      </c>
      <c r="J270" s="232"/>
      <c r="K270" s="231">
        <f>ROUND(E270*J270,2)</f>
        <v>0</v>
      </c>
      <c r="L270" s="231">
        <v>21</v>
      </c>
      <c r="M270" s="231">
        <f>G270*(1+L270/100)</f>
        <v>0</v>
      </c>
      <c r="N270" s="230">
        <v>3.8500000000000001E-3</v>
      </c>
      <c r="O270" s="230">
        <f>ROUND(E270*N270,2)</f>
        <v>0.01</v>
      </c>
      <c r="P270" s="230">
        <v>0</v>
      </c>
      <c r="Q270" s="230">
        <f>ROUND(E270*P270,2)</f>
        <v>0</v>
      </c>
      <c r="R270" s="231"/>
      <c r="S270" s="231" t="s">
        <v>149</v>
      </c>
      <c r="T270" s="231" t="s">
        <v>149</v>
      </c>
      <c r="U270" s="231">
        <v>0.24</v>
      </c>
      <c r="V270" s="231">
        <f>ROUND(E270*U270,2)</f>
        <v>0.48</v>
      </c>
      <c r="W270" s="231"/>
      <c r="X270" s="231" t="s">
        <v>150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151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27"/>
      <c r="B271" s="228"/>
      <c r="C271" s="259" t="s">
        <v>64</v>
      </c>
      <c r="D271" s="233"/>
      <c r="E271" s="234">
        <v>2</v>
      </c>
      <c r="F271" s="231"/>
      <c r="G271" s="231"/>
      <c r="H271" s="231"/>
      <c r="I271" s="231"/>
      <c r="J271" s="231"/>
      <c r="K271" s="231"/>
      <c r="L271" s="231"/>
      <c r="M271" s="231"/>
      <c r="N271" s="230"/>
      <c r="O271" s="230"/>
      <c r="P271" s="230"/>
      <c r="Q271" s="230"/>
      <c r="R271" s="231"/>
      <c r="S271" s="231"/>
      <c r="T271" s="231"/>
      <c r="U271" s="231"/>
      <c r="V271" s="231"/>
      <c r="W271" s="231"/>
      <c r="X271" s="23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144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3">
        <v>103</v>
      </c>
      <c r="B272" s="244" t="s">
        <v>468</v>
      </c>
      <c r="C272" s="258" t="s">
        <v>469</v>
      </c>
      <c r="D272" s="245" t="s">
        <v>184</v>
      </c>
      <c r="E272" s="246">
        <v>57.47</v>
      </c>
      <c r="F272" s="247"/>
      <c r="G272" s="248">
        <f>ROUND(E272*F272,2)</f>
        <v>0</v>
      </c>
      <c r="H272" s="232"/>
      <c r="I272" s="231">
        <f>ROUND(E272*H272,2)</f>
        <v>0</v>
      </c>
      <c r="J272" s="232"/>
      <c r="K272" s="231">
        <f>ROUND(E272*J272,2)</f>
        <v>0</v>
      </c>
      <c r="L272" s="231">
        <v>21</v>
      </c>
      <c r="M272" s="231">
        <f>G272*(1+L272/100)</f>
        <v>0</v>
      </c>
      <c r="N272" s="230">
        <v>5.1000000000000004E-4</v>
      </c>
      <c r="O272" s="230">
        <f>ROUND(E272*N272,2)</f>
        <v>0.03</v>
      </c>
      <c r="P272" s="230">
        <v>0</v>
      </c>
      <c r="Q272" s="230">
        <f>ROUND(E272*P272,2)</f>
        <v>0</v>
      </c>
      <c r="R272" s="231"/>
      <c r="S272" s="231" t="s">
        <v>149</v>
      </c>
      <c r="T272" s="231" t="s">
        <v>149</v>
      </c>
      <c r="U272" s="231">
        <v>6.7000000000000004E-2</v>
      </c>
      <c r="V272" s="231">
        <f>ROUND(E272*U272,2)</f>
        <v>3.85</v>
      </c>
      <c r="W272" s="231"/>
      <c r="X272" s="231" t="s">
        <v>150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151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27"/>
      <c r="B273" s="228"/>
      <c r="C273" s="259" t="s">
        <v>470</v>
      </c>
      <c r="D273" s="233"/>
      <c r="E273" s="234">
        <v>57.47</v>
      </c>
      <c r="F273" s="231"/>
      <c r="G273" s="231"/>
      <c r="H273" s="231"/>
      <c r="I273" s="231"/>
      <c r="J273" s="231"/>
      <c r="K273" s="231"/>
      <c r="L273" s="231"/>
      <c r="M273" s="231"/>
      <c r="N273" s="230"/>
      <c r="O273" s="230"/>
      <c r="P273" s="230"/>
      <c r="Q273" s="230"/>
      <c r="R273" s="231"/>
      <c r="S273" s="231"/>
      <c r="T273" s="231"/>
      <c r="U273" s="231"/>
      <c r="V273" s="231"/>
      <c r="W273" s="231"/>
      <c r="X273" s="23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144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43">
        <v>104</v>
      </c>
      <c r="B274" s="244" t="s">
        <v>471</v>
      </c>
      <c r="C274" s="258" t="s">
        <v>472</v>
      </c>
      <c r="D274" s="245" t="s">
        <v>184</v>
      </c>
      <c r="E274" s="246">
        <v>57.47</v>
      </c>
      <c r="F274" s="247"/>
      <c r="G274" s="248">
        <f>ROUND(E274*F274,2)</f>
        <v>0</v>
      </c>
      <c r="H274" s="232"/>
      <c r="I274" s="231">
        <f>ROUND(E274*H274,2)</f>
        <v>0</v>
      </c>
      <c r="J274" s="232"/>
      <c r="K274" s="231">
        <f>ROUND(E274*J274,2)</f>
        <v>0</v>
      </c>
      <c r="L274" s="231">
        <v>21</v>
      </c>
      <c r="M274" s="231">
        <f>G274*(1+L274/100)</f>
        <v>0</v>
      </c>
      <c r="N274" s="230">
        <v>2.4000000000000001E-4</v>
      </c>
      <c r="O274" s="230">
        <f>ROUND(E274*N274,2)</f>
        <v>0.01</v>
      </c>
      <c r="P274" s="230">
        <v>0</v>
      </c>
      <c r="Q274" s="230">
        <f>ROUND(E274*P274,2)</f>
        <v>0</v>
      </c>
      <c r="R274" s="231"/>
      <c r="S274" s="231" t="s">
        <v>149</v>
      </c>
      <c r="T274" s="231" t="s">
        <v>149</v>
      </c>
      <c r="U274" s="231">
        <v>0.1</v>
      </c>
      <c r="V274" s="231">
        <f>ROUND(E274*U274,2)</f>
        <v>5.75</v>
      </c>
      <c r="W274" s="231"/>
      <c r="X274" s="231" t="s">
        <v>150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151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27"/>
      <c r="B275" s="228"/>
      <c r="C275" s="259" t="s">
        <v>473</v>
      </c>
      <c r="D275" s="233"/>
      <c r="E275" s="234">
        <v>57.47</v>
      </c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144</v>
      </c>
      <c r="AH275" s="210">
        <v>5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43">
        <v>105</v>
      </c>
      <c r="B276" s="244" t="s">
        <v>474</v>
      </c>
      <c r="C276" s="258" t="s">
        <v>475</v>
      </c>
      <c r="D276" s="245" t="s">
        <v>184</v>
      </c>
      <c r="E276" s="246">
        <v>56</v>
      </c>
      <c r="F276" s="247"/>
      <c r="G276" s="248">
        <f>ROUND(E276*F276,2)</f>
        <v>0</v>
      </c>
      <c r="H276" s="232"/>
      <c r="I276" s="231">
        <f>ROUND(E276*H276,2)</f>
        <v>0</v>
      </c>
      <c r="J276" s="232"/>
      <c r="K276" s="231">
        <f>ROUND(E276*J276,2)</f>
        <v>0</v>
      </c>
      <c r="L276" s="231">
        <v>21</v>
      </c>
      <c r="M276" s="231">
        <f>G276*(1+L276/100)</f>
        <v>0</v>
      </c>
      <c r="N276" s="230">
        <v>8.7799999999999996E-3</v>
      </c>
      <c r="O276" s="230">
        <f>ROUND(E276*N276,2)</f>
        <v>0.49</v>
      </c>
      <c r="P276" s="230">
        <v>0</v>
      </c>
      <c r="Q276" s="230">
        <f>ROUND(E276*P276,2)</f>
        <v>0</v>
      </c>
      <c r="R276" s="231"/>
      <c r="S276" s="231" t="s">
        <v>149</v>
      </c>
      <c r="T276" s="231" t="s">
        <v>149</v>
      </c>
      <c r="U276" s="231">
        <v>0.5</v>
      </c>
      <c r="V276" s="231">
        <f>ROUND(E276*U276,2)</f>
        <v>28</v>
      </c>
      <c r="W276" s="231"/>
      <c r="X276" s="231" t="s">
        <v>150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151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27"/>
      <c r="B277" s="228"/>
      <c r="C277" s="259" t="s">
        <v>476</v>
      </c>
      <c r="D277" s="233"/>
      <c r="E277" s="234">
        <v>56</v>
      </c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144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3">
        <v>106</v>
      </c>
      <c r="B278" s="244" t="s">
        <v>477</v>
      </c>
      <c r="C278" s="258" t="s">
        <v>478</v>
      </c>
      <c r="D278" s="245" t="s">
        <v>155</v>
      </c>
      <c r="E278" s="246">
        <v>492</v>
      </c>
      <c r="F278" s="247"/>
      <c r="G278" s="248">
        <f>ROUND(E278*F278,2)</f>
        <v>0</v>
      </c>
      <c r="H278" s="232"/>
      <c r="I278" s="231">
        <f>ROUND(E278*H278,2)</f>
        <v>0</v>
      </c>
      <c r="J278" s="232"/>
      <c r="K278" s="231">
        <f>ROUND(E278*J278,2)</f>
        <v>0</v>
      </c>
      <c r="L278" s="231">
        <v>21</v>
      </c>
      <c r="M278" s="231">
        <f>G278*(1+L278/100)</f>
        <v>0</v>
      </c>
      <c r="N278" s="230">
        <v>1.8000000000000001E-4</v>
      </c>
      <c r="O278" s="230">
        <f>ROUND(E278*N278,2)</f>
        <v>0.09</v>
      </c>
      <c r="P278" s="230">
        <v>0</v>
      </c>
      <c r="Q278" s="230">
        <f>ROUND(E278*P278,2)</f>
        <v>0</v>
      </c>
      <c r="R278" s="231"/>
      <c r="S278" s="231" t="s">
        <v>149</v>
      </c>
      <c r="T278" s="231" t="s">
        <v>149</v>
      </c>
      <c r="U278" s="231">
        <v>0.1</v>
      </c>
      <c r="V278" s="231">
        <f>ROUND(E278*U278,2)</f>
        <v>49.2</v>
      </c>
      <c r="W278" s="231"/>
      <c r="X278" s="231" t="s">
        <v>150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151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27"/>
      <c r="B279" s="228"/>
      <c r="C279" s="259" t="s">
        <v>479</v>
      </c>
      <c r="D279" s="233"/>
      <c r="E279" s="234">
        <v>492</v>
      </c>
      <c r="F279" s="231"/>
      <c r="G279" s="231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144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49">
        <v>107</v>
      </c>
      <c r="B280" s="250" t="s">
        <v>480</v>
      </c>
      <c r="C280" s="260" t="s">
        <v>481</v>
      </c>
      <c r="D280" s="251" t="s">
        <v>209</v>
      </c>
      <c r="E280" s="252">
        <v>25</v>
      </c>
      <c r="F280" s="253"/>
      <c r="G280" s="254">
        <f>ROUND(E280*F280,2)</f>
        <v>0</v>
      </c>
      <c r="H280" s="232"/>
      <c r="I280" s="231">
        <f>ROUND(E280*H280,2)</f>
        <v>0</v>
      </c>
      <c r="J280" s="232"/>
      <c r="K280" s="231">
        <f>ROUND(E280*J280,2)</f>
        <v>0</v>
      </c>
      <c r="L280" s="231">
        <v>21</v>
      </c>
      <c r="M280" s="231">
        <f>G280*(1+L280/100)</f>
        <v>0</v>
      </c>
      <c r="N280" s="230">
        <v>5.0000000000000002E-5</v>
      </c>
      <c r="O280" s="230">
        <f>ROUND(E280*N280,2)</f>
        <v>0</v>
      </c>
      <c r="P280" s="230">
        <v>0</v>
      </c>
      <c r="Q280" s="230">
        <f>ROUND(E280*P280,2)</f>
        <v>0</v>
      </c>
      <c r="R280" s="231" t="s">
        <v>213</v>
      </c>
      <c r="S280" s="231" t="s">
        <v>149</v>
      </c>
      <c r="T280" s="231" t="s">
        <v>149</v>
      </c>
      <c r="U280" s="231">
        <v>0</v>
      </c>
      <c r="V280" s="231">
        <f>ROUND(E280*U280,2)</f>
        <v>0</v>
      </c>
      <c r="W280" s="231"/>
      <c r="X280" s="231" t="s">
        <v>214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215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43">
        <v>108</v>
      </c>
      <c r="B281" s="244" t="s">
        <v>482</v>
      </c>
      <c r="C281" s="258" t="s">
        <v>483</v>
      </c>
      <c r="D281" s="245" t="s">
        <v>209</v>
      </c>
      <c r="E281" s="246">
        <v>574</v>
      </c>
      <c r="F281" s="247"/>
      <c r="G281" s="248">
        <f>ROUND(E281*F281,2)</f>
        <v>0</v>
      </c>
      <c r="H281" s="232"/>
      <c r="I281" s="231">
        <f>ROUND(E281*H281,2)</f>
        <v>0</v>
      </c>
      <c r="J281" s="232"/>
      <c r="K281" s="231">
        <f>ROUND(E281*J281,2)</f>
        <v>0</v>
      </c>
      <c r="L281" s="231">
        <v>21</v>
      </c>
      <c r="M281" s="231">
        <f>G281*(1+L281/100)</f>
        <v>0</v>
      </c>
      <c r="N281" s="230">
        <v>2.2000000000000001E-4</v>
      </c>
      <c r="O281" s="230">
        <f>ROUND(E281*N281,2)</f>
        <v>0.13</v>
      </c>
      <c r="P281" s="230">
        <v>0</v>
      </c>
      <c r="Q281" s="230">
        <f>ROUND(E281*P281,2)</f>
        <v>0</v>
      </c>
      <c r="R281" s="231" t="s">
        <v>213</v>
      </c>
      <c r="S281" s="231" t="s">
        <v>149</v>
      </c>
      <c r="T281" s="231" t="s">
        <v>149</v>
      </c>
      <c r="U281" s="231">
        <v>0</v>
      </c>
      <c r="V281" s="231">
        <f>ROUND(E281*U281,2)</f>
        <v>0</v>
      </c>
      <c r="W281" s="231"/>
      <c r="X281" s="231" t="s">
        <v>214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215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27"/>
      <c r="B282" s="228"/>
      <c r="C282" s="259" t="s">
        <v>484</v>
      </c>
      <c r="D282" s="233"/>
      <c r="E282" s="234">
        <v>574</v>
      </c>
      <c r="F282" s="231"/>
      <c r="G282" s="231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144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27">
        <v>109</v>
      </c>
      <c r="B283" s="228" t="s">
        <v>485</v>
      </c>
      <c r="C283" s="261" t="s">
        <v>486</v>
      </c>
      <c r="D283" s="229" t="s">
        <v>0</v>
      </c>
      <c r="E283" s="255"/>
      <c r="F283" s="232"/>
      <c r="G283" s="231">
        <f>ROUND(E283*F283,2)</f>
        <v>0</v>
      </c>
      <c r="H283" s="232"/>
      <c r="I283" s="231">
        <f>ROUND(E283*H283,2)</f>
        <v>0</v>
      </c>
      <c r="J283" s="232"/>
      <c r="K283" s="231">
        <f>ROUND(E283*J283,2)</f>
        <v>0</v>
      </c>
      <c r="L283" s="231">
        <v>21</v>
      </c>
      <c r="M283" s="231">
        <f>G283*(1+L283/100)</f>
        <v>0</v>
      </c>
      <c r="N283" s="230">
        <v>0</v>
      </c>
      <c r="O283" s="230">
        <f>ROUND(E283*N283,2)</f>
        <v>0</v>
      </c>
      <c r="P283" s="230">
        <v>0</v>
      </c>
      <c r="Q283" s="230">
        <f>ROUND(E283*P283,2)</f>
        <v>0</v>
      </c>
      <c r="R283" s="231"/>
      <c r="S283" s="231" t="s">
        <v>149</v>
      </c>
      <c r="T283" s="231" t="s">
        <v>149</v>
      </c>
      <c r="U283" s="231">
        <v>2.3E-2</v>
      </c>
      <c r="V283" s="231">
        <f>ROUND(E283*U283,2)</f>
        <v>0</v>
      </c>
      <c r="W283" s="231"/>
      <c r="X283" s="231" t="s">
        <v>243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244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x14ac:dyDescent="0.2">
      <c r="A284" s="237" t="s">
        <v>134</v>
      </c>
      <c r="B284" s="238" t="s">
        <v>96</v>
      </c>
      <c r="C284" s="257" t="s">
        <v>97</v>
      </c>
      <c r="D284" s="239"/>
      <c r="E284" s="240"/>
      <c r="F284" s="241"/>
      <c r="G284" s="242">
        <f>SUMIF(AG285:AG292,"&lt;&gt;NOR",G285:G292)</f>
        <v>0</v>
      </c>
      <c r="H284" s="236"/>
      <c r="I284" s="236">
        <f>SUM(I285:I292)</f>
        <v>0</v>
      </c>
      <c r="J284" s="236"/>
      <c r="K284" s="236">
        <f>SUM(K285:K292)</f>
        <v>0</v>
      </c>
      <c r="L284" s="236"/>
      <c r="M284" s="236">
        <f>SUM(M285:M292)</f>
        <v>0</v>
      </c>
      <c r="N284" s="235"/>
      <c r="O284" s="235">
        <f>SUM(O285:O292)</f>
        <v>1.1299999999999999</v>
      </c>
      <c r="P284" s="235"/>
      <c r="Q284" s="235">
        <f>SUM(Q285:Q292)</f>
        <v>0</v>
      </c>
      <c r="R284" s="236"/>
      <c r="S284" s="236"/>
      <c r="T284" s="236"/>
      <c r="U284" s="236"/>
      <c r="V284" s="236">
        <f>SUM(V285:V292)</f>
        <v>84.75</v>
      </c>
      <c r="W284" s="236"/>
      <c r="X284" s="236"/>
      <c r="AG284" t="s">
        <v>135</v>
      </c>
    </row>
    <row r="285" spans="1:60" outlineLevel="1" x14ac:dyDescent="0.2">
      <c r="A285" s="243">
        <v>110</v>
      </c>
      <c r="B285" s="244" t="s">
        <v>487</v>
      </c>
      <c r="C285" s="258" t="s">
        <v>488</v>
      </c>
      <c r="D285" s="245" t="s">
        <v>184</v>
      </c>
      <c r="E285" s="246">
        <v>456.89499999999998</v>
      </c>
      <c r="F285" s="247"/>
      <c r="G285" s="248">
        <f>ROUND(E285*F285,2)</f>
        <v>0</v>
      </c>
      <c r="H285" s="232"/>
      <c r="I285" s="231">
        <f>ROUND(E285*H285,2)</f>
        <v>0</v>
      </c>
      <c r="J285" s="232"/>
      <c r="K285" s="231">
        <f>ROUND(E285*J285,2)</f>
        <v>0</v>
      </c>
      <c r="L285" s="231">
        <v>21</v>
      </c>
      <c r="M285" s="231">
        <f>G285*(1+L285/100)</f>
        <v>0</v>
      </c>
      <c r="N285" s="230">
        <v>2.7999999999999998E-4</v>
      </c>
      <c r="O285" s="230">
        <f>ROUND(E285*N285,2)</f>
        <v>0.13</v>
      </c>
      <c r="P285" s="230">
        <v>0</v>
      </c>
      <c r="Q285" s="230">
        <f>ROUND(E285*P285,2)</f>
        <v>0</v>
      </c>
      <c r="R285" s="231"/>
      <c r="S285" s="231" t="s">
        <v>149</v>
      </c>
      <c r="T285" s="231" t="s">
        <v>149</v>
      </c>
      <c r="U285" s="231">
        <v>0.1855</v>
      </c>
      <c r="V285" s="231">
        <f>ROUND(E285*U285,2)</f>
        <v>84.75</v>
      </c>
      <c r="W285" s="231"/>
      <c r="X285" s="231" t="s">
        <v>150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151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27"/>
      <c r="B286" s="228"/>
      <c r="C286" s="259" t="s">
        <v>489</v>
      </c>
      <c r="D286" s="233"/>
      <c r="E286" s="234">
        <v>220.4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144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27"/>
      <c r="B287" s="228"/>
      <c r="C287" s="259" t="s">
        <v>490</v>
      </c>
      <c r="D287" s="233"/>
      <c r="E287" s="234">
        <v>22.8</v>
      </c>
      <c r="F287" s="231"/>
      <c r="G287" s="231"/>
      <c r="H287" s="231"/>
      <c r="I287" s="231"/>
      <c r="J287" s="231"/>
      <c r="K287" s="231"/>
      <c r="L287" s="231"/>
      <c r="M287" s="231"/>
      <c r="N287" s="230"/>
      <c r="O287" s="230"/>
      <c r="P287" s="230"/>
      <c r="Q287" s="230"/>
      <c r="R287" s="231"/>
      <c r="S287" s="231"/>
      <c r="T287" s="231"/>
      <c r="U287" s="231"/>
      <c r="V287" s="231"/>
      <c r="W287" s="231"/>
      <c r="X287" s="23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144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27"/>
      <c r="B288" s="228"/>
      <c r="C288" s="259" t="s">
        <v>166</v>
      </c>
      <c r="D288" s="233"/>
      <c r="E288" s="234"/>
      <c r="F288" s="231"/>
      <c r="G288" s="231"/>
      <c r="H288" s="231"/>
      <c r="I288" s="231"/>
      <c r="J288" s="231"/>
      <c r="K288" s="231"/>
      <c r="L288" s="231"/>
      <c r="M288" s="231"/>
      <c r="N288" s="230"/>
      <c r="O288" s="230"/>
      <c r="P288" s="230"/>
      <c r="Q288" s="230"/>
      <c r="R288" s="231"/>
      <c r="S288" s="231"/>
      <c r="T288" s="231"/>
      <c r="U288" s="231"/>
      <c r="V288" s="231"/>
      <c r="W288" s="231"/>
      <c r="X288" s="231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144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27"/>
      <c r="B289" s="228"/>
      <c r="C289" s="259" t="s">
        <v>491</v>
      </c>
      <c r="D289" s="233"/>
      <c r="E289" s="234">
        <v>213.69499999999999</v>
      </c>
      <c r="F289" s="231"/>
      <c r="G289" s="231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144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43">
        <v>111</v>
      </c>
      <c r="B290" s="244" t="s">
        <v>492</v>
      </c>
      <c r="C290" s="258" t="s">
        <v>493</v>
      </c>
      <c r="D290" s="245" t="s">
        <v>184</v>
      </c>
      <c r="E290" s="246">
        <v>502.58449999999999</v>
      </c>
      <c r="F290" s="247"/>
      <c r="G290" s="248">
        <f>ROUND(E290*F290,2)</f>
        <v>0</v>
      </c>
      <c r="H290" s="232"/>
      <c r="I290" s="231">
        <f>ROUND(E290*H290,2)</f>
        <v>0</v>
      </c>
      <c r="J290" s="232"/>
      <c r="K290" s="231">
        <f>ROUND(E290*J290,2)</f>
        <v>0</v>
      </c>
      <c r="L290" s="231">
        <v>21</v>
      </c>
      <c r="M290" s="231">
        <f>G290*(1+L290/100)</f>
        <v>0</v>
      </c>
      <c r="N290" s="230">
        <v>1.98E-3</v>
      </c>
      <c r="O290" s="230">
        <f>ROUND(E290*N290,2)</f>
        <v>1</v>
      </c>
      <c r="P290" s="230">
        <v>0</v>
      </c>
      <c r="Q290" s="230">
        <f>ROUND(E290*P290,2)</f>
        <v>0</v>
      </c>
      <c r="R290" s="231" t="s">
        <v>213</v>
      </c>
      <c r="S290" s="231" t="s">
        <v>149</v>
      </c>
      <c r="T290" s="231" t="s">
        <v>149</v>
      </c>
      <c r="U290" s="231">
        <v>0</v>
      </c>
      <c r="V290" s="231">
        <f>ROUND(E290*U290,2)</f>
        <v>0</v>
      </c>
      <c r="W290" s="231"/>
      <c r="X290" s="231" t="s">
        <v>214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215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27"/>
      <c r="B291" s="228"/>
      <c r="C291" s="259" t="s">
        <v>494</v>
      </c>
      <c r="D291" s="233"/>
      <c r="E291" s="234">
        <v>502.58449999999999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144</v>
      </c>
      <c r="AH291" s="210">
        <v>5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27">
        <v>112</v>
      </c>
      <c r="B292" s="228" t="s">
        <v>495</v>
      </c>
      <c r="C292" s="261" t="s">
        <v>496</v>
      </c>
      <c r="D292" s="229" t="s">
        <v>0</v>
      </c>
      <c r="E292" s="255"/>
      <c r="F292" s="232"/>
      <c r="G292" s="231">
        <f>ROUND(E292*F292,2)</f>
        <v>0</v>
      </c>
      <c r="H292" s="232"/>
      <c r="I292" s="231">
        <f>ROUND(E292*H292,2)</f>
        <v>0</v>
      </c>
      <c r="J292" s="232"/>
      <c r="K292" s="231">
        <f>ROUND(E292*J292,2)</f>
        <v>0</v>
      </c>
      <c r="L292" s="231">
        <v>21</v>
      </c>
      <c r="M292" s="231">
        <f>G292*(1+L292/100)</f>
        <v>0</v>
      </c>
      <c r="N292" s="230">
        <v>0</v>
      </c>
      <c r="O292" s="230">
        <f>ROUND(E292*N292,2)</f>
        <v>0</v>
      </c>
      <c r="P292" s="230">
        <v>0</v>
      </c>
      <c r="Q292" s="230">
        <f>ROUND(E292*P292,2)</f>
        <v>0</v>
      </c>
      <c r="R292" s="231"/>
      <c r="S292" s="231" t="s">
        <v>149</v>
      </c>
      <c r="T292" s="231" t="s">
        <v>149</v>
      </c>
      <c r="U292" s="231">
        <v>0</v>
      </c>
      <c r="V292" s="231">
        <f>ROUND(E292*U292,2)</f>
        <v>0</v>
      </c>
      <c r="W292" s="231"/>
      <c r="X292" s="231" t="s">
        <v>243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244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x14ac:dyDescent="0.2">
      <c r="A293" s="237" t="s">
        <v>134</v>
      </c>
      <c r="B293" s="238" t="s">
        <v>98</v>
      </c>
      <c r="C293" s="257" t="s">
        <v>99</v>
      </c>
      <c r="D293" s="239"/>
      <c r="E293" s="240"/>
      <c r="F293" s="241"/>
      <c r="G293" s="242">
        <f>SUMIF(AG294:AG295,"&lt;&gt;NOR",G294:G295)</f>
        <v>0</v>
      </c>
      <c r="H293" s="236"/>
      <c r="I293" s="236">
        <f>SUM(I294:I295)</f>
        <v>0</v>
      </c>
      <c r="J293" s="236"/>
      <c r="K293" s="236">
        <f>SUM(K294:K295)</f>
        <v>0</v>
      </c>
      <c r="L293" s="236"/>
      <c r="M293" s="236">
        <f>SUM(M294:M295)</f>
        <v>0</v>
      </c>
      <c r="N293" s="235"/>
      <c r="O293" s="235">
        <f>SUM(O294:O295)</f>
        <v>0</v>
      </c>
      <c r="P293" s="235"/>
      <c r="Q293" s="235">
        <f>SUM(Q294:Q295)</f>
        <v>0</v>
      </c>
      <c r="R293" s="236"/>
      <c r="S293" s="236"/>
      <c r="T293" s="236"/>
      <c r="U293" s="236"/>
      <c r="V293" s="236">
        <f>SUM(V294:V295)</f>
        <v>6</v>
      </c>
      <c r="W293" s="236"/>
      <c r="X293" s="236"/>
      <c r="AG293" t="s">
        <v>135</v>
      </c>
    </row>
    <row r="294" spans="1:60" outlineLevel="1" x14ac:dyDescent="0.2">
      <c r="A294" s="243">
        <v>113</v>
      </c>
      <c r="B294" s="244" t="s">
        <v>270</v>
      </c>
      <c r="C294" s="258" t="s">
        <v>271</v>
      </c>
      <c r="D294" s="245" t="s">
        <v>272</v>
      </c>
      <c r="E294" s="246">
        <v>6</v>
      </c>
      <c r="F294" s="247"/>
      <c r="G294" s="248">
        <f>ROUND(E294*F294,2)</f>
        <v>0</v>
      </c>
      <c r="H294" s="232"/>
      <c r="I294" s="231">
        <f>ROUND(E294*H294,2)</f>
        <v>0</v>
      </c>
      <c r="J294" s="232"/>
      <c r="K294" s="231">
        <f>ROUND(E294*J294,2)</f>
        <v>0</v>
      </c>
      <c r="L294" s="231">
        <v>21</v>
      </c>
      <c r="M294" s="231">
        <f>G294*(1+L294/100)</f>
        <v>0</v>
      </c>
      <c r="N294" s="230">
        <v>0</v>
      </c>
      <c r="O294" s="230">
        <f>ROUND(E294*N294,2)</f>
        <v>0</v>
      </c>
      <c r="P294" s="230">
        <v>0</v>
      </c>
      <c r="Q294" s="230">
        <f>ROUND(E294*P294,2)</f>
        <v>0</v>
      </c>
      <c r="R294" s="231" t="s">
        <v>273</v>
      </c>
      <c r="S294" s="231" t="s">
        <v>149</v>
      </c>
      <c r="T294" s="231" t="s">
        <v>149</v>
      </c>
      <c r="U294" s="231">
        <v>1</v>
      </c>
      <c r="V294" s="231">
        <f>ROUND(E294*U294,2)</f>
        <v>6</v>
      </c>
      <c r="W294" s="231"/>
      <c r="X294" s="231" t="s">
        <v>274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275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27"/>
      <c r="B295" s="228"/>
      <c r="C295" s="259" t="s">
        <v>497</v>
      </c>
      <c r="D295" s="233"/>
      <c r="E295" s="234">
        <v>6</v>
      </c>
      <c r="F295" s="231"/>
      <c r="G295" s="231"/>
      <c r="H295" s="231"/>
      <c r="I295" s="231"/>
      <c r="J295" s="231"/>
      <c r="K295" s="231"/>
      <c r="L295" s="231"/>
      <c r="M295" s="231"/>
      <c r="N295" s="230"/>
      <c r="O295" s="230"/>
      <c r="P295" s="230"/>
      <c r="Q295" s="230"/>
      <c r="R295" s="231"/>
      <c r="S295" s="231"/>
      <c r="T295" s="231"/>
      <c r="U295" s="231"/>
      <c r="V295" s="231"/>
      <c r="W295" s="231"/>
      <c r="X295" s="231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144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x14ac:dyDescent="0.2">
      <c r="A296" s="237" t="s">
        <v>134</v>
      </c>
      <c r="B296" s="238" t="s">
        <v>100</v>
      </c>
      <c r="C296" s="257" t="s">
        <v>101</v>
      </c>
      <c r="D296" s="239"/>
      <c r="E296" s="240"/>
      <c r="F296" s="241"/>
      <c r="G296" s="242">
        <f>SUMIF(AG297:AG313,"&lt;&gt;NOR",G297:G313)</f>
        <v>0</v>
      </c>
      <c r="H296" s="236"/>
      <c r="I296" s="236">
        <f>SUM(I297:I313)</f>
        <v>0</v>
      </c>
      <c r="J296" s="236"/>
      <c r="K296" s="236">
        <f>SUM(K297:K313)</f>
        <v>0</v>
      </c>
      <c r="L296" s="236"/>
      <c r="M296" s="236">
        <f>SUM(M297:M313)</f>
        <v>0</v>
      </c>
      <c r="N296" s="235"/>
      <c r="O296" s="235">
        <f>SUM(O297:O313)</f>
        <v>0.32</v>
      </c>
      <c r="P296" s="235"/>
      <c r="Q296" s="235">
        <f>SUM(Q297:Q313)</f>
        <v>0</v>
      </c>
      <c r="R296" s="236"/>
      <c r="S296" s="236"/>
      <c r="T296" s="236"/>
      <c r="U296" s="236"/>
      <c r="V296" s="236">
        <f>SUM(V297:V313)</f>
        <v>369.55999999999995</v>
      </c>
      <c r="W296" s="236"/>
      <c r="X296" s="236"/>
      <c r="AG296" t="s">
        <v>135</v>
      </c>
    </row>
    <row r="297" spans="1:60" ht="22.5" outlineLevel="1" x14ac:dyDescent="0.2">
      <c r="A297" s="243">
        <v>114</v>
      </c>
      <c r="B297" s="244" t="s">
        <v>498</v>
      </c>
      <c r="C297" s="258" t="s">
        <v>499</v>
      </c>
      <c r="D297" s="245" t="s">
        <v>155</v>
      </c>
      <c r="E297" s="246">
        <v>5</v>
      </c>
      <c r="F297" s="247"/>
      <c r="G297" s="248">
        <f>ROUND(E297*F297,2)</f>
        <v>0</v>
      </c>
      <c r="H297" s="232"/>
      <c r="I297" s="231">
        <f>ROUND(E297*H297,2)</f>
        <v>0</v>
      </c>
      <c r="J297" s="232"/>
      <c r="K297" s="231">
        <f>ROUND(E297*J297,2)</f>
        <v>0</v>
      </c>
      <c r="L297" s="231">
        <v>21</v>
      </c>
      <c r="M297" s="231">
        <f>G297*(1+L297/100)</f>
        <v>0</v>
      </c>
      <c r="N297" s="230">
        <v>4.0000000000000002E-4</v>
      </c>
      <c r="O297" s="230">
        <f>ROUND(E297*N297,2)</f>
        <v>0</v>
      </c>
      <c r="P297" s="230">
        <v>0</v>
      </c>
      <c r="Q297" s="230">
        <f>ROUND(E297*P297,2)</f>
        <v>0</v>
      </c>
      <c r="R297" s="231"/>
      <c r="S297" s="231" t="s">
        <v>149</v>
      </c>
      <c r="T297" s="231" t="s">
        <v>149</v>
      </c>
      <c r="U297" s="231">
        <v>0.30599999999999999</v>
      </c>
      <c r="V297" s="231">
        <f>ROUND(E297*U297,2)</f>
        <v>1.53</v>
      </c>
      <c r="W297" s="231"/>
      <c r="X297" s="231" t="s">
        <v>150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151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27"/>
      <c r="B298" s="228"/>
      <c r="C298" s="259" t="s">
        <v>500</v>
      </c>
      <c r="D298" s="233"/>
      <c r="E298" s="234">
        <v>5</v>
      </c>
      <c r="F298" s="231"/>
      <c r="G298" s="231"/>
      <c r="H298" s="231"/>
      <c r="I298" s="231"/>
      <c r="J298" s="231"/>
      <c r="K298" s="231"/>
      <c r="L298" s="231"/>
      <c r="M298" s="231"/>
      <c r="N298" s="230"/>
      <c r="O298" s="230"/>
      <c r="P298" s="230"/>
      <c r="Q298" s="230"/>
      <c r="R298" s="231"/>
      <c r="S298" s="231"/>
      <c r="T298" s="231"/>
      <c r="U298" s="231"/>
      <c r="V298" s="231"/>
      <c r="W298" s="231"/>
      <c r="X298" s="231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144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43">
        <v>115</v>
      </c>
      <c r="B299" s="244" t="s">
        <v>501</v>
      </c>
      <c r="C299" s="258" t="s">
        <v>502</v>
      </c>
      <c r="D299" s="245" t="s">
        <v>155</v>
      </c>
      <c r="E299" s="246">
        <v>1986.88842</v>
      </c>
      <c r="F299" s="247"/>
      <c r="G299" s="248">
        <f>ROUND(E299*F299,2)</f>
        <v>0</v>
      </c>
      <c r="H299" s="232"/>
      <c r="I299" s="231">
        <f>ROUND(E299*H299,2)</f>
        <v>0</v>
      </c>
      <c r="J299" s="232"/>
      <c r="K299" s="231">
        <f>ROUND(E299*J299,2)</f>
        <v>0</v>
      </c>
      <c r="L299" s="231">
        <v>21</v>
      </c>
      <c r="M299" s="231">
        <f>G299*(1+L299/100)</f>
        <v>0</v>
      </c>
      <c r="N299" s="230">
        <v>1.6000000000000001E-4</v>
      </c>
      <c r="O299" s="230">
        <f>ROUND(E299*N299,2)</f>
        <v>0.32</v>
      </c>
      <c r="P299" s="230">
        <v>0</v>
      </c>
      <c r="Q299" s="230">
        <f>ROUND(E299*P299,2)</f>
        <v>0</v>
      </c>
      <c r="R299" s="231"/>
      <c r="S299" s="231" t="s">
        <v>149</v>
      </c>
      <c r="T299" s="231" t="s">
        <v>149</v>
      </c>
      <c r="U299" s="231">
        <v>0.15</v>
      </c>
      <c r="V299" s="231">
        <f>ROUND(E299*U299,2)</f>
        <v>298.02999999999997</v>
      </c>
      <c r="W299" s="231"/>
      <c r="X299" s="231" t="s">
        <v>150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151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27"/>
      <c r="B300" s="228"/>
      <c r="C300" s="259" t="s">
        <v>503</v>
      </c>
      <c r="D300" s="233"/>
      <c r="E300" s="234">
        <v>410</v>
      </c>
      <c r="F300" s="231"/>
      <c r="G300" s="231"/>
      <c r="H300" s="231"/>
      <c r="I300" s="231"/>
      <c r="J300" s="231"/>
      <c r="K300" s="231"/>
      <c r="L300" s="231"/>
      <c r="M300" s="231"/>
      <c r="N300" s="230"/>
      <c r="O300" s="230"/>
      <c r="P300" s="230"/>
      <c r="Q300" s="230"/>
      <c r="R300" s="231"/>
      <c r="S300" s="231"/>
      <c r="T300" s="231"/>
      <c r="U300" s="231"/>
      <c r="V300" s="231"/>
      <c r="W300" s="231"/>
      <c r="X300" s="23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144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27"/>
      <c r="B301" s="228"/>
      <c r="C301" s="259" t="s">
        <v>256</v>
      </c>
      <c r="D301" s="233"/>
      <c r="E301" s="234">
        <v>266</v>
      </c>
      <c r="F301" s="231"/>
      <c r="G301" s="231"/>
      <c r="H301" s="231"/>
      <c r="I301" s="231"/>
      <c r="J301" s="231"/>
      <c r="K301" s="231"/>
      <c r="L301" s="231"/>
      <c r="M301" s="231"/>
      <c r="N301" s="230"/>
      <c r="O301" s="230"/>
      <c r="P301" s="230"/>
      <c r="Q301" s="230"/>
      <c r="R301" s="231"/>
      <c r="S301" s="231"/>
      <c r="T301" s="231"/>
      <c r="U301" s="231"/>
      <c r="V301" s="231"/>
      <c r="W301" s="231"/>
      <c r="X301" s="231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144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27"/>
      <c r="B302" s="228"/>
      <c r="C302" s="259" t="s">
        <v>504</v>
      </c>
      <c r="D302" s="233"/>
      <c r="E302" s="234"/>
      <c r="F302" s="231"/>
      <c r="G302" s="231"/>
      <c r="H302" s="231"/>
      <c r="I302" s="231"/>
      <c r="J302" s="231"/>
      <c r="K302" s="231"/>
      <c r="L302" s="231"/>
      <c r="M302" s="231"/>
      <c r="N302" s="230"/>
      <c r="O302" s="230"/>
      <c r="P302" s="230"/>
      <c r="Q302" s="230"/>
      <c r="R302" s="231"/>
      <c r="S302" s="231"/>
      <c r="T302" s="231"/>
      <c r="U302" s="231"/>
      <c r="V302" s="231"/>
      <c r="W302" s="231"/>
      <c r="X302" s="23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144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27"/>
      <c r="B303" s="228"/>
      <c r="C303" s="259" t="s">
        <v>505</v>
      </c>
      <c r="D303" s="233"/>
      <c r="E303" s="234">
        <v>4.84</v>
      </c>
      <c r="F303" s="231"/>
      <c r="G303" s="231"/>
      <c r="H303" s="231"/>
      <c r="I303" s="231"/>
      <c r="J303" s="231"/>
      <c r="K303" s="231"/>
      <c r="L303" s="231"/>
      <c r="M303" s="231"/>
      <c r="N303" s="230"/>
      <c r="O303" s="230"/>
      <c r="P303" s="230"/>
      <c r="Q303" s="230"/>
      <c r="R303" s="231"/>
      <c r="S303" s="231"/>
      <c r="T303" s="231"/>
      <c r="U303" s="231"/>
      <c r="V303" s="231"/>
      <c r="W303" s="231"/>
      <c r="X303" s="231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144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27"/>
      <c r="B304" s="228"/>
      <c r="C304" s="259" t="s">
        <v>506</v>
      </c>
      <c r="D304" s="233"/>
      <c r="E304" s="234">
        <v>11.88</v>
      </c>
      <c r="F304" s="231"/>
      <c r="G304" s="231"/>
      <c r="H304" s="231"/>
      <c r="I304" s="231"/>
      <c r="J304" s="231"/>
      <c r="K304" s="231"/>
      <c r="L304" s="231"/>
      <c r="M304" s="231"/>
      <c r="N304" s="230"/>
      <c r="O304" s="230"/>
      <c r="P304" s="230"/>
      <c r="Q304" s="230"/>
      <c r="R304" s="231"/>
      <c r="S304" s="231"/>
      <c r="T304" s="231"/>
      <c r="U304" s="231"/>
      <c r="V304" s="231"/>
      <c r="W304" s="231"/>
      <c r="X304" s="231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144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27"/>
      <c r="B305" s="228"/>
      <c r="C305" s="259" t="s">
        <v>507</v>
      </c>
      <c r="D305" s="233"/>
      <c r="E305" s="234">
        <v>21.12</v>
      </c>
      <c r="F305" s="231"/>
      <c r="G305" s="231"/>
      <c r="H305" s="231"/>
      <c r="I305" s="231"/>
      <c r="J305" s="231"/>
      <c r="K305" s="231"/>
      <c r="L305" s="231"/>
      <c r="M305" s="231"/>
      <c r="N305" s="230"/>
      <c r="O305" s="230"/>
      <c r="P305" s="230"/>
      <c r="Q305" s="230"/>
      <c r="R305" s="231"/>
      <c r="S305" s="231"/>
      <c r="T305" s="231"/>
      <c r="U305" s="231"/>
      <c r="V305" s="231"/>
      <c r="W305" s="231"/>
      <c r="X305" s="23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144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27"/>
      <c r="B306" s="228"/>
      <c r="C306" s="259" t="s">
        <v>508</v>
      </c>
      <c r="D306" s="233"/>
      <c r="E306" s="234">
        <v>89.7864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144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27"/>
      <c r="B307" s="228"/>
      <c r="C307" s="259" t="s">
        <v>509</v>
      </c>
      <c r="D307" s="233"/>
      <c r="E307" s="234">
        <v>40.796799999999998</v>
      </c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144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27"/>
      <c r="B308" s="228"/>
      <c r="C308" s="259" t="s">
        <v>510</v>
      </c>
      <c r="D308" s="233"/>
      <c r="E308" s="234">
        <v>638.4</v>
      </c>
      <c r="F308" s="231"/>
      <c r="G308" s="231"/>
      <c r="H308" s="231"/>
      <c r="I308" s="231"/>
      <c r="J308" s="231"/>
      <c r="K308" s="231"/>
      <c r="L308" s="231"/>
      <c r="M308" s="231"/>
      <c r="N308" s="230"/>
      <c r="O308" s="230"/>
      <c r="P308" s="230"/>
      <c r="Q308" s="230"/>
      <c r="R308" s="231"/>
      <c r="S308" s="231"/>
      <c r="T308" s="231"/>
      <c r="U308" s="231"/>
      <c r="V308" s="231"/>
      <c r="W308" s="231"/>
      <c r="X308" s="23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144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27"/>
      <c r="B309" s="228"/>
      <c r="C309" s="259" t="s">
        <v>511</v>
      </c>
      <c r="D309" s="233"/>
      <c r="E309" s="234">
        <v>121.968</v>
      </c>
      <c r="F309" s="231"/>
      <c r="G309" s="231"/>
      <c r="H309" s="231"/>
      <c r="I309" s="231"/>
      <c r="J309" s="231"/>
      <c r="K309" s="231"/>
      <c r="L309" s="231"/>
      <c r="M309" s="231"/>
      <c r="N309" s="230"/>
      <c r="O309" s="230"/>
      <c r="P309" s="230"/>
      <c r="Q309" s="230"/>
      <c r="R309" s="231"/>
      <c r="S309" s="231"/>
      <c r="T309" s="231"/>
      <c r="U309" s="231"/>
      <c r="V309" s="231"/>
      <c r="W309" s="231"/>
      <c r="X309" s="23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144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27"/>
      <c r="B310" s="228"/>
      <c r="C310" s="259" t="s">
        <v>512</v>
      </c>
      <c r="D310" s="233"/>
      <c r="E310" s="234">
        <v>281.875</v>
      </c>
      <c r="F310" s="231"/>
      <c r="G310" s="231"/>
      <c r="H310" s="231"/>
      <c r="I310" s="231"/>
      <c r="J310" s="231"/>
      <c r="K310" s="231"/>
      <c r="L310" s="231"/>
      <c r="M310" s="231"/>
      <c r="N310" s="230"/>
      <c r="O310" s="230"/>
      <c r="P310" s="230"/>
      <c r="Q310" s="230"/>
      <c r="R310" s="231"/>
      <c r="S310" s="231"/>
      <c r="T310" s="231"/>
      <c r="U310" s="231"/>
      <c r="V310" s="231"/>
      <c r="W310" s="231"/>
      <c r="X310" s="231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144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27"/>
      <c r="B311" s="228"/>
      <c r="C311" s="259" t="s">
        <v>513</v>
      </c>
      <c r="D311" s="233"/>
      <c r="E311" s="234">
        <v>100.22221999999999</v>
      </c>
      <c r="F311" s="231"/>
      <c r="G311" s="231"/>
      <c r="H311" s="231"/>
      <c r="I311" s="231"/>
      <c r="J311" s="231"/>
      <c r="K311" s="231"/>
      <c r="L311" s="231"/>
      <c r="M311" s="231"/>
      <c r="N311" s="230"/>
      <c r="O311" s="230"/>
      <c r="P311" s="230"/>
      <c r="Q311" s="230"/>
      <c r="R311" s="231"/>
      <c r="S311" s="231"/>
      <c r="T311" s="231"/>
      <c r="U311" s="231"/>
      <c r="V311" s="231"/>
      <c r="W311" s="231"/>
      <c r="X311" s="23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144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43">
        <v>116</v>
      </c>
      <c r="B312" s="244" t="s">
        <v>514</v>
      </c>
      <c r="C312" s="258" t="s">
        <v>515</v>
      </c>
      <c r="D312" s="245" t="s">
        <v>272</v>
      </c>
      <c r="E312" s="246">
        <v>70</v>
      </c>
      <c r="F312" s="247"/>
      <c r="G312" s="248">
        <f>ROUND(E312*F312,2)</f>
        <v>0</v>
      </c>
      <c r="H312" s="232"/>
      <c r="I312" s="231">
        <f>ROUND(E312*H312,2)</f>
        <v>0</v>
      </c>
      <c r="J312" s="232"/>
      <c r="K312" s="231">
        <f>ROUND(E312*J312,2)</f>
        <v>0</v>
      </c>
      <c r="L312" s="231">
        <v>21</v>
      </c>
      <c r="M312" s="231">
        <f>G312*(1+L312/100)</f>
        <v>0</v>
      </c>
      <c r="N312" s="230">
        <v>0</v>
      </c>
      <c r="O312" s="230">
        <f>ROUND(E312*N312,2)</f>
        <v>0</v>
      </c>
      <c r="P312" s="230">
        <v>0</v>
      </c>
      <c r="Q312" s="230">
        <f>ROUND(E312*P312,2)</f>
        <v>0</v>
      </c>
      <c r="R312" s="231" t="s">
        <v>273</v>
      </c>
      <c r="S312" s="231" t="s">
        <v>149</v>
      </c>
      <c r="T312" s="231" t="s">
        <v>149</v>
      </c>
      <c r="U312" s="231">
        <v>1</v>
      </c>
      <c r="V312" s="231">
        <f>ROUND(E312*U312,2)</f>
        <v>70</v>
      </c>
      <c r="W312" s="231"/>
      <c r="X312" s="231" t="s">
        <v>274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275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27"/>
      <c r="B313" s="228"/>
      <c r="C313" s="259" t="s">
        <v>516</v>
      </c>
      <c r="D313" s="233"/>
      <c r="E313" s="234">
        <v>70</v>
      </c>
      <c r="F313" s="231"/>
      <c r="G313" s="231"/>
      <c r="H313" s="231"/>
      <c r="I313" s="231"/>
      <c r="J313" s="231"/>
      <c r="K313" s="231"/>
      <c r="L313" s="231"/>
      <c r="M313" s="231"/>
      <c r="N313" s="230"/>
      <c r="O313" s="230"/>
      <c r="P313" s="230"/>
      <c r="Q313" s="230"/>
      <c r="R313" s="231"/>
      <c r="S313" s="231"/>
      <c r="T313" s="231"/>
      <c r="U313" s="231"/>
      <c r="V313" s="231"/>
      <c r="W313" s="231"/>
      <c r="X313" s="231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144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x14ac:dyDescent="0.2">
      <c r="A314" s="237" t="s">
        <v>134</v>
      </c>
      <c r="B314" s="238" t="s">
        <v>104</v>
      </c>
      <c r="C314" s="257" t="s">
        <v>105</v>
      </c>
      <c r="D314" s="239"/>
      <c r="E314" s="240"/>
      <c r="F314" s="241"/>
      <c r="G314" s="242">
        <f>SUMIF(AG315:AG321,"&lt;&gt;NOR",G315:G321)</f>
        <v>0</v>
      </c>
      <c r="H314" s="236"/>
      <c r="I314" s="236">
        <f>SUM(I315:I321)</f>
        <v>0</v>
      </c>
      <c r="J314" s="236"/>
      <c r="K314" s="236">
        <f>SUM(K315:K321)</f>
        <v>0</v>
      </c>
      <c r="L314" s="236"/>
      <c r="M314" s="236">
        <f>SUM(M315:M321)</f>
        <v>0</v>
      </c>
      <c r="N314" s="235"/>
      <c r="O314" s="235">
        <f>SUM(O315:O321)</f>
        <v>0</v>
      </c>
      <c r="P314" s="235"/>
      <c r="Q314" s="235">
        <f>SUM(Q315:Q321)</f>
        <v>0</v>
      </c>
      <c r="R314" s="236"/>
      <c r="S314" s="236"/>
      <c r="T314" s="236"/>
      <c r="U314" s="236"/>
      <c r="V314" s="236">
        <f>SUM(V315:V321)</f>
        <v>129.22</v>
      </c>
      <c r="W314" s="236"/>
      <c r="X314" s="236"/>
      <c r="AG314" t="s">
        <v>135</v>
      </c>
    </row>
    <row r="315" spans="1:60" outlineLevel="1" x14ac:dyDescent="0.2">
      <c r="A315" s="249">
        <v>117</v>
      </c>
      <c r="B315" s="250" t="s">
        <v>517</v>
      </c>
      <c r="C315" s="260" t="s">
        <v>518</v>
      </c>
      <c r="D315" s="251" t="s">
        <v>242</v>
      </c>
      <c r="E315" s="252">
        <v>52.723199999999999</v>
      </c>
      <c r="F315" s="253"/>
      <c r="G315" s="254">
        <f>ROUND(E315*F315,2)</f>
        <v>0</v>
      </c>
      <c r="H315" s="232"/>
      <c r="I315" s="231">
        <f>ROUND(E315*H315,2)</f>
        <v>0</v>
      </c>
      <c r="J315" s="232"/>
      <c r="K315" s="231">
        <f>ROUND(E315*J315,2)</f>
        <v>0</v>
      </c>
      <c r="L315" s="231">
        <v>21</v>
      </c>
      <c r="M315" s="231">
        <f>G315*(1+L315/100)</f>
        <v>0</v>
      </c>
      <c r="N315" s="230">
        <v>0</v>
      </c>
      <c r="O315" s="230">
        <f>ROUND(E315*N315,2)</f>
        <v>0</v>
      </c>
      <c r="P315" s="230">
        <v>0</v>
      </c>
      <c r="Q315" s="230">
        <f>ROUND(E315*P315,2)</f>
        <v>0</v>
      </c>
      <c r="R315" s="231"/>
      <c r="S315" s="231" t="s">
        <v>149</v>
      </c>
      <c r="T315" s="231" t="s">
        <v>149</v>
      </c>
      <c r="U315" s="231">
        <v>0.749</v>
      </c>
      <c r="V315" s="231">
        <f>ROUND(E315*U315,2)</f>
        <v>39.49</v>
      </c>
      <c r="W315" s="231"/>
      <c r="X315" s="231" t="s">
        <v>519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520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49">
        <v>118</v>
      </c>
      <c r="B316" s="250" t="s">
        <v>521</v>
      </c>
      <c r="C316" s="260" t="s">
        <v>522</v>
      </c>
      <c r="D316" s="251" t="s">
        <v>242</v>
      </c>
      <c r="E316" s="252">
        <v>105.4464</v>
      </c>
      <c r="F316" s="253"/>
      <c r="G316" s="254">
        <f>ROUND(E316*F316,2)</f>
        <v>0</v>
      </c>
      <c r="H316" s="232"/>
      <c r="I316" s="231">
        <f>ROUND(E316*H316,2)</f>
        <v>0</v>
      </c>
      <c r="J316" s="232"/>
      <c r="K316" s="231">
        <f>ROUND(E316*J316,2)</f>
        <v>0</v>
      </c>
      <c r="L316" s="231">
        <v>21</v>
      </c>
      <c r="M316" s="231">
        <f>G316*(1+L316/100)</f>
        <v>0</v>
      </c>
      <c r="N316" s="230">
        <v>0</v>
      </c>
      <c r="O316" s="230">
        <f>ROUND(E316*N316,2)</f>
        <v>0</v>
      </c>
      <c r="P316" s="230">
        <v>0</v>
      </c>
      <c r="Q316" s="230">
        <f>ROUND(E316*P316,2)</f>
        <v>0</v>
      </c>
      <c r="R316" s="231"/>
      <c r="S316" s="231" t="s">
        <v>149</v>
      </c>
      <c r="T316" s="231" t="s">
        <v>149</v>
      </c>
      <c r="U316" s="231">
        <v>0.03</v>
      </c>
      <c r="V316" s="231">
        <f>ROUND(E316*U316,2)</f>
        <v>3.16</v>
      </c>
      <c r="W316" s="231"/>
      <c r="X316" s="231" t="s">
        <v>519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520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49">
        <v>119</v>
      </c>
      <c r="B317" s="250" t="s">
        <v>523</v>
      </c>
      <c r="C317" s="260" t="s">
        <v>524</v>
      </c>
      <c r="D317" s="251" t="s">
        <v>242</v>
      </c>
      <c r="E317" s="252">
        <v>52.723199999999999</v>
      </c>
      <c r="F317" s="253"/>
      <c r="G317" s="254">
        <f>ROUND(E317*F317,2)</f>
        <v>0</v>
      </c>
      <c r="H317" s="232"/>
      <c r="I317" s="231">
        <f>ROUND(E317*H317,2)</f>
        <v>0</v>
      </c>
      <c r="J317" s="232"/>
      <c r="K317" s="231">
        <f>ROUND(E317*J317,2)</f>
        <v>0</v>
      </c>
      <c r="L317" s="231">
        <v>21</v>
      </c>
      <c r="M317" s="231">
        <f>G317*(1+L317/100)</f>
        <v>0</v>
      </c>
      <c r="N317" s="230">
        <v>0</v>
      </c>
      <c r="O317" s="230">
        <f>ROUND(E317*N317,2)</f>
        <v>0</v>
      </c>
      <c r="P317" s="230">
        <v>0</v>
      </c>
      <c r="Q317" s="230">
        <f>ROUND(E317*P317,2)</f>
        <v>0</v>
      </c>
      <c r="R317" s="231"/>
      <c r="S317" s="231" t="s">
        <v>149</v>
      </c>
      <c r="T317" s="231" t="s">
        <v>149</v>
      </c>
      <c r="U317" s="231">
        <v>0.49</v>
      </c>
      <c r="V317" s="231">
        <f>ROUND(E317*U317,2)</f>
        <v>25.83</v>
      </c>
      <c r="W317" s="231"/>
      <c r="X317" s="231" t="s">
        <v>519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520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49">
        <v>120</v>
      </c>
      <c r="B318" s="250" t="s">
        <v>525</v>
      </c>
      <c r="C318" s="260" t="s">
        <v>526</v>
      </c>
      <c r="D318" s="251" t="s">
        <v>242</v>
      </c>
      <c r="E318" s="252">
        <v>210.89281</v>
      </c>
      <c r="F318" s="253"/>
      <c r="G318" s="254">
        <f>ROUND(E318*F318,2)</f>
        <v>0</v>
      </c>
      <c r="H318" s="232"/>
      <c r="I318" s="231">
        <f>ROUND(E318*H318,2)</f>
        <v>0</v>
      </c>
      <c r="J318" s="232"/>
      <c r="K318" s="231">
        <f>ROUND(E318*J318,2)</f>
        <v>0</v>
      </c>
      <c r="L318" s="231">
        <v>21</v>
      </c>
      <c r="M318" s="231">
        <f>G318*(1+L318/100)</f>
        <v>0</v>
      </c>
      <c r="N318" s="230">
        <v>0</v>
      </c>
      <c r="O318" s="230">
        <f>ROUND(E318*N318,2)</f>
        <v>0</v>
      </c>
      <c r="P318" s="230">
        <v>0</v>
      </c>
      <c r="Q318" s="230">
        <f>ROUND(E318*P318,2)</f>
        <v>0</v>
      </c>
      <c r="R318" s="231"/>
      <c r="S318" s="231" t="s">
        <v>149</v>
      </c>
      <c r="T318" s="231" t="s">
        <v>149</v>
      </c>
      <c r="U318" s="231">
        <v>0</v>
      </c>
      <c r="V318" s="231">
        <f>ROUND(E318*U318,2)</f>
        <v>0</v>
      </c>
      <c r="W318" s="231"/>
      <c r="X318" s="231" t="s">
        <v>519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520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49">
        <v>121</v>
      </c>
      <c r="B319" s="250" t="s">
        <v>527</v>
      </c>
      <c r="C319" s="260" t="s">
        <v>528</v>
      </c>
      <c r="D319" s="251" t="s">
        <v>242</v>
      </c>
      <c r="E319" s="252">
        <v>52.723199999999999</v>
      </c>
      <c r="F319" s="253"/>
      <c r="G319" s="254">
        <f>ROUND(E319*F319,2)</f>
        <v>0</v>
      </c>
      <c r="H319" s="232"/>
      <c r="I319" s="231">
        <f>ROUND(E319*H319,2)</f>
        <v>0</v>
      </c>
      <c r="J319" s="232"/>
      <c r="K319" s="231">
        <f>ROUND(E319*J319,2)</f>
        <v>0</v>
      </c>
      <c r="L319" s="231">
        <v>21</v>
      </c>
      <c r="M319" s="231">
        <f>G319*(1+L319/100)</f>
        <v>0</v>
      </c>
      <c r="N319" s="230">
        <v>0</v>
      </c>
      <c r="O319" s="230">
        <f>ROUND(E319*N319,2)</f>
        <v>0</v>
      </c>
      <c r="P319" s="230">
        <v>0</v>
      </c>
      <c r="Q319" s="230">
        <f>ROUND(E319*P319,2)</f>
        <v>0</v>
      </c>
      <c r="R319" s="231"/>
      <c r="S319" s="231" t="s">
        <v>149</v>
      </c>
      <c r="T319" s="231" t="s">
        <v>149</v>
      </c>
      <c r="U319" s="231">
        <v>0.94199999999999995</v>
      </c>
      <c r="V319" s="231">
        <f>ROUND(E319*U319,2)</f>
        <v>49.67</v>
      </c>
      <c r="W319" s="231"/>
      <c r="X319" s="231" t="s">
        <v>519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520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49">
        <v>122</v>
      </c>
      <c r="B320" s="250" t="s">
        <v>529</v>
      </c>
      <c r="C320" s="260" t="s">
        <v>530</v>
      </c>
      <c r="D320" s="251" t="s">
        <v>242</v>
      </c>
      <c r="E320" s="252">
        <v>105.4464</v>
      </c>
      <c r="F320" s="253"/>
      <c r="G320" s="254">
        <f>ROUND(E320*F320,2)</f>
        <v>0</v>
      </c>
      <c r="H320" s="232"/>
      <c r="I320" s="231">
        <f>ROUND(E320*H320,2)</f>
        <v>0</v>
      </c>
      <c r="J320" s="232"/>
      <c r="K320" s="231">
        <f>ROUND(E320*J320,2)</f>
        <v>0</v>
      </c>
      <c r="L320" s="231">
        <v>21</v>
      </c>
      <c r="M320" s="231">
        <f>G320*(1+L320/100)</f>
        <v>0</v>
      </c>
      <c r="N320" s="230">
        <v>0</v>
      </c>
      <c r="O320" s="230">
        <f>ROUND(E320*N320,2)</f>
        <v>0</v>
      </c>
      <c r="P320" s="230">
        <v>0</v>
      </c>
      <c r="Q320" s="230">
        <f>ROUND(E320*P320,2)</f>
        <v>0</v>
      </c>
      <c r="R320" s="231"/>
      <c r="S320" s="231" t="s">
        <v>149</v>
      </c>
      <c r="T320" s="231" t="s">
        <v>149</v>
      </c>
      <c r="U320" s="231">
        <v>0.105</v>
      </c>
      <c r="V320" s="231">
        <f>ROUND(E320*U320,2)</f>
        <v>11.07</v>
      </c>
      <c r="W320" s="231"/>
      <c r="X320" s="231" t="s">
        <v>519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520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49">
        <v>123</v>
      </c>
      <c r="B321" s="250" t="s">
        <v>531</v>
      </c>
      <c r="C321" s="260" t="s">
        <v>532</v>
      </c>
      <c r="D321" s="251" t="s">
        <v>242</v>
      </c>
      <c r="E321" s="252">
        <v>52.723199999999999</v>
      </c>
      <c r="F321" s="253"/>
      <c r="G321" s="254">
        <f>ROUND(E321*F321,2)</f>
        <v>0</v>
      </c>
      <c r="H321" s="232"/>
      <c r="I321" s="231">
        <f>ROUND(E321*H321,2)</f>
        <v>0</v>
      </c>
      <c r="J321" s="232"/>
      <c r="K321" s="231">
        <f>ROUND(E321*J321,2)</f>
        <v>0</v>
      </c>
      <c r="L321" s="231">
        <v>21</v>
      </c>
      <c r="M321" s="231">
        <f>G321*(1+L321/100)</f>
        <v>0</v>
      </c>
      <c r="N321" s="230">
        <v>0</v>
      </c>
      <c r="O321" s="230">
        <f>ROUND(E321*N321,2)</f>
        <v>0</v>
      </c>
      <c r="P321" s="230">
        <v>0</v>
      </c>
      <c r="Q321" s="230">
        <f>ROUND(E321*P321,2)</f>
        <v>0</v>
      </c>
      <c r="R321" s="231"/>
      <c r="S321" s="231" t="s">
        <v>149</v>
      </c>
      <c r="T321" s="231" t="s">
        <v>149</v>
      </c>
      <c r="U321" s="231">
        <v>0</v>
      </c>
      <c r="V321" s="231">
        <f>ROUND(E321*U321,2)</f>
        <v>0</v>
      </c>
      <c r="W321" s="231"/>
      <c r="X321" s="231" t="s">
        <v>519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520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">
      <c r="A322" s="237" t="s">
        <v>134</v>
      </c>
      <c r="B322" s="238" t="s">
        <v>107</v>
      </c>
      <c r="C322" s="257" t="s">
        <v>30</v>
      </c>
      <c r="D322" s="239"/>
      <c r="E322" s="240"/>
      <c r="F322" s="241"/>
      <c r="G322" s="242">
        <f>SUMIF(AG323:AG325,"&lt;&gt;NOR",G323:G325)</f>
        <v>0</v>
      </c>
      <c r="H322" s="236"/>
      <c r="I322" s="236">
        <f>SUM(I323:I325)</f>
        <v>0</v>
      </c>
      <c r="J322" s="236"/>
      <c r="K322" s="236">
        <f>SUM(K323:K325)</f>
        <v>0</v>
      </c>
      <c r="L322" s="236"/>
      <c r="M322" s="236">
        <f>SUM(M323:M325)</f>
        <v>0</v>
      </c>
      <c r="N322" s="235"/>
      <c r="O322" s="235">
        <f>SUM(O323:O325)</f>
        <v>0</v>
      </c>
      <c r="P322" s="235"/>
      <c r="Q322" s="235">
        <f>SUM(Q323:Q325)</f>
        <v>0</v>
      </c>
      <c r="R322" s="236"/>
      <c r="S322" s="236"/>
      <c r="T322" s="236"/>
      <c r="U322" s="236"/>
      <c r="V322" s="236">
        <f>SUM(V323:V325)</f>
        <v>0</v>
      </c>
      <c r="W322" s="236"/>
      <c r="X322" s="236"/>
      <c r="AG322" t="s">
        <v>135</v>
      </c>
    </row>
    <row r="323" spans="1:60" outlineLevel="1" x14ac:dyDescent="0.2">
      <c r="A323" s="249">
        <v>124</v>
      </c>
      <c r="B323" s="250" t="s">
        <v>533</v>
      </c>
      <c r="C323" s="260" t="s">
        <v>534</v>
      </c>
      <c r="D323" s="251" t="s">
        <v>535</v>
      </c>
      <c r="E323" s="252">
        <v>1</v>
      </c>
      <c r="F323" s="253"/>
      <c r="G323" s="254">
        <f>ROUND(E323*F323,2)</f>
        <v>0</v>
      </c>
      <c r="H323" s="232"/>
      <c r="I323" s="231">
        <f>ROUND(E323*H323,2)</f>
        <v>0</v>
      </c>
      <c r="J323" s="232"/>
      <c r="K323" s="231">
        <f>ROUND(E323*J323,2)</f>
        <v>0</v>
      </c>
      <c r="L323" s="231">
        <v>21</v>
      </c>
      <c r="M323" s="231">
        <f>G323*(1+L323/100)</f>
        <v>0</v>
      </c>
      <c r="N323" s="230">
        <v>0</v>
      </c>
      <c r="O323" s="230">
        <f>ROUND(E323*N323,2)</f>
        <v>0</v>
      </c>
      <c r="P323" s="230">
        <v>0</v>
      </c>
      <c r="Q323" s="230">
        <f>ROUND(E323*P323,2)</f>
        <v>0</v>
      </c>
      <c r="R323" s="231"/>
      <c r="S323" s="231" t="s">
        <v>149</v>
      </c>
      <c r="T323" s="231" t="s">
        <v>185</v>
      </c>
      <c r="U323" s="231">
        <v>0</v>
      </c>
      <c r="V323" s="231">
        <f>ROUND(E323*U323,2)</f>
        <v>0</v>
      </c>
      <c r="W323" s="231"/>
      <c r="X323" s="231" t="s">
        <v>536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537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43">
        <v>125</v>
      </c>
      <c r="B324" s="244" t="s">
        <v>538</v>
      </c>
      <c r="C324" s="258" t="s">
        <v>539</v>
      </c>
      <c r="D324" s="245" t="s">
        <v>535</v>
      </c>
      <c r="E324" s="246">
        <v>1</v>
      </c>
      <c r="F324" s="247"/>
      <c r="G324" s="248">
        <f>ROUND(E324*F324,2)</f>
        <v>0</v>
      </c>
      <c r="H324" s="232"/>
      <c r="I324" s="231">
        <f>ROUND(E324*H324,2)</f>
        <v>0</v>
      </c>
      <c r="J324" s="232"/>
      <c r="K324" s="231">
        <f>ROUND(E324*J324,2)</f>
        <v>0</v>
      </c>
      <c r="L324" s="231">
        <v>21</v>
      </c>
      <c r="M324" s="231">
        <f>G324*(1+L324/100)</f>
        <v>0</v>
      </c>
      <c r="N324" s="230">
        <v>0</v>
      </c>
      <c r="O324" s="230">
        <f>ROUND(E324*N324,2)</f>
        <v>0</v>
      </c>
      <c r="P324" s="230">
        <v>0</v>
      </c>
      <c r="Q324" s="230">
        <f>ROUND(E324*P324,2)</f>
        <v>0</v>
      </c>
      <c r="R324" s="231"/>
      <c r="S324" s="231" t="s">
        <v>149</v>
      </c>
      <c r="T324" s="231" t="s">
        <v>185</v>
      </c>
      <c r="U324" s="231">
        <v>0</v>
      </c>
      <c r="V324" s="231">
        <f>ROUND(E324*U324,2)</f>
        <v>0</v>
      </c>
      <c r="W324" s="231"/>
      <c r="X324" s="231" t="s">
        <v>536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540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27"/>
      <c r="B325" s="228"/>
      <c r="C325" s="259" t="s">
        <v>541</v>
      </c>
      <c r="D325" s="233"/>
      <c r="E325" s="234">
        <v>1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144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x14ac:dyDescent="0.2">
      <c r="A326" s="3"/>
      <c r="B326" s="4"/>
      <c r="C326" s="262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AE326">
        <v>15</v>
      </c>
      <c r="AF326">
        <v>21</v>
      </c>
      <c r="AG326" t="s">
        <v>121</v>
      </c>
    </row>
    <row r="327" spans="1:60" x14ac:dyDescent="0.2">
      <c r="A327" s="213"/>
      <c r="B327" s="214" t="s">
        <v>31</v>
      </c>
      <c r="C327" s="263"/>
      <c r="D327" s="215"/>
      <c r="E327" s="216"/>
      <c r="F327" s="216"/>
      <c r="G327" s="256">
        <f>G8+G12+G15+G21+G41+G44+G55+G68+G82+G84+G108+G116+G124+G132+G198+G255+G284+G293+G296+G314+G322</f>
        <v>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E327">
        <f>SUMIF(L7:L325,AE326,G7:G325)</f>
        <v>0</v>
      </c>
      <c r="AF327">
        <f>SUMIF(L7:L325,AF326,G7:G325)</f>
        <v>0</v>
      </c>
      <c r="AG327" t="s">
        <v>542</v>
      </c>
    </row>
    <row r="328" spans="1:60" x14ac:dyDescent="0.2">
      <c r="A328" s="3"/>
      <c r="B328" s="4"/>
      <c r="C328" s="262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60" x14ac:dyDescent="0.2">
      <c r="A329" s="3"/>
      <c r="B329" s="4"/>
      <c r="C329" s="262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60" x14ac:dyDescent="0.2">
      <c r="A330" s="217" t="s">
        <v>543</v>
      </c>
      <c r="B330" s="217"/>
      <c r="C330" s="264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60" x14ac:dyDescent="0.2">
      <c r="A331" s="218"/>
      <c r="B331" s="219"/>
      <c r="C331" s="265"/>
      <c r="D331" s="219"/>
      <c r="E331" s="219"/>
      <c r="F331" s="219"/>
      <c r="G331" s="22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AG331" t="s">
        <v>544</v>
      </c>
    </row>
    <row r="332" spans="1:60" x14ac:dyDescent="0.2">
      <c r="A332" s="221"/>
      <c r="B332" s="222"/>
      <c r="C332" s="266"/>
      <c r="D332" s="222"/>
      <c r="E332" s="222"/>
      <c r="F332" s="222"/>
      <c r="G332" s="22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60" x14ac:dyDescent="0.2">
      <c r="A333" s="221"/>
      <c r="B333" s="222"/>
      <c r="C333" s="266"/>
      <c r="D333" s="222"/>
      <c r="E333" s="222"/>
      <c r="F333" s="222"/>
      <c r="G333" s="22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60" x14ac:dyDescent="0.2">
      <c r="A334" s="221"/>
      <c r="B334" s="222"/>
      <c r="C334" s="266"/>
      <c r="D334" s="222"/>
      <c r="E334" s="222"/>
      <c r="F334" s="222"/>
      <c r="G334" s="22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60" x14ac:dyDescent="0.2">
      <c r="A335" s="224"/>
      <c r="B335" s="225"/>
      <c r="C335" s="267"/>
      <c r="D335" s="225"/>
      <c r="E335" s="225"/>
      <c r="F335" s="225"/>
      <c r="G335" s="22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60" x14ac:dyDescent="0.2">
      <c r="A336" s="3"/>
      <c r="B336" s="4"/>
      <c r="C336" s="262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3:33" x14ac:dyDescent="0.2">
      <c r="C337" s="268"/>
      <c r="D337" s="10"/>
      <c r="AG337" t="s">
        <v>545</v>
      </c>
    </row>
    <row r="338" spans="3:33" x14ac:dyDescent="0.2">
      <c r="D338" s="10"/>
    </row>
    <row r="339" spans="3:33" x14ac:dyDescent="0.2">
      <c r="D339" s="10"/>
    </row>
    <row r="340" spans="3:33" x14ac:dyDescent="0.2">
      <c r="D340" s="10"/>
    </row>
    <row r="341" spans="3:33" x14ac:dyDescent="0.2">
      <c r="D341" s="10"/>
    </row>
    <row r="342" spans="3:33" x14ac:dyDescent="0.2">
      <c r="D342" s="10"/>
    </row>
    <row r="343" spans="3:33" x14ac:dyDescent="0.2">
      <c r="D343" s="10"/>
    </row>
    <row r="344" spans="3:33" x14ac:dyDescent="0.2">
      <c r="D344" s="10"/>
    </row>
    <row r="345" spans="3:33" x14ac:dyDescent="0.2">
      <c r="D345" s="10"/>
    </row>
    <row r="346" spans="3:33" x14ac:dyDescent="0.2">
      <c r="D346" s="10"/>
    </row>
    <row r="347" spans="3:33" x14ac:dyDescent="0.2">
      <c r="D347" s="10"/>
    </row>
    <row r="348" spans="3:33" x14ac:dyDescent="0.2">
      <c r="D348" s="10"/>
    </row>
    <row r="349" spans="3:33" x14ac:dyDescent="0.2">
      <c r="D349" s="10"/>
    </row>
    <row r="350" spans="3:33" x14ac:dyDescent="0.2">
      <c r="D350" s="10"/>
    </row>
    <row r="351" spans="3:33" x14ac:dyDescent="0.2">
      <c r="D351" s="10"/>
    </row>
    <row r="352" spans="3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30:C330"/>
    <mergeCell ref="A331:G33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1251-DC99-4170-A0F0-CC5E6459C5A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110</v>
      </c>
    </row>
    <row r="3" spans="1:60" ht="24.95" customHeight="1" x14ac:dyDescent="0.2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110</v>
      </c>
      <c r="AG3" t="s">
        <v>111</v>
      </c>
    </row>
    <row r="4" spans="1:60" ht="24.95" customHeight="1" x14ac:dyDescent="0.2">
      <c r="A4" s="200" t="s">
        <v>10</v>
      </c>
      <c r="B4" s="201" t="s">
        <v>51</v>
      </c>
      <c r="C4" s="202" t="s">
        <v>50</v>
      </c>
      <c r="D4" s="203"/>
      <c r="E4" s="203"/>
      <c r="F4" s="203"/>
      <c r="G4" s="204"/>
      <c r="AG4" t="s">
        <v>112</v>
      </c>
    </row>
    <row r="5" spans="1:60" x14ac:dyDescent="0.2">
      <c r="D5" s="10"/>
    </row>
    <row r="6" spans="1:60" ht="38.25" x14ac:dyDescent="0.2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31</v>
      </c>
      <c r="H6" s="209" t="s">
        <v>32</v>
      </c>
      <c r="I6" s="209" t="s">
        <v>119</v>
      </c>
      <c r="J6" s="209" t="s">
        <v>33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134</v>
      </c>
      <c r="B8" s="238" t="s">
        <v>102</v>
      </c>
      <c r="C8" s="257" t="s">
        <v>103</v>
      </c>
      <c r="D8" s="239"/>
      <c r="E8" s="240"/>
      <c r="F8" s="241"/>
      <c r="G8" s="242">
        <f>SUMIF(AG9:AG38,"&lt;&gt;NOR",G9:G38)</f>
        <v>0</v>
      </c>
      <c r="H8" s="236"/>
      <c r="I8" s="236">
        <f>SUM(I9:I38)</f>
        <v>0</v>
      </c>
      <c r="J8" s="236"/>
      <c r="K8" s="236">
        <f>SUM(K9:K38)</f>
        <v>0</v>
      </c>
      <c r="L8" s="236"/>
      <c r="M8" s="236">
        <f>SUM(M9:M38)</f>
        <v>0</v>
      </c>
      <c r="N8" s="235"/>
      <c r="O8" s="235">
        <f>SUM(O9:O38)</f>
        <v>0</v>
      </c>
      <c r="P8" s="235"/>
      <c r="Q8" s="235">
        <f>SUM(Q9:Q38)</f>
        <v>0</v>
      </c>
      <c r="R8" s="236"/>
      <c r="S8" s="236"/>
      <c r="T8" s="236"/>
      <c r="U8" s="236"/>
      <c r="V8" s="236">
        <f>SUM(V9:V38)</f>
        <v>0</v>
      </c>
      <c r="W8" s="236"/>
      <c r="X8" s="236"/>
      <c r="AG8" t="s">
        <v>135</v>
      </c>
    </row>
    <row r="9" spans="1:60" outlineLevel="1" x14ac:dyDescent="0.2">
      <c r="A9" s="249">
        <v>1</v>
      </c>
      <c r="B9" s="250" t="s">
        <v>546</v>
      </c>
      <c r="C9" s="260" t="s">
        <v>547</v>
      </c>
      <c r="D9" s="251" t="s">
        <v>548</v>
      </c>
      <c r="E9" s="252">
        <v>20</v>
      </c>
      <c r="F9" s="253"/>
      <c r="G9" s="254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139</v>
      </c>
      <c r="T9" s="231" t="s">
        <v>185</v>
      </c>
      <c r="U9" s="231">
        <v>0</v>
      </c>
      <c r="V9" s="231">
        <f>ROUND(E9*U9,2)</f>
        <v>0</v>
      </c>
      <c r="W9" s="231"/>
      <c r="X9" s="231" t="s">
        <v>150</v>
      </c>
      <c r="Y9" s="210"/>
      <c r="Z9" s="210"/>
      <c r="AA9" s="210"/>
      <c r="AB9" s="210"/>
      <c r="AC9" s="210"/>
      <c r="AD9" s="210"/>
      <c r="AE9" s="210"/>
      <c r="AF9" s="210"/>
      <c r="AG9" s="210" t="s">
        <v>549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9">
        <v>2</v>
      </c>
      <c r="B10" s="250" t="s">
        <v>550</v>
      </c>
      <c r="C10" s="260" t="s">
        <v>551</v>
      </c>
      <c r="D10" s="251" t="s">
        <v>552</v>
      </c>
      <c r="E10" s="252">
        <v>1</v>
      </c>
      <c r="F10" s="253"/>
      <c r="G10" s="254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139</v>
      </c>
      <c r="T10" s="231" t="s">
        <v>185</v>
      </c>
      <c r="U10" s="231">
        <v>0</v>
      </c>
      <c r="V10" s="231">
        <f>ROUND(E10*U10,2)</f>
        <v>0</v>
      </c>
      <c r="W10" s="231"/>
      <c r="X10" s="231" t="s">
        <v>150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9">
        <v>3</v>
      </c>
      <c r="B11" s="250" t="s">
        <v>553</v>
      </c>
      <c r="C11" s="260" t="s">
        <v>554</v>
      </c>
      <c r="D11" s="251" t="s">
        <v>552</v>
      </c>
      <c r="E11" s="252">
        <v>1</v>
      </c>
      <c r="F11" s="253"/>
      <c r="G11" s="254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139</v>
      </c>
      <c r="T11" s="231" t="s">
        <v>185</v>
      </c>
      <c r="U11" s="231">
        <v>0</v>
      </c>
      <c r="V11" s="231">
        <f>ROUND(E11*U11,2)</f>
        <v>0</v>
      </c>
      <c r="W11" s="231"/>
      <c r="X11" s="231" t="s">
        <v>150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549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9">
        <v>4</v>
      </c>
      <c r="B12" s="250" t="s">
        <v>555</v>
      </c>
      <c r="C12" s="260" t="s">
        <v>556</v>
      </c>
      <c r="D12" s="251" t="s">
        <v>552</v>
      </c>
      <c r="E12" s="252">
        <v>1</v>
      </c>
      <c r="F12" s="253"/>
      <c r="G12" s="254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139</v>
      </c>
      <c r="T12" s="231" t="s">
        <v>185</v>
      </c>
      <c r="U12" s="231">
        <v>0</v>
      </c>
      <c r="V12" s="231">
        <f>ROUND(E12*U12,2)</f>
        <v>0</v>
      </c>
      <c r="W12" s="231"/>
      <c r="X12" s="231" t="s">
        <v>150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549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9">
        <v>5</v>
      </c>
      <c r="B13" s="250" t="s">
        <v>557</v>
      </c>
      <c r="C13" s="260" t="s">
        <v>558</v>
      </c>
      <c r="D13" s="251" t="s">
        <v>552</v>
      </c>
      <c r="E13" s="252">
        <v>1</v>
      </c>
      <c r="F13" s="253"/>
      <c r="G13" s="254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139</v>
      </c>
      <c r="T13" s="231" t="s">
        <v>185</v>
      </c>
      <c r="U13" s="231">
        <v>0</v>
      </c>
      <c r="V13" s="231">
        <f>ROUND(E13*U13,2)</f>
        <v>0</v>
      </c>
      <c r="W13" s="231"/>
      <c r="X13" s="231" t="s">
        <v>150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549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9">
        <v>6</v>
      </c>
      <c r="B14" s="250" t="s">
        <v>559</v>
      </c>
      <c r="C14" s="260" t="s">
        <v>560</v>
      </c>
      <c r="D14" s="251" t="s">
        <v>184</v>
      </c>
      <c r="E14" s="252">
        <v>14</v>
      </c>
      <c r="F14" s="253"/>
      <c r="G14" s="254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139</v>
      </c>
      <c r="T14" s="231" t="s">
        <v>185</v>
      </c>
      <c r="U14" s="231">
        <v>0</v>
      </c>
      <c r="V14" s="231">
        <f>ROUND(E14*U14,2)</f>
        <v>0</v>
      </c>
      <c r="W14" s="231"/>
      <c r="X14" s="231" t="s">
        <v>150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549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561</v>
      </c>
      <c r="C15" s="258" t="s">
        <v>562</v>
      </c>
      <c r="D15" s="245" t="s">
        <v>184</v>
      </c>
      <c r="E15" s="246">
        <v>305</v>
      </c>
      <c r="F15" s="247"/>
      <c r="G15" s="248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139</v>
      </c>
      <c r="T15" s="231" t="s">
        <v>185</v>
      </c>
      <c r="U15" s="231">
        <v>0</v>
      </c>
      <c r="V15" s="231">
        <f>ROUND(E15*U15,2)</f>
        <v>0</v>
      </c>
      <c r="W15" s="231"/>
      <c r="X15" s="231" t="s">
        <v>150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59" t="s">
        <v>563</v>
      </c>
      <c r="D16" s="233"/>
      <c r="E16" s="234"/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144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59" t="s">
        <v>564</v>
      </c>
      <c r="D17" s="233"/>
      <c r="E17" s="234">
        <v>305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10"/>
      <c r="Z17" s="210"/>
      <c r="AA17" s="210"/>
      <c r="AB17" s="210"/>
      <c r="AC17" s="210"/>
      <c r="AD17" s="210"/>
      <c r="AE17" s="210"/>
      <c r="AF17" s="210"/>
      <c r="AG17" s="210" t="s">
        <v>144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9">
        <v>8</v>
      </c>
      <c r="B18" s="250" t="s">
        <v>565</v>
      </c>
      <c r="C18" s="260" t="s">
        <v>566</v>
      </c>
      <c r="D18" s="251" t="s">
        <v>184</v>
      </c>
      <c r="E18" s="252">
        <v>40</v>
      </c>
      <c r="F18" s="253"/>
      <c r="G18" s="254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139</v>
      </c>
      <c r="T18" s="231" t="s">
        <v>185</v>
      </c>
      <c r="U18" s="231">
        <v>0</v>
      </c>
      <c r="V18" s="231">
        <f>ROUND(E18*U18,2)</f>
        <v>0</v>
      </c>
      <c r="W18" s="231"/>
      <c r="X18" s="231" t="s">
        <v>150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9">
        <v>9</v>
      </c>
      <c r="B19" s="250" t="s">
        <v>567</v>
      </c>
      <c r="C19" s="260" t="s">
        <v>568</v>
      </c>
      <c r="D19" s="251" t="s">
        <v>184</v>
      </c>
      <c r="E19" s="252">
        <v>73</v>
      </c>
      <c r="F19" s="253"/>
      <c r="G19" s="254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139</v>
      </c>
      <c r="T19" s="231" t="s">
        <v>185</v>
      </c>
      <c r="U19" s="231">
        <v>0</v>
      </c>
      <c r="V19" s="231">
        <f>ROUND(E19*U19,2)</f>
        <v>0</v>
      </c>
      <c r="W19" s="231"/>
      <c r="X19" s="231" t="s">
        <v>150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549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9">
        <v>10</v>
      </c>
      <c r="B20" s="250" t="s">
        <v>569</v>
      </c>
      <c r="C20" s="260" t="s">
        <v>570</v>
      </c>
      <c r="D20" s="251" t="s">
        <v>552</v>
      </c>
      <c r="E20" s="252">
        <v>1</v>
      </c>
      <c r="F20" s="253"/>
      <c r="G20" s="254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139</v>
      </c>
      <c r="T20" s="231" t="s">
        <v>185</v>
      </c>
      <c r="U20" s="231">
        <v>0</v>
      </c>
      <c r="V20" s="231">
        <f>ROUND(E20*U20,2)</f>
        <v>0</v>
      </c>
      <c r="W20" s="231"/>
      <c r="X20" s="231" t="s">
        <v>150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549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9">
        <v>11</v>
      </c>
      <c r="B21" s="250" t="s">
        <v>571</v>
      </c>
      <c r="C21" s="260" t="s">
        <v>572</v>
      </c>
      <c r="D21" s="251" t="s">
        <v>552</v>
      </c>
      <c r="E21" s="252">
        <v>1</v>
      </c>
      <c r="F21" s="253"/>
      <c r="G21" s="254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139</v>
      </c>
      <c r="T21" s="231" t="s">
        <v>185</v>
      </c>
      <c r="U21" s="231">
        <v>0</v>
      </c>
      <c r="V21" s="231">
        <f>ROUND(E21*U21,2)</f>
        <v>0</v>
      </c>
      <c r="W21" s="231"/>
      <c r="X21" s="231" t="s">
        <v>150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549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9">
        <v>12</v>
      </c>
      <c r="B22" s="250" t="s">
        <v>573</v>
      </c>
      <c r="C22" s="260" t="s">
        <v>574</v>
      </c>
      <c r="D22" s="251" t="s">
        <v>552</v>
      </c>
      <c r="E22" s="252">
        <v>4</v>
      </c>
      <c r="F22" s="253"/>
      <c r="G22" s="254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139</v>
      </c>
      <c r="T22" s="231" t="s">
        <v>185</v>
      </c>
      <c r="U22" s="231">
        <v>0</v>
      </c>
      <c r="V22" s="231">
        <f>ROUND(E22*U22,2)</f>
        <v>0</v>
      </c>
      <c r="W22" s="231"/>
      <c r="X22" s="231" t="s">
        <v>150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549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9">
        <v>13</v>
      </c>
      <c r="B23" s="250" t="s">
        <v>575</v>
      </c>
      <c r="C23" s="260" t="s">
        <v>576</v>
      </c>
      <c r="D23" s="251" t="s">
        <v>552</v>
      </c>
      <c r="E23" s="252">
        <v>8</v>
      </c>
      <c r="F23" s="253"/>
      <c r="G23" s="254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139</v>
      </c>
      <c r="T23" s="231" t="s">
        <v>185</v>
      </c>
      <c r="U23" s="231">
        <v>0</v>
      </c>
      <c r="V23" s="231">
        <f>ROUND(E23*U23,2)</f>
        <v>0</v>
      </c>
      <c r="W23" s="231"/>
      <c r="X23" s="231" t="s">
        <v>150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549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9">
        <v>14</v>
      </c>
      <c r="B24" s="250" t="s">
        <v>577</v>
      </c>
      <c r="C24" s="260" t="s">
        <v>578</v>
      </c>
      <c r="D24" s="251" t="s">
        <v>552</v>
      </c>
      <c r="E24" s="252">
        <v>2</v>
      </c>
      <c r="F24" s="253"/>
      <c r="G24" s="254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139</v>
      </c>
      <c r="T24" s="231" t="s">
        <v>185</v>
      </c>
      <c r="U24" s="231">
        <v>0</v>
      </c>
      <c r="V24" s="231">
        <f>ROUND(E24*U24,2)</f>
        <v>0</v>
      </c>
      <c r="W24" s="231"/>
      <c r="X24" s="231" t="s">
        <v>150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549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9">
        <v>15</v>
      </c>
      <c r="B25" s="250" t="s">
        <v>579</v>
      </c>
      <c r="C25" s="260" t="s">
        <v>580</v>
      </c>
      <c r="D25" s="251" t="s">
        <v>552</v>
      </c>
      <c r="E25" s="252">
        <v>42</v>
      </c>
      <c r="F25" s="253"/>
      <c r="G25" s="254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139</v>
      </c>
      <c r="T25" s="231" t="s">
        <v>185</v>
      </c>
      <c r="U25" s="231">
        <v>0</v>
      </c>
      <c r="V25" s="231">
        <f>ROUND(E25*U25,2)</f>
        <v>0</v>
      </c>
      <c r="W25" s="231"/>
      <c r="X25" s="231" t="s">
        <v>150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549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9">
        <v>16</v>
      </c>
      <c r="B26" s="250" t="s">
        <v>581</v>
      </c>
      <c r="C26" s="260" t="s">
        <v>582</v>
      </c>
      <c r="D26" s="251" t="s">
        <v>552</v>
      </c>
      <c r="E26" s="252">
        <v>18</v>
      </c>
      <c r="F26" s="253"/>
      <c r="G26" s="254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139</v>
      </c>
      <c r="T26" s="231" t="s">
        <v>185</v>
      </c>
      <c r="U26" s="231">
        <v>0</v>
      </c>
      <c r="V26" s="231">
        <f>ROUND(E26*U26,2)</f>
        <v>0</v>
      </c>
      <c r="W26" s="231"/>
      <c r="X26" s="231" t="s">
        <v>150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549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9">
        <v>17</v>
      </c>
      <c r="B27" s="250" t="s">
        <v>583</v>
      </c>
      <c r="C27" s="260" t="s">
        <v>584</v>
      </c>
      <c r="D27" s="251" t="s">
        <v>552</v>
      </c>
      <c r="E27" s="252">
        <v>7</v>
      </c>
      <c r="F27" s="253"/>
      <c r="G27" s="254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139</v>
      </c>
      <c r="T27" s="231" t="s">
        <v>185</v>
      </c>
      <c r="U27" s="231">
        <v>0</v>
      </c>
      <c r="V27" s="231">
        <f>ROUND(E27*U27,2)</f>
        <v>0</v>
      </c>
      <c r="W27" s="231"/>
      <c r="X27" s="231" t="s">
        <v>150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9">
        <v>18</v>
      </c>
      <c r="B28" s="250" t="s">
        <v>585</v>
      </c>
      <c r="C28" s="260" t="s">
        <v>586</v>
      </c>
      <c r="D28" s="251" t="s">
        <v>552</v>
      </c>
      <c r="E28" s="252">
        <v>27</v>
      </c>
      <c r="F28" s="253"/>
      <c r="G28" s="254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139</v>
      </c>
      <c r="T28" s="231" t="s">
        <v>185</v>
      </c>
      <c r="U28" s="231">
        <v>0</v>
      </c>
      <c r="V28" s="231">
        <f>ROUND(E28*U28,2)</f>
        <v>0</v>
      </c>
      <c r="W28" s="231"/>
      <c r="X28" s="231" t="s">
        <v>150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549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9">
        <v>19</v>
      </c>
      <c r="B29" s="250" t="s">
        <v>587</v>
      </c>
      <c r="C29" s="260" t="s">
        <v>588</v>
      </c>
      <c r="D29" s="251" t="s">
        <v>552</v>
      </c>
      <c r="E29" s="252">
        <v>47</v>
      </c>
      <c r="F29" s="253"/>
      <c r="G29" s="254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139</v>
      </c>
      <c r="T29" s="231" t="s">
        <v>185</v>
      </c>
      <c r="U29" s="231">
        <v>0</v>
      </c>
      <c r="V29" s="231">
        <f>ROUND(E29*U29,2)</f>
        <v>0</v>
      </c>
      <c r="W29" s="231"/>
      <c r="X29" s="231" t="s">
        <v>150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549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9">
        <v>20</v>
      </c>
      <c r="B30" s="250" t="s">
        <v>589</v>
      </c>
      <c r="C30" s="260" t="s">
        <v>590</v>
      </c>
      <c r="D30" s="251" t="s">
        <v>552</v>
      </c>
      <c r="E30" s="252">
        <v>68</v>
      </c>
      <c r="F30" s="253"/>
      <c r="G30" s="254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139</v>
      </c>
      <c r="T30" s="231" t="s">
        <v>185</v>
      </c>
      <c r="U30" s="231">
        <v>0</v>
      </c>
      <c r="V30" s="231">
        <f>ROUND(E30*U30,2)</f>
        <v>0</v>
      </c>
      <c r="W30" s="231"/>
      <c r="X30" s="231" t="s">
        <v>150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549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9">
        <v>21</v>
      </c>
      <c r="B31" s="250" t="s">
        <v>591</v>
      </c>
      <c r="C31" s="260" t="s">
        <v>592</v>
      </c>
      <c r="D31" s="251" t="s">
        <v>552</v>
      </c>
      <c r="E31" s="252">
        <v>35</v>
      </c>
      <c r="F31" s="253"/>
      <c r="G31" s="254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139</v>
      </c>
      <c r="T31" s="231" t="s">
        <v>185</v>
      </c>
      <c r="U31" s="231">
        <v>0</v>
      </c>
      <c r="V31" s="231">
        <f>ROUND(E31*U31,2)</f>
        <v>0</v>
      </c>
      <c r="W31" s="231"/>
      <c r="X31" s="231" t="s">
        <v>150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549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9">
        <v>22</v>
      </c>
      <c r="B32" s="250" t="s">
        <v>593</v>
      </c>
      <c r="C32" s="260" t="s">
        <v>594</v>
      </c>
      <c r="D32" s="251" t="s">
        <v>552</v>
      </c>
      <c r="E32" s="252">
        <v>10</v>
      </c>
      <c r="F32" s="253"/>
      <c r="G32" s="254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139</v>
      </c>
      <c r="T32" s="231" t="s">
        <v>185</v>
      </c>
      <c r="U32" s="231">
        <v>0</v>
      </c>
      <c r="V32" s="231">
        <f>ROUND(E32*U32,2)</f>
        <v>0</v>
      </c>
      <c r="W32" s="231"/>
      <c r="X32" s="231" t="s">
        <v>150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549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9">
        <v>23</v>
      </c>
      <c r="B33" s="250" t="s">
        <v>595</v>
      </c>
      <c r="C33" s="260" t="s">
        <v>596</v>
      </c>
      <c r="D33" s="251" t="s">
        <v>552</v>
      </c>
      <c r="E33" s="252">
        <v>109</v>
      </c>
      <c r="F33" s="253"/>
      <c r="G33" s="254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139</v>
      </c>
      <c r="T33" s="231" t="s">
        <v>185</v>
      </c>
      <c r="U33" s="231">
        <v>0</v>
      </c>
      <c r="V33" s="231">
        <f>ROUND(E33*U33,2)</f>
        <v>0</v>
      </c>
      <c r="W33" s="231"/>
      <c r="X33" s="231" t="s">
        <v>150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549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9">
        <v>24</v>
      </c>
      <c r="B34" s="250" t="s">
        <v>597</v>
      </c>
      <c r="C34" s="260" t="s">
        <v>598</v>
      </c>
      <c r="D34" s="251" t="s">
        <v>184</v>
      </c>
      <c r="E34" s="252">
        <v>73</v>
      </c>
      <c r="F34" s="253"/>
      <c r="G34" s="254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139</v>
      </c>
      <c r="T34" s="231" t="s">
        <v>185</v>
      </c>
      <c r="U34" s="231">
        <v>0</v>
      </c>
      <c r="V34" s="231">
        <f>ROUND(E34*U34,2)</f>
        <v>0</v>
      </c>
      <c r="W34" s="231"/>
      <c r="X34" s="231" t="s">
        <v>150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549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9">
        <v>25</v>
      </c>
      <c r="B35" s="250" t="s">
        <v>599</v>
      </c>
      <c r="C35" s="260" t="s">
        <v>600</v>
      </c>
      <c r="D35" s="251" t="s">
        <v>601</v>
      </c>
      <c r="E35" s="252">
        <v>1</v>
      </c>
      <c r="F35" s="253"/>
      <c r="G35" s="254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139</v>
      </c>
      <c r="T35" s="231" t="s">
        <v>185</v>
      </c>
      <c r="U35" s="231">
        <v>0</v>
      </c>
      <c r="V35" s="231">
        <f>ROUND(E35*U35,2)</f>
        <v>0</v>
      </c>
      <c r="W35" s="231"/>
      <c r="X35" s="231" t="s">
        <v>150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549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9">
        <v>26</v>
      </c>
      <c r="B36" s="250" t="s">
        <v>602</v>
      </c>
      <c r="C36" s="260" t="s">
        <v>603</v>
      </c>
      <c r="D36" s="251" t="s">
        <v>601</v>
      </c>
      <c r="E36" s="252">
        <v>1</v>
      </c>
      <c r="F36" s="253"/>
      <c r="G36" s="254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139</v>
      </c>
      <c r="T36" s="231" t="s">
        <v>185</v>
      </c>
      <c r="U36" s="231">
        <v>0</v>
      </c>
      <c r="V36" s="231">
        <f>ROUND(E36*U36,2)</f>
        <v>0</v>
      </c>
      <c r="W36" s="231"/>
      <c r="X36" s="231" t="s">
        <v>150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549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9">
        <v>27</v>
      </c>
      <c r="B37" s="250" t="s">
        <v>604</v>
      </c>
      <c r="C37" s="260" t="s">
        <v>605</v>
      </c>
      <c r="D37" s="251" t="s">
        <v>184</v>
      </c>
      <c r="E37" s="252">
        <v>73</v>
      </c>
      <c r="F37" s="253"/>
      <c r="G37" s="254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139</v>
      </c>
      <c r="T37" s="231" t="s">
        <v>185</v>
      </c>
      <c r="U37" s="231">
        <v>0</v>
      </c>
      <c r="V37" s="231">
        <f>ROUND(E37*U37,2)</f>
        <v>0</v>
      </c>
      <c r="W37" s="231"/>
      <c r="X37" s="231" t="s">
        <v>150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549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28</v>
      </c>
      <c r="B38" s="244" t="s">
        <v>606</v>
      </c>
      <c r="C38" s="258" t="s">
        <v>607</v>
      </c>
      <c r="D38" s="245" t="s">
        <v>155</v>
      </c>
      <c r="E38" s="246">
        <v>64</v>
      </c>
      <c r="F38" s="247"/>
      <c r="G38" s="248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1"/>
      <c r="S38" s="231" t="s">
        <v>139</v>
      </c>
      <c r="T38" s="231" t="s">
        <v>185</v>
      </c>
      <c r="U38" s="231">
        <v>0</v>
      </c>
      <c r="V38" s="231">
        <f>ROUND(E38*U38,2)</f>
        <v>0</v>
      </c>
      <c r="W38" s="231"/>
      <c r="X38" s="231" t="s">
        <v>150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549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3"/>
      <c r="B39" s="4"/>
      <c r="C39" s="26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121</v>
      </c>
    </row>
    <row r="40" spans="1:60" x14ac:dyDescent="0.2">
      <c r="A40" s="213"/>
      <c r="B40" s="214" t="s">
        <v>31</v>
      </c>
      <c r="C40" s="263"/>
      <c r="D40" s="215"/>
      <c r="E40" s="216"/>
      <c r="F40" s="216"/>
      <c r="G40" s="256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542</v>
      </c>
    </row>
    <row r="41" spans="1:60" x14ac:dyDescent="0.2">
      <c r="A41" s="3"/>
      <c r="B41" s="4"/>
      <c r="C41" s="26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3"/>
      <c r="B42" s="4"/>
      <c r="C42" s="262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17" t="s">
        <v>543</v>
      </c>
      <c r="B43" s="217"/>
      <c r="C43" s="26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18"/>
      <c r="B44" s="219"/>
      <c r="C44" s="265"/>
      <c r="D44" s="219"/>
      <c r="E44" s="219"/>
      <c r="F44" s="219"/>
      <c r="G44" s="2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G44" t="s">
        <v>544</v>
      </c>
    </row>
    <row r="45" spans="1:60" x14ac:dyDescent="0.2">
      <c r="A45" s="221"/>
      <c r="B45" s="222"/>
      <c r="C45" s="266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21"/>
      <c r="B46" s="222"/>
      <c r="C46" s="266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21"/>
      <c r="B47" s="222"/>
      <c r="C47" s="266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24"/>
      <c r="B48" s="225"/>
      <c r="C48" s="267"/>
      <c r="D48" s="225"/>
      <c r="E48" s="225"/>
      <c r="F48" s="225"/>
      <c r="G48" s="2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/>
      <c r="C49" s="26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C50" s="268"/>
      <c r="D50" s="10"/>
      <c r="AG50" t="s">
        <v>545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3:C43"/>
    <mergeCell ref="A44:G4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2140_01 Pol</vt:lpstr>
      <vt:lpstr>02 2140_02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2140_01 Pol'!Názvy_tisku</vt:lpstr>
      <vt:lpstr>'02 2140_02 Pol'!Názvy_tisku</vt:lpstr>
      <vt:lpstr>oadresa</vt:lpstr>
      <vt:lpstr>Stavba!Objednatel</vt:lpstr>
      <vt:lpstr>Stavba!Objekt</vt:lpstr>
      <vt:lpstr>'01 2140_01 Pol'!Oblast_tisku</vt:lpstr>
      <vt:lpstr>'02 2140_02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2021-12-17T12:00:46Z</dcterms:modified>
</cp:coreProperties>
</file>