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ury\Documents\ch\PJ\ZŠ Dr.Joklíka modernizace učebny praktického vyučování\"/>
    </mc:Choice>
  </mc:AlternateContent>
  <xr:revisionPtr revIDLastSave="0" documentId="8_{A46A1F96-7806-4041-8F00-F25DB9545B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D.1.1. Pol" sheetId="12" r:id="rId4"/>
    <sheet name="SO01 D.1.3. Pol" sheetId="13" r:id="rId5"/>
    <sheet name="SO01 D.1.4.1. Pol" sheetId="14" r:id="rId6"/>
    <sheet name="SO01 D.1.5. Pol" sheetId="15" r:id="rId7"/>
    <sheet name="SO01 VNaON Pol" sheetId="16" r:id="rId8"/>
    <sheet name="SO01 VYB Pol" sheetId="17" r:id="rId9"/>
  </sheets>
  <externalReferences>
    <externalReference r:id="rId10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D.1.1. Pol'!$1:$7</definedName>
    <definedName name="_xlnm.Print_Titles" localSheetId="4">'SO01 D.1.3. Pol'!$1:$7</definedName>
    <definedName name="_xlnm.Print_Titles" localSheetId="5">'SO01 D.1.4.1. Pol'!$1:$7</definedName>
    <definedName name="_xlnm.Print_Titles" localSheetId="6">'SO01 D.1.5. Pol'!$1:$7</definedName>
    <definedName name="_xlnm.Print_Titles" localSheetId="7">'SO01 VNaON Pol'!$1:$7</definedName>
    <definedName name="_xlnm.Print_Titles" localSheetId="8">'SO01 VYB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D.1.1. Pol'!$A$1:$X$199</definedName>
    <definedName name="_xlnm.Print_Area" localSheetId="4">'SO01 D.1.3. Pol'!$A$1:$X$40</definedName>
    <definedName name="_xlnm.Print_Area" localSheetId="5">'SO01 D.1.4.1. Pol'!$A$1:$X$81</definedName>
    <definedName name="_xlnm.Print_Area" localSheetId="6">'SO01 D.1.5. Pol'!$A$1:$X$81</definedName>
    <definedName name="_xlnm.Print_Area" localSheetId="7">'SO01 VNaON Pol'!$A$1:$X$27</definedName>
    <definedName name="_xlnm.Print_Area" localSheetId="8">'SO01 VYB Pol'!$A$1:$X$28</definedName>
    <definedName name="_xlnm.Print_Area" localSheetId="1">Stavba!$A$1:$J$87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8" i="17"/>
  <c r="G9" i="17"/>
  <c r="M9" i="17" s="1"/>
  <c r="I9" i="17"/>
  <c r="I8" i="17" s="1"/>
  <c r="K9" i="17"/>
  <c r="K8" i="17" s="1"/>
  <c r="O9" i="17"/>
  <c r="Q9" i="17"/>
  <c r="Q8" i="17" s="1"/>
  <c r="V9" i="17"/>
  <c r="V8" i="17" s="1"/>
  <c r="G10" i="17"/>
  <c r="I10" i="17"/>
  <c r="K10" i="17"/>
  <c r="M10" i="17"/>
  <c r="O10" i="17"/>
  <c r="Q10" i="17"/>
  <c r="V10" i="17"/>
  <c r="G11" i="17"/>
  <c r="I11" i="17"/>
  <c r="K11" i="17"/>
  <c r="M11" i="17"/>
  <c r="O11" i="17"/>
  <c r="Q11" i="17"/>
  <c r="V11" i="17"/>
  <c r="G12" i="17"/>
  <c r="G8" i="17" s="1"/>
  <c r="I12" i="17"/>
  <c r="K12" i="17"/>
  <c r="O12" i="17"/>
  <c r="O8" i="17" s="1"/>
  <c r="Q12" i="17"/>
  <c r="V12" i="17"/>
  <c r="G13" i="17"/>
  <c r="I13" i="17"/>
  <c r="K13" i="17"/>
  <c r="M13" i="17"/>
  <c r="O13" i="17"/>
  <c r="Q13" i="17"/>
  <c r="V13" i="17"/>
  <c r="G14" i="17"/>
  <c r="M14" i="17" s="1"/>
  <c r="I14" i="17"/>
  <c r="K14" i="17"/>
  <c r="O14" i="17"/>
  <c r="Q14" i="17"/>
  <c r="V14" i="17"/>
  <c r="G15" i="17"/>
  <c r="I15" i="17"/>
  <c r="K15" i="17"/>
  <c r="M15" i="17"/>
  <c r="O15" i="17"/>
  <c r="Q15" i="17"/>
  <c r="V15" i="17"/>
  <c r="G16" i="17"/>
  <c r="M16" i="17" s="1"/>
  <c r="I16" i="17"/>
  <c r="K16" i="17"/>
  <c r="O16" i="17"/>
  <c r="Q16" i="17"/>
  <c r="V16" i="17"/>
  <c r="AE18" i="17"/>
  <c r="AF18" i="17"/>
  <c r="G17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G11" i="16"/>
  <c r="I11" i="16"/>
  <c r="I10" i="16" s="1"/>
  <c r="K11" i="16"/>
  <c r="M11" i="16"/>
  <c r="O11" i="16"/>
  <c r="Q11" i="16"/>
  <c r="Q10" i="16" s="1"/>
  <c r="V11" i="16"/>
  <c r="G12" i="16"/>
  <c r="AF17" i="16" s="1"/>
  <c r="I12" i="16"/>
  <c r="K12" i="16"/>
  <c r="O12" i="16"/>
  <c r="O10" i="16" s="1"/>
  <c r="Q12" i="16"/>
  <c r="V12" i="16"/>
  <c r="G13" i="16"/>
  <c r="I13" i="16"/>
  <c r="K13" i="16"/>
  <c r="M13" i="16"/>
  <c r="O13" i="16"/>
  <c r="Q13" i="16"/>
  <c r="V13" i="16"/>
  <c r="G14" i="16"/>
  <c r="M14" i="16" s="1"/>
  <c r="I14" i="16"/>
  <c r="K14" i="16"/>
  <c r="K10" i="16" s="1"/>
  <c r="O14" i="16"/>
  <c r="Q14" i="16"/>
  <c r="V14" i="16"/>
  <c r="V10" i="16" s="1"/>
  <c r="G15" i="16"/>
  <c r="I15" i="16"/>
  <c r="K15" i="16"/>
  <c r="M15" i="16"/>
  <c r="O15" i="16"/>
  <c r="Q15" i="16"/>
  <c r="V15" i="16"/>
  <c r="AE17" i="16"/>
  <c r="G71" i="15"/>
  <c r="G9" i="15"/>
  <c r="M9" i="15" s="1"/>
  <c r="I9" i="15"/>
  <c r="I8" i="15" s="1"/>
  <c r="K9" i="15"/>
  <c r="K8" i="15" s="1"/>
  <c r="O9" i="15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2" i="15"/>
  <c r="G8" i="15" s="1"/>
  <c r="I12" i="15"/>
  <c r="K12" i="15"/>
  <c r="O12" i="15"/>
  <c r="O8" i="15" s="1"/>
  <c r="Q12" i="15"/>
  <c r="V12" i="15"/>
  <c r="G13" i="15"/>
  <c r="M13" i="15" s="1"/>
  <c r="I13" i="15"/>
  <c r="K13" i="15"/>
  <c r="O13" i="15"/>
  <c r="Q13" i="15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I18" i="15"/>
  <c r="K18" i="15"/>
  <c r="M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I21" i="15"/>
  <c r="K21" i="15"/>
  <c r="M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M24" i="15" s="1"/>
  <c r="I24" i="15"/>
  <c r="K24" i="15"/>
  <c r="O24" i="15"/>
  <c r="Q24" i="15"/>
  <c r="V24" i="15"/>
  <c r="G25" i="15"/>
  <c r="I25" i="15"/>
  <c r="K25" i="15"/>
  <c r="M25" i="15"/>
  <c r="O25" i="15"/>
  <c r="Q25" i="15"/>
  <c r="V25" i="15"/>
  <c r="G26" i="15"/>
  <c r="I26" i="15"/>
  <c r="K26" i="15"/>
  <c r="M26" i="15"/>
  <c r="O26" i="15"/>
  <c r="Q26" i="15"/>
  <c r="V26" i="15"/>
  <c r="G27" i="15"/>
  <c r="I27" i="15"/>
  <c r="K27" i="15"/>
  <c r="M27" i="15"/>
  <c r="O27" i="15"/>
  <c r="Q27" i="15"/>
  <c r="V27" i="15"/>
  <c r="G28" i="15"/>
  <c r="M28" i="15" s="1"/>
  <c r="I28" i="15"/>
  <c r="K28" i="15"/>
  <c r="O28" i="15"/>
  <c r="Q28" i="15"/>
  <c r="V28" i="15"/>
  <c r="G29" i="15"/>
  <c r="I29" i="15"/>
  <c r="K29" i="15"/>
  <c r="M29" i="15"/>
  <c r="O29" i="15"/>
  <c r="Q29" i="15"/>
  <c r="V29" i="15"/>
  <c r="G30" i="15"/>
  <c r="I30" i="15"/>
  <c r="K30" i="15"/>
  <c r="M30" i="15"/>
  <c r="O30" i="15"/>
  <c r="Q30" i="15"/>
  <c r="V30" i="15"/>
  <c r="G31" i="15"/>
  <c r="I31" i="15"/>
  <c r="K31" i="15"/>
  <c r="M31" i="15"/>
  <c r="O31" i="15"/>
  <c r="Q31" i="15"/>
  <c r="V31" i="15"/>
  <c r="G32" i="15"/>
  <c r="M32" i="15" s="1"/>
  <c r="I32" i="15"/>
  <c r="K32" i="15"/>
  <c r="O32" i="15"/>
  <c r="Q32" i="15"/>
  <c r="V32" i="15"/>
  <c r="G33" i="15"/>
  <c r="I33" i="15"/>
  <c r="K33" i="15"/>
  <c r="M33" i="15"/>
  <c r="O33" i="15"/>
  <c r="Q33" i="15"/>
  <c r="V33" i="15"/>
  <c r="G34" i="15"/>
  <c r="I34" i="15"/>
  <c r="K34" i="15"/>
  <c r="M34" i="15"/>
  <c r="O34" i="15"/>
  <c r="Q34" i="15"/>
  <c r="V34" i="15"/>
  <c r="G35" i="15"/>
  <c r="I35" i="15"/>
  <c r="K35" i="15"/>
  <c r="M35" i="15"/>
  <c r="O35" i="15"/>
  <c r="Q35" i="15"/>
  <c r="V35" i="15"/>
  <c r="G36" i="15"/>
  <c r="M36" i="15" s="1"/>
  <c r="I36" i="15"/>
  <c r="K36" i="15"/>
  <c r="O36" i="15"/>
  <c r="Q36" i="15"/>
  <c r="V36" i="15"/>
  <c r="G37" i="15"/>
  <c r="I37" i="15"/>
  <c r="K37" i="15"/>
  <c r="M37" i="15"/>
  <c r="O37" i="15"/>
  <c r="Q37" i="15"/>
  <c r="V37" i="15"/>
  <c r="G38" i="15"/>
  <c r="I38" i="15"/>
  <c r="K38" i="15"/>
  <c r="M38" i="15"/>
  <c r="O38" i="15"/>
  <c r="Q38" i="15"/>
  <c r="V38" i="15"/>
  <c r="G39" i="15"/>
  <c r="I39" i="15"/>
  <c r="K39" i="15"/>
  <c r="M39" i="15"/>
  <c r="O39" i="15"/>
  <c r="Q39" i="15"/>
  <c r="V39" i="15"/>
  <c r="G40" i="15"/>
  <c r="M40" i="15" s="1"/>
  <c r="I40" i="15"/>
  <c r="K40" i="15"/>
  <c r="O40" i="15"/>
  <c r="Q40" i="15"/>
  <c r="V40" i="15"/>
  <c r="G41" i="15"/>
  <c r="I41" i="15"/>
  <c r="K41" i="15"/>
  <c r="M41" i="15"/>
  <c r="O41" i="15"/>
  <c r="Q41" i="15"/>
  <c r="V41" i="15"/>
  <c r="G42" i="15"/>
  <c r="I42" i="15"/>
  <c r="K42" i="15"/>
  <c r="M42" i="15"/>
  <c r="O42" i="15"/>
  <c r="Q42" i="15"/>
  <c r="V42" i="15"/>
  <c r="G43" i="15"/>
  <c r="I43" i="15"/>
  <c r="K43" i="15"/>
  <c r="M43" i="15"/>
  <c r="O43" i="15"/>
  <c r="Q43" i="15"/>
  <c r="V43" i="15"/>
  <c r="G44" i="15"/>
  <c r="M44" i="15" s="1"/>
  <c r="I44" i="15"/>
  <c r="K44" i="15"/>
  <c r="O44" i="15"/>
  <c r="Q44" i="15"/>
  <c r="V44" i="15"/>
  <c r="G46" i="15"/>
  <c r="I46" i="15"/>
  <c r="K46" i="15"/>
  <c r="K45" i="15" s="1"/>
  <c r="M46" i="15"/>
  <c r="O46" i="15"/>
  <c r="Q46" i="15"/>
  <c r="V46" i="15"/>
  <c r="V45" i="15" s="1"/>
  <c r="G47" i="15"/>
  <c r="I47" i="15"/>
  <c r="K47" i="15"/>
  <c r="M47" i="15"/>
  <c r="O47" i="15"/>
  <c r="Q47" i="15"/>
  <c r="V47" i="15"/>
  <c r="G48" i="15"/>
  <c r="G45" i="15" s="1"/>
  <c r="I48" i="15"/>
  <c r="K48" i="15"/>
  <c r="O48" i="15"/>
  <c r="O45" i="15" s="1"/>
  <c r="Q48" i="15"/>
  <c r="V48" i="15"/>
  <c r="G49" i="15"/>
  <c r="M49" i="15" s="1"/>
  <c r="I49" i="15"/>
  <c r="I45" i="15" s="1"/>
  <c r="K49" i="15"/>
  <c r="O49" i="15"/>
  <c r="Q49" i="15"/>
  <c r="Q45" i="15" s="1"/>
  <c r="V49" i="15"/>
  <c r="G50" i="15"/>
  <c r="I50" i="15"/>
  <c r="K50" i="15"/>
  <c r="M50" i="15"/>
  <c r="O50" i="15"/>
  <c r="Q50" i="15"/>
  <c r="V50" i="15"/>
  <c r="G51" i="15"/>
  <c r="I51" i="15"/>
  <c r="K51" i="15"/>
  <c r="M51" i="15"/>
  <c r="O51" i="15"/>
  <c r="Q51" i="15"/>
  <c r="V51" i="15"/>
  <c r="G52" i="15"/>
  <c r="M52" i="15" s="1"/>
  <c r="I52" i="15"/>
  <c r="K52" i="15"/>
  <c r="O52" i="15"/>
  <c r="Q52" i="15"/>
  <c r="V52" i="15"/>
  <c r="G53" i="15"/>
  <c r="M53" i="15" s="1"/>
  <c r="I53" i="15"/>
  <c r="K53" i="15"/>
  <c r="O53" i="15"/>
  <c r="Q53" i="15"/>
  <c r="V53" i="15"/>
  <c r="G54" i="15"/>
  <c r="I54" i="15"/>
  <c r="K54" i="15"/>
  <c r="M54" i="15"/>
  <c r="O54" i="15"/>
  <c r="Q54" i="15"/>
  <c r="V54" i="15"/>
  <c r="G55" i="15"/>
  <c r="I55" i="15"/>
  <c r="K55" i="15"/>
  <c r="M55" i="15"/>
  <c r="O55" i="15"/>
  <c r="Q55" i="15"/>
  <c r="V55" i="15"/>
  <c r="G56" i="15"/>
  <c r="M56" i="15" s="1"/>
  <c r="I56" i="15"/>
  <c r="K56" i="15"/>
  <c r="O56" i="15"/>
  <c r="Q56" i="15"/>
  <c r="V56" i="15"/>
  <c r="G57" i="15"/>
  <c r="M57" i="15" s="1"/>
  <c r="I57" i="15"/>
  <c r="K57" i="15"/>
  <c r="O57" i="15"/>
  <c r="Q57" i="15"/>
  <c r="V57" i="15"/>
  <c r="G59" i="15"/>
  <c r="I59" i="15"/>
  <c r="I58" i="15" s="1"/>
  <c r="K59" i="15"/>
  <c r="M59" i="15"/>
  <c r="O59" i="15"/>
  <c r="Q59" i="15"/>
  <c r="Q58" i="15" s="1"/>
  <c r="V59" i="15"/>
  <c r="G60" i="15"/>
  <c r="G58" i="15" s="1"/>
  <c r="I60" i="15"/>
  <c r="K60" i="15"/>
  <c r="O60" i="15"/>
  <c r="O58" i="15" s="1"/>
  <c r="Q60" i="15"/>
  <c r="V60" i="15"/>
  <c r="G61" i="15"/>
  <c r="I61" i="15"/>
  <c r="K61" i="15"/>
  <c r="M61" i="15"/>
  <c r="O61" i="15"/>
  <c r="Q61" i="15"/>
  <c r="V61" i="15"/>
  <c r="G62" i="15"/>
  <c r="M62" i="15" s="1"/>
  <c r="I62" i="15"/>
  <c r="K62" i="15"/>
  <c r="K58" i="15" s="1"/>
  <c r="O62" i="15"/>
  <c r="Q62" i="15"/>
  <c r="V62" i="15"/>
  <c r="V58" i="15" s="1"/>
  <c r="G63" i="15"/>
  <c r="I63" i="15"/>
  <c r="K63" i="15"/>
  <c r="M63" i="15"/>
  <c r="O63" i="15"/>
  <c r="Q63" i="15"/>
  <c r="V63" i="15"/>
  <c r="G64" i="15"/>
  <c r="K64" i="15"/>
  <c r="O64" i="15"/>
  <c r="V64" i="15"/>
  <c r="G65" i="15"/>
  <c r="I65" i="15"/>
  <c r="I64" i="15" s="1"/>
  <c r="K65" i="15"/>
  <c r="M65" i="15"/>
  <c r="M64" i="15" s="1"/>
  <c r="O65" i="15"/>
  <c r="Q65" i="15"/>
  <c r="Q64" i="15" s="1"/>
  <c r="V65" i="15"/>
  <c r="G66" i="15"/>
  <c r="K66" i="15"/>
  <c r="O66" i="15"/>
  <c r="V66" i="15"/>
  <c r="G67" i="15"/>
  <c r="I67" i="15"/>
  <c r="I66" i="15" s="1"/>
  <c r="K67" i="15"/>
  <c r="M67" i="15"/>
  <c r="M66" i="15" s="1"/>
  <c r="O67" i="15"/>
  <c r="Q67" i="15"/>
  <c r="Q66" i="15" s="1"/>
  <c r="V67" i="15"/>
  <c r="G68" i="15"/>
  <c r="K68" i="15"/>
  <c r="O68" i="15"/>
  <c r="V68" i="15"/>
  <c r="G69" i="15"/>
  <c r="I69" i="15"/>
  <c r="I68" i="15" s="1"/>
  <c r="K69" i="15"/>
  <c r="M69" i="15"/>
  <c r="M68" i="15" s="1"/>
  <c r="O69" i="15"/>
  <c r="Q69" i="15"/>
  <c r="Q68" i="15" s="1"/>
  <c r="V69" i="15"/>
  <c r="AE71" i="15"/>
  <c r="AF71" i="15"/>
  <c r="G71" i="14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G10" i="14"/>
  <c r="K10" i="14"/>
  <c r="O10" i="14"/>
  <c r="V10" i="14"/>
  <c r="G11" i="14"/>
  <c r="I11" i="14"/>
  <c r="I10" i="14" s="1"/>
  <c r="K11" i="14"/>
  <c r="M11" i="14"/>
  <c r="M10" i="14" s="1"/>
  <c r="O11" i="14"/>
  <c r="Q11" i="14"/>
  <c r="Q10" i="14" s="1"/>
  <c r="V11" i="14"/>
  <c r="G12" i="14"/>
  <c r="O12" i="14"/>
  <c r="G13" i="14"/>
  <c r="I13" i="14"/>
  <c r="I12" i="14" s="1"/>
  <c r="K13" i="14"/>
  <c r="M13" i="14"/>
  <c r="O13" i="14"/>
  <c r="Q13" i="14"/>
  <c r="Q12" i="14" s="1"/>
  <c r="V13" i="14"/>
  <c r="G14" i="14"/>
  <c r="M14" i="14" s="1"/>
  <c r="I14" i="14"/>
  <c r="K14" i="14"/>
  <c r="K12" i="14" s="1"/>
  <c r="O14" i="14"/>
  <c r="Q14" i="14"/>
  <c r="V14" i="14"/>
  <c r="V12" i="14" s="1"/>
  <c r="I15" i="14"/>
  <c r="Q15" i="14"/>
  <c r="G16" i="14"/>
  <c r="G15" i="14" s="1"/>
  <c r="I16" i="14"/>
  <c r="K16" i="14"/>
  <c r="K15" i="14" s="1"/>
  <c r="O16" i="14"/>
  <c r="O15" i="14" s="1"/>
  <c r="Q16" i="14"/>
  <c r="V16" i="14"/>
  <c r="V15" i="14" s="1"/>
  <c r="G18" i="14"/>
  <c r="M18" i="14" s="1"/>
  <c r="I18" i="14"/>
  <c r="K18" i="14"/>
  <c r="K17" i="14" s="1"/>
  <c r="O18" i="14"/>
  <c r="O17" i="14" s="1"/>
  <c r="Q18" i="14"/>
  <c r="V18" i="14"/>
  <c r="V17" i="14" s="1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I21" i="14"/>
  <c r="I17" i="14" s="1"/>
  <c r="K21" i="14"/>
  <c r="M21" i="14"/>
  <c r="O21" i="14"/>
  <c r="Q21" i="14"/>
  <c r="Q17" i="14" s="1"/>
  <c r="V21" i="14"/>
  <c r="G22" i="14"/>
  <c r="M22" i="14" s="1"/>
  <c r="I22" i="14"/>
  <c r="K22" i="14"/>
  <c r="O22" i="14"/>
  <c r="Q22" i="14"/>
  <c r="V22" i="14"/>
  <c r="G24" i="14"/>
  <c r="G23" i="14" s="1"/>
  <c r="I24" i="14"/>
  <c r="I23" i="14" s="1"/>
  <c r="K24" i="14"/>
  <c r="K23" i="14" s="1"/>
  <c r="O24" i="14"/>
  <c r="O23" i="14" s="1"/>
  <c r="Q24" i="14"/>
  <c r="Q23" i="14" s="1"/>
  <c r="V24" i="14"/>
  <c r="V23" i="14" s="1"/>
  <c r="G25" i="14"/>
  <c r="I25" i="14"/>
  <c r="K25" i="14"/>
  <c r="M25" i="14"/>
  <c r="O25" i="14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8" i="14"/>
  <c r="M28" i="14" s="1"/>
  <c r="I28" i="14"/>
  <c r="K28" i="14"/>
  <c r="O28" i="14"/>
  <c r="Q28" i="14"/>
  <c r="V28" i="14"/>
  <c r="G29" i="14"/>
  <c r="I29" i="14"/>
  <c r="K29" i="14"/>
  <c r="M29" i="14"/>
  <c r="O29" i="14"/>
  <c r="Q29" i="14"/>
  <c r="V29" i="14"/>
  <c r="G30" i="14"/>
  <c r="I30" i="14"/>
  <c r="K30" i="14"/>
  <c r="M30" i="14"/>
  <c r="O30" i="14"/>
  <c r="Q30" i="14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3" i="14"/>
  <c r="I33" i="14"/>
  <c r="K33" i="14"/>
  <c r="M33" i="14"/>
  <c r="O33" i="14"/>
  <c r="Q33" i="14"/>
  <c r="V33" i="14"/>
  <c r="G34" i="14"/>
  <c r="I34" i="14"/>
  <c r="K34" i="14"/>
  <c r="M34" i="14"/>
  <c r="O34" i="14"/>
  <c r="Q34" i="14"/>
  <c r="V34" i="14"/>
  <c r="G35" i="14"/>
  <c r="I35" i="14"/>
  <c r="K35" i="14"/>
  <c r="M35" i="14"/>
  <c r="O35" i="14"/>
  <c r="Q35" i="14"/>
  <c r="V35" i="14"/>
  <c r="G36" i="14"/>
  <c r="M36" i="14" s="1"/>
  <c r="I36" i="14"/>
  <c r="K36" i="14"/>
  <c r="O36" i="14"/>
  <c r="Q36" i="14"/>
  <c r="V36" i="14"/>
  <c r="G38" i="14"/>
  <c r="G37" i="14" s="1"/>
  <c r="I38" i="14"/>
  <c r="K38" i="14"/>
  <c r="K37" i="14" s="1"/>
  <c r="M38" i="14"/>
  <c r="O38" i="14"/>
  <c r="O37" i="14" s="1"/>
  <c r="Q38" i="14"/>
  <c r="V38" i="14"/>
  <c r="V37" i="14" s="1"/>
  <c r="G39" i="14"/>
  <c r="I39" i="14"/>
  <c r="K39" i="14"/>
  <c r="M39" i="14"/>
  <c r="O39" i="14"/>
  <c r="Q39" i="14"/>
  <c r="V39" i="14"/>
  <c r="G40" i="14"/>
  <c r="M40" i="14" s="1"/>
  <c r="I40" i="14"/>
  <c r="K40" i="14"/>
  <c r="O40" i="14"/>
  <c r="Q40" i="14"/>
  <c r="V40" i="14"/>
  <c r="G41" i="14"/>
  <c r="I41" i="14"/>
  <c r="I37" i="14" s="1"/>
  <c r="K41" i="14"/>
  <c r="M41" i="14"/>
  <c r="O41" i="14"/>
  <c r="Q41" i="14"/>
  <c r="Q37" i="14" s="1"/>
  <c r="V41" i="14"/>
  <c r="G42" i="14"/>
  <c r="I42" i="14"/>
  <c r="K42" i="14"/>
  <c r="M42" i="14"/>
  <c r="O42" i="14"/>
  <c r="Q42" i="14"/>
  <c r="V42" i="14"/>
  <c r="G43" i="14"/>
  <c r="I43" i="14"/>
  <c r="K43" i="14"/>
  <c r="M43" i="14"/>
  <c r="O43" i="14"/>
  <c r="Q43" i="14"/>
  <c r="V43" i="14"/>
  <c r="G44" i="14"/>
  <c r="M44" i="14" s="1"/>
  <c r="I44" i="14"/>
  <c r="K44" i="14"/>
  <c r="O44" i="14"/>
  <c r="Q44" i="14"/>
  <c r="V44" i="14"/>
  <c r="G45" i="14"/>
  <c r="I45" i="14"/>
  <c r="K45" i="14"/>
  <c r="M45" i="14"/>
  <c r="O45" i="14"/>
  <c r="Q45" i="14"/>
  <c r="V45" i="14"/>
  <c r="G46" i="14"/>
  <c r="I46" i="14"/>
  <c r="K46" i="14"/>
  <c r="M46" i="14"/>
  <c r="O46" i="14"/>
  <c r="Q46" i="14"/>
  <c r="V46" i="14"/>
  <c r="G47" i="14"/>
  <c r="I47" i="14"/>
  <c r="K47" i="14"/>
  <c r="M47" i="14"/>
  <c r="O47" i="14"/>
  <c r="Q47" i="14"/>
  <c r="V47" i="14"/>
  <c r="G48" i="14"/>
  <c r="M48" i="14" s="1"/>
  <c r="I48" i="14"/>
  <c r="K48" i="14"/>
  <c r="O48" i="14"/>
  <c r="Q48" i="14"/>
  <c r="V48" i="14"/>
  <c r="G49" i="14"/>
  <c r="I49" i="14"/>
  <c r="K49" i="14"/>
  <c r="M49" i="14"/>
  <c r="O49" i="14"/>
  <c r="Q49" i="14"/>
  <c r="V49" i="14"/>
  <c r="G50" i="14"/>
  <c r="I50" i="14"/>
  <c r="K50" i="14"/>
  <c r="M50" i="14"/>
  <c r="O50" i="14"/>
  <c r="Q50" i="14"/>
  <c r="V50" i="14"/>
  <c r="G51" i="14"/>
  <c r="I51" i="14"/>
  <c r="K51" i="14"/>
  <c r="M51" i="14"/>
  <c r="O51" i="14"/>
  <c r="Q51" i="14"/>
  <c r="V51" i="14"/>
  <c r="G53" i="14"/>
  <c r="I53" i="14"/>
  <c r="I52" i="14" s="1"/>
  <c r="K53" i="14"/>
  <c r="K52" i="14" s="1"/>
  <c r="M53" i="14"/>
  <c r="O53" i="14"/>
  <c r="Q53" i="14"/>
  <c r="Q52" i="14" s="1"/>
  <c r="V53" i="14"/>
  <c r="V52" i="14" s="1"/>
  <c r="G54" i="14"/>
  <c r="I54" i="14"/>
  <c r="K54" i="14"/>
  <c r="M54" i="14"/>
  <c r="O54" i="14"/>
  <c r="Q54" i="14"/>
  <c r="V54" i="14"/>
  <c r="G55" i="14"/>
  <c r="I55" i="14"/>
  <c r="K55" i="14"/>
  <c r="M55" i="14"/>
  <c r="O55" i="14"/>
  <c r="Q55" i="14"/>
  <c r="V55" i="14"/>
  <c r="G56" i="14"/>
  <c r="G52" i="14" s="1"/>
  <c r="I56" i="14"/>
  <c r="K56" i="14"/>
  <c r="O56" i="14"/>
  <c r="O52" i="14" s="1"/>
  <c r="Q56" i="14"/>
  <c r="V56" i="14"/>
  <c r="G57" i="14"/>
  <c r="I57" i="14"/>
  <c r="K57" i="14"/>
  <c r="M57" i="14"/>
  <c r="O57" i="14"/>
  <c r="Q57" i="14"/>
  <c r="V57" i="14"/>
  <c r="G58" i="14"/>
  <c r="I58" i="14"/>
  <c r="K58" i="14"/>
  <c r="M58" i="14"/>
  <c r="O58" i="14"/>
  <c r="Q58" i="14"/>
  <c r="V58" i="14"/>
  <c r="G59" i="14"/>
  <c r="I59" i="14"/>
  <c r="K59" i="14"/>
  <c r="M59" i="14"/>
  <c r="O59" i="14"/>
  <c r="Q59" i="14"/>
  <c r="V59" i="14"/>
  <c r="G60" i="14"/>
  <c r="M60" i="14" s="1"/>
  <c r="I60" i="14"/>
  <c r="K60" i="14"/>
  <c r="O60" i="14"/>
  <c r="Q60" i="14"/>
  <c r="V60" i="14"/>
  <c r="G61" i="14"/>
  <c r="I61" i="14"/>
  <c r="K61" i="14"/>
  <c r="M61" i="14"/>
  <c r="O61" i="14"/>
  <c r="Q61" i="14"/>
  <c r="V61" i="14"/>
  <c r="G62" i="14"/>
  <c r="I62" i="14"/>
  <c r="K62" i="14"/>
  <c r="M62" i="14"/>
  <c r="O62" i="14"/>
  <c r="Q62" i="14"/>
  <c r="V62" i="14"/>
  <c r="G63" i="14"/>
  <c r="I63" i="14"/>
  <c r="K63" i="14"/>
  <c r="M63" i="14"/>
  <c r="O63" i="14"/>
  <c r="Q63" i="14"/>
  <c r="V63" i="14"/>
  <c r="G64" i="14"/>
  <c r="M64" i="14" s="1"/>
  <c r="I64" i="14"/>
  <c r="K64" i="14"/>
  <c r="O64" i="14"/>
  <c r="Q64" i="14"/>
  <c r="V64" i="14"/>
  <c r="G65" i="14"/>
  <c r="I65" i="14"/>
  <c r="K65" i="14"/>
  <c r="M65" i="14"/>
  <c r="O65" i="14"/>
  <c r="Q65" i="14"/>
  <c r="V65" i="14"/>
  <c r="G66" i="14"/>
  <c r="I66" i="14"/>
  <c r="K66" i="14"/>
  <c r="M66" i="14"/>
  <c r="O66" i="14"/>
  <c r="Q66" i="14"/>
  <c r="V66" i="14"/>
  <c r="G68" i="14"/>
  <c r="G67" i="14" s="1"/>
  <c r="I68" i="14"/>
  <c r="I67" i="14" s="1"/>
  <c r="K68" i="14"/>
  <c r="K67" i="14" s="1"/>
  <c r="O68" i="14"/>
  <c r="O67" i="14" s="1"/>
  <c r="Q68" i="14"/>
  <c r="Q67" i="14" s="1"/>
  <c r="V68" i="14"/>
  <c r="V67" i="14" s="1"/>
  <c r="G69" i="14"/>
  <c r="I69" i="14"/>
  <c r="K69" i="14"/>
  <c r="M69" i="14"/>
  <c r="O69" i="14"/>
  <c r="Q69" i="14"/>
  <c r="V69" i="14"/>
  <c r="AE71" i="14"/>
  <c r="G30" i="13"/>
  <c r="G9" i="13"/>
  <c r="M9" i="13" s="1"/>
  <c r="I9" i="13"/>
  <c r="I8" i="13" s="1"/>
  <c r="K9" i="13"/>
  <c r="K8" i="13" s="1"/>
  <c r="O9" i="13"/>
  <c r="Q9" i="13"/>
  <c r="Q8" i="13" s="1"/>
  <c r="V9" i="13"/>
  <c r="V8" i="13" s="1"/>
  <c r="G10" i="13"/>
  <c r="I10" i="13"/>
  <c r="K10" i="13"/>
  <c r="M10" i="13"/>
  <c r="O10" i="13"/>
  <c r="Q10" i="13"/>
  <c r="V10" i="13"/>
  <c r="G11" i="13"/>
  <c r="I11" i="13"/>
  <c r="K11" i="13"/>
  <c r="M11" i="13"/>
  <c r="O11" i="13"/>
  <c r="Q11" i="13"/>
  <c r="V11" i="13"/>
  <c r="G12" i="13"/>
  <c r="G8" i="13" s="1"/>
  <c r="I12" i="13"/>
  <c r="K12" i="13"/>
  <c r="O12" i="13"/>
  <c r="O8" i="13" s="1"/>
  <c r="Q12" i="13"/>
  <c r="V12" i="13"/>
  <c r="G13" i="13"/>
  <c r="M13" i="13" s="1"/>
  <c r="I13" i="13"/>
  <c r="K13" i="13"/>
  <c r="O13" i="13"/>
  <c r="Q13" i="13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6" i="13"/>
  <c r="M16" i="13" s="1"/>
  <c r="I16" i="13"/>
  <c r="K16" i="13"/>
  <c r="O16" i="13"/>
  <c r="Q16" i="13"/>
  <c r="V16" i="13"/>
  <c r="G17" i="13"/>
  <c r="M17" i="13" s="1"/>
  <c r="I17" i="13"/>
  <c r="K17" i="13"/>
  <c r="O17" i="13"/>
  <c r="Q17" i="13"/>
  <c r="V17" i="13"/>
  <c r="G18" i="13"/>
  <c r="I18" i="13"/>
  <c r="K18" i="13"/>
  <c r="M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I22" i="13"/>
  <c r="K22" i="13"/>
  <c r="M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K25" i="13"/>
  <c r="M25" i="13"/>
  <c r="O25" i="13"/>
  <c r="Q25" i="13"/>
  <c r="V25" i="13"/>
  <c r="G26" i="13"/>
  <c r="I26" i="13"/>
  <c r="K26" i="13"/>
  <c r="M26" i="13"/>
  <c r="O26" i="13"/>
  <c r="Q26" i="13"/>
  <c r="V26" i="13"/>
  <c r="G27" i="13"/>
  <c r="I27" i="13"/>
  <c r="K27" i="13"/>
  <c r="M27" i="13"/>
  <c r="O27" i="13"/>
  <c r="Q27" i="13"/>
  <c r="V27" i="13"/>
  <c r="G28" i="13"/>
  <c r="M28" i="13" s="1"/>
  <c r="I28" i="13"/>
  <c r="K28" i="13"/>
  <c r="O28" i="13"/>
  <c r="Q28" i="13"/>
  <c r="V28" i="13"/>
  <c r="AE30" i="13"/>
  <c r="AF30" i="13"/>
  <c r="G189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4" i="12"/>
  <c r="I14" i="12"/>
  <c r="K14" i="12"/>
  <c r="M14" i="12"/>
  <c r="O14" i="12"/>
  <c r="Q14" i="12"/>
  <c r="V14" i="12"/>
  <c r="G17" i="12"/>
  <c r="G8" i="12" s="1"/>
  <c r="I17" i="12"/>
  <c r="K17" i="12"/>
  <c r="O17" i="12"/>
  <c r="O8" i="12" s="1"/>
  <c r="Q17" i="12"/>
  <c r="V17" i="12"/>
  <c r="G19" i="12"/>
  <c r="I19" i="12"/>
  <c r="O19" i="12"/>
  <c r="Q19" i="12"/>
  <c r="G20" i="12"/>
  <c r="I20" i="12"/>
  <c r="K20" i="12"/>
  <c r="K19" i="12" s="1"/>
  <c r="M20" i="12"/>
  <c r="M19" i="12" s="1"/>
  <c r="O20" i="12"/>
  <c r="Q20" i="12"/>
  <c r="V20" i="12"/>
  <c r="V19" i="12" s="1"/>
  <c r="G22" i="12"/>
  <c r="I22" i="12"/>
  <c r="K22" i="12"/>
  <c r="M22" i="12"/>
  <c r="O22" i="12"/>
  <c r="Q22" i="12"/>
  <c r="V22" i="12"/>
  <c r="G25" i="12"/>
  <c r="O25" i="12"/>
  <c r="G26" i="12"/>
  <c r="M26" i="12" s="1"/>
  <c r="M25" i="12" s="1"/>
  <c r="I26" i="12"/>
  <c r="I25" i="12" s="1"/>
  <c r="K26" i="12"/>
  <c r="K25" i="12" s="1"/>
  <c r="O26" i="12"/>
  <c r="Q26" i="12"/>
  <c r="Q25" i="12" s="1"/>
  <c r="V26" i="12"/>
  <c r="V25" i="12" s="1"/>
  <c r="G29" i="12"/>
  <c r="I29" i="12"/>
  <c r="K29" i="12"/>
  <c r="M29" i="12"/>
  <c r="O29" i="12"/>
  <c r="Q29" i="12"/>
  <c r="V29" i="12"/>
  <c r="G32" i="12"/>
  <c r="G31" i="12" s="1"/>
  <c r="I32" i="12"/>
  <c r="I31" i="12" s="1"/>
  <c r="K32" i="12"/>
  <c r="O32" i="12"/>
  <c r="O31" i="12" s="1"/>
  <c r="Q32" i="12"/>
  <c r="Q31" i="12" s="1"/>
  <c r="V32" i="12"/>
  <c r="G35" i="12"/>
  <c r="M35" i="12" s="1"/>
  <c r="I35" i="12"/>
  <c r="K35" i="12"/>
  <c r="O35" i="12"/>
  <c r="Q35" i="12"/>
  <c r="V35" i="12"/>
  <c r="G36" i="12"/>
  <c r="I36" i="12"/>
  <c r="K36" i="12"/>
  <c r="K31" i="12" s="1"/>
  <c r="M36" i="12"/>
  <c r="O36" i="12"/>
  <c r="Q36" i="12"/>
  <c r="V36" i="12"/>
  <c r="V31" i="12" s="1"/>
  <c r="G39" i="12"/>
  <c r="I39" i="12"/>
  <c r="K39" i="12"/>
  <c r="M39" i="12"/>
  <c r="O39" i="12"/>
  <c r="Q39" i="12"/>
  <c r="V39" i="12"/>
  <c r="G41" i="12"/>
  <c r="M41" i="12" s="1"/>
  <c r="I41" i="12"/>
  <c r="K41" i="12"/>
  <c r="O41" i="12"/>
  <c r="Q41" i="12"/>
  <c r="V41" i="12"/>
  <c r="G45" i="12"/>
  <c r="M45" i="12" s="1"/>
  <c r="I45" i="12"/>
  <c r="K45" i="12"/>
  <c r="O45" i="12"/>
  <c r="Q45" i="12"/>
  <c r="V45" i="12"/>
  <c r="G51" i="12"/>
  <c r="I51" i="12"/>
  <c r="K51" i="12"/>
  <c r="M51" i="12"/>
  <c r="O51" i="12"/>
  <c r="Q51" i="12"/>
  <c r="V51" i="12"/>
  <c r="K54" i="12"/>
  <c r="V54" i="12"/>
  <c r="G55" i="12"/>
  <c r="G54" i="12" s="1"/>
  <c r="I55" i="12"/>
  <c r="I54" i="12" s="1"/>
  <c r="K55" i="12"/>
  <c r="O55" i="12"/>
  <c r="O54" i="12" s="1"/>
  <c r="Q55" i="12"/>
  <c r="Q54" i="12" s="1"/>
  <c r="V55" i="12"/>
  <c r="G58" i="12"/>
  <c r="I58" i="12"/>
  <c r="O58" i="12"/>
  <c r="Q58" i="12"/>
  <c r="G59" i="12"/>
  <c r="I59" i="12"/>
  <c r="K59" i="12"/>
  <c r="K58" i="12" s="1"/>
  <c r="M59" i="12"/>
  <c r="M58" i="12" s="1"/>
  <c r="O59" i="12"/>
  <c r="Q59" i="12"/>
  <c r="V59" i="12"/>
  <c r="V58" i="12" s="1"/>
  <c r="G62" i="12"/>
  <c r="G61" i="12" s="1"/>
  <c r="I62" i="12"/>
  <c r="I61" i="12" s="1"/>
  <c r="K62" i="12"/>
  <c r="O62" i="12"/>
  <c r="O61" i="12" s="1"/>
  <c r="Q62" i="12"/>
  <c r="Q61" i="12" s="1"/>
  <c r="V62" i="12"/>
  <c r="G65" i="12"/>
  <c r="M65" i="12" s="1"/>
  <c r="I65" i="12"/>
  <c r="K65" i="12"/>
  <c r="O65" i="12"/>
  <c r="Q65" i="12"/>
  <c r="V65" i="12"/>
  <c r="G67" i="12"/>
  <c r="I67" i="12"/>
  <c r="K67" i="12"/>
  <c r="K61" i="12" s="1"/>
  <c r="M67" i="12"/>
  <c r="O67" i="12"/>
  <c r="Q67" i="12"/>
  <c r="V67" i="12"/>
  <c r="V61" i="12" s="1"/>
  <c r="G70" i="12"/>
  <c r="I70" i="12"/>
  <c r="K70" i="12"/>
  <c r="M70" i="12"/>
  <c r="O70" i="12"/>
  <c r="Q70" i="12"/>
  <c r="V70" i="12"/>
  <c r="G72" i="12"/>
  <c r="M72" i="12" s="1"/>
  <c r="I72" i="12"/>
  <c r="K72" i="12"/>
  <c r="O72" i="12"/>
  <c r="Q72" i="12"/>
  <c r="V72" i="12"/>
  <c r="G75" i="12"/>
  <c r="I75" i="12"/>
  <c r="O75" i="12"/>
  <c r="Q75" i="12"/>
  <c r="G76" i="12"/>
  <c r="I76" i="12"/>
  <c r="K76" i="12"/>
  <c r="K75" i="12" s="1"/>
  <c r="M76" i="12"/>
  <c r="M75" i="12" s="1"/>
  <c r="O76" i="12"/>
  <c r="Q76" i="12"/>
  <c r="V76" i="12"/>
  <c r="V75" i="12" s="1"/>
  <c r="K77" i="12"/>
  <c r="V77" i="12"/>
  <c r="G78" i="12"/>
  <c r="G77" i="12" s="1"/>
  <c r="I78" i="12"/>
  <c r="I77" i="12" s="1"/>
  <c r="K78" i="12"/>
  <c r="O78" i="12"/>
  <c r="O77" i="12" s="1"/>
  <c r="Q78" i="12"/>
  <c r="Q77" i="12" s="1"/>
  <c r="V78" i="12"/>
  <c r="G81" i="12"/>
  <c r="M81" i="12" s="1"/>
  <c r="I81" i="12"/>
  <c r="K81" i="12"/>
  <c r="O81" i="12"/>
  <c r="Q81" i="12"/>
  <c r="V81" i="12"/>
  <c r="I82" i="12"/>
  <c r="K82" i="12"/>
  <c r="O82" i="12"/>
  <c r="Q82" i="12"/>
  <c r="V82" i="12"/>
  <c r="G83" i="12"/>
  <c r="G82" i="12" s="1"/>
  <c r="I83" i="12"/>
  <c r="K83" i="12"/>
  <c r="M83" i="12"/>
  <c r="M82" i="12" s="1"/>
  <c r="O83" i="12"/>
  <c r="Q83" i="12"/>
  <c r="V83" i="12"/>
  <c r="G86" i="12"/>
  <c r="M86" i="12" s="1"/>
  <c r="I86" i="12"/>
  <c r="I85" i="12" s="1"/>
  <c r="K86" i="12"/>
  <c r="O86" i="12"/>
  <c r="Q86" i="12"/>
  <c r="Q85" i="12" s="1"/>
  <c r="V86" i="12"/>
  <c r="G88" i="12"/>
  <c r="M88" i="12" s="1"/>
  <c r="I88" i="12"/>
  <c r="K88" i="12"/>
  <c r="K85" i="12" s="1"/>
  <c r="O88" i="12"/>
  <c r="Q88" i="12"/>
  <c r="V88" i="12"/>
  <c r="V85" i="12" s="1"/>
  <c r="G89" i="12"/>
  <c r="I89" i="12"/>
  <c r="K89" i="12"/>
  <c r="M89" i="12"/>
  <c r="O89" i="12"/>
  <c r="Q89" i="12"/>
  <c r="V89" i="12"/>
  <c r="G91" i="12"/>
  <c r="G85" i="12" s="1"/>
  <c r="I91" i="12"/>
  <c r="K91" i="12"/>
  <c r="O91" i="12"/>
  <c r="O85" i="12" s="1"/>
  <c r="Q91" i="12"/>
  <c r="V91" i="12"/>
  <c r="G93" i="12"/>
  <c r="M93" i="12" s="1"/>
  <c r="I93" i="12"/>
  <c r="K93" i="12"/>
  <c r="O93" i="12"/>
  <c r="Q93" i="12"/>
  <c r="V93" i="12"/>
  <c r="G95" i="12"/>
  <c r="M95" i="12" s="1"/>
  <c r="I95" i="12"/>
  <c r="K95" i="12"/>
  <c r="O95" i="12"/>
  <c r="Q95" i="12"/>
  <c r="V95" i="12"/>
  <c r="G97" i="12"/>
  <c r="I97" i="12"/>
  <c r="K97" i="12"/>
  <c r="M97" i="12"/>
  <c r="O97" i="12"/>
  <c r="Q97" i="12"/>
  <c r="V97" i="12"/>
  <c r="G99" i="12"/>
  <c r="M99" i="12" s="1"/>
  <c r="I99" i="12"/>
  <c r="K99" i="12"/>
  <c r="O99" i="12"/>
  <c r="Q99" i="12"/>
  <c r="V99" i="12"/>
  <c r="G101" i="12"/>
  <c r="I101" i="12"/>
  <c r="K101" i="12"/>
  <c r="M101" i="12"/>
  <c r="O101" i="12"/>
  <c r="Q101" i="12"/>
  <c r="V101" i="12"/>
  <c r="G103" i="12"/>
  <c r="M103" i="12" s="1"/>
  <c r="I103" i="12"/>
  <c r="K103" i="12"/>
  <c r="O103" i="12"/>
  <c r="Q103" i="12"/>
  <c r="V103" i="12"/>
  <c r="G105" i="12"/>
  <c r="I105" i="12"/>
  <c r="K105" i="12"/>
  <c r="M105" i="12"/>
  <c r="O105" i="12"/>
  <c r="Q105" i="12"/>
  <c r="V105" i="12"/>
  <c r="G107" i="12"/>
  <c r="I107" i="12"/>
  <c r="I106" i="12" s="1"/>
  <c r="K107" i="12"/>
  <c r="M107" i="12"/>
  <c r="O107" i="12"/>
  <c r="Q107" i="12"/>
  <c r="Q106" i="12" s="1"/>
  <c r="V107" i="12"/>
  <c r="G109" i="12"/>
  <c r="M109" i="12" s="1"/>
  <c r="I109" i="12"/>
  <c r="K109" i="12"/>
  <c r="K106" i="12" s="1"/>
  <c r="O109" i="12"/>
  <c r="Q109" i="12"/>
  <c r="V109" i="12"/>
  <c r="V106" i="12" s="1"/>
  <c r="G111" i="12"/>
  <c r="I111" i="12"/>
  <c r="K111" i="12"/>
  <c r="M111" i="12"/>
  <c r="O111" i="12"/>
  <c r="Q111" i="12"/>
  <c r="V111" i="12"/>
  <c r="G113" i="12"/>
  <c r="G106" i="12" s="1"/>
  <c r="I113" i="12"/>
  <c r="K113" i="12"/>
  <c r="O113" i="12"/>
  <c r="O106" i="12" s="1"/>
  <c r="Q113" i="12"/>
  <c r="V113" i="12"/>
  <c r="G117" i="12"/>
  <c r="I117" i="12"/>
  <c r="K117" i="12"/>
  <c r="M117" i="12"/>
  <c r="O117" i="12"/>
  <c r="Q117" i="12"/>
  <c r="V117" i="12"/>
  <c r="G119" i="12"/>
  <c r="M119" i="12" s="1"/>
  <c r="I119" i="12"/>
  <c r="K119" i="12"/>
  <c r="O119" i="12"/>
  <c r="Q119" i="12"/>
  <c r="V119" i="12"/>
  <c r="G121" i="12"/>
  <c r="I121" i="12"/>
  <c r="K121" i="12"/>
  <c r="M121" i="12"/>
  <c r="O121" i="12"/>
  <c r="Q121" i="12"/>
  <c r="V121" i="12"/>
  <c r="G123" i="12"/>
  <c r="M123" i="12" s="1"/>
  <c r="I123" i="12"/>
  <c r="K123" i="12"/>
  <c r="O123" i="12"/>
  <c r="Q123" i="12"/>
  <c r="V123" i="12"/>
  <c r="G125" i="12"/>
  <c r="I125" i="12"/>
  <c r="K125" i="12"/>
  <c r="M125" i="12"/>
  <c r="O125" i="12"/>
  <c r="Q125" i="12"/>
  <c r="V125" i="12"/>
  <c r="G127" i="12"/>
  <c r="M127" i="12" s="1"/>
  <c r="I127" i="12"/>
  <c r="K127" i="12"/>
  <c r="O127" i="12"/>
  <c r="Q127" i="12"/>
  <c r="V127" i="12"/>
  <c r="G129" i="12"/>
  <c r="I129" i="12"/>
  <c r="K129" i="12"/>
  <c r="M129" i="12"/>
  <c r="O129" i="12"/>
  <c r="Q129" i="12"/>
  <c r="V129" i="12"/>
  <c r="G131" i="12"/>
  <c r="I131" i="12"/>
  <c r="I130" i="12" s="1"/>
  <c r="K131" i="12"/>
  <c r="M131" i="12"/>
  <c r="O131" i="12"/>
  <c r="Q131" i="12"/>
  <c r="Q130" i="12" s="1"/>
  <c r="V131" i="12"/>
  <c r="G133" i="12"/>
  <c r="M133" i="12" s="1"/>
  <c r="I133" i="12"/>
  <c r="K133" i="12"/>
  <c r="K130" i="12" s="1"/>
  <c r="O133" i="12"/>
  <c r="Q133" i="12"/>
  <c r="V133" i="12"/>
  <c r="V130" i="12" s="1"/>
  <c r="G135" i="12"/>
  <c r="I135" i="12"/>
  <c r="K135" i="12"/>
  <c r="M135" i="12"/>
  <c r="O135" i="12"/>
  <c r="Q135" i="12"/>
  <c r="V135" i="12"/>
  <c r="G137" i="12"/>
  <c r="G130" i="12" s="1"/>
  <c r="I137" i="12"/>
  <c r="K137" i="12"/>
  <c r="O137" i="12"/>
  <c r="O130" i="12" s="1"/>
  <c r="Q137" i="12"/>
  <c r="V137" i="12"/>
  <c r="G139" i="12"/>
  <c r="I139" i="12"/>
  <c r="K139" i="12"/>
  <c r="M139" i="12"/>
  <c r="O139" i="12"/>
  <c r="Q139" i="12"/>
  <c r="V139" i="12"/>
  <c r="G141" i="12"/>
  <c r="M141" i="12" s="1"/>
  <c r="I141" i="12"/>
  <c r="K141" i="12"/>
  <c r="O141" i="12"/>
  <c r="Q141" i="12"/>
  <c r="V141" i="12"/>
  <c r="G143" i="12"/>
  <c r="I143" i="12"/>
  <c r="K143" i="12"/>
  <c r="M143" i="12"/>
  <c r="O143" i="12"/>
  <c r="Q143" i="12"/>
  <c r="V143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8" i="12"/>
  <c r="M148" i="12" s="1"/>
  <c r="I148" i="12"/>
  <c r="K148" i="12"/>
  <c r="O148" i="12"/>
  <c r="Q148" i="12"/>
  <c r="V148" i="12"/>
  <c r="G150" i="12"/>
  <c r="G149" i="12" s="1"/>
  <c r="I150" i="12"/>
  <c r="K150" i="12"/>
  <c r="K149" i="12" s="1"/>
  <c r="O150" i="12"/>
  <c r="O149" i="12" s="1"/>
  <c r="Q150" i="12"/>
  <c r="V150" i="12"/>
  <c r="V149" i="12" s="1"/>
  <c r="G152" i="12"/>
  <c r="I152" i="12"/>
  <c r="I149" i="12" s="1"/>
  <c r="K152" i="12"/>
  <c r="M152" i="12"/>
  <c r="O152" i="12"/>
  <c r="Q152" i="12"/>
  <c r="Q149" i="12" s="1"/>
  <c r="V152" i="12"/>
  <c r="G154" i="12"/>
  <c r="M154" i="12" s="1"/>
  <c r="I154" i="12"/>
  <c r="K154" i="12"/>
  <c r="O154" i="12"/>
  <c r="Q154" i="12"/>
  <c r="V154" i="12"/>
  <c r="G158" i="12"/>
  <c r="G157" i="12" s="1"/>
  <c r="I158" i="12"/>
  <c r="K158" i="12"/>
  <c r="K157" i="12" s="1"/>
  <c r="O158" i="12"/>
  <c r="O157" i="12" s="1"/>
  <c r="Q158" i="12"/>
  <c r="V158" i="12"/>
  <c r="V157" i="12" s="1"/>
  <c r="G162" i="12"/>
  <c r="I162" i="12"/>
  <c r="I157" i="12" s="1"/>
  <c r="K162" i="12"/>
  <c r="M162" i="12"/>
  <c r="O162" i="12"/>
  <c r="Q162" i="12"/>
  <c r="Q157" i="12" s="1"/>
  <c r="V162" i="12"/>
  <c r="G166" i="12"/>
  <c r="M166" i="12" s="1"/>
  <c r="I166" i="12"/>
  <c r="K166" i="12"/>
  <c r="O166" i="12"/>
  <c r="Q166" i="12"/>
  <c r="V166" i="12"/>
  <c r="G171" i="12"/>
  <c r="G170" i="12" s="1"/>
  <c r="I171" i="12"/>
  <c r="K171" i="12"/>
  <c r="K170" i="12" s="1"/>
  <c r="O171" i="12"/>
  <c r="O170" i="12" s="1"/>
  <c r="Q171" i="12"/>
  <c r="V171" i="12"/>
  <c r="V170" i="12" s="1"/>
  <c r="G172" i="12"/>
  <c r="I172" i="12"/>
  <c r="I170" i="12" s="1"/>
  <c r="K172" i="12"/>
  <c r="M172" i="12"/>
  <c r="O172" i="12"/>
  <c r="Q172" i="12"/>
  <c r="Q170" i="12" s="1"/>
  <c r="V172" i="12"/>
  <c r="G173" i="12"/>
  <c r="M173" i="12" s="1"/>
  <c r="I173" i="12"/>
  <c r="K173" i="12"/>
  <c r="O173" i="12"/>
  <c r="Q173" i="12"/>
  <c r="V173" i="12"/>
  <c r="G174" i="12"/>
  <c r="I174" i="12"/>
  <c r="K174" i="12"/>
  <c r="M174" i="12"/>
  <c r="O174" i="12"/>
  <c r="Q174" i="12"/>
  <c r="V174" i="12"/>
  <c r="G175" i="12"/>
  <c r="M175" i="12" s="1"/>
  <c r="I175" i="12"/>
  <c r="K175" i="12"/>
  <c r="O175" i="12"/>
  <c r="Q175" i="12"/>
  <c r="V175" i="12"/>
  <c r="G177" i="12"/>
  <c r="I177" i="12"/>
  <c r="K177" i="12"/>
  <c r="M177" i="12"/>
  <c r="O177" i="12"/>
  <c r="Q177" i="12"/>
  <c r="V177" i="12"/>
  <c r="G178" i="12"/>
  <c r="K178" i="12"/>
  <c r="O178" i="12"/>
  <c r="V178" i="12"/>
  <c r="G179" i="12"/>
  <c r="I179" i="12"/>
  <c r="I178" i="12" s="1"/>
  <c r="K179" i="12"/>
  <c r="M179" i="12"/>
  <c r="M178" i="12" s="1"/>
  <c r="O179" i="12"/>
  <c r="Q179" i="12"/>
  <c r="Q178" i="12" s="1"/>
  <c r="V179" i="12"/>
  <c r="G180" i="12"/>
  <c r="G181" i="12"/>
  <c r="I181" i="12"/>
  <c r="I180" i="12" s="1"/>
  <c r="K181" i="12"/>
  <c r="M181" i="12"/>
  <c r="O181" i="12"/>
  <c r="Q181" i="12"/>
  <c r="Q180" i="12" s="1"/>
  <c r="V181" i="12"/>
  <c r="G182" i="12"/>
  <c r="M182" i="12" s="1"/>
  <c r="I182" i="12"/>
  <c r="K182" i="12"/>
  <c r="K180" i="12" s="1"/>
  <c r="O182" i="12"/>
  <c r="Q182" i="12"/>
  <c r="V182" i="12"/>
  <c r="V180" i="12" s="1"/>
  <c r="G183" i="12"/>
  <c r="I183" i="12"/>
  <c r="K183" i="12"/>
  <c r="M183" i="12"/>
  <c r="O183" i="12"/>
  <c r="Q183" i="12"/>
  <c r="V183" i="12"/>
  <c r="G184" i="12"/>
  <c r="M184" i="12" s="1"/>
  <c r="I184" i="12"/>
  <c r="K184" i="12"/>
  <c r="O184" i="12"/>
  <c r="O180" i="12" s="1"/>
  <c r="Q184" i="12"/>
  <c r="V184" i="12"/>
  <c r="G185" i="12"/>
  <c r="I185" i="12"/>
  <c r="K185" i="12"/>
  <c r="M185" i="12"/>
  <c r="O185" i="12"/>
  <c r="Q185" i="12"/>
  <c r="V185" i="12"/>
  <c r="G186" i="12"/>
  <c r="M186" i="12" s="1"/>
  <c r="I186" i="12"/>
  <c r="K186" i="12"/>
  <c r="O186" i="12"/>
  <c r="Q186" i="12"/>
  <c r="V186" i="12"/>
  <c r="G187" i="12"/>
  <c r="I187" i="12"/>
  <c r="K187" i="12"/>
  <c r="M187" i="12"/>
  <c r="O187" i="12"/>
  <c r="Q187" i="12"/>
  <c r="V187" i="12"/>
  <c r="AE189" i="12"/>
  <c r="AF189" i="12"/>
  <c r="I20" i="1"/>
  <c r="I19" i="1"/>
  <c r="I18" i="1"/>
  <c r="I17" i="1"/>
  <c r="I16" i="1"/>
  <c r="I87" i="1"/>
  <c r="J86" i="1" s="1"/>
  <c r="F47" i="1"/>
  <c r="G47" i="1"/>
  <c r="G25" i="1" s="1"/>
  <c r="A25" i="1" s="1"/>
  <c r="G26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7" i="1" s="1"/>
  <c r="J56" i="1" l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54" i="1"/>
  <c r="J55" i="1"/>
  <c r="J58" i="1"/>
  <c r="J60" i="1"/>
  <c r="J62" i="1"/>
  <c r="J64" i="1"/>
  <c r="J66" i="1"/>
  <c r="J68" i="1"/>
  <c r="J70" i="1"/>
  <c r="J72" i="1"/>
  <c r="J74" i="1"/>
  <c r="J76" i="1"/>
  <c r="J78" i="1"/>
  <c r="J80" i="1"/>
  <c r="J82" i="1"/>
  <c r="J84" i="1"/>
  <c r="G28" i="1"/>
  <c r="A26" i="1"/>
  <c r="G23" i="1"/>
  <c r="M12" i="17"/>
  <c r="M8" i="17" s="1"/>
  <c r="M12" i="16"/>
  <c r="M10" i="16" s="1"/>
  <c r="G10" i="16"/>
  <c r="M60" i="15"/>
  <c r="M58" i="15" s="1"/>
  <c r="M48" i="15"/>
  <c r="M45" i="15" s="1"/>
  <c r="M12" i="15"/>
  <c r="M8" i="15" s="1"/>
  <c r="M37" i="14"/>
  <c r="M17" i="14"/>
  <c r="M12" i="14"/>
  <c r="AF71" i="14"/>
  <c r="M68" i="14"/>
  <c r="M67" i="14" s="1"/>
  <c r="M56" i="14"/>
  <c r="M52" i="14" s="1"/>
  <c r="M24" i="14"/>
  <c r="M23" i="14" s="1"/>
  <c r="G17" i="14"/>
  <c r="M16" i="14"/>
  <c r="M15" i="14" s="1"/>
  <c r="M12" i="13"/>
  <c r="M8" i="13" s="1"/>
  <c r="M180" i="12"/>
  <c r="M171" i="12"/>
  <c r="M170" i="12" s="1"/>
  <c r="M158" i="12"/>
  <c r="M157" i="12" s="1"/>
  <c r="M150" i="12"/>
  <c r="M149" i="12" s="1"/>
  <c r="M137" i="12"/>
  <c r="M130" i="12" s="1"/>
  <c r="M113" i="12"/>
  <c r="M106" i="12" s="1"/>
  <c r="M91" i="12"/>
  <c r="M85" i="12" s="1"/>
  <c r="M78" i="12"/>
  <c r="M77" i="12" s="1"/>
  <c r="M62" i="12"/>
  <c r="M61" i="12" s="1"/>
  <c r="M55" i="12"/>
  <c r="M54" i="12" s="1"/>
  <c r="M32" i="12"/>
  <c r="M31" i="12" s="1"/>
  <c r="M17" i="12"/>
  <c r="M8" i="12" s="1"/>
  <c r="I39" i="1"/>
  <c r="I47" i="1" s="1"/>
  <c r="I21" i="1"/>
  <c r="J28" i="1"/>
  <c r="J26" i="1"/>
  <c r="G38" i="1"/>
  <c r="F38" i="1"/>
  <c r="J23" i="1"/>
  <c r="J24" i="1"/>
  <c r="J25" i="1"/>
  <c r="J27" i="1"/>
  <c r="E24" i="1"/>
  <c r="E26" i="1"/>
  <c r="J87" i="1" l="1"/>
  <c r="A23" i="1"/>
  <c r="J46" i="1"/>
  <c r="J42" i="1"/>
  <c r="J45" i="1"/>
  <c r="J43" i="1"/>
  <c r="J39" i="1"/>
  <c r="J47" i="1" s="1"/>
  <c r="J44" i="1"/>
  <c r="J40" i="1"/>
  <c r="J41" i="1"/>
  <c r="A24" i="1" l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57B71BEA-85DE-47C4-8ECF-A5803AD0579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F085CBE-A04E-4FF8-8395-0C566EED840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479C0B3E-BAFB-4977-82E5-F72C0DE6D96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F3069A2-CE0A-4B02-9590-15BFBB9489C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33BE9AEC-F5F6-478C-95D8-2FEAE79553B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53EF95-69F7-4386-A56B-DD813877A6C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61199E23-49D9-41EB-BB73-E9D705CF4B3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F65A120-B417-4308-9E32-386C7259484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F36C154B-2534-41C2-AB80-52BCC312065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C7AE16A-DB25-4957-8CF1-53B35B307DC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Churý</author>
  </authors>
  <commentList>
    <comment ref="S6" authorId="0" shapeId="0" xr:uid="{4F539147-7F27-4B98-89C3-4F9C2E2CD0F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DF1AE81-EFB7-4700-AA5E-65B8224DAE9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<sst xmlns="http://schemas.openxmlformats.org/spreadsheetml/2006/main" count="2332" uniqueCount="677">
  <si>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</si>
  <si>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</si>
  <si>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</si>
  <si>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</si>
  <si>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</si>
  <si>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</si>
  <si>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</si>
  <si>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</si>
  <si>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</si>
  <si>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</si>
  <si>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</si>
  <si>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</si>
  <si>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</si>
  <si>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</si>
  <si>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</si>
  <si>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</si>
  <si>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</si>
  <si>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</si>
  <si>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</si>
  <si>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</si>
  <si>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</si>
  <si>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</si>
  <si>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</si>
  <si>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</si>
  <si>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</si>
  <si>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</si>
  <si>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</si>
  <si>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</si>
  <si>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</si>
  <si>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</si>
  <si>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</si>
  <si>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</si>
  <si>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</si>
  <si>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</si>
  <si>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</si>
  <si>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</si>
  <si>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</si>
  <si>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</si>
  <si>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</si>
  <si>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</si>
  <si>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</si>
  <si>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</si>
  <si>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</si>
  <si>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sdfsdf</t>
  </si>
  <si>
    <t>2020/10/2145</t>
  </si>
  <si>
    <t>Modernizace učebny praktického vyučování ZŠ Dr.Joklíka v Kyjově</t>
  </si>
  <si>
    <t>Základní škola a Mateřská škola DR. Joklíka, příspěvková organizace města Kyjova</t>
  </si>
  <si>
    <t>Sídliště U Vodojemu 1261/18</t>
  </si>
  <si>
    <t>Kyjov</t>
  </si>
  <si>
    <t>69701</t>
  </si>
  <si>
    <t>48847747</t>
  </si>
  <si>
    <t>Stavba</t>
  </si>
  <si>
    <t>SO01</t>
  </si>
  <si>
    <t>ZŠ Dr.Joklíka v Kyjově</t>
  </si>
  <si>
    <t>D.1.1.</t>
  </si>
  <si>
    <t>Stavebně architektonické a konstrukční řešení 15.12.2020</t>
  </si>
  <si>
    <t>D.1.3.</t>
  </si>
  <si>
    <t>Vzduchotechnika</t>
  </si>
  <si>
    <t>D.1.4.1.</t>
  </si>
  <si>
    <t>ZDRAVOTECHNIKA</t>
  </si>
  <si>
    <t>D.1.5.</t>
  </si>
  <si>
    <t>Elektroinstalace</t>
  </si>
  <si>
    <t>VNaON</t>
  </si>
  <si>
    <t>Vedlejší a ostatní náklady</t>
  </si>
  <si>
    <t>VYB</t>
  </si>
  <si>
    <t>Vybavení učebny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</si>
  <si>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</si>
  <si>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</si>
  <si>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</si>
  <si>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</si>
  <si>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</si>
  <si>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</si>
  <si>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</si>
  <si>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</si>
  <si>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</si>
  <si>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</si>
  <si>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</si>
  <si>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Upravy povrchů vnitřní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</si>
  <si>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</si>
  <si>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</si>
  <si>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</si>
  <si>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</si>
  <si>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</si>
  <si>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</si>
  <si>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</si>
  <si>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</si>
  <si>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</si>
  <si>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</si>
  <si>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</si>
  <si>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</si>
  <si>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</si>
  <si>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</si>
  <si>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</si>
  <si>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</si>
  <si>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</si>
  <si>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</si>
  <si>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</si>
  <si>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</si>
  <si>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</si>
  <si>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</si>
  <si>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733</t>
  </si>
  <si>
    <t>Rozvod potrubí</t>
  </si>
  <si>
    <t>766</t>
  </si>
  <si>
    <t>Konstrukce truhlářské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</si>
  <si>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</si>
  <si>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</si>
  <si>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</si>
  <si>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</si>
  <si>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</si>
  <si>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</si>
  <si>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</si>
  <si>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</si>
  <si>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</si>
  <si>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</si>
  <si>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_2</t>
  </si>
  <si>
    <t>Montáž elektro</t>
  </si>
  <si>
    <t>B/</t>
  </si>
  <si>
    <t>SVÍTIDLA (doporučená)</t>
  </si>
  <si>
    <t>C/</t>
  </si>
  <si>
    <t>DODÁVKY</t>
  </si>
  <si>
    <t>D/</t>
  </si>
  <si>
    <t>ZEDNICKÉ VÝPOMOCI</t>
  </si>
  <si>
    <t>E/</t>
  </si>
  <si>
    <t>REVIZE</t>
  </si>
  <si>
    <t>M33</t>
  </si>
  <si>
    <t>Montáže dopravních zařízení a vah-výtahy</t>
  </si>
  <si>
    <t>Nab. cena</t>
  </si>
  <si>
    <t>Materiál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</si>
  <si>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</si>
  <si>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</si>
  <si>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</si>
  <si>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</si>
  <si>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</si>
  <si>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</si>
  <si>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</si>
  <si>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</si>
  <si>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</si>
  <si>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</si>
  <si>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</si>
  <si>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</si>
  <si>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</si>
  <si>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</si>
  <si>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</si>
  <si>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</si>
  <si>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</si>
  <si>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</si>
  <si>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</si>
  <si>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</si>
  <si>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</si>
  <si>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</si>
  <si>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</si>
  <si>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</si>
  <si>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</si>
  <si>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</si>
  <si>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</si>
  <si>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</si>
  <si>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</si>
  <si>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</si>
  <si>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</si>
  <si>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</si>
  <si>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342255028RT1</t>
  </si>
  <si>
    <t>Příčky z desek Ytong tl. 15 cm desky P 2 - 500, 599 x 249 x 150 mm</t>
  </si>
  <si>
    <t>m2</t>
  </si>
  <si>
    <t>RTS 20/ II</t>
  </si>
  <si>
    <t>Práce</t>
  </si>
  <si>
    <t>POL1_</t>
  </si>
  <si>
    <t>1*2,1</t>
  </si>
  <si>
    <t>VV</t>
  </si>
  <si>
    <t>1,15*3,5</t>
  </si>
  <si>
    <t>342948111R00</t>
  </si>
  <si>
    <t>Ukotvení příček k cihel.konstr. kotvami na hmožd.</t>
  </si>
  <si>
    <t>m</t>
  </si>
  <si>
    <t>2+3,5*2</t>
  </si>
  <si>
    <t>347014113R00</t>
  </si>
  <si>
    <t>Předstěna SDK,tl.55mm,1xoc.kce CD,x RBI 12,5mm,-iz</t>
  </si>
  <si>
    <t>PS : 0,82*1,5</t>
  </si>
  <si>
    <t>HS KL : (2+2+1,9+2,3+0,6+0,6)*1,5</t>
  </si>
  <si>
    <t>346275115R00</t>
  </si>
  <si>
    <t>Přizdívky z desek Ytong tl. 150 mm</t>
  </si>
  <si>
    <t>0,93*3,5</t>
  </si>
  <si>
    <t>416022121R00</t>
  </si>
  <si>
    <t>Podhledy SDK,ocel.dvouúrov.křížový rošt,1x RB 12,5</t>
  </si>
  <si>
    <t>62,83</t>
  </si>
  <si>
    <t>762421120RT2</t>
  </si>
  <si>
    <t>Montáž obložení stropů lignátem tl. do 20 mm včetně dodávky, deska Cetris tl. 20 mm</t>
  </si>
  <si>
    <t>Indiv</t>
  </si>
  <si>
    <t>1,35*0,45</t>
  </si>
  <si>
    <t>0,75*0,45</t>
  </si>
  <si>
    <t>602016195R00</t>
  </si>
  <si>
    <t xml:space="preserve">Penetrace hloubková stěn </t>
  </si>
  <si>
    <t>(9*2+7,05*2+0,93*2+0,53*6)*3,3</t>
  </si>
  <si>
    <t>-0,9*2,05</t>
  </si>
  <si>
    <t>Vyspravení stávajícího potěru</t>
  </si>
  <si>
    <t>Vlastní</t>
  </si>
  <si>
    <t>1.01 : 62,83</t>
  </si>
  <si>
    <t>610991111R00</t>
  </si>
  <si>
    <t>Zakrývání výplní vnitřních otvorů</t>
  </si>
  <si>
    <t>0,9*2,05</t>
  </si>
  <si>
    <t>2,6*2,4*3</t>
  </si>
  <si>
    <t>612401291R00</t>
  </si>
  <si>
    <t>Omítka malých ploch vnitřních stěn do 0,25 m2</t>
  </si>
  <si>
    <t>kus</t>
  </si>
  <si>
    <t>612421311R00</t>
  </si>
  <si>
    <t>Oprava vápen.omítek stěn do 30 % pl. - hrubých</t>
  </si>
  <si>
    <t>612473186R00</t>
  </si>
  <si>
    <t>Příplatek za zabudované rohovníky, stěny</t>
  </si>
  <si>
    <t>3,3*12</t>
  </si>
  <si>
    <t>612479113RT3</t>
  </si>
  <si>
    <t>Provedení vnitřní omítky stěn dvouvrstvé, ručně na pórobeton</t>
  </si>
  <si>
    <t>přizdívka : (0,93+0,15)*3,5</t>
  </si>
  <si>
    <t>(1*2+0,15)*2,1</t>
  </si>
  <si>
    <t>612481211RT2</t>
  </si>
  <si>
    <t xml:space="preserve">Montáž výztužné sítě(perlinky)do stěrky-vnit.stěny včetně výztužné sítě a stěrkového tmelu </t>
  </si>
  <si>
    <t>stávající stěny : 0</t>
  </si>
  <si>
    <t>0</t>
  </si>
  <si>
    <t>622471116R00</t>
  </si>
  <si>
    <t>Úprava stěn aktivovaným štukem s přísadou</t>
  </si>
  <si>
    <t>631312141R00</t>
  </si>
  <si>
    <t>Doplnění rýh betonem v dosavadních mazaninách</t>
  </si>
  <si>
    <t>m3</t>
  </si>
  <si>
    <t>uprostřed 1.01 : (2,1*2+1,35*2+0,15*2+0,75*2+0,15*2+0,45+1,05)*0,15*0,05</t>
  </si>
  <si>
    <t>kolem 1.04 a 1.03: : (4,1+1,05+0,58)*0,15*0,05</t>
  </si>
  <si>
    <t>952901111R00</t>
  </si>
  <si>
    <t>Vyčištění budov o výšce podlaží do 4 m</t>
  </si>
  <si>
    <t>962031125R00</t>
  </si>
  <si>
    <t>Bourání příček z cihel pálených děrovan. tl.140 mm</t>
  </si>
  <si>
    <t>uprostřed 1.01 : (2,1*2+1,35*2+0,15*2+0,75*2+0,15*2)*3,4</t>
  </si>
  <si>
    <t>kolem 1.04 a 1.03: : (4,1+1,05+0,58)*3,4-0,8*2,05-0,9*2,05</t>
  </si>
  <si>
    <t>965048515R00</t>
  </si>
  <si>
    <t>Broušení betonových povrchů do tl. 5 mm</t>
  </si>
  <si>
    <t>968061125R00</t>
  </si>
  <si>
    <t>Vyvěšení dřevěných dveřních křídel pl. do 2 m2</t>
  </si>
  <si>
    <t>1.01 : 2</t>
  </si>
  <si>
    <t>1.04 : 1</t>
  </si>
  <si>
    <t>970031130R00</t>
  </si>
  <si>
    <t>Vrtání jádrové do zdiva cihelného do D 130 mm</t>
  </si>
  <si>
    <t>0,3*2</t>
  </si>
  <si>
    <t>978013141R00</t>
  </si>
  <si>
    <t>Otlučení omítek vnitřních stěn v rozsahu do 30 %</t>
  </si>
  <si>
    <t>999281111R00</t>
  </si>
  <si>
    <t>Přesun hmot pro opravy a údržbu do výšky 25 m</t>
  </si>
  <si>
    <t>t</t>
  </si>
  <si>
    <t>Přesun hmot</t>
  </si>
  <si>
    <t>POL7_</t>
  </si>
  <si>
    <t>713392611R0V</t>
  </si>
  <si>
    <t>Izolace těles - vyplněním prostoru EPS, vypěnění spar</t>
  </si>
  <si>
    <t>1,35*0,45*0,2</t>
  </si>
  <si>
    <t>0,75*0,45*0,2</t>
  </si>
  <si>
    <t>998713202R00</t>
  </si>
  <si>
    <t>Přesun hmot pro izolace tepelné, výšky do 12 m</t>
  </si>
  <si>
    <t>OR</t>
  </si>
  <si>
    <t>Osoušeč rukou bezdotykový elektrický teplovzdušný D+M</t>
  </si>
  <si>
    <t>1</t>
  </si>
  <si>
    <t>766661112R00</t>
  </si>
  <si>
    <t>Montáž dveří do zárubně,otevíravých 1kř.do 0,8 m</t>
  </si>
  <si>
    <t>766662811R00</t>
  </si>
  <si>
    <t>Demontáž prahů dveří 1křídlových</t>
  </si>
  <si>
    <t>766670021R00</t>
  </si>
  <si>
    <t>Montáž kliky a štítku</t>
  </si>
  <si>
    <t>766695213R00</t>
  </si>
  <si>
    <t>Montáž prahů dveří jednokřídlových š. nad 10 cm</t>
  </si>
  <si>
    <t>766825821R00</t>
  </si>
  <si>
    <t>Demontáž vestavěných skříní 2křídlových</t>
  </si>
  <si>
    <t>1.01 : 1</t>
  </si>
  <si>
    <t>549</t>
  </si>
  <si>
    <t>Vložka cylindrická</t>
  </si>
  <si>
    <t>Specifikace</t>
  </si>
  <si>
    <t>POL3_</t>
  </si>
  <si>
    <t>54914621R</t>
  </si>
  <si>
    <t xml:space="preserve">Dveřní kování </t>
  </si>
  <si>
    <t>SPCM</t>
  </si>
  <si>
    <t>54926045R</t>
  </si>
  <si>
    <t>Zámek stavební vložkový typ 24026 (80 mm)  L/P</t>
  </si>
  <si>
    <t>611601203R</t>
  </si>
  <si>
    <t>Dveře vnitřní CPL 0,2 plné 1kř. 80x197 cm 16 dekorů</t>
  </si>
  <si>
    <t>61187398.AR</t>
  </si>
  <si>
    <t>Prah bukový délka 80 cm šířka 12 cm 2 cm</t>
  </si>
  <si>
    <t>998766202R00</t>
  </si>
  <si>
    <t>Přesun hmot pro truhlářské konstr., výšky do 12 m</t>
  </si>
  <si>
    <t>776101101R00</t>
  </si>
  <si>
    <t>Vysávání podlah prům.vysavačem pod povlak.podlahy</t>
  </si>
  <si>
    <t>776101115R00</t>
  </si>
  <si>
    <t>Vyrovnání podkladů samonivelační hmotou</t>
  </si>
  <si>
    <t>776101121R00</t>
  </si>
  <si>
    <t>Provedení penetrace podkladu pod.povlak.podlahy</t>
  </si>
  <si>
    <t>776401800RT1</t>
  </si>
  <si>
    <t>Demontáž soklíků nebo lišt, pryžových nebo z PVC odstranění a uložení na hromady</t>
  </si>
  <si>
    <t>1.01 : 9*2+6,6*2+0,5*6+0,45*2-0,9-0,8+2,55*4+1,35*2+0,75*2</t>
  </si>
  <si>
    <t>1.03 : 1,1*2+1,5*2-0,8</t>
  </si>
  <si>
    <t>1.04 : 2,7*2+1,5*2-0,9*2</t>
  </si>
  <si>
    <t>776421100RU1</t>
  </si>
  <si>
    <t>Lepení podlahových soklíků z PVC a vinylu včetně dodávky soklíku PVC</t>
  </si>
  <si>
    <t>7,05*2+9*2+1*2+0,93*2+0,55*6-0,9</t>
  </si>
  <si>
    <t>776521100R00</t>
  </si>
  <si>
    <t>Lepení povlak.podlah z pásů PVC</t>
  </si>
  <si>
    <t>776994111R00</t>
  </si>
  <si>
    <t>Svařování povlakových podlah z pásů nebo čtverců</t>
  </si>
  <si>
    <t>35</t>
  </si>
  <si>
    <t>24551410R</t>
  </si>
  <si>
    <t>Hmota nivelační á 25 kg</t>
  </si>
  <si>
    <t>kg</t>
  </si>
  <si>
    <t>62,83*1,5*4</t>
  </si>
  <si>
    <t>24592102R</t>
  </si>
  <si>
    <t>Penetrační nátěr  á 5 kg</t>
  </si>
  <si>
    <t>62,83*0,1</t>
  </si>
  <si>
    <t>28412330R</t>
  </si>
  <si>
    <t>Podlahovina PVC heterogenní třívrstvé tl. 2 mm š. 2 m</t>
  </si>
  <si>
    <t>62,83*1,15</t>
  </si>
  <si>
    <t>998776202R00</t>
  </si>
  <si>
    <t>Přesun hmot pro podlahy povlakové, výšky do 12 m</t>
  </si>
  <si>
    <t>781101210R00</t>
  </si>
  <si>
    <t>Penetrace podkladu pod obklady</t>
  </si>
  <si>
    <t>(1*2+0,455+0,22+0,15)*2</t>
  </si>
  <si>
    <t>781111131R00</t>
  </si>
  <si>
    <t>Vyplnění dilatačních spár tmelem, obklady</t>
  </si>
  <si>
    <t>(1*2+0,455+0,22+0,15)+2*3</t>
  </si>
  <si>
    <t>781419706R00</t>
  </si>
  <si>
    <t>Příplatek za spárovací vodotěsnou hmotu - plošně</t>
  </si>
  <si>
    <t>781475120RU2</t>
  </si>
  <si>
    <t>Obklad vnitřní stěn keramický, do tmele, 30x60 cm epoxid spár.hmota</t>
  </si>
  <si>
    <t>781479711R00</t>
  </si>
  <si>
    <t>Příplatek k obkladu stěn keram.,za plochu do 10 m2</t>
  </si>
  <si>
    <t>781497121RS3</t>
  </si>
  <si>
    <t>Lišta hliníková rohová k obkladům  profil RB, pro tloušťku obkladu 10 mm</t>
  </si>
  <si>
    <t>2*2+0,2</t>
  </si>
  <si>
    <t>Penetrační nátěr akrylátový á 5 kg</t>
  </si>
  <si>
    <t>R-položka</t>
  </si>
  <si>
    <t>POL12_0</t>
  </si>
  <si>
    <t>(1*2+0,455+0,22+0,15)*2*0,1</t>
  </si>
  <si>
    <t>23153022R</t>
  </si>
  <si>
    <t>Tmel těsnicí silikonový 310 ml bílý, šedý, transparentní</t>
  </si>
  <si>
    <t>59782100R</t>
  </si>
  <si>
    <t xml:space="preserve">Obkládačka keramická 30x60 </t>
  </si>
  <si>
    <t>(1*2+0,455+0,22+0,15)*2*1,15</t>
  </si>
  <si>
    <t>998781202R00</t>
  </si>
  <si>
    <t>Přesun hmot pro obklady keramické, výšky do 12 m</t>
  </si>
  <si>
    <t>783394240R00</t>
  </si>
  <si>
    <t>Nátěr disperzní litin. radiátorů Z + 1x + 2x email</t>
  </si>
  <si>
    <t>0,6*12*6</t>
  </si>
  <si>
    <t>783401811R00</t>
  </si>
  <si>
    <t>Odstranění nátěru z potrubí DN do 50 mm</t>
  </si>
  <si>
    <t>4*6</t>
  </si>
  <si>
    <t>783903812R00</t>
  </si>
  <si>
    <t>Odmaštění saponáty</t>
  </si>
  <si>
    <t>LR : 0,6*12*6</t>
  </si>
  <si>
    <t>4*6*6,28*0,012</t>
  </si>
  <si>
    <t>784402801R00</t>
  </si>
  <si>
    <t>Odstranění malby oškrábáním v místnosti H do 3,8 m</t>
  </si>
  <si>
    <t>784111701R00</t>
  </si>
  <si>
    <t>Penetrace podkladu nátěrem  1x</t>
  </si>
  <si>
    <t>784165442R00</t>
  </si>
  <si>
    <t>Malba tek. omyvatelná, otěruvzdorná, bez pen.,2x</t>
  </si>
  <si>
    <t>D</t>
  </si>
  <si>
    <t>Jednodřez nerez d=400mm, š=400mm, hl=200mm, bez odkapávací plochy, D+M</t>
  </si>
  <si>
    <t>KL1</t>
  </si>
  <si>
    <t>Kuchyňská linka, prac.deska polyform, dl.=2000, š=700mm,dolní+horní skříňky D+M</t>
  </si>
  <si>
    <t>KL2</t>
  </si>
  <si>
    <t>Kuchyňská linka, prac.deska polyform, dl.=2600, š=700mm,dolní+horní skříňky D+M</t>
  </si>
  <si>
    <t>KL3</t>
  </si>
  <si>
    <t>Kuchyňská linka, prac.deska polyform, dl.=2300, š=700mm,dolní+horní skříňky D+M</t>
  </si>
  <si>
    <t>OP</t>
  </si>
  <si>
    <t>Obkladový panel stěny nad pracovní desku kuchyňské linky, v=640mm, tl=19mm D+M</t>
  </si>
  <si>
    <t>6,6+3,6+0,6</t>
  </si>
  <si>
    <t>VD</t>
  </si>
  <si>
    <t>Varná deska elektrická 4 plotýnky, indukční D+M</t>
  </si>
  <si>
    <t>330</t>
  </si>
  <si>
    <t>Šikmá zvedací plošina délky kolejnice 13,5m, 2 mezizastávky, nosnost 300kg do 45°, rychlost 8m/min</t>
  </si>
  <si>
    <t>979011111R00</t>
  </si>
  <si>
    <t>Svislá doprava suti a vybour. hmot za 2.NP a 1.PP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</si>
  <si>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</si>
  <si>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</si>
  <si>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</si>
  <si>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</si>
  <si>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</si>
  <si>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</si>
  <si>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</si>
  <si>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</si>
  <si>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</si>
  <si>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</si>
  <si>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</si>
  <si>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skládku suti - směs betonu,cihel,dřeva</t>
  </si>
  <si>
    <t>979094211R00</t>
  </si>
  <si>
    <t>Nakládání nebo překládání vybourané suti</t>
  </si>
  <si>
    <t>Kalkul</t>
  </si>
  <si>
    <t>SUM</t>
  </si>
  <si>
    <t>Poznámky uchazeče k zadání</t>
  </si>
  <si>
    <t>POPUZIV</t>
  </si>
  <si>
    <t>END</t>
  </si>
  <si>
    <t>1.1</t>
  </si>
  <si>
    <t>Odvodní ventilátor do kruhového potrubí</t>
  </si>
  <si>
    <t>kpl</t>
  </si>
  <si>
    <t>POL3_0</t>
  </si>
  <si>
    <t>1.2</t>
  </si>
  <si>
    <t>Kuchyňská akumulační digestoř - D1</t>
  </si>
  <si>
    <t>ks</t>
  </si>
  <si>
    <t>1.3</t>
  </si>
  <si>
    <t>Kuchyňská akumulační digestoř - D2</t>
  </si>
  <si>
    <t>1.4</t>
  </si>
  <si>
    <t>Tlumič hluku kruhový</t>
  </si>
  <si>
    <t>1.5</t>
  </si>
  <si>
    <t>Zpětná klapka</t>
  </si>
  <si>
    <t>POL1_1</t>
  </si>
  <si>
    <t>1.6</t>
  </si>
  <si>
    <t>Regulační klapka O200</t>
  </si>
  <si>
    <t>1.7</t>
  </si>
  <si>
    <t>Výfukový kus 45°</t>
  </si>
  <si>
    <t>1.8</t>
  </si>
  <si>
    <t>Výpustní potrubí pro odvod kondenzátu</t>
  </si>
  <si>
    <t>1.9</t>
  </si>
  <si>
    <t>Stěnová mřížka</t>
  </si>
  <si>
    <t>Pol__0010</t>
  </si>
  <si>
    <t>O250, vč. tvarovek</t>
  </si>
  <si>
    <t>bm</t>
  </si>
  <si>
    <t>Pol__0011</t>
  </si>
  <si>
    <t>O200, vč. tvarovek</t>
  </si>
  <si>
    <t>1,22</t>
  </si>
  <si>
    <t>Venkovní izolace, KAIFLEX 25</t>
  </si>
  <si>
    <t>1,23</t>
  </si>
  <si>
    <t>Vnitřní izolace, KAIFLEX 15</t>
  </si>
  <si>
    <t>Pol__0014</t>
  </si>
  <si>
    <t>Montáž zařízení</t>
  </si>
  <si>
    <t>Pol__0015</t>
  </si>
  <si>
    <t>Montážní, spojovací a těsnící materiál (závitové tyče, matice, šrouby, objímky, …)</t>
  </si>
  <si>
    <t>Pol__0016</t>
  </si>
  <si>
    <t>Zaregulování, seřízení, vyzkoušení</t>
  </si>
  <si>
    <t>Pol__0017</t>
  </si>
  <si>
    <t>Přesun materiálu a osob</t>
  </si>
  <si>
    <t>Pol__0018</t>
  </si>
  <si>
    <t>Drobné stavební přípomoci</t>
  </si>
  <si>
    <t>Pol__0019</t>
  </si>
  <si>
    <t>Zhotovení projektu skutečného stavu, předání, zaškolení</t>
  </si>
  <si>
    <t>Pol__0020</t>
  </si>
  <si>
    <t>Doprava</t>
  </si>
  <si>
    <t>340237212R00</t>
  </si>
  <si>
    <t>Zazdívka otvorů pl.0,25m2,cihlami tl.zdi nad 10 cm</t>
  </si>
  <si>
    <t>411386611U00</t>
  </si>
  <si>
    <t>Zabet prostupu instal 0,09m2 stropů</t>
  </si>
  <si>
    <t>612401391R00</t>
  </si>
  <si>
    <t>Omítka malých ploch vnitřních stěn do 1 m2</t>
  </si>
  <si>
    <t>612403399R00</t>
  </si>
  <si>
    <t>Hrubá výplň rýh ve stěnách maltou</t>
  </si>
  <si>
    <t>941955002R00</t>
  </si>
  <si>
    <t>Lešení lehké pomocné, výška podlahy do 1,9 m</t>
  </si>
  <si>
    <t>971035431R00</t>
  </si>
  <si>
    <t>Vybourání otv. zeď cihel. pl.0,25 m2, tl.15 cm, MC</t>
  </si>
  <si>
    <t>972055141R00</t>
  </si>
  <si>
    <t>Vybourání otvorů stropy prefa 0,0225 m2, nad 12 cm</t>
  </si>
  <si>
    <t>974031132R00</t>
  </si>
  <si>
    <t>Vysekání rýh ve zdi cihelné 5 x 7 cm</t>
  </si>
  <si>
    <t>974031135R00</t>
  </si>
  <si>
    <t>Vysekání rýh ve zdi cihelné 5 x 20 cm</t>
  </si>
  <si>
    <t>974031142R00</t>
  </si>
  <si>
    <t>Vysekání rýh ve zdi cihelné 7 x 7 cm</t>
  </si>
  <si>
    <t>721140802R00</t>
  </si>
  <si>
    <t>Demontáž potrubí litinového DN 100</t>
  </si>
  <si>
    <t>POL1_7</t>
  </si>
  <si>
    <t>721170953R00</t>
  </si>
  <si>
    <t>Oprava-vsazení odbočky, potrubí PVC hrdlové D 75</t>
  </si>
  <si>
    <t>721170955R00</t>
  </si>
  <si>
    <t>Oprava-vsazení odbočky, potrubí PVC hrdlové D 110</t>
  </si>
  <si>
    <t>721171803R00</t>
  </si>
  <si>
    <t>Demontáž potrubí z PVC do D 75 mm</t>
  </si>
  <si>
    <t>721176102R00</t>
  </si>
  <si>
    <t>Potrubí HT připojovací D 40 x 1,8 mm</t>
  </si>
  <si>
    <t>721176103R00</t>
  </si>
  <si>
    <t>Potrubí HT připojovací D 50 x 1,8 mm</t>
  </si>
  <si>
    <t>721176104R00</t>
  </si>
  <si>
    <t>Potrubí HT připojovací D 75 x 1,9 mm</t>
  </si>
  <si>
    <t>721176114R00</t>
  </si>
  <si>
    <t>Potrubí HT odpadní svislé D 75 x 1,9 mm</t>
  </si>
  <si>
    <t>721176134R00</t>
  </si>
  <si>
    <t>Potrubí HT svodné (ležaté) zavěšené D 75 x 1,9 mm</t>
  </si>
  <si>
    <t>721194104R00</t>
  </si>
  <si>
    <t>Vyvedení odpadních výpustek D 40 x 1,8</t>
  </si>
  <si>
    <t>721290123R00</t>
  </si>
  <si>
    <t>Zkouška těsnosti kanalizace vzduchem</t>
  </si>
  <si>
    <t>998721203R00</t>
  </si>
  <si>
    <t>Přesun hmot pro vnitřní kanalizaci, výšky do 24 m</t>
  </si>
  <si>
    <t>900      RT4</t>
  </si>
  <si>
    <t>HZS Práce v tarifní třídě 7</t>
  </si>
  <si>
    <t>h</t>
  </si>
  <si>
    <t>Prav.M</t>
  </si>
  <si>
    <t>HZS</t>
  </si>
  <si>
    <t>POL10_</t>
  </si>
  <si>
    <t>722130801R00</t>
  </si>
  <si>
    <t>Demontáž potrubí ocelových závitových do DN 25</t>
  </si>
  <si>
    <t>722172331R00</t>
  </si>
  <si>
    <t>Potrubí z PP-RCT S3,2    D 20x2,8 mm třívrstvé potr. s vrstvou vyztuženou čedič. vlákny</t>
  </si>
  <si>
    <t>722172332R00</t>
  </si>
  <si>
    <t>Potrubí z PP-RCT S3,2    D 25x3,5 mm třívrstvé potr. s vrstvou vyztuženou čedič. vlákny</t>
  </si>
  <si>
    <t>722172333R00</t>
  </si>
  <si>
    <t>Potrubí z PP-RCT S3,2    D 32x4,5 mm třívrstvé potr. s vrstvou vyztuženou čedič. vlákny</t>
  </si>
  <si>
    <t>722181212RT7</t>
  </si>
  <si>
    <t>Izolace návleková  PRO tl. stěny 9 mm vnitřní průměr 22 mm</t>
  </si>
  <si>
    <t>722181212RT8</t>
  </si>
  <si>
    <t>Izolace návleková  PRO tl. stěny 9 mm vnitřní průměr 25 mm</t>
  </si>
  <si>
    <t>722181212RU1</t>
  </si>
  <si>
    <t>Izolace návleková  PRO tl. stěny 9 mm vnitřní průměr 32 mm</t>
  </si>
  <si>
    <t>722190401R00</t>
  </si>
  <si>
    <t>Vyvedení a upevnění výpustek DN 15</t>
  </si>
  <si>
    <t>722221134R00</t>
  </si>
  <si>
    <t>Armatury s 1závit.- 1/2"  dod. + mont. kohouty rohové hadicové pračkové</t>
  </si>
  <si>
    <t>soubor</t>
  </si>
  <si>
    <t>722232063U00</t>
  </si>
  <si>
    <t>Kulo koh vni záv G1 PN42-185°C+vypo</t>
  </si>
  <si>
    <t>733391101U00</t>
  </si>
  <si>
    <t>Zkouška těs potrubí plast -D 32</t>
  </si>
  <si>
    <t>732 nabíd 1</t>
  </si>
  <si>
    <t>Laboratorní rozbor pitné vody</t>
  </si>
  <si>
    <t>998722203R00</t>
  </si>
  <si>
    <t>Přesun hmot pro vnitřní vodovod, výšky do 24 m</t>
  </si>
  <si>
    <t>725210821R00</t>
  </si>
  <si>
    <t>Demontáž umyvadel bez výtokových armatur</t>
  </si>
  <si>
    <t>725330840R00</t>
  </si>
  <si>
    <t>Demontáž výlevky ocelové nebo litinové</t>
  </si>
  <si>
    <t>725810401R00</t>
  </si>
  <si>
    <t>Ventil rohový bez přípoj. trubičky G 1/2</t>
  </si>
  <si>
    <t>RTS 12/ II</t>
  </si>
  <si>
    <t>725810811R00</t>
  </si>
  <si>
    <t>Demontáž ventilu výtokového nástěnného</t>
  </si>
  <si>
    <t>725820801R00</t>
  </si>
  <si>
    <t>Demontáž baterie nástěnné do G 3/4</t>
  </si>
  <si>
    <t>725821328U00</t>
  </si>
  <si>
    <t>Baterie dřez stoj páka+vytah sprška</t>
  </si>
  <si>
    <t>725825111RT1</t>
  </si>
  <si>
    <t>Baterie umyvadlová nástěnná ruční páková standardní</t>
  </si>
  <si>
    <t>725860107R00</t>
  </si>
  <si>
    <t>Uzávěrka zápachová umyvadlová D 40</t>
  </si>
  <si>
    <t>725860186RT1</t>
  </si>
  <si>
    <t>Sifon pračkový HL410, D 40 mm nástěnný PP - bílý</t>
  </si>
  <si>
    <t>725862103U00</t>
  </si>
  <si>
    <t>Zápachová uzávěrka dřez DN 40/50 dle typu dřezu</t>
  </si>
  <si>
    <t>725 23-205</t>
  </si>
  <si>
    <t>Flexi připoj hadice FxF 1/2"x1/2",  30 - 40 cm s nerez oplet. pro stoj. baterie</t>
  </si>
  <si>
    <t>64214360R</t>
  </si>
  <si>
    <t>Umyvadlo bílé bez otvoru pro bat. š. 600mm</t>
  </si>
  <si>
    <t>64291390R</t>
  </si>
  <si>
    <t>Kryt na sifón  bílý polosloup</t>
  </si>
  <si>
    <t>998725103R00</t>
  </si>
  <si>
    <t>Přesun hmot pro zařizovací předměty, výšky do 24 m</t>
  </si>
  <si>
    <t>733120826R00</t>
  </si>
  <si>
    <t>Demontáž potrubí z hladkých trubek D 89</t>
  </si>
  <si>
    <t>733120832R00</t>
  </si>
  <si>
    <t>Demontáž potrubí z hladkých trubek D 133</t>
  </si>
  <si>
    <t>Pol__0001</t>
  </si>
  <si>
    <t>kabel CYKY-J 5x10mm2</t>
  </si>
  <si>
    <t>Pol__0002</t>
  </si>
  <si>
    <t>kabel CYKY-J 5x2,5mm2</t>
  </si>
  <si>
    <t>Pol__0003</t>
  </si>
  <si>
    <t>kabel CYKY-J 3x2,5mm2</t>
  </si>
  <si>
    <t>Pol__0004</t>
  </si>
  <si>
    <t>kabel CYKY-J 3x1,5mm2</t>
  </si>
  <si>
    <t>Pol__0005</t>
  </si>
  <si>
    <t>kabel CYKY-O 3x1,5mm2</t>
  </si>
  <si>
    <t>Pol__0006</t>
  </si>
  <si>
    <t>kabel CYKY-J 5x1,5mm2</t>
  </si>
  <si>
    <t>Pol__0007</t>
  </si>
  <si>
    <t>vodič CYA4/ZŽ</t>
  </si>
  <si>
    <t>Pol__0008</t>
  </si>
  <si>
    <t>vodič CYA10/ZŽ</t>
  </si>
  <si>
    <t>Pol__0009</t>
  </si>
  <si>
    <t>vodič CY10/Č</t>
  </si>
  <si>
    <t>vodič CY2,5/Č</t>
  </si>
  <si>
    <t>vodič CY2,5/M</t>
  </si>
  <si>
    <t>Pol__0012</t>
  </si>
  <si>
    <t>šňůra CYSY 2x0,5mm2</t>
  </si>
  <si>
    <t>Pol__0013</t>
  </si>
  <si>
    <t>šňůra CYSY 5x2,5mm2</t>
  </si>
  <si>
    <t>jistič třífázový 40A/B</t>
  </si>
  <si>
    <t>chránič/jistič FL7-10A/2/30mA</t>
  </si>
  <si>
    <t>krabice KO97</t>
  </si>
  <si>
    <t>krabice KU 68</t>
  </si>
  <si>
    <t>víčko krabice KO97</t>
  </si>
  <si>
    <t>víčko krabice KU68</t>
  </si>
  <si>
    <t>krabice podlahová Legrand 054010 (AL 120x120mm)</t>
  </si>
  <si>
    <t>Pol__0021</t>
  </si>
  <si>
    <t>dvojrámeček (Tango)</t>
  </si>
  <si>
    <t>Pol__0022</t>
  </si>
  <si>
    <t>krabice přístrojová dvojnásobná</t>
  </si>
  <si>
    <t>Pol__0023</t>
  </si>
  <si>
    <t>krabice lištová jednoduchá</t>
  </si>
  <si>
    <t>Pol__0024</t>
  </si>
  <si>
    <t>krabice lištová dvojitá</t>
  </si>
  <si>
    <t>Pol__0025</t>
  </si>
  <si>
    <t>svorka wago</t>
  </si>
  <si>
    <t>Pol__0026</t>
  </si>
  <si>
    <t>zásuvka domovní, 250V/16A jednoduchá (Tango)</t>
  </si>
  <si>
    <t>Pol__0027</t>
  </si>
  <si>
    <t>zásuvka domovní, 250V/16A dvojitá (Tango)</t>
  </si>
  <si>
    <t>Pol__0028</t>
  </si>
  <si>
    <t>vypínač 1pól., 250V/10A, řaz.1 (Tango)</t>
  </si>
  <si>
    <t>Pol__0029</t>
  </si>
  <si>
    <t>vypínač 3f. 39563-23C, 400V/25A</t>
  </si>
  <si>
    <t>Pol__0030</t>
  </si>
  <si>
    <t>přívod prodlužovací čtyřnásobný</t>
  </si>
  <si>
    <t>Pol__0031</t>
  </si>
  <si>
    <t>trubka ohebná pvc pr. 23mm</t>
  </si>
  <si>
    <t>Pol__0032</t>
  </si>
  <si>
    <t>lišta vkládací LV 20x20mm</t>
  </si>
  <si>
    <t>Pol__0033</t>
  </si>
  <si>
    <t>lišta vkládací LV 40x20mm</t>
  </si>
  <si>
    <t>Pol__0034</t>
  </si>
  <si>
    <t>příchytka kabelová - pvc úvaz</t>
  </si>
  <si>
    <t>Pol__0035</t>
  </si>
  <si>
    <t>sádra stavební</t>
  </si>
  <si>
    <t>Pol__0036</t>
  </si>
  <si>
    <t>nepředvídané materiálové náklady</t>
  </si>
  <si>
    <t>kmt</t>
  </si>
  <si>
    <t>Pol__0037</t>
  </si>
  <si>
    <t>vytýčení kabelových tras, vyhledání vývodů</t>
  </si>
  <si>
    <t>Pol__0038</t>
  </si>
  <si>
    <t>demontážní práce, likvidace, odvoz</t>
  </si>
  <si>
    <t>Pol__0039</t>
  </si>
  <si>
    <t>osazení krabic, uložení kabelů</t>
  </si>
  <si>
    <t>Pol__0040</t>
  </si>
  <si>
    <t>provedení trubkovodů</t>
  </si>
  <si>
    <t>Pol__0041</t>
  </si>
  <si>
    <t>úprava rozvaděče R201E</t>
  </si>
  <si>
    <t>Pol__0042</t>
  </si>
  <si>
    <t>ukončení a zapojení vodičů</t>
  </si>
  <si>
    <t>Pol__0043</t>
  </si>
  <si>
    <t>označení  obvodů v rozvaděčích</t>
  </si>
  <si>
    <t>Pol__0044</t>
  </si>
  <si>
    <t>kompletace vypínačů, zásuvek, ovladačů, krabic</t>
  </si>
  <si>
    <t>Pol__0045</t>
  </si>
  <si>
    <t>rozměření, osazení a zapojení svítidel</t>
  </si>
  <si>
    <t>Pol__0046</t>
  </si>
  <si>
    <t>komplexní zkoušky a předání rozvodů uživateli</t>
  </si>
  <si>
    <t>Pol__0047</t>
  </si>
  <si>
    <t>nepředvídané montážní práce</t>
  </si>
  <si>
    <t>Prav. "M"</t>
  </si>
  <si>
    <t>PPV    8%</t>
  </si>
  <si>
    <t>A</t>
  </si>
  <si>
    <t>LED panel přisazený, 600x600mm, 40W/230V,</t>
  </si>
  <si>
    <t>Pol__0050</t>
  </si>
  <si>
    <t>LED pásek, 12W/m, 4000K</t>
  </si>
  <si>
    <t>Pol__0051</t>
  </si>
  <si>
    <t>uložný profil Al, s krytem</t>
  </si>
  <si>
    <t>Pol__0052</t>
  </si>
  <si>
    <t>zdrojová jednotka 23V/12VDC, 30W</t>
  </si>
  <si>
    <t>Pol__0053</t>
  </si>
  <si>
    <t>Pořizovací přirážka (doprava, skladování, přesun)</t>
  </si>
  <si>
    <t>Rozvaděč RKU - viz.v.č.03</t>
  </si>
  <si>
    <t>Zednické výpomoci  (vysekání drážek, prostupy,</t>
  </si>
  <si>
    <t>POL12_1</t>
  </si>
  <si>
    <t>Revizní činnost výchozí</t>
  </si>
  <si>
    <t>005124010R</t>
  </si>
  <si>
    <t>Koordinační činnost</t>
  </si>
  <si>
    <t>Soubor</t>
  </si>
  <si>
    <t>VRN</t>
  </si>
  <si>
    <t>POL99_8</t>
  </si>
  <si>
    <t>005121 R</t>
  </si>
  <si>
    <t>Zařízení staveniště</t>
  </si>
  <si>
    <t>005122 R</t>
  </si>
  <si>
    <t>Provozní vlivy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</si>
  <si>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</si>
  <si>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</si>
  <si>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</si>
  <si>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</si>
  <si>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005281010R</t>
  </si>
  <si>
    <t>Propagace</t>
  </si>
  <si>
    <t>JS</t>
  </si>
  <si>
    <t>Jídelní stůl 1200/800mm, výška 760mm, materiál deska LTD, hrana ABS, kov.konstrukce, nosnost 100kg</t>
  </si>
  <si>
    <t>JŽ</t>
  </si>
  <si>
    <t>Jídelní židle plastová s kovovým rámem</t>
  </si>
  <si>
    <t>KAT</t>
  </si>
  <si>
    <t>Multimediální učitelská katedra se zásuvkami, velikost pracovní desky 1300x600mm obsahuje výsuvné police a kabelové průchodky</t>
  </si>
  <si>
    <t>KŽ</t>
  </si>
  <si>
    <t>Kancelářská židle bez područek se zádovou opěrkou, kovová konstrukce, čalounění kontaktních ploch</t>
  </si>
  <si>
    <t>L</t>
  </si>
  <si>
    <t>Lednice s mrazákem</t>
  </si>
  <si>
    <t>M</t>
  </si>
  <si>
    <t>Myčka pod pracovní desku KL3 D+M</t>
  </si>
  <si>
    <t>TAB</t>
  </si>
  <si>
    <t>Dotykový displej na pylonech s 2 křídly o velikosti 195 x 114 cm (úhlopříčka 86" - cca 218 cm) D+M</t>
  </si>
  <si>
    <t>VS</t>
  </si>
  <si>
    <t>Vestavěná skříň 820/2200+1000mm, materiál lamino dřevotříska tl.18mm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</si>
</sst>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0"/>
  <sheetViews>
    <sheetView showGridLines="0" topLeftCell="B18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08" t="s">
        <v>24</v>
      </c>
      <c r="C2" s="109"/>
      <c r="D2" s="110" t="s">
        <v>44</v>
      </c>
      <c r="E2" s="111" t="s">
        <v>45</v>
      </c>
      <c r="F2" s="112"/>
      <c r="G2" s="112"/>
      <c r="H2" s="112"/>
      <c r="I2" s="112"/>
      <c r="J2" s="113"/>
      <c r="O2" s="1"/>
    </row>
    <row r="3" spans="1:15" ht="27" hidden="1" customHeight="1" x14ac:dyDescent="0.25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5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5">
      <c r="A5" s="2"/>
      <c r="B5" s="31" t="s">
        <v>23</v>
      </c>
      <c r="D5" s="124" t="s">
        <v>46</v>
      </c>
      <c r="E5" s="91"/>
      <c r="F5" s="91"/>
      <c r="G5" s="91"/>
      <c r="H5" s="18" t="s">
        <v>42</v>
      </c>
      <c r="I5" s="128" t="s">
        <v>50</v>
      </c>
      <c r="J5" s="8"/>
    </row>
    <row r="6" spans="1:15" ht="15.75" customHeight="1" x14ac:dyDescent="0.25">
      <c r="A6" s="2"/>
      <c r="B6" s="28"/>
      <c r="C6" s="55"/>
      <c r="D6" s="125" t="s">
        <v>47</v>
      </c>
      <c r="E6" s="92"/>
      <c r="F6" s="92"/>
      <c r="G6" s="92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127" t="s">
        <v>49</v>
      </c>
      <c r="E7" s="126" t="s">
        <v>48</v>
      </c>
      <c r="F7" s="93"/>
      <c r="G7" s="93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5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5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86"/>
      <c r="F15" s="86"/>
      <c r="G15" s="87"/>
      <c r="H15" s="87"/>
      <c r="I15" s="87" t="s">
        <v>31</v>
      </c>
      <c r="J15" s="88"/>
    </row>
    <row r="16" spans="1:15" ht="23.25" customHeight="1" x14ac:dyDescent="0.25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SUMIF(F54:F86,A16,I54:I86)+SUMIF(F54:F86,"PSU",I54:I86)</f>
        <v>0</v>
      </c>
      <c r="J16" s="85"/>
    </row>
    <row r="17" spans="1:10" ht="23.25" customHeight="1" x14ac:dyDescent="0.25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SUMIF(F54:F86,A17,I54:I86)</f>
        <v>0</v>
      </c>
      <c r="J17" s="85"/>
    </row>
    <row r="18" spans="1:10" ht="23.25" customHeight="1" x14ac:dyDescent="0.25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SUMIF(F54:F86,A18,I54:I86)</f>
        <v>0</v>
      </c>
      <c r="J18" s="85"/>
    </row>
    <row r="19" spans="1:10" ht="23.25" customHeight="1" x14ac:dyDescent="0.25">
      <c r="A19" s="196" t="s">
        <v>131</v>
      </c>
      <c r="B19" s="38" t="s">
        <v>29</v>
      </c>
      <c r="C19" s="62"/>
      <c r="D19" s="63"/>
      <c r="E19" s="83"/>
      <c r="F19" s="84"/>
      <c r="G19" s="83"/>
      <c r="H19" s="84"/>
      <c r="I19" s="83">
        <f>SUMIF(F54:F86,A19,I54:I86)</f>
        <v>0</v>
      </c>
      <c r="J19" s="85"/>
    </row>
    <row r="20" spans="1:10" ht="23.25" customHeight="1" x14ac:dyDescent="0.25">
      <c r="A20" s="196" t="s">
        <v>132</v>
      </c>
      <c r="B20" s="38" t="s">
        <v>30</v>
      </c>
      <c r="C20" s="62"/>
      <c r="D20" s="63"/>
      <c r="E20" s="83"/>
      <c r="F20" s="84"/>
      <c r="G20" s="83"/>
      <c r="H20" s="84"/>
      <c r="I20" s="83">
        <f>SUMIF(F54:F86,A20,I54:I86)</f>
        <v>0</v>
      </c>
      <c r="J20" s="85"/>
    </row>
    <row r="21" spans="1:10" ht="23.25" customHeight="1" x14ac:dyDescent="0.25">
      <c r="A21" s="2"/>
      <c r="B21" s="48" t="s">
        <v>31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3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67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0" t="s">
        <v>43</v>
      </c>
      <c r="E34" s="101"/>
      <c r="G34" s="102"/>
      <c r="H34" s="103"/>
      <c r="I34" s="103"/>
      <c r="J34" s="25"/>
    </row>
    <row r="35" spans="1:10" ht="12.75" customHeight="1" x14ac:dyDescent="0.25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x14ac:dyDescent="0.25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5">
      <c r="A39" s="137">
        <v>1</v>
      </c>
      <c r="B39" s="147" t="s">
        <v>51</v>
      </c>
      <c r="C39" s="148"/>
      <c r="D39" s="148"/>
      <c r="E39" s="148"/>
      <c r="F39" s="149">
        <f>'SO01 D.1.1. Pol'!AE189+'SO01 D.1.3. Pol'!AE30+'SO01 D.1.4.1. Pol'!AE71+'SO01 D.1.5. Pol'!AE71+'SO01 VNaON Pol'!AE17+'SO01 VYB Pol'!AE18</f>
        <v>0</v>
      </c>
      <c r="G39" s="150">
        <f>'SO01 D.1.1. Pol'!AF189+'SO01 D.1.3. Pol'!AF30+'SO01 D.1.4.1. Pol'!AF71+'SO01 D.1.5. Pol'!AF71+'SO01 VNaON Pol'!AF17+'SO01 VYB Pol'!AF18</f>
        <v>0</v>
      </c>
      <c r="H39" s="151">
        <f>(F39*SazbaDPH1/100)+(G39*SazbaDPH2/100)</f>
        <v>0</v>
      </c>
      <c r="I39" s="151">
        <f>F39+G39+H39</f>
        <v>0</v>
      </c>
      <c r="J39" s="152" t="str">
        <f>IF(_xlfn.SINGLE(CenaCelkemVypocet)=0,"",I39/_xlfn.SINGLE(CenaCelkemVypocet)*100)</f>
        <v/>
      </c>
    </row>
    <row r="40" spans="1:10" ht="25.5" customHeight="1" x14ac:dyDescent="0.25">
      <c r="A40" s="137">
        <v>2</v>
      </c>
      <c r="B40" s="153" t="s">
        <v>52</v>
      </c>
      <c r="C40" s="154" t="s">
        <v>53</v>
      </c>
      <c r="D40" s="154"/>
      <c r="E40" s="154"/>
      <c r="F40" s="155">
        <f>'SO01 D.1.1. Pol'!AE189+'SO01 D.1.3. Pol'!AE30+'SO01 D.1.4.1. Pol'!AE71+'SO01 D.1.5. Pol'!AE71+'SO01 VNaON Pol'!AE17+'SO01 VYB Pol'!AE18</f>
        <v>0</v>
      </c>
      <c r="G40" s="156">
        <f>'SO01 D.1.1. Pol'!AF189+'SO01 D.1.3. Pol'!AF30+'SO01 D.1.4.1. Pol'!AF71+'SO01 D.1.5. Pol'!AF71+'SO01 VNaON Pol'!AF17+'SO01 VYB Pol'!AF18</f>
        <v>0</v>
      </c>
      <c r="H40" s="156">
        <f>(F40*SazbaDPH1/100)+(G40*SazbaDPH2/100)</f>
        <v>0</v>
      </c>
      <c r="I40" s="156">
        <f>F40+G40+H40</f>
        <v>0</v>
      </c>
      <c r="J40" s="157" t="str">
        <f>IF(_xlfn.SINGLE(CenaCelkemVypocet)=0,"",I40/_xlfn.SINGLE(CenaCelkemVypocet)*100)</f>
        <v/>
      </c>
    </row>
    <row r="41" spans="1:10" ht="25.5" customHeight="1" x14ac:dyDescent="0.25">
      <c r="A41" s="137">
        <v>3</v>
      </c>
      <c r="B41" s="158" t="s">
        <v>54</v>
      </c>
      <c r="C41" s="148" t="s">
        <v>55</v>
      </c>
      <c r="D41" s="148"/>
      <c r="E41" s="148"/>
      <c r="F41" s="159">
        <f>'SO01 D.1.1. Pol'!AE189</f>
        <v>0</v>
      </c>
      <c r="G41" s="151">
        <f>'SO01 D.1.1. Pol'!AF189</f>
        <v>0</v>
      </c>
      <c r="H41" s="151">
        <f>(F41*SazbaDPH1/100)+(G41*SazbaDPH2/100)</f>
        <v>0</v>
      </c>
      <c r="I41" s="151">
        <f>F41+G41+H41</f>
        <v>0</v>
      </c>
      <c r="J41" s="152" t="str">
        <f>IF(_xlfn.SINGLE(CenaCelkemVypocet)=0,"",I41/_xlfn.SINGLE(CenaCelkemVypocet)*100)</f>
        <v/>
      </c>
    </row>
    <row r="42" spans="1:10" ht="25.5" customHeight="1" x14ac:dyDescent="0.25">
      <c r="A42" s="137">
        <v>3</v>
      </c>
      <c r="B42" s="158" t="s">
        <v>56</v>
      </c>
      <c r="C42" s="148" t="s">
        <v>57</v>
      </c>
      <c r="D42" s="148"/>
      <c r="E42" s="148"/>
      <c r="F42" s="159">
        <f>'SO01 D.1.3. Pol'!AE30</f>
        <v>0</v>
      </c>
      <c r="G42" s="151">
        <f>'SO01 D.1.3. Pol'!AF30</f>
        <v>0</v>
      </c>
      <c r="H42" s="151">
        <f>(F42*SazbaDPH1/100)+(G42*SazbaDPH2/100)</f>
        <v>0</v>
      </c>
      <c r="I42" s="151">
        <f>F42+G42+H42</f>
        <v>0</v>
      </c>
      <c r="J42" s="152" t="str">
        <f>IF(_xlfn.SINGLE(CenaCelkemVypocet)=0,"",I42/_xlfn.SINGLE(CenaCelkemVypocet)*100)</f>
        <v/>
      </c>
    </row>
    <row r="43" spans="1:10" ht="25.5" customHeight="1" x14ac:dyDescent="0.25">
      <c r="A43" s="137">
        <v>3</v>
      </c>
      <c r="B43" s="158" t="s">
        <v>58</v>
      </c>
      <c r="C43" s="148" t="s">
        <v>59</v>
      </c>
      <c r="D43" s="148"/>
      <c r="E43" s="148"/>
      <c r="F43" s="159">
        <f>'SO01 D.1.4.1. Pol'!AE71</f>
        <v>0</v>
      </c>
      <c r="G43" s="151">
        <f>'SO01 D.1.4.1. Pol'!AF71</f>
        <v>0</v>
      </c>
      <c r="H43" s="151">
        <f>(F43*SazbaDPH1/100)+(G43*SazbaDPH2/100)</f>
        <v>0</v>
      </c>
      <c r="I43" s="151">
        <f>F43+G43+H43</f>
        <v>0</v>
      </c>
      <c r="J43" s="152" t="str">
        <f>IF(_xlfn.SINGLE(CenaCelkemVypocet)=0,"",I43/_xlfn.SINGLE(CenaCelkemVypocet)*100)</f>
        <v/>
      </c>
    </row>
    <row r="44" spans="1:10" ht="25.5" customHeight="1" x14ac:dyDescent="0.25">
      <c r="A44" s="137">
        <v>3</v>
      </c>
      <c r="B44" s="158" t="s">
        <v>60</v>
      </c>
      <c r="C44" s="148" t="s">
        <v>61</v>
      </c>
      <c r="D44" s="148"/>
      <c r="E44" s="148"/>
      <c r="F44" s="159">
        <f>'SO01 D.1.5. Pol'!AE71</f>
        <v>0</v>
      </c>
      <c r="G44" s="151">
        <f>'SO01 D.1.5. Pol'!AF71</f>
        <v>0</v>
      </c>
      <c r="H44" s="151">
        <f>(F44*SazbaDPH1/100)+(G44*SazbaDPH2/100)</f>
        <v>0</v>
      </c>
      <c r="I44" s="151">
        <f>F44+G44+H44</f>
        <v>0</v>
      </c>
      <c r="J44" s="152" t="str">
        <f>IF(_xlfn.SINGLE(CenaCelkemVypocet)=0,"",I44/_xlfn.SINGLE(CenaCelkemVypocet)*100)</f>
        <v/>
      </c>
    </row>
    <row r="45" spans="1:10" ht="25.5" customHeight="1" x14ac:dyDescent="0.25">
      <c r="A45" s="137">
        <v>3</v>
      </c>
      <c r="B45" s="158" t="s">
        <v>62</v>
      </c>
      <c r="C45" s="148" t="s">
        <v>63</v>
      </c>
      <c r="D45" s="148"/>
      <c r="E45" s="148"/>
      <c r="F45" s="159">
        <f>'SO01 VNaON Pol'!AE17</f>
        <v>0</v>
      </c>
      <c r="G45" s="151">
        <f>'SO01 VNaON Pol'!AF17</f>
        <v>0</v>
      </c>
      <c r="H45" s="151">
        <f>(F45*SazbaDPH1/100)+(G45*SazbaDPH2/100)</f>
        <v>0</v>
      </c>
      <c r="I45" s="151">
        <f>F45+G45+H45</f>
        <v>0</v>
      </c>
      <c r="J45" s="152" t="str">
        <f>IF(_xlfn.SINGLE(CenaCelkemVypocet)=0,"",I45/_xlfn.SINGLE(CenaCelkemVypocet)*100)</f>
        <v/>
      </c>
    </row>
    <row r="46" spans="1:10" ht="25.5" customHeight="1" x14ac:dyDescent="0.25">
      <c r="A46" s="137">
        <v>3</v>
      </c>
      <c r="B46" s="158" t="s">
        <v>64</v>
      </c>
      <c r="C46" s="148" t="s">
        <v>65</v>
      </c>
      <c r="D46" s="148"/>
      <c r="E46" s="148"/>
      <c r="F46" s="159">
        <f>'SO01 VYB Pol'!AE18</f>
        <v>0</v>
      </c>
      <c r="G46" s="151">
        <f>'SO01 VYB Pol'!AF18</f>
        <v>0</v>
      </c>
      <c r="H46" s="151">
        <f>(F46*SazbaDPH1/100)+(G46*SazbaDPH2/100)</f>
        <v>0</v>
      </c>
      <c r="I46" s="151">
        <f>F46+G46+H46</f>
        <v>0</v>
      </c>
      <c r="J46" s="152" t="str">
        <f>IF(_xlfn.SINGLE(CenaCelkemVypocet)=0,"",I46/_xlfn.SINGLE(CenaCelkemVypocet)*100)</f>
        <v/>
      </c>
    </row>
    <row r="47" spans="1:10" ht="25.5" customHeight="1" x14ac:dyDescent="0.25">
      <c r="A47" s="137"/>
      <c r="B47" s="160" t="s">
        <v>66</v>
      </c>
      <c r="C47" s="161"/>
      <c r="D47" s="161"/>
      <c r="E47" s="162"/>
      <c r="F47" s="163">
        <f>SUMIF(A39:A46,"=1",F39:F46)</f>
        <v>0</v>
      </c>
      <c r="G47" s="164">
        <f>SUMIF(A39:A46,"=1",G39:G46)</f>
        <v>0</v>
      </c>
      <c r="H47" s="164">
        <f>SUMIF(A39:A46,"=1",H39:H46)</f>
        <v>0</v>
      </c>
      <c r="I47" s="164">
        <f>SUMIF(A39:A46,"=1",I39:I46)</f>
        <v>0</v>
      </c>
      <c r="J47" s="165">
        <f>SUMIF(A39:A46,"=1",J39:J46)</f>
        <v>0</v>
      </c>
    </row>
    <row r="51" spans="1:10" ht="15.6" x14ac:dyDescent="0.3">
      <c r="B51" s="176" t="s">
        <v>68</v>
      </c>
    </row>
    <row r="53" spans="1:10" ht="25.5" customHeight="1" x14ac:dyDescent="0.25">
      <c r="A53" s="178"/>
      <c r="B53" s="181" t="s">
        <v>18</v>
      </c>
      <c r="C53" s="181" t="s">
        <v>6</v>
      </c>
      <c r="D53" s="182"/>
      <c r="E53" s="182"/>
      <c r="F53" s="183" t="s">
        <v>69</v>
      </c>
      <c r="G53" s="183"/>
      <c r="H53" s="183"/>
      <c r="I53" s="183" t="s">
        <v>31</v>
      </c>
      <c r="J53" s="183" t="s">
        <v>0</v>
      </c>
    </row>
    <row r="54" spans="1:10" ht="36.75" customHeight="1" x14ac:dyDescent="0.25">
      <c r="A54" s="179"/>
      <c r="B54" s="184" t="s">
        <v>70</v>
      </c>
      <c r="C54" s="185" t="s">
        <v>71</v>
      </c>
      <c r="D54" s="186"/>
      <c r="E54" s="186"/>
      <c r="F54" s="192" t="s">
        <v>26</v>
      </c>
      <c r="G54" s="193"/>
      <c r="H54" s="193"/>
      <c r="I54" s="193">
        <f>'SO01 D.1.1. Pol'!G8+'SO01 D.1.4.1. Pol'!G8</f>
        <v>0</v>
      </c>
      <c r="J54" s="190" t="str">
        <f>IF(I87=0,"",I54/I87*100)</f>
        <v/>
      </c>
    </row>
    <row r="55" spans="1:10" ht="36.75" customHeight="1" x14ac:dyDescent="0.25">
      <c r="A55" s="179"/>
      <c r="B55" s="184" t="s">
        <v>72</v>
      </c>
      <c r="C55" s="185" t="s">
        <v>73</v>
      </c>
      <c r="D55" s="186"/>
      <c r="E55" s="186"/>
      <c r="F55" s="192" t="s">
        <v>26</v>
      </c>
      <c r="G55" s="193"/>
      <c r="H55" s="193"/>
      <c r="I55" s="193">
        <f>'SO01 D.1.1. Pol'!G19+'SO01 D.1.4.1. Pol'!G10</f>
        <v>0</v>
      </c>
      <c r="J55" s="190" t="str">
        <f>IF(I87=0,"",I55/I87*100)</f>
        <v/>
      </c>
    </row>
    <row r="56" spans="1:10" ht="36.75" customHeight="1" x14ac:dyDescent="0.25">
      <c r="A56" s="179"/>
      <c r="B56" s="184" t="s">
        <v>74</v>
      </c>
      <c r="C56" s="185" t="s">
        <v>75</v>
      </c>
      <c r="D56" s="186"/>
      <c r="E56" s="186"/>
      <c r="F56" s="192" t="s">
        <v>26</v>
      </c>
      <c r="G56" s="193"/>
      <c r="H56" s="193"/>
      <c r="I56" s="193">
        <f>'SO01 D.1.1. Pol'!G25</f>
        <v>0</v>
      </c>
      <c r="J56" s="190" t="str">
        <f>IF(I87=0,"",I56/I87*100)</f>
        <v/>
      </c>
    </row>
    <row r="57" spans="1:10" ht="36.75" customHeight="1" x14ac:dyDescent="0.25">
      <c r="A57" s="179"/>
      <c r="B57" s="184" t="s">
        <v>76</v>
      </c>
      <c r="C57" s="185" t="s">
        <v>77</v>
      </c>
      <c r="D57" s="186"/>
      <c r="E57" s="186"/>
      <c r="F57" s="192" t="s">
        <v>26</v>
      </c>
      <c r="G57" s="193"/>
      <c r="H57" s="193"/>
      <c r="I57" s="193">
        <f>'SO01 D.1.4.1. Pol'!G12</f>
        <v>0</v>
      </c>
      <c r="J57" s="190" t="str">
        <f>IF(I87=0,"",I57/I87*100)</f>
        <v/>
      </c>
    </row>
    <row r="58" spans="1:10" ht="36.75" customHeight="1" x14ac:dyDescent="0.25">
      <c r="A58" s="179"/>
      <c r="B58" s="184" t="s">
        <v>76</v>
      </c>
      <c r="C58" s="185" t="s">
        <v>78</v>
      </c>
      <c r="D58" s="186"/>
      <c r="E58" s="186"/>
      <c r="F58" s="192" t="s">
        <v>26</v>
      </c>
      <c r="G58" s="193"/>
      <c r="H58" s="193"/>
      <c r="I58" s="193">
        <f>'SO01 D.1.1. Pol'!G31</f>
        <v>0</v>
      </c>
      <c r="J58" s="190" t="str">
        <f>IF(I87=0,"",I58/I87*100)</f>
        <v/>
      </c>
    </row>
    <row r="59" spans="1:10" ht="36.75" customHeight="1" x14ac:dyDescent="0.25">
      <c r="A59" s="179"/>
      <c r="B59" s="184" t="s">
        <v>79</v>
      </c>
      <c r="C59" s="185" t="s">
        <v>80</v>
      </c>
      <c r="D59" s="186"/>
      <c r="E59" s="186"/>
      <c r="F59" s="192" t="s">
        <v>26</v>
      </c>
      <c r="G59" s="193"/>
      <c r="H59" s="193"/>
      <c r="I59" s="193">
        <f>'SO01 D.1.1. Pol'!G54</f>
        <v>0</v>
      </c>
      <c r="J59" s="190" t="str">
        <f>IF(I87=0,"",I59/I87*100)</f>
        <v/>
      </c>
    </row>
    <row r="60" spans="1:10" ht="36.75" customHeight="1" x14ac:dyDescent="0.25">
      <c r="A60" s="179"/>
      <c r="B60" s="184" t="s">
        <v>81</v>
      </c>
      <c r="C60" s="185" t="s">
        <v>82</v>
      </c>
      <c r="D60" s="186"/>
      <c r="E60" s="186"/>
      <c r="F60" s="192" t="s">
        <v>26</v>
      </c>
      <c r="G60" s="193"/>
      <c r="H60" s="193"/>
      <c r="I60" s="193">
        <f>'SO01 D.1.4.1. Pol'!G15</f>
        <v>0</v>
      </c>
      <c r="J60" s="190" t="str">
        <f>IF(I87=0,"",I60/I87*100)</f>
        <v/>
      </c>
    </row>
    <row r="61" spans="1:10" ht="36.75" customHeight="1" x14ac:dyDescent="0.25">
      <c r="A61" s="179"/>
      <c r="B61" s="184" t="s">
        <v>83</v>
      </c>
      <c r="C61" s="185" t="s">
        <v>84</v>
      </c>
      <c r="D61" s="186"/>
      <c r="E61" s="186"/>
      <c r="F61" s="192" t="s">
        <v>26</v>
      </c>
      <c r="G61" s="193"/>
      <c r="H61" s="193"/>
      <c r="I61" s="193">
        <f>'SO01 D.1.1. Pol'!G58</f>
        <v>0</v>
      </c>
      <c r="J61" s="190" t="str">
        <f>IF(I87=0,"",I61/I87*100)</f>
        <v/>
      </c>
    </row>
    <row r="62" spans="1:10" ht="36.75" customHeight="1" x14ac:dyDescent="0.25">
      <c r="A62" s="179"/>
      <c r="B62" s="184" t="s">
        <v>85</v>
      </c>
      <c r="C62" s="185" t="s">
        <v>86</v>
      </c>
      <c r="D62" s="186"/>
      <c r="E62" s="186"/>
      <c r="F62" s="192" t="s">
        <v>26</v>
      </c>
      <c r="G62" s="193"/>
      <c r="H62" s="193"/>
      <c r="I62" s="193">
        <f>'SO01 D.1.1. Pol'!G61</f>
        <v>0</v>
      </c>
      <c r="J62" s="190" t="str">
        <f>IF(I87=0,"",I62/I87*100)</f>
        <v/>
      </c>
    </row>
    <row r="63" spans="1:10" ht="36.75" customHeight="1" x14ac:dyDescent="0.25">
      <c r="A63" s="179"/>
      <c r="B63" s="184" t="s">
        <v>87</v>
      </c>
      <c r="C63" s="185" t="s">
        <v>88</v>
      </c>
      <c r="D63" s="186"/>
      <c r="E63" s="186"/>
      <c r="F63" s="192" t="s">
        <v>26</v>
      </c>
      <c r="G63" s="193"/>
      <c r="H63" s="193"/>
      <c r="I63" s="193">
        <f>'SO01 D.1.4.1. Pol'!G17</f>
        <v>0</v>
      </c>
      <c r="J63" s="190" t="str">
        <f>IF(I87=0,"",I63/I87*100)</f>
        <v/>
      </c>
    </row>
    <row r="64" spans="1:10" ht="36.75" customHeight="1" x14ac:dyDescent="0.25">
      <c r="A64" s="179"/>
      <c r="B64" s="184" t="s">
        <v>89</v>
      </c>
      <c r="C64" s="185" t="s">
        <v>90</v>
      </c>
      <c r="D64" s="186"/>
      <c r="E64" s="186"/>
      <c r="F64" s="192" t="s">
        <v>26</v>
      </c>
      <c r="G64" s="193"/>
      <c r="H64" s="193"/>
      <c r="I64" s="193">
        <f>'SO01 D.1.1. Pol'!G75</f>
        <v>0</v>
      </c>
      <c r="J64" s="190" t="str">
        <f>IF(I87=0,"",I64/I87*100)</f>
        <v/>
      </c>
    </row>
    <row r="65" spans="1:10" ht="36.75" customHeight="1" x14ac:dyDescent="0.25">
      <c r="A65" s="179"/>
      <c r="B65" s="184" t="s">
        <v>91</v>
      </c>
      <c r="C65" s="185" t="s">
        <v>92</v>
      </c>
      <c r="D65" s="186"/>
      <c r="E65" s="186"/>
      <c r="F65" s="192" t="s">
        <v>27</v>
      </c>
      <c r="G65" s="193"/>
      <c r="H65" s="193"/>
      <c r="I65" s="193">
        <f>'SO01 D.1.1. Pol'!G77</f>
        <v>0</v>
      </c>
      <c r="J65" s="190" t="str">
        <f>IF(I87=0,"",I65/I87*100)</f>
        <v/>
      </c>
    </row>
    <row r="66" spans="1:10" ht="36.75" customHeight="1" x14ac:dyDescent="0.25">
      <c r="A66" s="179"/>
      <c r="B66" s="184" t="s">
        <v>93</v>
      </c>
      <c r="C66" s="185" t="s">
        <v>94</v>
      </c>
      <c r="D66" s="186"/>
      <c r="E66" s="186"/>
      <c r="F66" s="192" t="s">
        <v>27</v>
      </c>
      <c r="G66" s="193"/>
      <c r="H66" s="193"/>
      <c r="I66" s="193">
        <f>'SO01 D.1.4.1. Pol'!G23</f>
        <v>0</v>
      </c>
      <c r="J66" s="190" t="str">
        <f>IF(I87=0,"",I66/I87*100)</f>
        <v/>
      </c>
    </row>
    <row r="67" spans="1:10" ht="36.75" customHeight="1" x14ac:dyDescent="0.25">
      <c r="A67" s="179"/>
      <c r="B67" s="184" t="s">
        <v>95</v>
      </c>
      <c r="C67" s="185" t="s">
        <v>96</v>
      </c>
      <c r="D67" s="186"/>
      <c r="E67" s="186"/>
      <c r="F67" s="192" t="s">
        <v>27</v>
      </c>
      <c r="G67" s="193"/>
      <c r="H67" s="193"/>
      <c r="I67" s="193">
        <f>'SO01 D.1.4.1. Pol'!G37</f>
        <v>0</v>
      </c>
      <c r="J67" s="190" t="str">
        <f>IF(I87=0,"",I67/I87*100)</f>
        <v/>
      </c>
    </row>
    <row r="68" spans="1:10" ht="36.75" customHeight="1" x14ac:dyDescent="0.25">
      <c r="A68" s="179"/>
      <c r="B68" s="184" t="s">
        <v>97</v>
      </c>
      <c r="C68" s="185" t="s">
        <v>98</v>
      </c>
      <c r="D68" s="186"/>
      <c r="E68" s="186"/>
      <c r="F68" s="192" t="s">
        <v>27</v>
      </c>
      <c r="G68" s="193"/>
      <c r="H68" s="193"/>
      <c r="I68" s="193">
        <f>'SO01 D.1.1. Pol'!G82+'SO01 D.1.4.1. Pol'!G52</f>
        <v>0</v>
      </c>
      <c r="J68" s="190" t="str">
        <f>IF(I87=0,"",I68/I87*100)</f>
        <v/>
      </c>
    </row>
    <row r="69" spans="1:10" ht="36.75" customHeight="1" x14ac:dyDescent="0.25">
      <c r="A69" s="179"/>
      <c r="B69" s="184" t="s">
        <v>99</v>
      </c>
      <c r="C69" s="185" t="s">
        <v>57</v>
      </c>
      <c r="D69" s="186"/>
      <c r="E69" s="186"/>
      <c r="F69" s="192" t="s">
        <v>27</v>
      </c>
      <c r="G69" s="193"/>
      <c r="H69" s="193"/>
      <c r="I69" s="193">
        <f>'SO01 D.1.3. Pol'!G8</f>
        <v>0</v>
      </c>
      <c r="J69" s="190" t="str">
        <f>IF(I87=0,"",I69/I87*100)</f>
        <v/>
      </c>
    </row>
    <row r="70" spans="1:10" ht="36.75" customHeight="1" x14ac:dyDescent="0.25">
      <c r="A70" s="179"/>
      <c r="B70" s="184" t="s">
        <v>100</v>
      </c>
      <c r="C70" s="185" t="s">
        <v>101</v>
      </c>
      <c r="D70" s="186"/>
      <c r="E70" s="186"/>
      <c r="F70" s="192" t="s">
        <v>27</v>
      </c>
      <c r="G70" s="193"/>
      <c r="H70" s="193"/>
      <c r="I70" s="193">
        <f>'SO01 D.1.4.1. Pol'!G67</f>
        <v>0</v>
      </c>
      <c r="J70" s="190" t="str">
        <f>IF(I87=0,"",I70/I87*100)</f>
        <v/>
      </c>
    </row>
    <row r="71" spans="1:10" ht="36.75" customHeight="1" x14ac:dyDescent="0.25">
      <c r="A71" s="179"/>
      <c r="B71" s="184" t="s">
        <v>102</v>
      </c>
      <c r="C71" s="185" t="s">
        <v>103</v>
      </c>
      <c r="D71" s="186"/>
      <c r="E71" s="186"/>
      <c r="F71" s="192" t="s">
        <v>27</v>
      </c>
      <c r="G71" s="193"/>
      <c r="H71" s="193"/>
      <c r="I71" s="193">
        <f>'SO01 D.1.1. Pol'!G85</f>
        <v>0</v>
      </c>
      <c r="J71" s="190" t="str">
        <f>IF(I87=0,"",I71/I87*100)</f>
        <v/>
      </c>
    </row>
    <row r="72" spans="1:10" ht="36.75" customHeight="1" x14ac:dyDescent="0.25">
      <c r="A72" s="179"/>
      <c r="B72" s="184" t="s">
        <v>104</v>
      </c>
      <c r="C72" s="185" t="s">
        <v>105</v>
      </c>
      <c r="D72" s="186"/>
      <c r="E72" s="186"/>
      <c r="F72" s="192" t="s">
        <v>27</v>
      </c>
      <c r="G72" s="193"/>
      <c r="H72" s="193"/>
      <c r="I72" s="193">
        <f>'SO01 D.1.1. Pol'!G106</f>
        <v>0</v>
      </c>
      <c r="J72" s="190" t="str">
        <f>IF(I87=0,"",I72/I87*100)</f>
        <v/>
      </c>
    </row>
    <row r="73" spans="1:10" ht="36.75" customHeight="1" x14ac:dyDescent="0.25">
      <c r="A73" s="179"/>
      <c r="B73" s="184" t="s">
        <v>106</v>
      </c>
      <c r="C73" s="185" t="s">
        <v>107</v>
      </c>
      <c r="D73" s="186"/>
      <c r="E73" s="186"/>
      <c r="F73" s="192" t="s">
        <v>27</v>
      </c>
      <c r="G73" s="193"/>
      <c r="H73" s="193"/>
      <c r="I73" s="193">
        <f>'SO01 D.1.1. Pol'!G130</f>
        <v>0</v>
      </c>
      <c r="J73" s="190" t="str">
        <f>IF(I87=0,"",I73/I87*100)</f>
        <v/>
      </c>
    </row>
    <row r="74" spans="1:10" ht="36.75" customHeight="1" x14ac:dyDescent="0.25">
      <c r="A74" s="179"/>
      <c r="B74" s="184" t="s">
        <v>108</v>
      </c>
      <c r="C74" s="185" t="s">
        <v>109</v>
      </c>
      <c r="D74" s="186"/>
      <c r="E74" s="186"/>
      <c r="F74" s="192" t="s">
        <v>27</v>
      </c>
      <c r="G74" s="193"/>
      <c r="H74" s="193"/>
      <c r="I74" s="193">
        <f>'SO01 D.1.1. Pol'!G149</f>
        <v>0</v>
      </c>
      <c r="J74" s="190" t="str">
        <f>IF(I87=0,"",I74/I87*100)</f>
        <v/>
      </c>
    </row>
    <row r="75" spans="1:10" ht="36.75" customHeight="1" x14ac:dyDescent="0.25">
      <c r="A75" s="179"/>
      <c r="B75" s="184" t="s">
        <v>110</v>
      </c>
      <c r="C75" s="185" t="s">
        <v>111</v>
      </c>
      <c r="D75" s="186"/>
      <c r="E75" s="186"/>
      <c r="F75" s="192" t="s">
        <v>27</v>
      </c>
      <c r="G75" s="193"/>
      <c r="H75" s="193"/>
      <c r="I75" s="193">
        <f>'SO01 D.1.1. Pol'!G157</f>
        <v>0</v>
      </c>
      <c r="J75" s="190" t="str">
        <f>IF(I87=0,"",I75/I87*100)</f>
        <v/>
      </c>
    </row>
    <row r="76" spans="1:10" ht="36.75" customHeight="1" x14ac:dyDescent="0.25">
      <c r="A76" s="179"/>
      <c r="B76" s="184" t="s">
        <v>112</v>
      </c>
      <c r="C76" s="185" t="s">
        <v>113</v>
      </c>
      <c r="D76" s="186"/>
      <c r="E76" s="186"/>
      <c r="F76" s="192" t="s">
        <v>27</v>
      </c>
      <c r="G76" s="193"/>
      <c r="H76" s="193"/>
      <c r="I76" s="193">
        <f>'SO01 D.1.1. Pol'!G170+'SO01 VYB Pol'!G8</f>
        <v>0</v>
      </c>
      <c r="J76" s="190" t="str">
        <f>IF(I87=0,"",I76/I87*100)</f>
        <v/>
      </c>
    </row>
    <row r="77" spans="1:10" ht="36.75" customHeight="1" x14ac:dyDescent="0.25">
      <c r="A77" s="179"/>
      <c r="B77" s="184" t="s">
        <v>114</v>
      </c>
      <c r="C77" s="185" t="s">
        <v>115</v>
      </c>
      <c r="D77" s="186"/>
      <c r="E77" s="186"/>
      <c r="F77" s="192" t="s">
        <v>28</v>
      </c>
      <c r="G77" s="193"/>
      <c r="H77" s="193"/>
      <c r="I77" s="193">
        <f>'SO01 D.1.5. Pol'!G45</f>
        <v>0</v>
      </c>
      <c r="J77" s="190" t="str">
        <f>IF(I87=0,"",I77/I87*100)</f>
        <v/>
      </c>
    </row>
    <row r="78" spans="1:10" ht="36.75" customHeight="1" x14ac:dyDescent="0.25">
      <c r="A78" s="179"/>
      <c r="B78" s="184" t="s">
        <v>116</v>
      </c>
      <c r="C78" s="185" t="s">
        <v>117</v>
      </c>
      <c r="D78" s="186"/>
      <c r="E78" s="186"/>
      <c r="F78" s="192" t="s">
        <v>28</v>
      </c>
      <c r="G78" s="193"/>
      <c r="H78" s="193"/>
      <c r="I78" s="193">
        <f>'SO01 D.1.5. Pol'!G58</f>
        <v>0</v>
      </c>
      <c r="J78" s="190" t="str">
        <f>IF(I87=0,"",I78/I87*100)</f>
        <v/>
      </c>
    </row>
    <row r="79" spans="1:10" ht="36.75" customHeight="1" x14ac:dyDescent="0.25">
      <c r="A79" s="179"/>
      <c r="B79" s="184" t="s">
        <v>118</v>
      </c>
      <c r="C79" s="185" t="s">
        <v>119</v>
      </c>
      <c r="D79" s="186"/>
      <c r="E79" s="186"/>
      <c r="F79" s="192" t="s">
        <v>28</v>
      </c>
      <c r="G79" s="193"/>
      <c r="H79" s="193"/>
      <c r="I79" s="193">
        <f>'SO01 D.1.5. Pol'!G64</f>
        <v>0</v>
      </c>
      <c r="J79" s="190" t="str">
        <f>IF(I87=0,"",I79/I87*100)</f>
        <v/>
      </c>
    </row>
    <row r="80" spans="1:10" ht="36.75" customHeight="1" x14ac:dyDescent="0.25">
      <c r="A80" s="179"/>
      <c r="B80" s="184" t="s">
        <v>120</v>
      </c>
      <c r="C80" s="185" t="s">
        <v>121</v>
      </c>
      <c r="D80" s="186"/>
      <c r="E80" s="186"/>
      <c r="F80" s="192" t="s">
        <v>28</v>
      </c>
      <c r="G80" s="193"/>
      <c r="H80" s="193"/>
      <c r="I80" s="193">
        <f>'SO01 D.1.5. Pol'!G66</f>
        <v>0</v>
      </c>
      <c r="J80" s="190" t="str">
        <f>IF(I87=0,"",I80/I87*100)</f>
        <v/>
      </c>
    </row>
    <row r="81" spans="1:10" ht="36.75" customHeight="1" x14ac:dyDescent="0.25">
      <c r="A81" s="179"/>
      <c r="B81" s="184" t="s">
        <v>122</v>
      </c>
      <c r="C81" s="185" t="s">
        <v>123</v>
      </c>
      <c r="D81" s="186"/>
      <c r="E81" s="186"/>
      <c r="F81" s="192" t="s">
        <v>28</v>
      </c>
      <c r="G81" s="193"/>
      <c r="H81" s="193"/>
      <c r="I81" s="193">
        <f>'SO01 D.1.5. Pol'!G68</f>
        <v>0</v>
      </c>
      <c r="J81" s="190" t="str">
        <f>IF(I87=0,"",I81/I87*100)</f>
        <v/>
      </c>
    </row>
    <row r="82" spans="1:10" ht="36.75" customHeight="1" x14ac:dyDescent="0.25">
      <c r="A82" s="179"/>
      <c r="B82" s="184" t="s">
        <v>124</v>
      </c>
      <c r="C82" s="185" t="s">
        <v>125</v>
      </c>
      <c r="D82" s="186"/>
      <c r="E82" s="186"/>
      <c r="F82" s="192" t="s">
        <v>28</v>
      </c>
      <c r="G82" s="193"/>
      <c r="H82" s="193"/>
      <c r="I82" s="193">
        <f>'SO01 D.1.1. Pol'!G178</f>
        <v>0</v>
      </c>
      <c r="J82" s="190" t="str">
        <f>IF(I87=0,"",I82/I87*100)</f>
        <v/>
      </c>
    </row>
    <row r="83" spans="1:10" ht="36.75" customHeight="1" x14ac:dyDescent="0.25">
      <c r="A83" s="179"/>
      <c r="B83" s="184" t="s">
        <v>126</v>
      </c>
      <c r="C83" s="185" t="s">
        <v>127</v>
      </c>
      <c r="D83" s="186"/>
      <c r="E83" s="186"/>
      <c r="F83" s="192" t="s">
        <v>28</v>
      </c>
      <c r="G83" s="193"/>
      <c r="H83" s="193"/>
      <c r="I83" s="193">
        <f>'SO01 D.1.5. Pol'!G8</f>
        <v>0</v>
      </c>
      <c r="J83" s="190" t="str">
        <f>IF(I87=0,"",I83/I87*100)</f>
        <v/>
      </c>
    </row>
    <row r="84" spans="1:10" ht="36.75" customHeight="1" x14ac:dyDescent="0.25">
      <c r="A84" s="179"/>
      <c r="B84" s="184" t="s">
        <v>128</v>
      </c>
      <c r="C84" s="185" t="s">
        <v>129</v>
      </c>
      <c r="D84" s="186"/>
      <c r="E84" s="186"/>
      <c r="F84" s="192" t="s">
        <v>130</v>
      </c>
      <c r="G84" s="193"/>
      <c r="H84" s="193"/>
      <c r="I84" s="193">
        <f>'SO01 D.1.1. Pol'!G180</f>
        <v>0</v>
      </c>
      <c r="J84" s="190" t="str">
        <f>IF(I87=0,"",I84/I87*100)</f>
        <v/>
      </c>
    </row>
    <row r="85" spans="1:10" ht="36.75" customHeight="1" x14ac:dyDescent="0.25">
      <c r="A85" s="179"/>
      <c r="B85" s="184" t="s">
        <v>131</v>
      </c>
      <c r="C85" s="185" t="s">
        <v>29</v>
      </c>
      <c r="D85" s="186"/>
      <c r="E85" s="186"/>
      <c r="F85" s="192" t="s">
        <v>131</v>
      </c>
      <c r="G85" s="193"/>
      <c r="H85" s="193"/>
      <c r="I85" s="193">
        <f>'SO01 VNaON Pol'!G8</f>
        <v>0</v>
      </c>
      <c r="J85" s="190" t="str">
        <f>IF(I87=0,"",I85/I87*100)</f>
        <v/>
      </c>
    </row>
    <row r="86" spans="1:10" ht="36.75" customHeight="1" x14ac:dyDescent="0.25">
      <c r="A86" s="179"/>
      <c r="B86" s="184" t="s">
        <v>132</v>
      </c>
      <c r="C86" s="185" t="s">
        <v>30</v>
      </c>
      <c r="D86" s="186"/>
      <c r="E86" s="186"/>
      <c r="F86" s="192" t="s">
        <v>132</v>
      </c>
      <c r="G86" s="193"/>
      <c r="H86" s="193"/>
      <c r="I86" s="193">
        <f>'SO01 VNaON Pol'!G10</f>
        <v>0</v>
      </c>
      <c r="J86" s="190" t="str">
        <f>IF(I87=0,"",I86/I87*100)</f>
        <v/>
      </c>
    </row>
    <row r="87" spans="1:10" ht="25.5" customHeight="1" x14ac:dyDescent="0.25">
      <c r="A87" s="180"/>
      <c r="B87" s="187" t="s">
        <v>1</v>
      </c>
      <c r="C87" s="188"/>
      <c r="D87" s="189"/>
      <c r="E87" s="189"/>
      <c r="F87" s="194"/>
      <c r="G87" s="195"/>
      <c r="H87" s="195"/>
      <c r="I87" s="195">
        <f>SUM(I54:I86)</f>
        <v>0</v>
      </c>
      <c r="J87" s="191">
        <f>SUM(J54:J86)</f>
        <v>0</v>
      </c>
    </row>
    <row r="88" spans="1:10" x14ac:dyDescent="0.25">
      <c r="F88" s="135"/>
      <c r="G88" s="135"/>
      <c r="H88" s="135"/>
      <c r="I88" s="135"/>
      <c r="J88" s="136"/>
    </row>
    <row r="89" spans="1:10" x14ac:dyDescent="0.25">
      <c r="F89" s="135"/>
      <c r="G89" s="135"/>
      <c r="H89" s="135"/>
      <c r="I89" s="135"/>
      <c r="J89" s="136"/>
    </row>
    <row r="90" spans="1:10" x14ac:dyDescent="0.25">
      <c r="F90" s="135"/>
      <c r="G90" s="135"/>
      <c r="H90" s="135"/>
      <c r="I90" s="135"/>
      <c r="J90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C85:E85"/>
    <mergeCell ref="C86:E86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C46:E46"/>
    <mergeCell ref="B47:E47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4" t="s">
        <v>7</v>
      </c>
      <c r="B1" s="104"/>
      <c r="C1" s="105"/>
      <c r="D1" s="104"/>
      <c r="E1" s="104"/>
      <c r="F1" s="104"/>
      <c r="G1" s="104"/>
    </row>
    <row r="2" spans="1:7" ht="24.9" customHeight="1" x14ac:dyDescent="0.25">
      <c r="A2" s="50" t="s">
        <v>8</v>
      </c>
      <c r="B2" s="49"/>
      <c r="C2" s="106"/>
      <c r="D2" s="106"/>
      <c r="E2" s="106"/>
      <c r="F2" s="106"/>
      <c r="G2" s="107"/>
    </row>
    <row r="3" spans="1:7" ht="24.9" customHeight="1" x14ac:dyDescent="0.25">
      <c r="A3" s="50" t="s">
        <v>9</v>
      </c>
      <c r="B3" s="49"/>
      <c r="C3" s="106"/>
      <c r="D3" s="106"/>
      <c r="E3" s="106"/>
      <c r="F3" s="106"/>
      <c r="G3" s="107"/>
    </row>
    <row r="4" spans="1:7" ht="24.9" customHeight="1" x14ac:dyDescent="0.25">
      <c r="A4" s="50" t="s">
        <v>10</v>
      </c>
      <c r="B4" s="49"/>
      <c r="C4" s="106"/>
      <c r="D4" s="106"/>
      <c r="E4" s="106"/>
      <c r="F4" s="106"/>
      <c r="G4" s="10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6FCF0-BB4A-4AF0-8FAC-CCB7E646082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133</v>
      </c>
    </row>
    <row r="2" spans="1:60" ht="25.05" customHeight="1" x14ac:dyDescent="0.25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134</v>
      </c>
    </row>
    <row r="3" spans="1:60" ht="25.05" customHeight="1" x14ac:dyDescent="0.25">
      <c r="A3" s="198" t="s">
        <v>9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134</v>
      </c>
      <c r="AG3" t="s">
        <v>135</v>
      </c>
    </row>
    <row r="4" spans="1:60" ht="25.05" customHeight="1" x14ac:dyDescent="0.25">
      <c r="A4" s="202" t="s">
        <v>10</v>
      </c>
      <c r="B4" s="203" t="s">
        <v>54</v>
      </c>
      <c r="C4" s="204" t="s">
        <v>55</v>
      </c>
      <c r="D4" s="205"/>
      <c r="E4" s="205"/>
      <c r="F4" s="205"/>
      <c r="G4" s="206"/>
      <c r="AG4" t="s">
        <v>136</v>
      </c>
    </row>
    <row r="5" spans="1:60" x14ac:dyDescent="0.25">
      <c r="D5" s="10"/>
    </row>
    <row r="6" spans="1:60" ht="39.6" x14ac:dyDescent="0.25">
      <c r="A6" s="208" t="s">
        <v>137</v>
      </c>
      <c r="B6" s="210" t="s">
        <v>138</v>
      </c>
      <c r="C6" s="210" t="s">
        <v>139</v>
      </c>
      <c r="D6" s="209" t="s">
        <v>140</v>
      </c>
      <c r="E6" s="208" t="s">
        <v>141</v>
      </c>
      <c r="F6" s="207" t="s">
        <v>142</v>
      </c>
      <c r="G6" s="208" t="s">
        <v>31</v>
      </c>
      <c r="H6" s="211" t="s">
        <v>32</v>
      </c>
      <c r="I6" s="211" t="s">
        <v>143</v>
      </c>
      <c r="J6" s="211" t="s">
        <v>33</v>
      </c>
      <c r="K6" s="211" t="s">
        <v>144</v>
      </c>
      <c r="L6" s="211" t="s">
        <v>145</v>
      </c>
      <c r="M6" s="211" t="s">
        <v>146</v>
      </c>
      <c r="N6" s="211" t="s">
        <v>147</v>
      </c>
      <c r="O6" s="211" t="s">
        <v>148</v>
      </c>
      <c r="P6" s="211" t="s">
        <v>149</v>
      </c>
      <c r="Q6" s="211" t="s">
        <v>150</v>
      </c>
      <c r="R6" s="211" t="s">
        <v>151</v>
      </c>
      <c r="S6" s="211" t="s">
        <v>152</v>
      </c>
      <c r="T6" s="211" t="s">
        <v>153</v>
      </c>
      <c r="U6" s="211" t="s">
        <v>154</v>
      </c>
      <c r="V6" s="211" t="s">
        <v>155</v>
      </c>
      <c r="W6" s="211" t="s">
        <v>156</v>
      </c>
      <c r="X6" s="211" t="s">
        <v>157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158</v>
      </c>
      <c r="B8" s="238" t="s">
        <v>70</v>
      </c>
      <c r="C8" s="257" t="s">
        <v>71</v>
      </c>
      <c r="D8" s="239"/>
      <c r="E8" s="240"/>
      <c r="F8" s="241"/>
      <c r="G8" s="242">
        <f>SUMIF(AG9:AG18,"&lt;&gt;NOR",G9:G18)</f>
        <v>0</v>
      </c>
      <c r="H8" s="236"/>
      <c r="I8" s="236">
        <f>SUM(I9:I18)</f>
        <v>0</v>
      </c>
      <c r="J8" s="236"/>
      <c r="K8" s="236">
        <f>SUM(K9:K18)</f>
        <v>0</v>
      </c>
      <c r="L8" s="236"/>
      <c r="M8" s="236">
        <f>SUM(M9:M18)</f>
        <v>0</v>
      </c>
      <c r="N8" s="236"/>
      <c r="O8" s="236">
        <f>SUM(O9:O18)</f>
        <v>1.4</v>
      </c>
      <c r="P8" s="236"/>
      <c r="Q8" s="236">
        <f>SUM(Q9:Q18)</f>
        <v>0</v>
      </c>
      <c r="R8" s="236"/>
      <c r="S8" s="236"/>
      <c r="T8" s="236"/>
      <c r="U8" s="236"/>
      <c r="V8" s="236">
        <f>SUM(V9:V18)</f>
        <v>19.04</v>
      </c>
      <c r="W8" s="236"/>
      <c r="X8" s="236"/>
      <c r="AG8" t="s">
        <v>159</v>
      </c>
    </row>
    <row r="9" spans="1:60" ht="20.399999999999999" outlineLevel="1" x14ac:dyDescent="0.25">
      <c r="A9" s="243">
        <v>1</v>
      </c>
      <c r="B9" s="244" t="s">
        <v>160</v>
      </c>
      <c r="C9" s="258" t="s">
        <v>161</v>
      </c>
      <c r="D9" s="245" t="s">
        <v>162</v>
      </c>
      <c r="E9" s="246">
        <v>6.125</v>
      </c>
      <c r="F9" s="247"/>
      <c r="G9" s="248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0.11219</v>
      </c>
      <c r="O9" s="232">
        <f>ROUND(E9*N9,2)</f>
        <v>0.69</v>
      </c>
      <c r="P9" s="232">
        <v>0</v>
      </c>
      <c r="Q9" s="232">
        <f>ROUND(E9*P9,2)</f>
        <v>0</v>
      </c>
      <c r="R9" s="232"/>
      <c r="S9" s="232" t="s">
        <v>163</v>
      </c>
      <c r="T9" s="232" t="s">
        <v>163</v>
      </c>
      <c r="U9" s="232">
        <v>0.55488999999999999</v>
      </c>
      <c r="V9" s="232">
        <f>ROUND(E9*U9,2)</f>
        <v>3.4</v>
      </c>
      <c r="W9" s="232"/>
      <c r="X9" s="232" t="s">
        <v>164</v>
      </c>
      <c r="Y9" s="212"/>
      <c r="Z9" s="212"/>
      <c r="AA9" s="212"/>
      <c r="AB9" s="212"/>
      <c r="AC9" s="212"/>
      <c r="AD9" s="212"/>
      <c r="AE9" s="212"/>
      <c r="AF9" s="212"/>
      <c r="AG9" s="212" t="s">
        <v>165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29"/>
      <c r="B10" s="230"/>
      <c r="C10" s="259" t="s">
        <v>166</v>
      </c>
      <c r="D10" s="234"/>
      <c r="E10" s="235">
        <v>2.1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167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5">
      <c r="A11" s="229"/>
      <c r="B11" s="230"/>
      <c r="C11" s="259" t="s">
        <v>168</v>
      </c>
      <c r="D11" s="234"/>
      <c r="E11" s="235">
        <v>4.0250000000000004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167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5">
      <c r="A12" s="243">
        <v>2</v>
      </c>
      <c r="B12" s="244" t="s">
        <v>169</v>
      </c>
      <c r="C12" s="258" t="s">
        <v>170</v>
      </c>
      <c r="D12" s="245" t="s">
        <v>171</v>
      </c>
      <c r="E12" s="246">
        <v>9</v>
      </c>
      <c r="F12" s="247"/>
      <c r="G12" s="248">
        <f>ROUND(E12*F12,2)</f>
        <v>0</v>
      </c>
      <c r="H12" s="233"/>
      <c r="I12" s="232">
        <f>ROUND(E12*H12,2)</f>
        <v>0</v>
      </c>
      <c r="J12" s="233"/>
      <c r="K12" s="232">
        <f>ROUND(E12*J12,2)</f>
        <v>0</v>
      </c>
      <c r="L12" s="232">
        <v>21</v>
      </c>
      <c r="M12" s="232">
        <f>G12*(1+L12/100)</f>
        <v>0</v>
      </c>
      <c r="N12" s="232">
        <v>1.0200000000000001E-3</v>
      </c>
      <c r="O12" s="232">
        <f>ROUND(E12*N12,2)</f>
        <v>0.01</v>
      </c>
      <c r="P12" s="232">
        <v>0</v>
      </c>
      <c r="Q12" s="232">
        <f>ROUND(E12*P12,2)</f>
        <v>0</v>
      </c>
      <c r="R12" s="232"/>
      <c r="S12" s="232" t="s">
        <v>163</v>
      </c>
      <c r="T12" s="232" t="s">
        <v>163</v>
      </c>
      <c r="U12" s="232">
        <v>0.223</v>
      </c>
      <c r="V12" s="232">
        <f>ROUND(E12*U12,2)</f>
        <v>2.0099999999999998</v>
      </c>
      <c r="W12" s="232"/>
      <c r="X12" s="232" t="s">
        <v>164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165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29"/>
      <c r="B13" s="230"/>
      <c r="C13" s="259" t="s">
        <v>172</v>
      </c>
      <c r="D13" s="234"/>
      <c r="E13" s="235">
        <v>9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12"/>
      <c r="Z13" s="212"/>
      <c r="AA13" s="212"/>
      <c r="AB13" s="212"/>
      <c r="AC13" s="212"/>
      <c r="AD13" s="212"/>
      <c r="AE13" s="212"/>
      <c r="AF13" s="212"/>
      <c r="AG13" s="212" t="s">
        <v>167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43">
        <v>3</v>
      </c>
      <c r="B14" s="244" t="s">
        <v>173</v>
      </c>
      <c r="C14" s="258" t="s">
        <v>174</v>
      </c>
      <c r="D14" s="245" t="s">
        <v>162</v>
      </c>
      <c r="E14" s="246">
        <v>15.33</v>
      </c>
      <c r="F14" s="247"/>
      <c r="G14" s="248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2">
        <v>1.158E-2</v>
      </c>
      <c r="O14" s="232">
        <f>ROUND(E14*N14,2)</f>
        <v>0.18</v>
      </c>
      <c r="P14" s="232">
        <v>0</v>
      </c>
      <c r="Q14" s="232">
        <f>ROUND(E14*P14,2)</f>
        <v>0</v>
      </c>
      <c r="R14" s="232"/>
      <c r="S14" s="232" t="s">
        <v>163</v>
      </c>
      <c r="T14" s="232" t="s">
        <v>163</v>
      </c>
      <c r="U14" s="232">
        <v>0.74</v>
      </c>
      <c r="V14" s="232">
        <f>ROUND(E14*U14,2)</f>
        <v>11.34</v>
      </c>
      <c r="W14" s="232"/>
      <c r="X14" s="232" t="s">
        <v>164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165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29"/>
      <c r="B15" s="230"/>
      <c r="C15" s="259" t="s">
        <v>175</v>
      </c>
      <c r="D15" s="234"/>
      <c r="E15" s="235">
        <v>1.23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12"/>
      <c r="Z15" s="212"/>
      <c r="AA15" s="212"/>
      <c r="AB15" s="212"/>
      <c r="AC15" s="212"/>
      <c r="AD15" s="212"/>
      <c r="AE15" s="212"/>
      <c r="AF15" s="212"/>
      <c r="AG15" s="212" t="s">
        <v>167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5">
      <c r="A16" s="229"/>
      <c r="B16" s="230"/>
      <c r="C16" s="259" t="s">
        <v>176</v>
      </c>
      <c r="D16" s="234"/>
      <c r="E16" s="235">
        <v>14.1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12"/>
      <c r="Z16" s="212"/>
      <c r="AA16" s="212"/>
      <c r="AB16" s="212"/>
      <c r="AC16" s="212"/>
      <c r="AD16" s="212"/>
      <c r="AE16" s="212"/>
      <c r="AF16" s="212"/>
      <c r="AG16" s="212" t="s">
        <v>167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5">
      <c r="A17" s="243">
        <v>4</v>
      </c>
      <c r="B17" s="244" t="s">
        <v>177</v>
      </c>
      <c r="C17" s="258" t="s">
        <v>178</v>
      </c>
      <c r="D17" s="245" t="s">
        <v>162</v>
      </c>
      <c r="E17" s="246">
        <v>3.2549999999999999</v>
      </c>
      <c r="F17" s="247"/>
      <c r="G17" s="248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2">
        <v>0.15931000000000001</v>
      </c>
      <c r="O17" s="232">
        <f>ROUND(E17*N17,2)</f>
        <v>0.52</v>
      </c>
      <c r="P17" s="232">
        <v>0</v>
      </c>
      <c r="Q17" s="232">
        <f>ROUND(E17*P17,2)</f>
        <v>0</v>
      </c>
      <c r="R17" s="232"/>
      <c r="S17" s="232" t="s">
        <v>163</v>
      </c>
      <c r="T17" s="232" t="s">
        <v>163</v>
      </c>
      <c r="U17" s="232">
        <v>0.70399999999999996</v>
      </c>
      <c r="V17" s="232">
        <f>ROUND(E17*U17,2)</f>
        <v>2.29</v>
      </c>
      <c r="W17" s="232"/>
      <c r="X17" s="232" t="s">
        <v>164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165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5">
      <c r="A18" s="229"/>
      <c r="B18" s="230"/>
      <c r="C18" s="259" t="s">
        <v>179</v>
      </c>
      <c r="D18" s="234"/>
      <c r="E18" s="235">
        <v>3.2549999999999999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12"/>
      <c r="Z18" s="212"/>
      <c r="AA18" s="212"/>
      <c r="AB18" s="212"/>
      <c r="AC18" s="212"/>
      <c r="AD18" s="212"/>
      <c r="AE18" s="212"/>
      <c r="AF18" s="212"/>
      <c r="AG18" s="212" t="s">
        <v>167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x14ac:dyDescent="0.25">
      <c r="A19" s="237" t="s">
        <v>158</v>
      </c>
      <c r="B19" s="238" t="s">
        <v>72</v>
      </c>
      <c r="C19" s="257" t="s">
        <v>73</v>
      </c>
      <c r="D19" s="239"/>
      <c r="E19" s="240"/>
      <c r="F19" s="241"/>
      <c r="G19" s="242">
        <f>SUMIF(AG20:AG24,"&lt;&gt;NOR",G20:G24)</f>
        <v>0</v>
      </c>
      <c r="H19" s="236"/>
      <c r="I19" s="236">
        <f>SUM(I20:I24)</f>
        <v>0</v>
      </c>
      <c r="J19" s="236"/>
      <c r="K19" s="236">
        <f>SUM(K20:K24)</f>
        <v>0</v>
      </c>
      <c r="L19" s="236"/>
      <c r="M19" s="236">
        <f>SUM(M20:M24)</f>
        <v>0</v>
      </c>
      <c r="N19" s="236"/>
      <c r="O19" s="236">
        <f>SUM(O20:O24)</f>
        <v>0.79</v>
      </c>
      <c r="P19" s="236"/>
      <c r="Q19" s="236">
        <f>SUM(Q20:Q24)</f>
        <v>0</v>
      </c>
      <c r="R19" s="236"/>
      <c r="S19" s="236"/>
      <c r="T19" s="236"/>
      <c r="U19" s="236"/>
      <c r="V19" s="236">
        <f>SUM(V20:V24)</f>
        <v>59.8</v>
      </c>
      <c r="W19" s="236"/>
      <c r="X19" s="236"/>
      <c r="AG19" t="s">
        <v>159</v>
      </c>
    </row>
    <row r="20" spans="1:60" outlineLevel="1" x14ac:dyDescent="0.25">
      <c r="A20" s="243">
        <v>5</v>
      </c>
      <c r="B20" s="244" t="s">
        <v>180</v>
      </c>
      <c r="C20" s="258" t="s">
        <v>181</v>
      </c>
      <c r="D20" s="245" t="s">
        <v>162</v>
      </c>
      <c r="E20" s="246">
        <v>62.83</v>
      </c>
      <c r="F20" s="247"/>
      <c r="G20" s="248">
        <f>ROUND(E20*F20,2)</f>
        <v>0</v>
      </c>
      <c r="H20" s="233"/>
      <c r="I20" s="232">
        <f>ROUND(E20*H20,2)</f>
        <v>0</v>
      </c>
      <c r="J20" s="233"/>
      <c r="K20" s="232">
        <f>ROUND(E20*J20,2)</f>
        <v>0</v>
      </c>
      <c r="L20" s="232">
        <v>21</v>
      </c>
      <c r="M20" s="232">
        <f>G20*(1+L20/100)</f>
        <v>0</v>
      </c>
      <c r="N20" s="232">
        <v>1.243E-2</v>
      </c>
      <c r="O20" s="232">
        <f>ROUND(E20*N20,2)</f>
        <v>0.78</v>
      </c>
      <c r="P20" s="232">
        <v>0</v>
      </c>
      <c r="Q20" s="232">
        <f>ROUND(E20*P20,2)</f>
        <v>0</v>
      </c>
      <c r="R20" s="232"/>
      <c r="S20" s="232" t="s">
        <v>163</v>
      </c>
      <c r="T20" s="232" t="s">
        <v>163</v>
      </c>
      <c r="U20" s="232">
        <v>0.95</v>
      </c>
      <c r="V20" s="232">
        <f>ROUND(E20*U20,2)</f>
        <v>59.69</v>
      </c>
      <c r="W20" s="232"/>
      <c r="X20" s="232" t="s">
        <v>164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165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29"/>
      <c r="B21" s="230"/>
      <c r="C21" s="259" t="s">
        <v>182</v>
      </c>
      <c r="D21" s="234"/>
      <c r="E21" s="235">
        <v>62.83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12"/>
      <c r="Z21" s="212"/>
      <c r="AA21" s="212"/>
      <c r="AB21" s="212"/>
      <c r="AC21" s="212"/>
      <c r="AD21" s="212"/>
      <c r="AE21" s="212"/>
      <c r="AF21" s="212"/>
      <c r="AG21" s="212" t="s">
        <v>167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0.399999999999999" outlineLevel="1" x14ac:dyDescent="0.25">
      <c r="A22" s="243">
        <v>6</v>
      </c>
      <c r="B22" s="244" t="s">
        <v>183</v>
      </c>
      <c r="C22" s="258" t="s">
        <v>184</v>
      </c>
      <c r="D22" s="245" t="s">
        <v>162</v>
      </c>
      <c r="E22" s="246">
        <v>0.94499999999999995</v>
      </c>
      <c r="F22" s="247"/>
      <c r="G22" s="248">
        <f>ROUND(E22*F22,2)</f>
        <v>0</v>
      </c>
      <c r="H22" s="233"/>
      <c r="I22" s="232">
        <f>ROUND(E22*H22,2)</f>
        <v>0</v>
      </c>
      <c r="J22" s="233"/>
      <c r="K22" s="232">
        <f>ROUND(E22*J22,2)</f>
        <v>0</v>
      </c>
      <c r="L22" s="232">
        <v>21</v>
      </c>
      <c r="M22" s="232">
        <f>G22*(1+L22/100)</f>
        <v>0</v>
      </c>
      <c r="N22" s="232">
        <v>1.1390000000000001E-2</v>
      </c>
      <c r="O22" s="232">
        <f>ROUND(E22*N22,2)</f>
        <v>0.01</v>
      </c>
      <c r="P22" s="232">
        <v>0</v>
      </c>
      <c r="Q22" s="232">
        <f>ROUND(E22*P22,2)</f>
        <v>0</v>
      </c>
      <c r="R22" s="232"/>
      <c r="S22" s="232" t="s">
        <v>163</v>
      </c>
      <c r="T22" s="232" t="s">
        <v>185</v>
      </c>
      <c r="U22" s="232">
        <v>0.121</v>
      </c>
      <c r="V22" s="232">
        <f>ROUND(E22*U22,2)</f>
        <v>0.11</v>
      </c>
      <c r="W22" s="232"/>
      <c r="X22" s="232" t="s">
        <v>164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165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5">
      <c r="A23" s="229"/>
      <c r="B23" s="230"/>
      <c r="C23" s="259" t="s">
        <v>186</v>
      </c>
      <c r="D23" s="234"/>
      <c r="E23" s="235">
        <v>0.60750000000000004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12"/>
      <c r="Z23" s="212"/>
      <c r="AA23" s="212"/>
      <c r="AB23" s="212"/>
      <c r="AC23" s="212"/>
      <c r="AD23" s="212"/>
      <c r="AE23" s="212"/>
      <c r="AF23" s="212"/>
      <c r="AG23" s="212" t="s">
        <v>167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29"/>
      <c r="B24" s="230"/>
      <c r="C24" s="259" t="s">
        <v>187</v>
      </c>
      <c r="D24" s="234"/>
      <c r="E24" s="235">
        <v>0.33750000000000002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12"/>
      <c r="Z24" s="212"/>
      <c r="AA24" s="212"/>
      <c r="AB24" s="212"/>
      <c r="AC24" s="212"/>
      <c r="AD24" s="212"/>
      <c r="AE24" s="212"/>
      <c r="AF24" s="212"/>
      <c r="AG24" s="212" t="s">
        <v>167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x14ac:dyDescent="0.25">
      <c r="A25" s="237" t="s">
        <v>158</v>
      </c>
      <c r="B25" s="238" t="s">
        <v>74</v>
      </c>
      <c r="C25" s="257" t="s">
        <v>75</v>
      </c>
      <c r="D25" s="239"/>
      <c r="E25" s="240"/>
      <c r="F25" s="241"/>
      <c r="G25" s="242">
        <f>SUMIF(AG26:AG30,"&lt;&gt;NOR",G26:G30)</f>
        <v>0</v>
      </c>
      <c r="H25" s="236"/>
      <c r="I25" s="236">
        <f>SUM(I26:I30)</f>
        <v>0</v>
      </c>
      <c r="J25" s="236"/>
      <c r="K25" s="236">
        <f>SUM(K26:K30)</f>
        <v>0</v>
      </c>
      <c r="L25" s="236"/>
      <c r="M25" s="236">
        <f>SUM(M26:M30)</f>
        <v>0</v>
      </c>
      <c r="N25" s="236"/>
      <c r="O25" s="236">
        <f>SUM(O26:O30)</f>
        <v>0.04</v>
      </c>
      <c r="P25" s="236"/>
      <c r="Q25" s="236">
        <f>SUM(Q26:Q30)</f>
        <v>0</v>
      </c>
      <c r="R25" s="236"/>
      <c r="S25" s="236"/>
      <c r="T25" s="236"/>
      <c r="U25" s="236"/>
      <c r="V25" s="236">
        <f>SUM(V26:V30)</f>
        <v>8.4499999999999993</v>
      </c>
      <c r="W25" s="236"/>
      <c r="X25" s="236"/>
      <c r="AG25" t="s">
        <v>159</v>
      </c>
    </row>
    <row r="26" spans="1:60" outlineLevel="1" x14ac:dyDescent="0.25">
      <c r="A26" s="243">
        <v>7</v>
      </c>
      <c r="B26" s="244" t="s">
        <v>188</v>
      </c>
      <c r="C26" s="258" t="s">
        <v>189</v>
      </c>
      <c r="D26" s="245" t="s">
        <v>162</v>
      </c>
      <c r="E26" s="246">
        <v>120.717</v>
      </c>
      <c r="F26" s="247"/>
      <c r="G26" s="248">
        <f>ROUND(E26*F26,2)</f>
        <v>0</v>
      </c>
      <c r="H26" s="233"/>
      <c r="I26" s="232">
        <f>ROUND(E26*H26,2)</f>
        <v>0</v>
      </c>
      <c r="J26" s="233"/>
      <c r="K26" s="232">
        <f>ROUND(E26*J26,2)</f>
        <v>0</v>
      </c>
      <c r="L26" s="232">
        <v>21</v>
      </c>
      <c r="M26" s="232">
        <f>G26*(1+L26/100)</f>
        <v>0</v>
      </c>
      <c r="N26" s="232">
        <v>3.2000000000000003E-4</v>
      </c>
      <c r="O26" s="232">
        <f>ROUND(E26*N26,2)</f>
        <v>0.04</v>
      </c>
      <c r="P26" s="232">
        <v>0</v>
      </c>
      <c r="Q26" s="232">
        <f>ROUND(E26*P26,2)</f>
        <v>0</v>
      </c>
      <c r="R26" s="232"/>
      <c r="S26" s="232" t="s">
        <v>163</v>
      </c>
      <c r="T26" s="232" t="s">
        <v>163</v>
      </c>
      <c r="U26" s="232">
        <v>7.0000000000000007E-2</v>
      </c>
      <c r="V26" s="232">
        <f>ROUND(E26*U26,2)</f>
        <v>8.4499999999999993</v>
      </c>
      <c r="W26" s="232"/>
      <c r="X26" s="232" t="s">
        <v>164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165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5">
      <c r="A27" s="229"/>
      <c r="B27" s="230"/>
      <c r="C27" s="259" t="s">
        <v>190</v>
      </c>
      <c r="D27" s="234"/>
      <c r="E27" s="235">
        <v>122.562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12"/>
      <c r="Z27" s="212"/>
      <c r="AA27" s="212"/>
      <c r="AB27" s="212"/>
      <c r="AC27" s="212"/>
      <c r="AD27" s="212"/>
      <c r="AE27" s="212"/>
      <c r="AF27" s="212"/>
      <c r="AG27" s="212" t="s">
        <v>167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5">
      <c r="A28" s="229"/>
      <c r="B28" s="230"/>
      <c r="C28" s="259" t="s">
        <v>191</v>
      </c>
      <c r="D28" s="234"/>
      <c r="E28" s="235">
        <v>-1.845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12"/>
      <c r="Z28" s="212"/>
      <c r="AA28" s="212"/>
      <c r="AB28" s="212"/>
      <c r="AC28" s="212"/>
      <c r="AD28" s="212"/>
      <c r="AE28" s="212"/>
      <c r="AF28" s="212"/>
      <c r="AG28" s="212" t="s">
        <v>167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5">
      <c r="A29" s="243">
        <v>8</v>
      </c>
      <c r="B29" s="244" t="s">
        <v>79</v>
      </c>
      <c r="C29" s="258" t="s">
        <v>192</v>
      </c>
      <c r="D29" s="245" t="s">
        <v>162</v>
      </c>
      <c r="E29" s="246">
        <v>62.83</v>
      </c>
      <c r="F29" s="247"/>
      <c r="G29" s="248">
        <f>ROUND(E29*F29,2)</f>
        <v>0</v>
      </c>
      <c r="H29" s="233"/>
      <c r="I29" s="232">
        <f>ROUND(E29*H29,2)</f>
        <v>0</v>
      </c>
      <c r="J29" s="233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/>
      <c r="S29" s="232" t="s">
        <v>193</v>
      </c>
      <c r="T29" s="232" t="s">
        <v>185</v>
      </c>
      <c r="U29" s="232">
        <v>0</v>
      </c>
      <c r="V29" s="232">
        <f>ROUND(E29*U29,2)</f>
        <v>0</v>
      </c>
      <c r="W29" s="232"/>
      <c r="X29" s="232" t="s">
        <v>164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165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5">
      <c r="A30" s="229"/>
      <c r="B30" s="230"/>
      <c r="C30" s="259" t="s">
        <v>194</v>
      </c>
      <c r="D30" s="234"/>
      <c r="E30" s="235">
        <v>62.83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12"/>
      <c r="Z30" s="212"/>
      <c r="AA30" s="212"/>
      <c r="AB30" s="212"/>
      <c r="AC30" s="212"/>
      <c r="AD30" s="212"/>
      <c r="AE30" s="212"/>
      <c r="AF30" s="212"/>
      <c r="AG30" s="212" t="s">
        <v>167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5">
      <c r="A31" s="237" t="s">
        <v>158</v>
      </c>
      <c r="B31" s="238" t="s">
        <v>76</v>
      </c>
      <c r="C31" s="257" t="s">
        <v>78</v>
      </c>
      <c r="D31" s="239"/>
      <c r="E31" s="240"/>
      <c r="F31" s="241"/>
      <c r="G31" s="242">
        <f>SUMIF(AG32:AG53,"&lt;&gt;NOR",G32:G53)</f>
        <v>0</v>
      </c>
      <c r="H31" s="236"/>
      <c r="I31" s="236">
        <f>SUM(I32:I53)</f>
        <v>0</v>
      </c>
      <c r="J31" s="236"/>
      <c r="K31" s="236">
        <f>SUM(K32:K53)</f>
        <v>0</v>
      </c>
      <c r="L31" s="236"/>
      <c r="M31" s="236">
        <f>SUM(M32:M53)</f>
        <v>0</v>
      </c>
      <c r="N31" s="236"/>
      <c r="O31" s="236">
        <f>SUM(O32:O53)</f>
        <v>2.7</v>
      </c>
      <c r="P31" s="236"/>
      <c r="Q31" s="236">
        <f>SUM(Q32:Q53)</f>
        <v>0</v>
      </c>
      <c r="R31" s="236"/>
      <c r="S31" s="236"/>
      <c r="T31" s="236"/>
      <c r="U31" s="236"/>
      <c r="V31" s="236">
        <f>SUM(V32:V53)</f>
        <v>83.49</v>
      </c>
      <c r="W31" s="236"/>
      <c r="X31" s="236"/>
      <c r="AG31" t="s">
        <v>159</v>
      </c>
    </row>
    <row r="32" spans="1:60" outlineLevel="1" x14ac:dyDescent="0.25">
      <c r="A32" s="243">
        <v>9</v>
      </c>
      <c r="B32" s="244" t="s">
        <v>195</v>
      </c>
      <c r="C32" s="258" t="s">
        <v>196</v>
      </c>
      <c r="D32" s="245" t="s">
        <v>162</v>
      </c>
      <c r="E32" s="246">
        <v>20.565000000000001</v>
      </c>
      <c r="F32" s="247"/>
      <c r="G32" s="248">
        <f>ROUND(E32*F32,2)</f>
        <v>0</v>
      </c>
      <c r="H32" s="233"/>
      <c r="I32" s="232">
        <f>ROUND(E32*H32,2)</f>
        <v>0</v>
      </c>
      <c r="J32" s="233"/>
      <c r="K32" s="232">
        <f>ROUND(E32*J32,2)</f>
        <v>0</v>
      </c>
      <c r="L32" s="232">
        <v>21</v>
      </c>
      <c r="M32" s="232">
        <f>G32*(1+L32/100)</f>
        <v>0</v>
      </c>
      <c r="N32" s="232">
        <v>4.0000000000000003E-5</v>
      </c>
      <c r="O32" s="232">
        <f>ROUND(E32*N32,2)</f>
        <v>0</v>
      </c>
      <c r="P32" s="232">
        <v>0</v>
      </c>
      <c r="Q32" s="232">
        <f>ROUND(E32*P32,2)</f>
        <v>0</v>
      </c>
      <c r="R32" s="232"/>
      <c r="S32" s="232" t="s">
        <v>163</v>
      </c>
      <c r="T32" s="232" t="s">
        <v>163</v>
      </c>
      <c r="U32" s="232">
        <v>7.8E-2</v>
      </c>
      <c r="V32" s="232">
        <f>ROUND(E32*U32,2)</f>
        <v>1.6</v>
      </c>
      <c r="W32" s="232"/>
      <c r="X32" s="232" t="s">
        <v>164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165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5">
      <c r="A33" s="229"/>
      <c r="B33" s="230"/>
      <c r="C33" s="259" t="s">
        <v>197</v>
      </c>
      <c r="D33" s="234"/>
      <c r="E33" s="235">
        <v>1.845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12"/>
      <c r="Z33" s="212"/>
      <c r="AA33" s="212"/>
      <c r="AB33" s="212"/>
      <c r="AC33" s="212"/>
      <c r="AD33" s="212"/>
      <c r="AE33" s="212"/>
      <c r="AF33" s="212"/>
      <c r="AG33" s="212" t="s">
        <v>167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5">
      <c r="A34" s="229"/>
      <c r="B34" s="230"/>
      <c r="C34" s="259" t="s">
        <v>198</v>
      </c>
      <c r="D34" s="234"/>
      <c r="E34" s="235">
        <v>18.72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12"/>
      <c r="Z34" s="212"/>
      <c r="AA34" s="212"/>
      <c r="AB34" s="212"/>
      <c r="AC34" s="212"/>
      <c r="AD34" s="212"/>
      <c r="AE34" s="212"/>
      <c r="AF34" s="212"/>
      <c r="AG34" s="212" t="s">
        <v>167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49">
        <v>10</v>
      </c>
      <c r="B35" s="250" t="s">
        <v>199</v>
      </c>
      <c r="C35" s="260" t="s">
        <v>200</v>
      </c>
      <c r="D35" s="251" t="s">
        <v>201</v>
      </c>
      <c r="E35" s="252">
        <v>2</v>
      </c>
      <c r="F35" s="253"/>
      <c r="G35" s="254">
        <f>ROUND(E35*F35,2)</f>
        <v>0</v>
      </c>
      <c r="H35" s="233"/>
      <c r="I35" s="232">
        <f>ROUND(E35*H35,2)</f>
        <v>0</v>
      </c>
      <c r="J35" s="233"/>
      <c r="K35" s="232">
        <f>ROUND(E35*J35,2)</f>
        <v>0</v>
      </c>
      <c r="L35" s="232">
        <v>21</v>
      </c>
      <c r="M35" s="232">
        <f>G35*(1+L35/100)</f>
        <v>0</v>
      </c>
      <c r="N35" s="232">
        <v>1.278E-2</v>
      </c>
      <c r="O35" s="232">
        <f>ROUND(E35*N35,2)</f>
        <v>0.03</v>
      </c>
      <c r="P35" s="232">
        <v>0</v>
      </c>
      <c r="Q35" s="232">
        <f>ROUND(E35*P35,2)</f>
        <v>0</v>
      </c>
      <c r="R35" s="232"/>
      <c r="S35" s="232" t="s">
        <v>163</v>
      </c>
      <c r="T35" s="232" t="s">
        <v>163</v>
      </c>
      <c r="U35" s="232">
        <v>0.35813</v>
      </c>
      <c r="V35" s="232">
        <f>ROUND(E35*U35,2)</f>
        <v>0.72</v>
      </c>
      <c r="W35" s="232"/>
      <c r="X35" s="232" t="s">
        <v>164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165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5">
      <c r="A36" s="243">
        <v>11</v>
      </c>
      <c r="B36" s="244" t="s">
        <v>202</v>
      </c>
      <c r="C36" s="258" t="s">
        <v>203</v>
      </c>
      <c r="D36" s="245" t="s">
        <v>162</v>
      </c>
      <c r="E36" s="246">
        <v>120.717</v>
      </c>
      <c r="F36" s="247"/>
      <c r="G36" s="248">
        <f>ROUND(E36*F36,2)</f>
        <v>0</v>
      </c>
      <c r="H36" s="233"/>
      <c r="I36" s="232">
        <f>ROUND(E36*H36,2)</f>
        <v>0</v>
      </c>
      <c r="J36" s="233"/>
      <c r="K36" s="232">
        <f>ROUND(E36*J36,2)</f>
        <v>0</v>
      </c>
      <c r="L36" s="232">
        <v>21</v>
      </c>
      <c r="M36" s="232">
        <f>G36*(1+L36/100)</f>
        <v>0</v>
      </c>
      <c r="N36" s="232">
        <v>1.554E-2</v>
      </c>
      <c r="O36" s="232">
        <f>ROUND(E36*N36,2)</f>
        <v>1.88</v>
      </c>
      <c r="P36" s="232">
        <v>0</v>
      </c>
      <c r="Q36" s="232">
        <f>ROUND(E36*P36,2)</f>
        <v>0</v>
      </c>
      <c r="R36" s="232"/>
      <c r="S36" s="232" t="s">
        <v>163</v>
      </c>
      <c r="T36" s="232" t="s">
        <v>163</v>
      </c>
      <c r="U36" s="232">
        <v>0.23580000000000001</v>
      </c>
      <c r="V36" s="232">
        <f>ROUND(E36*U36,2)</f>
        <v>28.47</v>
      </c>
      <c r="W36" s="232"/>
      <c r="X36" s="232" t="s">
        <v>164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165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5">
      <c r="A37" s="229"/>
      <c r="B37" s="230"/>
      <c r="C37" s="259" t="s">
        <v>190</v>
      </c>
      <c r="D37" s="234"/>
      <c r="E37" s="235">
        <v>122.562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12"/>
      <c r="Z37" s="212"/>
      <c r="AA37" s="212"/>
      <c r="AB37" s="212"/>
      <c r="AC37" s="212"/>
      <c r="AD37" s="212"/>
      <c r="AE37" s="212"/>
      <c r="AF37" s="212"/>
      <c r="AG37" s="212" t="s">
        <v>167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5">
      <c r="A38" s="229"/>
      <c r="B38" s="230"/>
      <c r="C38" s="259" t="s">
        <v>191</v>
      </c>
      <c r="D38" s="234"/>
      <c r="E38" s="235">
        <v>-1.845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12"/>
      <c r="Z38" s="212"/>
      <c r="AA38" s="212"/>
      <c r="AB38" s="212"/>
      <c r="AC38" s="212"/>
      <c r="AD38" s="212"/>
      <c r="AE38" s="212"/>
      <c r="AF38" s="212"/>
      <c r="AG38" s="212" t="s">
        <v>167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5">
      <c r="A39" s="243">
        <v>12</v>
      </c>
      <c r="B39" s="244" t="s">
        <v>204</v>
      </c>
      <c r="C39" s="258" t="s">
        <v>205</v>
      </c>
      <c r="D39" s="245" t="s">
        <v>171</v>
      </c>
      <c r="E39" s="246">
        <v>39.6</v>
      </c>
      <c r="F39" s="247"/>
      <c r="G39" s="248">
        <f>ROUND(E39*F39,2)</f>
        <v>0</v>
      </c>
      <c r="H39" s="233"/>
      <c r="I39" s="232">
        <f>ROUND(E39*H39,2)</f>
        <v>0</v>
      </c>
      <c r="J39" s="233"/>
      <c r="K39" s="232">
        <f>ROUND(E39*J39,2)</f>
        <v>0</v>
      </c>
      <c r="L39" s="232">
        <v>21</v>
      </c>
      <c r="M39" s="232">
        <f>G39*(1+L39/100)</f>
        <v>0</v>
      </c>
      <c r="N39" s="232">
        <v>4.6000000000000001E-4</v>
      </c>
      <c r="O39" s="232">
        <f>ROUND(E39*N39,2)</f>
        <v>0.02</v>
      </c>
      <c r="P39" s="232">
        <v>0</v>
      </c>
      <c r="Q39" s="232">
        <f>ROUND(E39*P39,2)</f>
        <v>0</v>
      </c>
      <c r="R39" s="232"/>
      <c r="S39" s="232" t="s">
        <v>163</v>
      </c>
      <c r="T39" s="232" t="s">
        <v>163</v>
      </c>
      <c r="U39" s="232">
        <v>0</v>
      </c>
      <c r="V39" s="232">
        <f>ROUND(E39*U39,2)</f>
        <v>0</v>
      </c>
      <c r="W39" s="232"/>
      <c r="X39" s="232" t="s">
        <v>164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165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5">
      <c r="A40" s="229"/>
      <c r="B40" s="230"/>
      <c r="C40" s="259" t="s">
        <v>206</v>
      </c>
      <c r="D40" s="234"/>
      <c r="E40" s="235">
        <v>39.6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12"/>
      <c r="Z40" s="212"/>
      <c r="AA40" s="212"/>
      <c r="AB40" s="212"/>
      <c r="AC40" s="212"/>
      <c r="AD40" s="212"/>
      <c r="AE40" s="212"/>
      <c r="AF40" s="212"/>
      <c r="AG40" s="212" t="s">
        <v>167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0.399999999999999" outlineLevel="1" x14ac:dyDescent="0.25">
      <c r="A41" s="243">
        <v>13</v>
      </c>
      <c r="B41" s="244" t="s">
        <v>207</v>
      </c>
      <c r="C41" s="258" t="s">
        <v>208</v>
      </c>
      <c r="D41" s="245" t="s">
        <v>162</v>
      </c>
      <c r="E41" s="246">
        <v>12.32</v>
      </c>
      <c r="F41" s="247"/>
      <c r="G41" s="248">
        <f>ROUND(E41*F41,2)</f>
        <v>0</v>
      </c>
      <c r="H41" s="233"/>
      <c r="I41" s="232">
        <f>ROUND(E41*H41,2)</f>
        <v>0</v>
      </c>
      <c r="J41" s="233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163</v>
      </c>
      <c r="T41" s="232" t="s">
        <v>163</v>
      </c>
      <c r="U41" s="232">
        <v>0.79</v>
      </c>
      <c r="V41" s="232">
        <f>ROUND(E41*U41,2)</f>
        <v>9.73</v>
      </c>
      <c r="W41" s="232"/>
      <c r="X41" s="232" t="s">
        <v>164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165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5">
      <c r="A42" s="229"/>
      <c r="B42" s="230"/>
      <c r="C42" s="259" t="s">
        <v>209</v>
      </c>
      <c r="D42" s="234"/>
      <c r="E42" s="235">
        <v>3.78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12"/>
      <c r="Z42" s="212"/>
      <c r="AA42" s="212"/>
      <c r="AB42" s="212"/>
      <c r="AC42" s="212"/>
      <c r="AD42" s="212"/>
      <c r="AE42" s="212"/>
      <c r="AF42" s="212"/>
      <c r="AG42" s="212" t="s">
        <v>167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5">
      <c r="A43" s="229"/>
      <c r="B43" s="230"/>
      <c r="C43" s="259" t="s">
        <v>210</v>
      </c>
      <c r="D43" s="234"/>
      <c r="E43" s="235">
        <v>4.5149999999999997</v>
      </c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12"/>
      <c r="Z43" s="212"/>
      <c r="AA43" s="212"/>
      <c r="AB43" s="212"/>
      <c r="AC43" s="212"/>
      <c r="AD43" s="212"/>
      <c r="AE43" s="212"/>
      <c r="AF43" s="212"/>
      <c r="AG43" s="212" t="s">
        <v>167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5">
      <c r="A44" s="229"/>
      <c r="B44" s="230"/>
      <c r="C44" s="259" t="s">
        <v>168</v>
      </c>
      <c r="D44" s="234"/>
      <c r="E44" s="235">
        <v>4.0250000000000004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12"/>
      <c r="Z44" s="212"/>
      <c r="AA44" s="212"/>
      <c r="AB44" s="212"/>
      <c r="AC44" s="212"/>
      <c r="AD44" s="212"/>
      <c r="AE44" s="212"/>
      <c r="AF44" s="212"/>
      <c r="AG44" s="212" t="s">
        <v>167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20.399999999999999" outlineLevel="1" x14ac:dyDescent="0.25">
      <c r="A45" s="243">
        <v>14</v>
      </c>
      <c r="B45" s="244" t="s">
        <v>211</v>
      </c>
      <c r="C45" s="258" t="s">
        <v>212</v>
      </c>
      <c r="D45" s="245" t="s">
        <v>162</v>
      </c>
      <c r="E45" s="246">
        <v>12.32</v>
      </c>
      <c r="F45" s="247"/>
      <c r="G45" s="248">
        <f>ROUND(E45*F45,2)</f>
        <v>0</v>
      </c>
      <c r="H45" s="233"/>
      <c r="I45" s="232">
        <f>ROUND(E45*H45,2)</f>
        <v>0</v>
      </c>
      <c r="J45" s="233"/>
      <c r="K45" s="232">
        <f>ROUND(E45*J45,2)</f>
        <v>0</v>
      </c>
      <c r="L45" s="232">
        <v>21</v>
      </c>
      <c r="M45" s="232">
        <f>G45*(1+L45/100)</f>
        <v>0</v>
      </c>
      <c r="N45" s="232">
        <v>3.6700000000000001E-3</v>
      </c>
      <c r="O45" s="232">
        <f>ROUND(E45*N45,2)</f>
        <v>0.05</v>
      </c>
      <c r="P45" s="232">
        <v>0</v>
      </c>
      <c r="Q45" s="232">
        <f>ROUND(E45*P45,2)</f>
        <v>0</v>
      </c>
      <c r="R45" s="232"/>
      <c r="S45" s="232" t="s">
        <v>163</v>
      </c>
      <c r="T45" s="232" t="s">
        <v>163</v>
      </c>
      <c r="U45" s="232">
        <v>0.36199999999999999</v>
      </c>
      <c r="V45" s="232">
        <f>ROUND(E45*U45,2)</f>
        <v>4.46</v>
      </c>
      <c r="W45" s="232"/>
      <c r="X45" s="232" t="s">
        <v>164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165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5">
      <c r="A46" s="229"/>
      <c r="B46" s="230"/>
      <c r="C46" s="259" t="s">
        <v>209</v>
      </c>
      <c r="D46" s="234"/>
      <c r="E46" s="235">
        <v>3.78</v>
      </c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12"/>
      <c r="Z46" s="212"/>
      <c r="AA46" s="212"/>
      <c r="AB46" s="212"/>
      <c r="AC46" s="212"/>
      <c r="AD46" s="212"/>
      <c r="AE46" s="212"/>
      <c r="AF46" s="212"/>
      <c r="AG46" s="212" t="s">
        <v>167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29"/>
      <c r="B47" s="230"/>
      <c r="C47" s="259" t="s">
        <v>210</v>
      </c>
      <c r="D47" s="234"/>
      <c r="E47" s="235">
        <v>4.5149999999999997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12"/>
      <c r="Z47" s="212"/>
      <c r="AA47" s="212"/>
      <c r="AB47" s="212"/>
      <c r="AC47" s="212"/>
      <c r="AD47" s="212"/>
      <c r="AE47" s="212"/>
      <c r="AF47" s="212"/>
      <c r="AG47" s="212" t="s">
        <v>167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5">
      <c r="A48" s="229"/>
      <c r="B48" s="230"/>
      <c r="C48" s="259" t="s">
        <v>168</v>
      </c>
      <c r="D48" s="234"/>
      <c r="E48" s="235">
        <v>4.0250000000000004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12"/>
      <c r="Z48" s="212"/>
      <c r="AA48" s="212"/>
      <c r="AB48" s="212"/>
      <c r="AC48" s="212"/>
      <c r="AD48" s="212"/>
      <c r="AE48" s="212"/>
      <c r="AF48" s="212"/>
      <c r="AG48" s="212" t="s">
        <v>167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5">
      <c r="A49" s="229"/>
      <c r="B49" s="230"/>
      <c r="C49" s="259" t="s">
        <v>213</v>
      </c>
      <c r="D49" s="234"/>
      <c r="E49" s="235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12"/>
      <c r="Z49" s="212"/>
      <c r="AA49" s="212"/>
      <c r="AB49" s="212"/>
      <c r="AC49" s="212"/>
      <c r="AD49" s="212"/>
      <c r="AE49" s="212"/>
      <c r="AF49" s="212"/>
      <c r="AG49" s="212" t="s">
        <v>167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29"/>
      <c r="B50" s="230"/>
      <c r="C50" s="259" t="s">
        <v>214</v>
      </c>
      <c r="D50" s="234"/>
      <c r="E50" s="235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12"/>
      <c r="Z50" s="212"/>
      <c r="AA50" s="212"/>
      <c r="AB50" s="212"/>
      <c r="AC50" s="212"/>
      <c r="AD50" s="212"/>
      <c r="AE50" s="212"/>
      <c r="AF50" s="212"/>
      <c r="AG50" s="212" t="s">
        <v>167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43">
        <v>15</v>
      </c>
      <c r="B51" s="244" t="s">
        <v>215</v>
      </c>
      <c r="C51" s="258" t="s">
        <v>216</v>
      </c>
      <c r="D51" s="245" t="s">
        <v>162</v>
      </c>
      <c r="E51" s="246">
        <v>120.717</v>
      </c>
      <c r="F51" s="247"/>
      <c r="G51" s="248">
        <f>ROUND(E51*F51,2)</f>
        <v>0</v>
      </c>
      <c r="H51" s="233"/>
      <c r="I51" s="232">
        <f>ROUND(E51*H51,2)</f>
        <v>0</v>
      </c>
      <c r="J51" s="233"/>
      <c r="K51" s="232">
        <f>ROUND(E51*J51,2)</f>
        <v>0</v>
      </c>
      <c r="L51" s="232">
        <v>21</v>
      </c>
      <c r="M51" s="232">
        <f>G51*(1+L51/100)</f>
        <v>0</v>
      </c>
      <c r="N51" s="232">
        <v>5.9800000000000001E-3</v>
      </c>
      <c r="O51" s="232">
        <f>ROUND(E51*N51,2)</f>
        <v>0.72</v>
      </c>
      <c r="P51" s="232">
        <v>0</v>
      </c>
      <c r="Q51" s="232">
        <f>ROUND(E51*P51,2)</f>
        <v>0</v>
      </c>
      <c r="R51" s="232"/>
      <c r="S51" s="232" t="s">
        <v>163</v>
      </c>
      <c r="T51" s="232" t="s">
        <v>163</v>
      </c>
      <c r="U51" s="232">
        <v>0.31900000000000001</v>
      </c>
      <c r="V51" s="232">
        <f>ROUND(E51*U51,2)</f>
        <v>38.51</v>
      </c>
      <c r="W51" s="232"/>
      <c r="X51" s="232" t="s">
        <v>164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165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5">
      <c r="A52" s="229"/>
      <c r="B52" s="230"/>
      <c r="C52" s="259" t="s">
        <v>190</v>
      </c>
      <c r="D52" s="234"/>
      <c r="E52" s="235">
        <v>122.562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12"/>
      <c r="Z52" s="212"/>
      <c r="AA52" s="212"/>
      <c r="AB52" s="212"/>
      <c r="AC52" s="212"/>
      <c r="AD52" s="212"/>
      <c r="AE52" s="212"/>
      <c r="AF52" s="212"/>
      <c r="AG52" s="212" t="s">
        <v>167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5">
      <c r="A53" s="229"/>
      <c r="B53" s="230"/>
      <c r="C53" s="259" t="s">
        <v>191</v>
      </c>
      <c r="D53" s="234"/>
      <c r="E53" s="235">
        <v>-1.845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12"/>
      <c r="Z53" s="212"/>
      <c r="AA53" s="212"/>
      <c r="AB53" s="212"/>
      <c r="AC53" s="212"/>
      <c r="AD53" s="212"/>
      <c r="AE53" s="212"/>
      <c r="AF53" s="212"/>
      <c r="AG53" s="212" t="s">
        <v>167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x14ac:dyDescent="0.25">
      <c r="A54" s="237" t="s">
        <v>158</v>
      </c>
      <c r="B54" s="238" t="s">
        <v>79</v>
      </c>
      <c r="C54" s="257" t="s">
        <v>80</v>
      </c>
      <c r="D54" s="239"/>
      <c r="E54" s="240"/>
      <c r="F54" s="241"/>
      <c r="G54" s="242">
        <f>SUMIF(AG55:AG57,"&lt;&gt;NOR",G55:G57)</f>
        <v>0</v>
      </c>
      <c r="H54" s="236"/>
      <c r="I54" s="236">
        <f>SUM(I55:I57)</f>
        <v>0</v>
      </c>
      <c r="J54" s="236"/>
      <c r="K54" s="236">
        <f>SUM(K55:K57)</f>
        <v>0</v>
      </c>
      <c r="L54" s="236"/>
      <c r="M54" s="236">
        <f>SUM(M55:M57)</f>
        <v>0</v>
      </c>
      <c r="N54" s="236"/>
      <c r="O54" s="236">
        <f>SUM(O55:O57)</f>
        <v>0.3</v>
      </c>
      <c r="P54" s="236"/>
      <c r="Q54" s="236">
        <f>SUM(Q55:Q57)</f>
        <v>0</v>
      </c>
      <c r="R54" s="236"/>
      <c r="S54" s="236"/>
      <c r="T54" s="236"/>
      <c r="U54" s="236"/>
      <c r="V54" s="236">
        <f>SUM(V55:V57)</f>
        <v>0.65</v>
      </c>
      <c r="W54" s="236"/>
      <c r="X54" s="236"/>
      <c r="AG54" t="s">
        <v>159</v>
      </c>
    </row>
    <row r="55" spans="1:60" outlineLevel="1" x14ac:dyDescent="0.25">
      <c r="A55" s="243">
        <v>16</v>
      </c>
      <c r="B55" s="244" t="s">
        <v>217</v>
      </c>
      <c r="C55" s="258" t="s">
        <v>218</v>
      </c>
      <c r="D55" s="245" t="s">
        <v>219</v>
      </c>
      <c r="E55" s="246">
        <v>0.12173</v>
      </c>
      <c r="F55" s="247"/>
      <c r="G55" s="248">
        <f>ROUND(E55*F55,2)</f>
        <v>0</v>
      </c>
      <c r="H55" s="233"/>
      <c r="I55" s="232">
        <f>ROUND(E55*H55,2)</f>
        <v>0</v>
      </c>
      <c r="J55" s="233"/>
      <c r="K55" s="232">
        <f>ROUND(E55*J55,2)</f>
        <v>0</v>
      </c>
      <c r="L55" s="232">
        <v>21</v>
      </c>
      <c r="M55" s="232">
        <f>G55*(1+L55/100)</f>
        <v>0</v>
      </c>
      <c r="N55" s="232">
        <v>2.5</v>
      </c>
      <c r="O55" s="232">
        <f>ROUND(E55*N55,2)</f>
        <v>0.3</v>
      </c>
      <c r="P55" s="232">
        <v>0</v>
      </c>
      <c r="Q55" s="232">
        <f>ROUND(E55*P55,2)</f>
        <v>0</v>
      </c>
      <c r="R55" s="232"/>
      <c r="S55" s="232" t="s">
        <v>163</v>
      </c>
      <c r="T55" s="232" t="s">
        <v>163</v>
      </c>
      <c r="U55" s="232">
        <v>5.33</v>
      </c>
      <c r="V55" s="232">
        <f>ROUND(E55*U55,2)</f>
        <v>0.65</v>
      </c>
      <c r="W55" s="232"/>
      <c r="X55" s="232" t="s">
        <v>164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165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30.6" outlineLevel="1" x14ac:dyDescent="0.25">
      <c r="A56" s="229"/>
      <c r="B56" s="230"/>
      <c r="C56" s="259" t="s">
        <v>220</v>
      </c>
      <c r="D56" s="234"/>
      <c r="E56" s="235">
        <v>7.8750000000000001E-2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12"/>
      <c r="Z56" s="212"/>
      <c r="AA56" s="212"/>
      <c r="AB56" s="212"/>
      <c r="AC56" s="212"/>
      <c r="AD56" s="212"/>
      <c r="AE56" s="212"/>
      <c r="AF56" s="212"/>
      <c r="AG56" s="212" t="s">
        <v>167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5">
      <c r="A57" s="229"/>
      <c r="B57" s="230"/>
      <c r="C57" s="259" t="s">
        <v>221</v>
      </c>
      <c r="D57" s="234"/>
      <c r="E57" s="235">
        <v>4.2979999999999997E-2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12"/>
      <c r="Z57" s="212"/>
      <c r="AA57" s="212"/>
      <c r="AB57" s="212"/>
      <c r="AC57" s="212"/>
      <c r="AD57" s="212"/>
      <c r="AE57" s="212"/>
      <c r="AF57" s="212"/>
      <c r="AG57" s="212" t="s">
        <v>167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26.4" x14ac:dyDescent="0.25">
      <c r="A58" s="237" t="s">
        <v>158</v>
      </c>
      <c r="B58" s="238" t="s">
        <v>83</v>
      </c>
      <c r="C58" s="257" t="s">
        <v>84</v>
      </c>
      <c r="D58" s="239"/>
      <c r="E58" s="240"/>
      <c r="F58" s="241"/>
      <c r="G58" s="242">
        <f>SUMIF(AG59:AG60,"&lt;&gt;NOR",G59:G60)</f>
        <v>0</v>
      </c>
      <c r="H58" s="236"/>
      <c r="I58" s="236">
        <f>SUM(I59:I60)</f>
        <v>0</v>
      </c>
      <c r="J58" s="236"/>
      <c r="K58" s="236">
        <f>SUM(K59:K60)</f>
        <v>0</v>
      </c>
      <c r="L58" s="236"/>
      <c r="M58" s="236">
        <f>SUM(M59:M60)</f>
        <v>0</v>
      </c>
      <c r="N58" s="236"/>
      <c r="O58" s="236">
        <f>SUM(O59:O60)</f>
        <v>0</v>
      </c>
      <c r="P58" s="236"/>
      <c r="Q58" s="236">
        <f>SUM(Q59:Q60)</f>
        <v>0</v>
      </c>
      <c r="R58" s="236"/>
      <c r="S58" s="236"/>
      <c r="T58" s="236"/>
      <c r="U58" s="236"/>
      <c r="V58" s="236">
        <f>SUM(V59:V60)</f>
        <v>19.350000000000001</v>
      </c>
      <c r="W58" s="236"/>
      <c r="X58" s="236"/>
      <c r="AG58" t="s">
        <v>159</v>
      </c>
    </row>
    <row r="59" spans="1:60" outlineLevel="1" x14ac:dyDescent="0.25">
      <c r="A59" s="243">
        <v>17</v>
      </c>
      <c r="B59" s="244" t="s">
        <v>222</v>
      </c>
      <c r="C59" s="258" t="s">
        <v>223</v>
      </c>
      <c r="D59" s="245" t="s">
        <v>162</v>
      </c>
      <c r="E59" s="246">
        <v>62.83</v>
      </c>
      <c r="F59" s="247"/>
      <c r="G59" s="248">
        <f>ROUND(E59*F59,2)</f>
        <v>0</v>
      </c>
      <c r="H59" s="233"/>
      <c r="I59" s="232">
        <f>ROUND(E59*H59,2)</f>
        <v>0</v>
      </c>
      <c r="J59" s="233"/>
      <c r="K59" s="232">
        <f>ROUND(E59*J59,2)</f>
        <v>0</v>
      </c>
      <c r="L59" s="232">
        <v>21</v>
      </c>
      <c r="M59" s="232">
        <f>G59*(1+L59/100)</f>
        <v>0</v>
      </c>
      <c r="N59" s="232">
        <v>4.0000000000000003E-5</v>
      </c>
      <c r="O59" s="232">
        <f>ROUND(E59*N59,2)</f>
        <v>0</v>
      </c>
      <c r="P59" s="232">
        <v>0</v>
      </c>
      <c r="Q59" s="232">
        <f>ROUND(E59*P59,2)</f>
        <v>0</v>
      </c>
      <c r="R59" s="232"/>
      <c r="S59" s="232" t="s">
        <v>163</v>
      </c>
      <c r="T59" s="232" t="s">
        <v>163</v>
      </c>
      <c r="U59" s="232">
        <v>0.308</v>
      </c>
      <c r="V59" s="232">
        <f>ROUND(E59*U59,2)</f>
        <v>19.350000000000001</v>
      </c>
      <c r="W59" s="232"/>
      <c r="X59" s="232" t="s">
        <v>164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165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5">
      <c r="A60" s="229"/>
      <c r="B60" s="230"/>
      <c r="C60" s="259" t="s">
        <v>194</v>
      </c>
      <c r="D60" s="234"/>
      <c r="E60" s="235">
        <v>62.83</v>
      </c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12"/>
      <c r="Z60" s="212"/>
      <c r="AA60" s="212"/>
      <c r="AB60" s="212"/>
      <c r="AC60" s="212"/>
      <c r="AD60" s="212"/>
      <c r="AE60" s="212"/>
      <c r="AF60" s="212"/>
      <c r="AG60" s="212" t="s">
        <v>167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x14ac:dyDescent="0.25">
      <c r="A61" s="237" t="s">
        <v>158</v>
      </c>
      <c r="B61" s="238" t="s">
        <v>85</v>
      </c>
      <c r="C61" s="257" t="s">
        <v>86</v>
      </c>
      <c r="D61" s="239"/>
      <c r="E61" s="240"/>
      <c r="F61" s="241"/>
      <c r="G61" s="242">
        <f>SUMIF(AG62:AG74,"&lt;&gt;NOR",G62:G74)</f>
        <v>0</v>
      </c>
      <c r="H61" s="236"/>
      <c r="I61" s="236">
        <f>SUM(I62:I74)</f>
        <v>0</v>
      </c>
      <c r="J61" s="236"/>
      <c r="K61" s="236">
        <f>SUM(K62:K74)</f>
        <v>0</v>
      </c>
      <c r="L61" s="236"/>
      <c r="M61" s="236">
        <f>SUM(M62:M74)</f>
        <v>0</v>
      </c>
      <c r="N61" s="236"/>
      <c r="O61" s="236">
        <f>SUM(O62:O74)</f>
        <v>0.03</v>
      </c>
      <c r="P61" s="236"/>
      <c r="Q61" s="236">
        <f>SUM(Q62:Q74)</f>
        <v>11.52</v>
      </c>
      <c r="R61" s="236"/>
      <c r="S61" s="236"/>
      <c r="T61" s="236"/>
      <c r="U61" s="236"/>
      <c r="V61" s="236">
        <f>SUM(V62:V74)</f>
        <v>44.480000000000004</v>
      </c>
      <c r="W61" s="236"/>
      <c r="X61" s="236"/>
      <c r="AG61" t="s">
        <v>159</v>
      </c>
    </row>
    <row r="62" spans="1:60" outlineLevel="1" x14ac:dyDescent="0.25">
      <c r="A62" s="243">
        <v>18</v>
      </c>
      <c r="B62" s="244" t="s">
        <v>224</v>
      </c>
      <c r="C62" s="258" t="s">
        <v>225</v>
      </c>
      <c r="D62" s="245" t="s">
        <v>162</v>
      </c>
      <c r="E62" s="246">
        <v>46.597000000000001</v>
      </c>
      <c r="F62" s="247"/>
      <c r="G62" s="248">
        <f>ROUND(E62*F62,2)</f>
        <v>0</v>
      </c>
      <c r="H62" s="233"/>
      <c r="I62" s="232">
        <f>ROUND(E62*H62,2)</f>
        <v>0</v>
      </c>
      <c r="J62" s="233"/>
      <c r="K62" s="232">
        <f>ROUND(E62*J62,2)</f>
        <v>0</v>
      </c>
      <c r="L62" s="232">
        <v>21</v>
      </c>
      <c r="M62" s="232">
        <f>G62*(1+L62/100)</f>
        <v>0</v>
      </c>
      <c r="N62" s="232">
        <v>6.7000000000000002E-4</v>
      </c>
      <c r="O62" s="232">
        <f>ROUND(E62*N62,2)</f>
        <v>0.03</v>
      </c>
      <c r="P62" s="232">
        <v>0.20399999999999999</v>
      </c>
      <c r="Q62" s="232">
        <f>ROUND(E62*P62,2)</f>
        <v>9.51</v>
      </c>
      <c r="R62" s="232"/>
      <c r="S62" s="232" t="s">
        <v>163</v>
      </c>
      <c r="T62" s="232" t="s">
        <v>163</v>
      </c>
      <c r="U62" s="232">
        <v>0.254</v>
      </c>
      <c r="V62" s="232">
        <f>ROUND(E62*U62,2)</f>
        <v>11.84</v>
      </c>
      <c r="W62" s="232"/>
      <c r="X62" s="232" t="s">
        <v>164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165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20.399999999999999" outlineLevel="1" x14ac:dyDescent="0.25">
      <c r="A63" s="229"/>
      <c r="B63" s="230"/>
      <c r="C63" s="259" t="s">
        <v>226</v>
      </c>
      <c r="D63" s="234"/>
      <c r="E63" s="235">
        <v>30.6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12"/>
      <c r="Z63" s="212"/>
      <c r="AA63" s="212"/>
      <c r="AB63" s="212"/>
      <c r="AC63" s="212"/>
      <c r="AD63" s="212"/>
      <c r="AE63" s="212"/>
      <c r="AF63" s="212"/>
      <c r="AG63" s="212" t="s">
        <v>167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20.399999999999999" outlineLevel="1" x14ac:dyDescent="0.25">
      <c r="A64" s="229"/>
      <c r="B64" s="230"/>
      <c r="C64" s="259" t="s">
        <v>227</v>
      </c>
      <c r="D64" s="234"/>
      <c r="E64" s="235">
        <v>15.997</v>
      </c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12"/>
      <c r="Z64" s="212"/>
      <c r="AA64" s="212"/>
      <c r="AB64" s="212"/>
      <c r="AC64" s="212"/>
      <c r="AD64" s="212"/>
      <c r="AE64" s="212"/>
      <c r="AF64" s="212"/>
      <c r="AG64" s="212" t="s">
        <v>167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5">
      <c r="A65" s="243">
        <v>19</v>
      </c>
      <c r="B65" s="244" t="s">
        <v>228</v>
      </c>
      <c r="C65" s="258" t="s">
        <v>229</v>
      </c>
      <c r="D65" s="245" t="s">
        <v>162</v>
      </c>
      <c r="E65" s="246">
        <v>62.83</v>
      </c>
      <c r="F65" s="247"/>
      <c r="G65" s="248">
        <f>ROUND(E65*F65,2)</f>
        <v>0</v>
      </c>
      <c r="H65" s="233"/>
      <c r="I65" s="232">
        <f>ROUND(E65*H65,2)</f>
        <v>0</v>
      </c>
      <c r="J65" s="233"/>
      <c r="K65" s="232">
        <f>ROUND(E65*J65,2)</f>
        <v>0</v>
      </c>
      <c r="L65" s="232">
        <v>21</v>
      </c>
      <c r="M65" s="232">
        <f>G65*(1+L65/100)</f>
        <v>0</v>
      </c>
      <c r="N65" s="232">
        <v>0</v>
      </c>
      <c r="O65" s="232">
        <f>ROUND(E65*N65,2)</f>
        <v>0</v>
      </c>
      <c r="P65" s="232">
        <v>1.26E-2</v>
      </c>
      <c r="Q65" s="232">
        <f>ROUND(E65*P65,2)</f>
        <v>0.79</v>
      </c>
      <c r="R65" s="232"/>
      <c r="S65" s="232" t="s">
        <v>163</v>
      </c>
      <c r="T65" s="232" t="s">
        <v>163</v>
      </c>
      <c r="U65" s="232">
        <v>0.33</v>
      </c>
      <c r="V65" s="232">
        <f>ROUND(E65*U65,2)</f>
        <v>20.73</v>
      </c>
      <c r="W65" s="232"/>
      <c r="X65" s="232" t="s">
        <v>164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165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5">
      <c r="A66" s="229"/>
      <c r="B66" s="230"/>
      <c r="C66" s="259" t="s">
        <v>194</v>
      </c>
      <c r="D66" s="234"/>
      <c r="E66" s="235">
        <v>62.83</v>
      </c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12"/>
      <c r="Z66" s="212"/>
      <c r="AA66" s="212"/>
      <c r="AB66" s="212"/>
      <c r="AC66" s="212"/>
      <c r="AD66" s="212"/>
      <c r="AE66" s="212"/>
      <c r="AF66" s="212"/>
      <c r="AG66" s="212" t="s">
        <v>167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5">
      <c r="A67" s="243">
        <v>20</v>
      </c>
      <c r="B67" s="244" t="s">
        <v>230</v>
      </c>
      <c r="C67" s="258" t="s">
        <v>231</v>
      </c>
      <c r="D67" s="245" t="s">
        <v>201</v>
      </c>
      <c r="E67" s="246">
        <v>3</v>
      </c>
      <c r="F67" s="247"/>
      <c r="G67" s="248">
        <f>ROUND(E67*F67,2)</f>
        <v>0</v>
      </c>
      <c r="H67" s="233"/>
      <c r="I67" s="232">
        <f>ROUND(E67*H67,2)</f>
        <v>0</v>
      </c>
      <c r="J67" s="233"/>
      <c r="K67" s="232">
        <f>ROUND(E67*J67,2)</f>
        <v>0</v>
      </c>
      <c r="L67" s="232">
        <v>21</v>
      </c>
      <c r="M67" s="232">
        <f>G67*(1+L67/100)</f>
        <v>0</v>
      </c>
      <c r="N67" s="232">
        <v>0</v>
      </c>
      <c r="O67" s="232">
        <f>ROUND(E67*N67,2)</f>
        <v>0</v>
      </c>
      <c r="P67" s="232">
        <v>0</v>
      </c>
      <c r="Q67" s="232">
        <f>ROUND(E67*P67,2)</f>
        <v>0</v>
      </c>
      <c r="R67" s="232"/>
      <c r="S67" s="232" t="s">
        <v>163</v>
      </c>
      <c r="T67" s="232" t="s">
        <v>163</v>
      </c>
      <c r="U67" s="232">
        <v>0.05</v>
      </c>
      <c r="V67" s="232">
        <f>ROUND(E67*U67,2)</f>
        <v>0.15</v>
      </c>
      <c r="W67" s="232"/>
      <c r="X67" s="232" t="s">
        <v>164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165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5">
      <c r="A68" s="229"/>
      <c r="B68" s="230"/>
      <c r="C68" s="259" t="s">
        <v>232</v>
      </c>
      <c r="D68" s="234"/>
      <c r="E68" s="235">
        <v>2</v>
      </c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12"/>
      <c r="Z68" s="212"/>
      <c r="AA68" s="212"/>
      <c r="AB68" s="212"/>
      <c r="AC68" s="212"/>
      <c r="AD68" s="212"/>
      <c r="AE68" s="212"/>
      <c r="AF68" s="212"/>
      <c r="AG68" s="212" t="s">
        <v>167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5">
      <c r="A69" s="229"/>
      <c r="B69" s="230"/>
      <c r="C69" s="259" t="s">
        <v>233</v>
      </c>
      <c r="D69" s="234"/>
      <c r="E69" s="235">
        <v>1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12"/>
      <c r="Z69" s="212"/>
      <c r="AA69" s="212"/>
      <c r="AB69" s="212"/>
      <c r="AC69" s="212"/>
      <c r="AD69" s="212"/>
      <c r="AE69" s="212"/>
      <c r="AF69" s="212"/>
      <c r="AG69" s="212" t="s">
        <v>167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5">
      <c r="A70" s="243">
        <v>21</v>
      </c>
      <c r="B70" s="244" t="s">
        <v>234</v>
      </c>
      <c r="C70" s="258" t="s">
        <v>235</v>
      </c>
      <c r="D70" s="245" t="s">
        <v>171</v>
      </c>
      <c r="E70" s="246">
        <v>0.6</v>
      </c>
      <c r="F70" s="247"/>
      <c r="G70" s="248">
        <f>ROUND(E70*F70,2)</f>
        <v>0</v>
      </c>
      <c r="H70" s="233"/>
      <c r="I70" s="232">
        <f>ROUND(E70*H70,2)</f>
        <v>0</v>
      </c>
      <c r="J70" s="233"/>
      <c r="K70" s="232">
        <f>ROUND(E70*J70,2)</f>
        <v>0</v>
      </c>
      <c r="L70" s="232">
        <v>21</v>
      </c>
      <c r="M70" s="232">
        <f>G70*(1+L70/100)</f>
        <v>0</v>
      </c>
      <c r="N70" s="232">
        <v>0</v>
      </c>
      <c r="O70" s="232">
        <f>ROUND(E70*N70,2)</f>
        <v>0</v>
      </c>
      <c r="P70" s="232">
        <v>2.3900000000000001E-2</v>
      </c>
      <c r="Q70" s="232">
        <f>ROUND(E70*P70,2)</f>
        <v>0.01</v>
      </c>
      <c r="R70" s="232"/>
      <c r="S70" s="232" t="s">
        <v>163</v>
      </c>
      <c r="T70" s="232" t="s">
        <v>163</v>
      </c>
      <c r="U70" s="232">
        <v>3.5</v>
      </c>
      <c r="V70" s="232">
        <f>ROUND(E70*U70,2)</f>
        <v>2.1</v>
      </c>
      <c r="W70" s="232"/>
      <c r="X70" s="232" t="s">
        <v>164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165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5">
      <c r="A71" s="229"/>
      <c r="B71" s="230"/>
      <c r="C71" s="259" t="s">
        <v>236</v>
      </c>
      <c r="D71" s="234"/>
      <c r="E71" s="235">
        <v>0.6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12"/>
      <c r="Z71" s="212"/>
      <c r="AA71" s="212"/>
      <c r="AB71" s="212"/>
      <c r="AC71" s="212"/>
      <c r="AD71" s="212"/>
      <c r="AE71" s="212"/>
      <c r="AF71" s="212"/>
      <c r="AG71" s="212" t="s">
        <v>167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5">
      <c r="A72" s="243">
        <v>22</v>
      </c>
      <c r="B72" s="244" t="s">
        <v>237</v>
      </c>
      <c r="C72" s="258" t="s">
        <v>238</v>
      </c>
      <c r="D72" s="245" t="s">
        <v>162</v>
      </c>
      <c r="E72" s="246">
        <v>120.717</v>
      </c>
      <c r="F72" s="247"/>
      <c r="G72" s="248">
        <f>ROUND(E72*F72,2)</f>
        <v>0</v>
      </c>
      <c r="H72" s="233"/>
      <c r="I72" s="232">
        <f>ROUND(E72*H72,2)</f>
        <v>0</v>
      </c>
      <c r="J72" s="233"/>
      <c r="K72" s="232">
        <f>ROUND(E72*J72,2)</f>
        <v>0</v>
      </c>
      <c r="L72" s="232">
        <v>21</v>
      </c>
      <c r="M72" s="232">
        <f>G72*(1+L72/100)</f>
        <v>0</v>
      </c>
      <c r="N72" s="232">
        <v>0</v>
      </c>
      <c r="O72" s="232">
        <f>ROUND(E72*N72,2)</f>
        <v>0</v>
      </c>
      <c r="P72" s="232">
        <v>0.01</v>
      </c>
      <c r="Q72" s="232">
        <f>ROUND(E72*P72,2)</f>
        <v>1.21</v>
      </c>
      <c r="R72" s="232"/>
      <c r="S72" s="232" t="s">
        <v>163</v>
      </c>
      <c r="T72" s="232" t="s">
        <v>163</v>
      </c>
      <c r="U72" s="232">
        <v>0.08</v>
      </c>
      <c r="V72" s="232">
        <f>ROUND(E72*U72,2)</f>
        <v>9.66</v>
      </c>
      <c r="W72" s="232"/>
      <c r="X72" s="232" t="s">
        <v>164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165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5">
      <c r="A73" s="229"/>
      <c r="B73" s="230"/>
      <c r="C73" s="259" t="s">
        <v>190</v>
      </c>
      <c r="D73" s="234"/>
      <c r="E73" s="235">
        <v>122.562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12"/>
      <c r="Z73" s="212"/>
      <c r="AA73" s="212"/>
      <c r="AB73" s="212"/>
      <c r="AC73" s="212"/>
      <c r="AD73" s="212"/>
      <c r="AE73" s="212"/>
      <c r="AF73" s="212"/>
      <c r="AG73" s="212" t="s">
        <v>167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5">
      <c r="A74" s="229"/>
      <c r="B74" s="230"/>
      <c r="C74" s="259" t="s">
        <v>191</v>
      </c>
      <c r="D74" s="234"/>
      <c r="E74" s="235">
        <v>-1.845</v>
      </c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12"/>
      <c r="Z74" s="212"/>
      <c r="AA74" s="212"/>
      <c r="AB74" s="212"/>
      <c r="AC74" s="212"/>
      <c r="AD74" s="212"/>
      <c r="AE74" s="212"/>
      <c r="AF74" s="212"/>
      <c r="AG74" s="212" t="s">
        <v>167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x14ac:dyDescent="0.25">
      <c r="A75" s="237" t="s">
        <v>158</v>
      </c>
      <c r="B75" s="238" t="s">
        <v>89</v>
      </c>
      <c r="C75" s="257" t="s">
        <v>90</v>
      </c>
      <c r="D75" s="239"/>
      <c r="E75" s="240"/>
      <c r="F75" s="241"/>
      <c r="G75" s="242">
        <f>SUMIF(AG76:AG76,"&lt;&gt;NOR",G76:G76)</f>
        <v>0</v>
      </c>
      <c r="H75" s="236"/>
      <c r="I75" s="236">
        <f>SUM(I76:I76)</f>
        <v>0</v>
      </c>
      <c r="J75" s="236"/>
      <c r="K75" s="236">
        <f>SUM(K76:K76)</f>
        <v>0</v>
      </c>
      <c r="L75" s="236"/>
      <c r="M75" s="236">
        <f>SUM(M76:M76)</f>
        <v>0</v>
      </c>
      <c r="N75" s="236"/>
      <c r="O75" s="236">
        <f>SUM(O76:O76)</f>
        <v>0</v>
      </c>
      <c r="P75" s="236"/>
      <c r="Q75" s="236">
        <f>SUM(Q76:Q76)</f>
        <v>0</v>
      </c>
      <c r="R75" s="236"/>
      <c r="S75" s="236"/>
      <c r="T75" s="236"/>
      <c r="U75" s="236"/>
      <c r="V75" s="236">
        <f>SUM(V76:V76)</f>
        <v>13.53</v>
      </c>
      <c r="W75" s="236"/>
      <c r="X75" s="236"/>
      <c r="AG75" t="s">
        <v>159</v>
      </c>
    </row>
    <row r="76" spans="1:60" outlineLevel="1" x14ac:dyDescent="0.25">
      <c r="A76" s="249">
        <v>23</v>
      </c>
      <c r="B76" s="250" t="s">
        <v>239</v>
      </c>
      <c r="C76" s="260" t="s">
        <v>240</v>
      </c>
      <c r="D76" s="251" t="s">
        <v>241</v>
      </c>
      <c r="E76" s="252">
        <v>5.2484900000000003</v>
      </c>
      <c r="F76" s="253"/>
      <c r="G76" s="254">
        <f>ROUND(E76*F76,2)</f>
        <v>0</v>
      </c>
      <c r="H76" s="233"/>
      <c r="I76" s="232">
        <f>ROUND(E76*H76,2)</f>
        <v>0</v>
      </c>
      <c r="J76" s="233"/>
      <c r="K76" s="232">
        <f>ROUND(E76*J76,2)</f>
        <v>0</v>
      </c>
      <c r="L76" s="232">
        <v>21</v>
      </c>
      <c r="M76" s="232">
        <f>G76*(1+L76/100)</f>
        <v>0</v>
      </c>
      <c r="N76" s="232">
        <v>0</v>
      </c>
      <c r="O76" s="232">
        <f>ROUND(E76*N76,2)</f>
        <v>0</v>
      </c>
      <c r="P76" s="232">
        <v>0</v>
      </c>
      <c r="Q76" s="232">
        <f>ROUND(E76*P76,2)</f>
        <v>0</v>
      </c>
      <c r="R76" s="232"/>
      <c r="S76" s="232" t="s">
        <v>163</v>
      </c>
      <c r="T76" s="232" t="s">
        <v>163</v>
      </c>
      <c r="U76" s="232">
        <v>2.577</v>
      </c>
      <c r="V76" s="232">
        <f>ROUND(E76*U76,2)</f>
        <v>13.53</v>
      </c>
      <c r="W76" s="232"/>
      <c r="X76" s="232" t="s">
        <v>242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243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x14ac:dyDescent="0.25">
      <c r="A77" s="237" t="s">
        <v>158</v>
      </c>
      <c r="B77" s="238" t="s">
        <v>91</v>
      </c>
      <c r="C77" s="257" t="s">
        <v>92</v>
      </c>
      <c r="D77" s="239"/>
      <c r="E77" s="240"/>
      <c r="F77" s="241"/>
      <c r="G77" s="242">
        <f>SUMIF(AG78:AG81,"&lt;&gt;NOR",G78:G81)</f>
        <v>0</v>
      </c>
      <c r="H77" s="236"/>
      <c r="I77" s="236">
        <f>SUM(I78:I81)</f>
        <v>0</v>
      </c>
      <c r="J77" s="236"/>
      <c r="K77" s="236">
        <f>SUM(K78:K81)</f>
        <v>0</v>
      </c>
      <c r="L77" s="236"/>
      <c r="M77" s="236">
        <f>SUM(M78:M81)</f>
        <v>0</v>
      </c>
      <c r="N77" s="236"/>
      <c r="O77" s="236">
        <f>SUM(O78:O81)</f>
        <v>0</v>
      </c>
      <c r="P77" s="236"/>
      <c r="Q77" s="236">
        <f>SUM(Q78:Q81)</f>
        <v>0</v>
      </c>
      <c r="R77" s="236"/>
      <c r="S77" s="236"/>
      <c r="T77" s="236"/>
      <c r="U77" s="236"/>
      <c r="V77" s="236">
        <f>SUM(V78:V81)</f>
        <v>0.1</v>
      </c>
      <c r="W77" s="236"/>
      <c r="X77" s="236"/>
      <c r="AG77" t="s">
        <v>159</v>
      </c>
    </row>
    <row r="78" spans="1:60" outlineLevel="1" x14ac:dyDescent="0.25">
      <c r="A78" s="243">
        <v>24</v>
      </c>
      <c r="B78" s="244" t="s">
        <v>244</v>
      </c>
      <c r="C78" s="258" t="s">
        <v>245</v>
      </c>
      <c r="D78" s="245" t="s">
        <v>219</v>
      </c>
      <c r="E78" s="246">
        <v>0.189</v>
      </c>
      <c r="F78" s="247"/>
      <c r="G78" s="248">
        <f>ROUND(E78*F78,2)</f>
        <v>0</v>
      </c>
      <c r="H78" s="233"/>
      <c r="I78" s="232">
        <f>ROUND(E78*H78,2)</f>
        <v>0</v>
      </c>
      <c r="J78" s="233"/>
      <c r="K78" s="232">
        <f>ROUND(E78*J78,2)</f>
        <v>0</v>
      </c>
      <c r="L78" s="232">
        <v>21</v>
      </c>
      <c r="M78" s="232">
        <f>G78*(1+L78/100)</f>
        <v>0</v>
      </c>
      <c r="N78" s="232">
        <v>0</v>
      </c>
      <c r="O78" s="232">
        <f>ROUND(E78*N78,2)</f>
        <v>0</v>
      </c>
      <c r="P78" s="232">
        <v>0</v>
      </c>
      <c r="Q78" s="232">
        <f>ROUND(E78*P78,2)</f>
        <v>0</v>
      </c>
      <c r="R78" s="232"/>
      <c r="S78" s="232" t="s">
        <v>193</v>
      </c>
      <c r="T78" s="232" t="s">
        <v>185</v>
      </c>
      <c r="U78" s="232">
        <v>0.51</v>
      </c>
      <c r="V78" s="232">
        <f>ROUND(E78*U78,2)</f>
        <v>0.1</v>
      </c>
      <c r="W78" s="232"/>
      <c r="X78" s="232" t="s">
        <v>164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165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5">
      <c r="A79" s="229"/>
      <c r="B79" s="230"/>
      <c r="C79" s="259" t="s">
        <v>246</v>
      </c>
      <c r="D79" s="234"/>
      <c r="E79" s="235">
        <v>0.1215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12"/>
      <c r="Z79" s="212"/>
      <c r="AA79" s="212"/>
      <c r="AB79" s="212"/>
      <c r="AC79" s="212"/>
      <c r="AD79" s="212"/>
      <c r="AE79" s="212"/>
      <c r="AF79" s="212"/>
      <c r="AG79" s="212" t="s">
        <v>167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5">
      <c r="A80" s="229"/>
      <c r="B80" s="230"/>
      <c r="C80" s="259" t="s">
        <v>247</v>
      </c>
      <c r="D80" s="234"/>
      <c r="E80" s="235">
        <v>6.7500000000000004E-2</v>
      </c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12"/>
      <c r="Z80" s="212"/>
      <c r="AA80" s="212"/>
      <c r="AB80" s="212"/>
      <c r="AC80" s="212"/>
      <c r="AD80" s="212"/>
      <c r="AE80" s="212"/>
      <c r="AF80" s="212"/>
      <c r="AG80" s="212" t="s">
        <v>167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5">
      <c r="A81" s="229">
        <v>25</v>
      </c>
      <c r="B81" s="230" t="s">
        <v>248</v>
      </c>
      <c r="C81" s="261" t="s">
        <v>249</v>
      </c>
      <c r="D81" s="231" t="s">
        <v>0</v>
      </c>
      <c r="E81" s="255"/>
      <c r="F81" s="233"/>
      <c r="G81" s="232">
        <f>ROUND(E81*F81,2)</f>
        <v>0</v>
      </c>
      <c r="H81" s="233"/>
      <c r="I81" s="232">
        <f>ROUND(E81*H81,2)</f>
        <v>0</v>
      </c>
      <c r="J81" s="233"/>
      <c r="K81" s="232">
        <f>ROUND(E81*J81,2)</f>
        <v>0</v>
      </c>
      <c r="L81" s="232">
        <v>21</v>
      </c>
      <c r="M81" s="232">
        <f>G81*(1+L81/100)</f>
        <v>0</v>
      </c>
      <c r="N81" s="232">
        <v>0</v>
      </c>
      <c r="O81" s="232">
        <f>ROUND(E81*N81,2)</f>
        <v>0</v>
      </c>
      <c r="P81" s="232">
        <v>0</v>
      </c>
      <c r="Q81" s="232">
        <f>ROUND(E81*P81,2)</f>
        <v>0</v>
      </c>
      <c r="R81" s="232"/>
      <c r="S81" s="232" t="s">
        <v>163</v>
      </c>
      <c r="T81" s="232" t="s">
        <v>163</v>
      </c>
      <c r="U81" s="232">
        <v>0</v>
      </c>
      <c r="V81" s="232">
        <f>ROUND(E81*U81,2)</f>
        <v>0</v>
      </c>
      <c r="W81" s="232"/>
      <c r="X81" s="232" t="s">
        <v>242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243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x14ac:dyDescent="0.25">
      <c r="A82" s="237" t="s">
        <v>158</v>
      </c>
      <c r="B82" s="238" t="s">
        <v>97</v>
      </c>
      <c r="C82" s="257" t="s">
        <v>98</v>
      </c>
      <c r="D82" s="239"/>
      <c r="E82" s="240"/>
      <c r="F82" s="241"/>
      <c r="G82" s="242">
        <f>SUMIF(AG83:AG84,"&lt;&gt;NOR",G83:G84)</f>
        <v>0</v>
      </c>
      <c r="H82" s="236"/>
      <c r="I82" s="236">
        <f>SUM(I83:I84)</f>
        <v>0</v>
      </c>
      <c r="J82" s="236"/>
      <c r="K82" s="236">
        <f>SUM(K83:K84)</f>
        <v>0</v>
      </c>
      <c r="L82" s="236"/>
      <c r="M82" s="236">
        <f>SUM(M83:M84)</f>
        <v>0</v>
      </c>
      <c r="N82" s="236"/>
      <c r="O82" s="236">
        <f>SUM(O83:O84)</f>
        <v>0</v>
      </c>
      <c r="P82" s="236"/>
      <c r="Q82" s="236">
        <f>SUM(Q83:Q84)</f>
        <v>0</v>
      </c>
      <c r="R82" s="236"/>
      <c r="S82" s="236"/>
      <c r="T82" s="236"/>
      <c r="U82" s="236"/>
      <c r="V82" s="236">
        <f>SUM(V83:V84)</f>
        <v>0</v>
      </c>
      <c r="W82" s="236"/>
      <c r="X82" s="236"/>
      <c r="AG82" t="s">
        <v>159</v>
      </c>
    </row>
    <row r="83" spans="1:60" ht="20.399999999999999" outlineLevel="1" x14ac:dyDescent="0.25">
      <c r="A83" s="243">
        <v>26</v>
      </c>
      <c r="B83" s="244" t="s">
        <v>250</v>
      </c>
      <c r="C83" s="258" t="s">
        <v>251</v>
      </c>
      <c r="D83" s="245" t="s">
        <v>201</v>
      </c>
      <c r="E83" s="246">
        <v>1</v>
      </c>
      <c r="F83" s="247"/>
      <c r="G83" s="248">
        <f>ROUND(E83*F83,2)</f>
        <v>0</v>
      </c>
      <c r="H83" s="233"/>
      <c r="I83" s="232">
        <f>ROUND(E83*H83,2)</f>
        <v>0</v>
      </c>
      <c r="J83" s="233"/>
      <c r="K83" s="232">
        <f>ROUND(E83*J83,2)</f>
        <v>0</v>
      </c>
      <c r="L83" s="232">
        <v>21</v>
      </c>
      <c r="M83" s="232">
        <f>G83*(1+L83/100)</f>
        <v>0</v>
      </c>
      <c r="N83" s="232">
        <v>0</v>
      </c>
      <c r="O83" s="232">
        <f>ROUND(E83*N83,2)</f>
        <v>0</v>
      </c>
      <c r="P83" s="232">
        <v>0</v>
      </c>
      <c r="Q83" s="232">
        <f>ROUND(E83*P83,2)</f>
        <v>0</v>
      </c>
      <c r="R83" s="232"/>
      <c r="S83" s="232" t="s">
        <v>193</v>
      </c>
      <c r="T83" s="232" t="s">
        <v>185</v>
      </c>
      <c r="U83" s="232">
        <v>0</v>
      </c>
      <c r="V83" s="232">
        <f>ROUND(E83*U83,2)</f>
        <v>0</v>
      </c>
      <c r="W83" s="232"/>
      <c r="X83" s="232" t="s">
        <v>164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165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5">
      <c r="A84" s="229"/>
      <c r="B84" s="230"/>
      <c r="C84" s="259" t="s">
        <v>252</v>
      </c>
      <c r="D84" s="234"/>
      <c r="E84" s="235">
        <v>1</v>
      </c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12"/>
      <c r="Z84" s="212"/>
      <c r="AA84" s="212"/>
      <c r="AB84" s="212"/>
      <c r="AC84" s="212"/>
      <c r="AD84" s="212"/>
      <c r="AE84" s="212"/>
      <c r="AF84" s="212"/>
      <c r="AG84" s="212" t="s">
        <v>167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5">
      <c r="A85" s="237" t="s">
        <v>158</v>
      </c>
      <c r="B85" s="238" t="s">
        <v>102</v>
      </c>
      <c r="C85" s="257" t="s">
        <v>103</v>
      </c>
      <c r="D85" s="239"/>
      <c r="E85" s="240"/>
      <c r="F85" s="241"/>
      <c r="G85" s="242">
        <f>SUMIF(AG86:AG105,"&lt;&gt;NOR",G86:G105)</f>
        <v>0</v>
      </c>
      <c r="H85" s="236"/>
      <c r="I85" s="236">
        <f>SUM(I86:I105)</f>
        <v>0</v>
      </c>
      <c r="J85" s="236"/>
      <c r="K85" s="236">
        <f>SUM(K86:K105)</f>
        <v>0</v>
      </c>
      <c r="L85" s="236"/>
      <c r="M85" s="236">
        <f>SUM(M86:M105)</f>
        <v>0</v>
      </c>
      <c r="N85" s="236"/>
      <c r="O85" s="236">
        <f>SUM(O86:O105)</f>
        <v>0.02</v>
      </c>
      <c r="P85" s="236"/>
      <c r="Q85" s="236">
        <f>SUM(Q86:Q105)</f>
        <v>0.12</v>
      </c>
      <c r="R85" s="236"/>
      <c r="S85" s="236"/>
      <c r="T85" s="236"/>
      <c r="U85" s="236"/>
      <c r="V85" s="236">
        <f>SUM(V86:V105)</f>
        <v>3.3</v>
      </c>
      <c r="W85" s="236"/>
      <c r="X85" s="236"/>
      <c r="AG85" t="s">
        <v>159</v>
      </c>
    </row>
    <row r="86" spans="1:60" outlineLevel="1" x14ac:dyDescent="0.25">
      <c r="A86" s="243">
        <v>27</v>
      </c>
      <c r="B86" s="244" t="s">
        <v>253</v>
      </c>
      <c r="C86" s="258" t="s">
        <v>254</v>
      </c>
      <c r="D86" s="245" t="s">
        <v>201</v>
      </c>
      <c r="E86" s="246">
        <v>1</v>
      </c>
      <c r="F86" s="247"/>
      <c r="G86" s="248">
        <f>ROUND(E86*F86,2)</f>
        <v>0</v>
      </c>
      <c r="H86" s="233"/>
      <c r="I86" s="232">
        <f>ROUND(E86*H86,2)</f>
        <v>0</v>
      </c>
      <c r="J86" s="233"/>
      <c r="K86" s="232">
        <f>ROUND(E86*J86,2)</f>
        <v>0</v>
      </c>
      <c r="L86" s="232">
        <v>21</v>
      </c>
      <c r="M86" s="232">
        <f>G86*(1+L86/100)</f>
        <v>0</v>
      </c>
      <c r="N86" s="232">
        <v>0</v>
      </c>
      <c r="O86" s="232">
        <f>ROUND(E86*N86,2)</f>
        <v>0</v>
      </c>
      <c r="P86" s="232">
        <v>0</v>
      </c>
      <c r="Q86" s="232">
        <f>ROUND(E86*P86,2)</f>
        <v>0</v>
      </c>
      <c r="R86" s="232"/>
      <c r="S86" s="232" t="s">
        <v>163</v>
      </c>
      <c r="T86" s="232" t="s">
        <v>163</v>
      </c>
      <c r="U86" s="232">
        <v>1.45</v>
      </c>
      <c r="V86" s="232">
        <f>ROUND(E86*U86,2)</f>
        <v>1.45</v>
      </c>
      <c r="W86" s="232"/>
      <c r="X86" s="232" t="s">
        <v>164</v>
      </c>
      <c r="Y86" s="212"/>
      <c r="Z86" s="212"/>
      <c r="AA86" s="212"/>
      <c r="AB86" s="212"/>
      <c r="AC86" s="212"/>
      <c r="AD86" s="212"/>
      <c r="AE86" s="212"/>
      <c r="AF86" s="212"/>
      <c r="AG86" s="212" t="s">
        <v>165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5">
      <c r="A87" s="229"/>
      <c r="B87" s="230"/>
      <c r="C87" s="259" t="s">
        <v>252</v>
      </c>
      <c r="D87" s="234"/>
      <c r="E87" s="235">
        <v>1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12"/>
      <c r="Z87" s="212"/>
      <c r="AA87" s="212"/>
      <c r="AB87" s="212"/>
      <c r="AC87" s="212"/>
      <c r="AD87" s="212"/>
      <c r="AE87" s="212"/>
      <c r="AF87" s="212"/>
      <c r="AG87" s="212" t="s">
        <v>167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5">
      <c r="A88" s="249">
        <v>28</v>
      </c>
      <c r="B88" s="250" t="s">
        <v>255</v>
      </c>
      <c r="C88" s="260" t="s">
        <v>256</v>
      </c>
      <c r="D88" s="251" t="s">
        <v>201</v>
      </c>
      <c r="E88" s="252">
        <v>3</v>
      </c>
      <c r="F88" s="253"/>
      <c r="G88" s="254">
        <f>ROUND(E88*F88,2)</f>
        <v>0</v>
      </c>
      <c r="H88" s="233"/>
      <c r="I88" s="232">
        <f>ROUND(E88*H88,2)</f>
        <v>0</v>
      </c>
      <c r="J88" s="233"/>
      <c r="K88" s="232">
        <f>ROUND(E88*J88,2)</f>
        <v>0</v>
      </c>
      <c r="L88" s="232">
        <v>21</v>
      </c>
      <c r="M88" s="232">
        <f>G88*(1+L88/100)</f>
        <v>0</v>
      </c>
      <c r="N88" s="232">
        <v>0</v>
      </c>
      <c r="O88" s="232">
        <f>ROUND(E88*N88,2)</f>
        <v>0</v>
      </c>
      <c r="P88" s="232">
        <v>1.8E-3</v>
      </c>
      <c r="Q88" s="232">
        <f>ROUND(E88*P88,2)</f>
        <v>0.01</v>
      </c>
      <c r="R88" s="232"/>
      <c r="S88" s="232" t="s">
        <v>163</v>
      </c>
      <c r="T88" s="232" t="s">
        <v>163</v>
      </c>
      <c r="U88" s="232">
        <v>0.11</v>
      </c>
      <c r="V88" s="232">
        <f>ROUND(E88*U88,2)</f>
        <v>0.33</v>
      </c>
      <c r="W88" s="232"/>
      <c r="X88" s="232" t="s">
        <v>164</v>
      </c>
      <c r="Y88" s="212"/>
      <c r="Z88" s="212"/>
      <c r="AA88" s="212"/>
      <c r="AB88" s="212"/>
      <c r="AC88" s="212"/>
      <c r="AD88" s="212"/>
      <c r="AE88" s="212"/>
      <c r="AF88" s="212"/>
      <c r="AG88" s="212" t="s">
        <v>165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5">
      <c r="A89" s="243">
        <v>29</v>
      </c>
      <c r="B89" s="244" t="s">
        <v>257</v>
      </c>
      <c r="C89" s="258" t="s">
        <v>258</v>
      </c>
      <c r="D89" s="245" t="s">
        <v>201</v>
      </c>
      <c r="E89" s="246">
        <v>1</v>
      </c>
      <c r="F89" s="247"/>
      <c r="G89" s="248">
        <f>ROUND(E89*F89,2)</f>
        <v>0</v>
      </c>
      <c r="H89" s="233"/>
      <c r="I89" s="232">
        <f>ROUND(E89*H89,2)</f>
        <v>0</v>
      </c>
      <c r="J89" s="233"/>
      <c r="K89" s="232">
        <f>ROUND(E89*J89,2)</f>
        <v>0</v>
      </c>
      <c r="L89" s="232">
        <v>21</v>
      </c>
      <c r="M89" s="232">
        <f>G89*(1+L89/100)</f>
        <v>0</v>
      </c>
      <c r="N89" s="232">
        <v>0</v>
      </c>
      <c r="O89" s="232">
        <f>ROUND(E89*N89,2)</f>
        <v>0</v>
      </c>
      <c r="P89" s="232">
        <v>0</v>
      </c>
      <c r="Q89" s="232">
        <f>ROUND(E89*P89,2)</f>
        <v>0</v>
      </c>
      <c r="R89" s="232"/>
      <c r="S89" s="232" t="s">
        <v>163</v>
      </c>
      <c r="T89" s="232" t="s">
        <v>163</v>
      </c>
      <c r="U89" s="232">
        <v>0.77500000000000002</v>
      </c>
      <c r="V89" s="232">
        <f>ROUND(E89*U89,2)</f>
        <v>0.78</v>
      </c>
      <c r="W89" s="232"/>
      <c r="X89" s="232" t="s">
        <v>164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165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5">
      <c r="A90" s="229"/>
      <c r="B90" s="230"/>
      <c r="C90" s="259" t="s">
        <v>252</v>
      </c>
      <c r="D90" s="234"/>
      <c r="E90" s="235">
        <v>1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12"/>
      <c r="Z90" s="212"/>
      <c r="AA90" s="212"/>
      <c r="AB90" s="212"/>
      <c r="AC90" s="212"/>
      <c r="AD90" s="212"/>
      <c r="AE90" s="212"/>
      <c r="AF90" s="212"/>
      <c r="AG90" s="212" t="s">
        <v>167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5">
      <c r="A91" s="243">
        <v>30</v>
      </c>
      <c r="B91" s="244" t="s">
        <v>259</v>
      </c>
      <c r="C91" s="258" t="s">
        <v>260</v>
      </c>
      <c r="D91" s="245" t="s">
        <v>201</v>
      </c>
      <c r="E91" s="246">
        <v>1</v>
      </c>
      <c r="F91" s="247"/>
      <c r="G91" s="248">
        <f>ROUND(E91*F91,2)</f>
        <v>0</v>
      </c>
      <c r="H91" s="233"/>
      <c r="I91" s="232">
        <f>ROUND(E91*H91,2)</f>
        <v>0</v>
      </c>
      <c r="J91" s="233"/>
      <c r="K91" s="232">
        <f>ROUND(E91*J91,2)</f>
        <v>0</v>
      </c>
      <c r="L91" s="232">
        <v>21</v>
      </c>
      <c r="M91" s="232">
        <f>G91*(1+L91/100)</f>
        <v>0</v>
      </c>
      <c r="N91" s="232">
        <v>1.0000000000000001E-5</v>
      </c>
      <c r="O91" s="232">
        <f>ROUND(E91*N91,2)</f>
        <v>0</v>
      </c>
      <c r="P91" s="232">
        <v>0</v>
      </c>
      <c r="Q91" s="232">
        <f>ROUND(E91*P91,2)</f>
        <v>0</v>
      </c>
      <c r="R91" s="232"/>
      <c r="S91" s="232" t="s">
        <v>163</v>
      </c>
      <c r="T91" s="232" t="s">
        <v>163</v>
      </c>
      <c r="U91" s="232">
        <v>0.28000000000000003</v>
      </c>
      <c r="V91" s="232">
        <f>ROUND(E91*U91,2)</f>
        <v>0.28000000000000003</v>
      </c>
      <c r="W91" s="232"/>
      <c r="X91" s="232" t="s">
        <v>164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165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5">
      <c r="A92" s="229"/>
      <c r="B92" s="230"/>
      <c r="C92" s="259" t="s">
        <v>252</v>
      </c>
      <c r="D92" s="234"/>
      <c r="E92" s="235">
        <v>1</v>
      </c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12"/>
      <c r="Z92" s="212"/>
      <c r="AA92" s="212"/>
      <c r="AB92" s="212"/>
      <c r="AC92" s="212"/>
      <c r="AD92" s="212"/>
      <c r="AE92" s="212"/>
      <c r="AF92" s="212"/>
      <c r="AG92" s="212" t="s">
        <v>167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5">
      <c r="A93" s="243">
        <v>31</v>
      </c>
      <c r="B93" s="244" t="s">
        <v>261</v>
      </c>
      <c r="C93" s="258" t="s">
        <v>262</v>
      </c>
      <c r="D93" s="245" t="s">
        <v>201</v>
      </c>
      <c r="E93" s="246">
        <v>1</v>
      </c>
      <c r="F93" s="247"/>
      <c r="G93" s="248">
        <f>ROUND(E93*F93,2)</f>
        <v>0</v>
      </c>
      <c r="H93" s="233"/>
      <c r="I93" s="232">
        <f>ROUND(E93*H93,2)</f>
        <v>0</v>
      </c>
      <c r="J93" s="233"/>
      <c r="K93" s="232">
        <f>ROUND(E93*J93,2)</f>
        <v>0</v>
      </c>
      <c r="L93" s="232">
        <v>21</v>
      </c>
      <c r="M93" s="232">
        <f>G93*(1+L93/100)</f>
        <v>0</v>
      </c>
      <c r="N93" s="232">
        <v>0</v>
      </c>
      <c r="O93" s="232">
        <f>ROUND(E93*N93,2)</f>
        <v>0</v>
      </c>
      <c r="P93" s="232">
        <v>0.1104</v>
      </c>
      <c r="Q93" s="232">
        <f>ROUND(E93*P93,2)</f>
        <v>0.11</v>
      </c>
      <c r="R93" s="232"/>
      <c r="S93" s="232" t="s">
        <v>163</v>
      </c>
      <c r="T93" s="232" t="s">
        <v>163</v>
      </c>
      <c r="U93" s="232">
        <v>0.46</v>
      </c>
      <c r="V93" s="232">
        <f>ROUND(E93*U93,2)</f>
        <v>0.46</v>
      </c>
      <c r="W93" s="232"/>
      <c r="X93" s="232" t="s">
        <v>164</v>
      </c>
      <c r="Y93" s="212"/>
      <c r="Z93" s="212"/>
      <c r="AA93" s="212"/>
      <c r="AB93" s="212"/>
      <c r="AC93" s="212"/>
      <c r="AD93" s="212"/>
      <c r="AE93" s="212"/>
      <c r="AF93" s="212"/>
      <c r="AG93" s="212" t="s">
        <v>165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5">
      <c r="A94" s="229"/>
      <c r="B94" s="230"/>
      <c r="C94" s="259" t="s">
        <v>263</v>
      </c>
      <c r="D94" s="234"/>
      <c r="E94" s="235">
        <v>1</v>
      </c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12"/>
      <c r="Z94" s="212"/>
      <c r="AA94" s="212"/>
      <c r="AB94" s="212"/>
      <c r="AC94" s="212"/>
      <c r="AD94" s="212"/>
      <c r="AE94" s="212"/>
      <c r="AF94" s="212"/>
      <c r="AG94" s="212" t="s">
        <v>167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5">
      <c r="A95" s="243">
        <v>32</v>
      </c>
      <c r="B95" s="244" t="s">
        <v>264</v>
      </c>
      <c r="C95" s="258" t="s">
        <v>265</v>
      </c>
      <c r="D95" s="245" t="s">
        <v>201</v>
      </c>
      <c r="E95" s="246">
        <v>1</v>
      </c>
      <c r="F95" s="247"/>
      <c r="G95" s="248">
        <f>ROUND(E95*F95,2)</f>
        <v>0</v>
      </c>
      <c r="H95" s="233"/>
      <c r="I95" s="232">
        <f>ROUND(E95*H95,2)</f>
        <v>0</v>
      </c>
      <c r="J95" s="233"/>
      <c r="K95" s="232">
        <f>ROUND(E95*J95,2)</f>
        <v>0</v>
      </c>
      <c r="L95" s="232">
        <v>21</v>
      </c>
      <c r="M95" s="232">
        <f>G95*(1+L95/100)</f>
        <v>0</v>
      </c>
      <c r="N95" s="232">
        <v>0</v>
      </c>
      <c r="O95" s="232">
        <f>ROUND(E95*N95,2)</f>
        <v>0</v>
      </c>
      <c r="P95" s="232">
        <v>0</v>
      </c>
      <c r="Q95" s="232">
        <f>ROUND(E95*P95,2)</f>
        <v>0</v>
      </c>
      <c r="R95" s="232"/>
      <c r="S95" s="232" t="s">
        <v>193</v>
      </c>
      <c r="T95" s="232" t="s">
        <v>185</v>
      </c>
      <c r="U95" s="232">
        <v>0</v>
      </c>
      <c r="V95" s="232">
        <f>ROUND(E95*U95,2)</f>
        <v>0</v>
      </c>
      <c r="W95" s="232"/>
      <c r="X95" s="232" t="s">
        <v>266</v>
      </c>
      <c r="Y95" s="212"/>
      <c r="Z95" s="212"/>
      <c r="AA95" s="212"/>
      <c r="AB95" s="212"/>
      <c r="AC95" s="212"/>
      <c r="AD95" s="212"/>
      <c r="AE95" s="212"/>
      <c r="AF95" s="212"/>
      <c r="AG95" s="212" t="s">
        <v>267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5">
      <c r="A96" s="229"/>
      <c r="B96" s="230"/>
      <c r="C96" s="259" t="s">
        <v>252</v>
      </c>
      <c r="D96" s="234"/>
      <c r="E96" s="235">
        <v>1</v>
      </c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12"/>
      <c r="Z96" s="212"/>
      <c r="AA96" s="212"/>
      <c r="AB96" s="212"/>
      <c r="AC96" s="212"/>
      <c r="AD96" s="212"/>
      <c r="AE96" s="212"/>
      <c r="AF96" s="212"/>
      <c r="AG96" s="212" t="s">
        <v>167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5">
      <c r="A97" s="243">
        <v>33</v>
      </c>
      <c r="B97" s="244" t="s">
        <v>268</v>
      </c>
      <c r="C97" s="258" t="s">
        <v>269</v>
      </c>
      <c r="D97" s="245" t="s">
        <v>201</v>
      </c>
      <c r="E97" s="246">
        <v>1</v>
      </c>
      <c r="F97" s="247"/>
      <c r="G97" s="248">
        <f>ROUND(E97*F97,2)</f>
        <v>0</v>
      </c>
      <c r="H97" s="233"/>
      <c r="I97" s="232">
        <f>ROUND(E97*H97,2)</f>
        <v>0</v>
      </c>
      <c r="J97" s="233"/>
      <c r="K97" s="232">
        <f>ROUND(E97*J97,2)</f>
        <v>0</v>
      </c>
      <c r="L97" s="232">
        <v>21</v>
      </c>
      <c r="M97" s="232">
        <f>G97*(1+L97/100)</f>
        <v>0</v>
      </c>
      <c r="N97" s="232">
        <v>8.0000000000000004E-4</v>
      </c>
      <c r="O97" s="232">
        <f>ROUND(E97*N97,2)</f>
        <v>0</v>
      </c>
      <c r="P97" s="232">
        <v>0</v>
      </c>
      <c r="Q97" s="232">
        <f>ROUND(E97*P97,2)</f>
        <v>0</v>
      </c>
      <c r="R97" s="232" t="s">
        <v>270</v>
      </c>
      <c r="S97" s="232" t="s">
        <v>163</v>
      </c>
      <c r="T97" s="232" t="s">
        <v>163</v>
      </c>
      <c r="U97" s="232">
        <v>0</v>
      </c>
      <c r="V97" s="232">
        <f>ROUND(E97*U97,2)</f>
        <v>0</v>
      </c>
      <c r="W97" s="232"/>
      <c r="X97" s="232" t="s">
        <v>266</v>
      </c>
      <c r="Y97" s="212"/>
      <c r="Z97" s="212"/>
      <c r="AA97" s="212"/>
      <c r="AB97" s="212"/>
      <c r="AC97" s="212"/>
      <c r="AD97" s="212"/>
      <c r="AE97" s="212"/>
      <c r="AF97" s="212"/>
      <c r="AG97" s="212" t="s">
        <v>267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5">
      <c r="A98" s="229"/>
      <c r="B98" s="230"/>
      <c r="C98" s="259" t="s">
        <v>252</v>
      </c>
      <c r="D98" s="234"/>
      <c r="E98" s="235">
        <v>1</v>
      </c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12"/>
      <c r="Z98" s="212"/>
      <c r="AA98" s="212"/>
      <c r="AB98" s="212"/>
      <c r="AC98" s="212"/>
      <c r="AD98" s="212"/>
      <c r="AE98" s="212"/>
      <c r="AF98" s="212"/>
      <c r="AG98" s="212" t="s">
        <v>167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5">
      <c r="A99" s="243">
        <v>34</v>
      </c>
      <c r="B99" s="244" t="s">
        <v>271</v>
      </c>
      <c r="C99" s="258" t="s">
        <v>272</v>
      </c>
      <c r="D99" s="245" t="s">
        <v>201</v>
      </c>
      <c r="E99" s="246">
        <v>1</v>
      </c>
      <c r="F99" s="247"/>
      <c r="G99" s="248">
        <f>ROUND(E99*F99,2)</f>
        <v>0</v>
      </c>
      <c r="H99" s="233"/>
      <c r="I99" s="232">
        <f>ROUND(E99*H99,2)</f>
        <v>0</v>
      </c>
      <c r="J99" s="233"/>
      <c r="K99" s="232">
        <f>ROUND(E99*J99,2)</f>
        <v>0</v>
      </c>
      <c r="L99" s="232">
        <v>21</v>
      </c>
      <c r="M99" s="232">
        <f>G99*(1+L99/100)</f>
        <v>0</v>
      </c>
      <c r="N99" s="232">
        <v>4.4999999999999999E-4</v>
      </c>
      <c r="O99" s="232">
        <f>ROUND(E99*N99,2)</f>
        <v>0</v>
      </c>
      <c r="P99" s="232">
        <v>0</v>
      </c>
      <c r="Q99" s="232">
        <f>ROUND(E99*P99,2)</f>
        <v>0</v>
      </c>
      <c r="R99" s="232" t="s">
        <v>270</v>
      </c>
      <c r="S99" s="232" t="s">
        <v>163</v>
      </c>
      <c r="T99" s="232" t="s">
        <v>163</v>
      </c>
      <c r="U99" s="232">
        <v>0</v>
      </c>
      <c r="V99" s="232">
        <f>ROUND(E99*U99,2)</f>
        <v>0</v>
      </c>
      <c r="W99" s="232"/>
      <c r="X99" s="232" t="s">
        <v>266</v>
      </c>
      <c r="Y99" s="212"/>
      <c r="Z99" s="212"/>
      <c r="AA99" s="212"/>
      <c r="AB99" s="212"/>
      <c r="AC99" s="212"/>
      <c r="AD99" s="212"/>
      <c r="AE99" s="212"/>
      <c r="AF99" s="212"/>
      <c r="AG99" s="212" t="s">
        <v>267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5">
      <c r="A100" s="229"/>
      <c r="B100" s="230"/>
      <c r="C100" s="259" t="s">
        <v>252</v>
      </c>
      <c r="D100" s="234"/>
      <c r="E100" s="235">
        <v>1</v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167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5">
      <c r="A101" s="243">
        <v>35</v>
      </c>
      <c r="B101" s="244" t="s">
        <v>273</v>
      </c>
      <c r="C101" s="258" t="s">
        <v>274</v>
      </c>
      <c r="D101" s="245" t="s">
        <v>201</v>
      </c>
      <c r="E101" s="246">
        <v>1</v>
      </c>
      <c r="F101" s="247"/>
      <c r="G101" s="248">
        <f>ROUND(E101*F101,2)</f>
        <v>0</v>
      </c>
      <c r="H101" s="233"/>
      <c r="I101" s="232">
        <f>ROUND(E101*H101,2)</f>
        <v>0</v>
      </c>
      <c r="J101" s="233"/>
      <c r="K101" s="232">
        <f>ROUND(E101*J101,2)</f>
        <v>0</v>
      </c>
      <c r="L101" s="232">
        <v>21</v>
      </c>
      <c r="M101" s="232">
        <f>G101*(1+L101/100)</f>
        <v>0</v>
      </c>
      <c r="N101" s="232">
        <v>1.9E-2</v>
      </c>
      <c r="O101" s="232">
        <f>ROUND(E101*N101,2)</f>
        <v>0.02</v>
      </c>
      <c r="P101" s="232">
        <v>0</v>
      </c>
      <c r="Q101" s="232">
        <f>ROUND(E101*P101,2)</f>
        <v>0</v>
      </c>
      <c r="R101" s="232" t="s">
        <v>270</v>
      </c>
      <c r="S101" s="232" t="s">
        <v>163</v>
      </c>
      <c r="T101" s="232" t="s">
        <v>163</v>
      </c>
      <c r="U101" s="232">
        <v>0</v>
      </c>
      <c r="V101" s="232">
        <f>ROUND(E101*U101,2)</f>
        <v>0</v>
      </c>
      <c r="W101" s="232"/>
      <c r="X101" s="232" t="s">
        <v>266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267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5">
      <c r="A102" s="229"/>
      <c r="B102" s="230"/>
      <c r="C102" s="259" t="s">
        <v>252</v>
      </c>
      <c r="D102" s="234"/>
      <c r="E102" s="235">
        <v>1</v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167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5">
      <c r="A103" s="243">
        <v>36</v>
      </c>
      <c r="B103" s="244" t="s">
        <v>275</v>
      </c>
      <c r="C103" s="258" t="s">
        <v>276</v>
      </c>
      <c r="D103" s="245" t="s">
        <v>201</v>
      </c>
      <c r="E103" s="246">
        <v>1</v>
      </c>
      <c r="F103" s="247"/>
      <c r="G103" s="248">
        <f>ROUND(E103*F103,2)</f>
        <v>0</v>
      </c>
      <c r="H103" s="233"/>
      <c r="I103" s="232">
        <f>ROUND(E103*H103,2)</f>
        <v>0</v>
      </c>
      <c r="J103" s="233"/>
      <c r="K103" s="232">
        <f>ROUND(E103*J103,2)</f>
        <v>0</v>
      </c>
      <c r="L103" s="232">
        <v>21</v>
      </c>
      <c r="M103" s="232">
        <f>G103*(1+L103/100)</f>
        <v>0</v>
      </c>
      <c r="N103" s="232">
        <v>1.4400000000000001E-3</v>
      </c>
      <c r="O103" s="232">
        <f>ROUND(E103*N103,2)</f>
        <v>0</v>
      </c>
      <c r="P103" s="232">
        <v>0</v>
      </c>
      <c r="Q103" s="232">
        <f>ROUND(E103*P103,2)</f>
        <v>0</v>
      </c>
      <c r="R103" s="232" t="s">
        <v>270</v>
      </c>
      <c r="S103" s="232" t="s">
        <v>163</v>
      </c>
      <c r="T103" s="232" t="s">
        <v>163</v>
      </c>
      <c r="U103" s="232">
        <v>0</v>
      </c>
      <c r="V103" s="232">
        <f>ROUND(E103*U103,2)</f>
        <v>0</v>
      </c>
      <c r="W103" s="232"/>
      <c r="X103" s="232" t="s">
        <v>266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267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5">
      <c r="A104" s="229"/>
      <c r="B104" s="230"/>
      <c r="C104" s="259" t="s">
        <v>252</v>
      </c>
      <c r="D104" s="234"/>
      <c r="E104" s="235">
        <v>1</v>
      </c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167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5">
      <c r="A105" s="229">
        <v>37</v>
      </c>
      <c r="B105" s="230" t="s">
        <v>277</v>
      </c>
      <c r="C105" s="261" t="s">
        <v>278</v>
      </c>
      <c r="D105" s="231" t="s">
        <v>0</v>
      </c>
      <c r="E105" s="255"/>
      <c r="F105" s="233"/>
      <c r="G105" s="232">
        <f>ROUND(E105*F105,2)</f>
        <v>0</v>
      </c>
      <c r="H105" s="233"/>
      <c r="I105" s="232">
        <f>ROUND(E105*H105,2)</f>
        <v>0</v>
      </c>
      <c r="J105" s="233"/>
      <c r="K105" s="232">
        <f>ROUND(E105*J105,2)</f>
        <v>0</v>
      </c>
      <c r="L105" s="232">
        <v>21</v>
      </c>
      <c r="M105" s="232">
        <f>G105*(1+L105/100)</f>
        <v>0</v>
      </c>
      <c r="N105" s="232">
        <v>0</v>
      </c>
      <c r="O105" s="232">
        <f>ROUND(E105*N105,2)</f>
        <v>0</v>
      </c>
      <c r="P105" s="232">
        <v>0</v>
      </c>
      <c r="Q105" s="232">
        <f>ROUND(E105*P105,2)</f>
        <v>0</v>
      </c>
      <c r="R105" s="232"/>
      <c r="S105" s="232" t="s">
        <v>163</v>
      </c>
      <c r="T105" s="232" t="s">
        <v>163</v>
      </c>
      <c r="U105" s="232">
        <v>0</v>
      </c>
      <c r="V105" s="232">
        <f>ROUND(E105*U105,2)</f>
        <v>0</v>
      </c>
      <c r="W105" s="232"/>
      <c r="X105" s="232" t="s">
        <v>242</v>
      </c>
      <c r="Y105" s="212"/>
      <c r="Z105" s="212"/>
      <c r="AA105" s="212"/>
      <c r="AB105" s="212"/>
      <c r="AC105" s="212"/>
      <c r="AD105" s="212"/>
      <c r="AE105" s="212"/>
      <c r="AF105" s="212"/>
      <c r="AG105" s="212" t="s">
        <v>243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x14ac:dyDescent="0.25">
      <c r="A106" s="237" t="s">
        <v>158</v>
      </c>
      <c r="B106" s="238" t="s">
        <v>104</v>
      </c>
      <c r="C106" s="257" t="s">
        <v>105</v>
      </c>
      <c r="D106" s="239"/>
      <c r="E106" s="240"/>
      <c r="F106" s="241"/>
      <c r="G106" s="242">
        <f>SUMIF(AG107:AG129,"&lt;&gt;NOR",G107:G129)</f>
        <v>0</v>
      </c>
      <c r="H106" s="236"/>
      <c r="I106" s="236">
        <f>SUM(I107:I129)</f>
        <v>0</v>
      </c>
      <c r="J106" s="236"/>
      <c r="K106" s="236">
        <f>SUM(K107:K129)</f>
        <v>0</v>
      </c>
      <c r="L106" s="236"/>
      <c r="M106" s="236">
        <f>SUM(M107:M129)</f>
        <v>0</v>
      </c>
      <c r="N106" s="236"/>
      <c r="O106" s="236">
        <f>SUM(O107:O129)</f>
        <v>0.64</v>
      </c>
      <c r="P106" s="236"/>
      <c r="Q106" s="236">
        <f>SUM(Q107:Q129)</f>
        <v>0</v>
      </c>
      <c r="R106" s="236"/>
      <c r="S106" s="236"/>
      <c r="T106" s="236"/>
      <c r="U106" s="236"/>
      <c r="V106" s="236">
        <f>SUM(V107:V129)</f>
        <v>47.080000000000005</v>
      </c>
      <c r="W106" s="236"/>
      <c r="X106" s="236"/>
      <c r="AG106" t="s">
        <v>159</v>
      </c>
    </row>
    <row r="107" spans="1:60" outlineLevel="1" x14ac:dyDescent="0.25">
      <c r="A107" s="243">
        <v>38</v>
      </c>
      <c r="B107" s="244" t="s">
        <v>279</v>
      </c>
      <c r="C107" s="258" t="s">
        <v>280</v>
      </c>
      <c r="D107" s="245" t="s">
        <v>162</v>
      </c>
      <c r="E107" s="246">
        <v>62.83</v>
      </c>
      <c r="F107" s="247"/>
      <c r="G107" s="248">
        <f>ROUND(E107*F107,2)</f>
        <v>0</v>
      </c>
      <c r="H107" s="233"/>
      <c r="I107" s="232">
        <f>ROUND(E107*H107,2)</f>
        <v>0</v>
      </c>
      <c r="J107" s="233"/>
      <c r="K107" s="232">
        <f>ROUND(E107*J107,2)</f>
        <v>0</v>
      </c>
      <c r="L107" s="232">
        <v>21</v>
      </c>
      <c r="M107" s="232">
        <f>G107*(1+L107/100)</f>
        <v>0</v>
      </c>
      <c r="N107" s="232">
        <v>0</v>
      </c>
      <c r="O107" s="232">
        <f>ROUND(E107*N107,2)</f>
        <v>0</v>
      </c>
      <c r="P107" s="232">
        <v>0</v>
      </c>
      <c r="Q107" s="232">
        <f>ROUND(E107*P107,2)</f>
        <v>0</v>
      </c>
      <c r="R107" s="232"/>
      <c r="S107" s="232" t="s">
        <v>163</v>
      </c>
      <c r="T107" s="232" t="s">
        <v>163</v>
      </c>
      <c r="U107" s="232">
        <v>1.6E-2</v>
      </c>
      <c r="V107" s="232">
        <f>ROUND(E107*U107,2)</f>
        <v>1.01</v>
      </c>
      <c r="W107" s="232"/>
      <c r="X107" s="232" t="s">
        <v>164</v>
      </c>
      <c r="Y107" s="212"/>
      <c r="Z107" s="212"/>
      <c r="AA107" s="212"/>
      <c r="AB107" s="212"/>
      <c r="AC107" s="212"/>
      <c r="AD107" s="212"/>
      <c r="AE107" s="212"/>
      <c r="AF107" s="212"/>
      <c r="AG107" s="212" t="s">
        <v>165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5">
      <c r="A108" s="229"/>
      <c r="B108" s="230"/>
      <c r="C108" s="259" t="s">
        <v>194</v>
      </c>
      <c r="D108" s="234"/>
      <c r="E108" s="235">
        <v>62.83</v>
      </c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167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5">
      <c r="A109" s="243">
        <v>39</v>
      </c>
      <c r="B109" s="244" t="s">
        <v>281</v>
      </c>
      <c r="C109" s="258" t="s">
        <v>282</v>
      </c>
      <c r="D109" s="245" t="s">
        <v>162</v>
      </c>
      <c r="E109" s="246">
        <v>62.83</v>
      </c>
      <c r="F109" s="247"/>
      <c r="G109" s="248">
        <f>ROUND(E109*F109,2)</f>
        <v>0</v>
      </c>
      <c r="H109" s="233"/>
      <c r="I109" s="232">
        <f>ROUND(E109*H109,2)</f>
        <v>0</v>
      </c>
      <c r="J109" s="233"/>
      <c r="K109" s="232">
        <f>ROUND(E109*J109,2)</f>
        <v>0</v>
      </c>
      <c r="L109" s="232">
        <v>21</v>
      </c>
      <c r="M109" s="232">
        <f>G109*(1+L109/100)</f>
        <v>0</v>
      </c>
      <c r="N109" s="232">
        <v>0</v>
      </c>
      <c r="O109" s="232">
        <f>ROUND(E109*N109,2)</f>
        <v>0</v>
      </c>
      <c r="P109" s="232">
        <v>0</v>
      </c>
      <c r="Q109" s="232">
        <f>ROUND(E109*P109,2)</f>
        <v>0</v>
      </c>
      <c r="R109" s="232"/>
      <c r="S109" s="232" t="s">
        <v>163</v>
      </c>
      <c r="T109" s="232" t="s">
        <v>163</v>
      </c>
      <c r="U109" s="232">
        <v>0.14699999999999999</v>
      </c>
      <c r="V109" s="232">
        <f>ROUND(E109*U109,2)</f>
        <v>9.24</v>
      </c>
      <c r="W109" s="232"/>
      <c r="X109" s="232" t="s">
        <v>164</v>
      </c>
      <c r="Y109" s="212"/>
      <c r="Z109" s="212"/>
      <c r="AA109" s="212"/>
      <c r="AB109" s="212"/>
      <c r="AC109" s="212"/>
      <c r="AD109" s="212"/>
      <c r="AE109" s="212"/>
      <c r="AF109" s="212"/>
      <c r="AG109" s="212" t="s">
        <v>165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5">
      <c r="A110" s="229"/>
      <c r="B110" s="230"/>
      <c r="C110" s="259" t="s">
        <v>194</v>
      </c>
      <c r="D110" s="234"/>
      <c r="E110" s="235">
        <v>62.83</v>
      </c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167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5">
      <c r="A111" s="243">
        <v>40</v>
      </c>
      <c r="B111" s="244" t="s">
        <v>283</v>
      </c>
      <c r="C111" s="258" t="s">
        <v>284</v>
      </c>
      <c r="D111" s="245" t="s">
        <v>162</v>
      </c>
      <c r="E111" s="246">
        <v>62.83</v>
      </c>
      <c r="F111" s="247"/>
      <c r="G111" s="248">
        <f>ROUND(E111*F111,2)</f>
        <v>0</v>
      </c>
      <c r="H111" s="233"/>
      <c r="I111" s="232">
        <f>ROUND(E111*H111,2)</f>
        <v>0</v>
      </c>
      <c r="J111" s="233"/>
      <c r="K111" s="232">
        <f>ROUND(E111*J111,2)</f>
        <v>0</v>
      </c>
      <c r="L111" s="232">
        <v>21</v>
      </c>
      <c r="M111" s="232">
        <f>G111*(1+L111/100)</f>
        <v>0</v>
      </c>
      <c r="N111" s="232">
        <v>0</v>
      </c>
      <c r="O111" s="232">
        <f>ROUND(E111*N111,2)</f>
        <v>0</v>
      </c>
      <c r="P111" s="232">
        <v>0</v>
      </c>
      <c r="Q111" s="232">
        <f>ROUND(E111*P111,2)</f>
        <v>0</v>
      </c>
      <c r="R111" s="232"/>
      <c r="S111" s="232" t="s">
        <v>163</v>
      </c>
      <c r="T111" s="232" t="s">
        <v>163</v>
      </c>
      <c r="U111" s="232">
        <v>4.5999999999999999E-2</v>
      </c>
      <c r="V111" s="232">
        <f>ROUND(E111*U111,2)</f>
        <v>2.89</v>
      </c>
      <c r="W111" s="232"/>
      <c r="X111" s="232" t="s">
        <v>164</v>
      </c>
      <c r="Y111" s="212"/>
      <c r="Z111" s="212"/>
      <c r="AA111" s="212"/>
      <c r="AB111" s="212"/>
      <c r="AC111" s="212"/>
      <c r="AD111" s="212"/>
      <c r="AE111" s="212"/>
      <c r="AF111" s="212"/>
      <c r="AG111" s="212" t="s">
        <v>165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5">
      <c r="A112" s="229"/>
      <c r="B112" s="230"/>
      <c r="C112" s="259" t="s">
        <v>194</v>
      </c>
      <c r="D112" s="234"/>
      <c r="E112" s="235">
        <v>62.83</v>
      </c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167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20.399999999999999" outlineLevel="1" x14ac:dyDescent="0.25">
      <c r="A113" s="243">
        <v>41</v>
      </c>
      <c r="B113" s="244" t="s">
        <v>285</v>
      </c>
      <c r="C113" s="258" t="s">
        <v>286</v>
      </c>
      <c r="D113" s="245" t="s">
        <v>171</v>
      </c>
      <c r="E113" s="246">
        <v>58.8</v>
      </c>
      <c r="F113" s="247"/>
      <c r="G113" s="248">
        <f>ROUND(E113*F113,2)</f>
        <v>0</v>
      </c>
      <c r="H113" s="233"/>
      <c r="I113" s="232">
        <f>ROUND(E113*H113,2)</f>
        <v>0</v>
      </c>
      <c r="J113" s="233"/>
      <c r="K113" s="232">
        <f>ROUND(E113*J113,2)</f>
        <v>0</v>
      </c>
      <c r="L113" s="232">
        <v>21</v>
      </c>
      <c r="M113" s="232">
        <f>G113*(1+L113/100)</f>
        <v>0</v>
      </c>
      <c r="N113" s="232">
        <v>0</v>
      </c>
      <c r="O113" s="232">
        <f>ROUND(E113*N113,2)</f>
        <v>0</v>
      </c>
      <c r="P113" s="232">
        <v>8.0000000000000007E-5</v>
      </c>
      <c r="Q113" s="232">
        <f>ROUND(E113*P113,2)</f>
        <v>0</v>
      </c>
      <c r="R113" s="232"/>
      <c r="S113" s="232" t="s">
        <v>163</v>
      </c>
      <c r="T113" s="232" t="s">
        <v>163</v>
      </c>
      <c r="U113" s="232">
        <v>3.5000000000000003E-2</v>
      </c>
      <c r="V113" s="232">
        <f>ROUND(E113*U113,2)</f>
        <v>2.06</v>
      </c>
      <c r="W113" s="232"/>
      <c r="X113" s="232" t="s">
        <v>164</v>
      </c>
      <c r="Y113" s="212"/>
      <c r="Z113" s="212"/>
      <c r="AA113" s="212"/>
      <c r="AB113" s="212"/>
      <c r="AC113" s="212"/>
      <c r="AD113" s="212"/>
      <c r="AE113" s="212"/>
      <c r="AF113" s="212"/>
      <c r="AG113" s="212" t="s">
        <v>165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ht="20.399999999999999" outlineLevel="1" x14ac:dyDescent="0.25">
      <c r="A114" s="229"/>
      <c r="B114" s="230"/>
      <c r="C114" s="259" t="s">
        <v>287</v>
      </c>
      <c r="D114" s="234"/>
      <c r="E114" s="235">
        <v>47.8</v>
      </c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167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5">
      <c r="A115" s="229"/>
      <c r="B115" s="230"/>
      <c r="C115" s="259" t="s">
        <v>288</v>
      </c>
      <c r="D115" s="234"/>
      <c r="E115" s="235">
        <v>4.4000000000000004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167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5">
      <c r="A116" s="229"/>
      <c r="B116" s="230"/>
      <c r="C116" s="259" t="s">
        <v>289</v>
      </c>
      <c r="D116" s="234"/>
      <c r="E116" s="235">
        <v>6.6</v>
      </c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167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ht="20.399999999999999" outlineLevel="1" x14ac:dyDescent="0.25">
      <c r="A117" s="243">
        <v>42</v>
      </c>
      <c r="B117" s="244" t="s">
        <v>290</v>
      </c>
      <c r="C117" s="258" t="s">
        <v>291</v>
      </c>
      <c r="D117" s="245" t="s">
        <v>171</v>
      </c>
      <c r="E117" s="246">
        <v>38.36</v>
      </c>
      <c r="F117" s="247"/>
      <c r="G117" s="248">
        <f>ROUND(E117*F117,2)</f>
        <v>0</v>
      </c>
      <c r="H117" s="233"/>
      <c r="I117" s="232">
        <f>ROUND(E117*H117,2)</f>
        <v>0</v>
      </c>
      <c r="J117" s="233"/>
      <c r="K117" s="232">
        <f>ROUND(E117*J117,2)</f>
        <v>0</v>
      </c>
      <c r="L117" s="232">
        <v>21</v>
      </c>
      <c r="M117" s="232">
        <f>G117*(1+L117/100)</f>
        <v>0</v>
      </c>
      <c r="N117" s="232">
        <v>8.0000000000000007E-5</v>
      </c>
      <c r="O117" s="232">
        <f>ROUND(E117*N117,2)</f>
        <v>0</v>
      </c>
      <c r="P117" s="232">
        <v>0</v>
      </c>
      <c r="Q117" s="232">
        <f>ROUND(E117*P117,2)</f>
        <v>0</v>
      </c>
      <c r="R117" s="232"/>
      <c r="S117" s="232" t="s">
        <v>163</v>
      </c>
      <c r="T117" s="232" t="s">
        <v>163</v>
      </c>
      <c r="U117" s="232">
        <v>0.13719999999999999</v>
      </c>
      <c r="V117" s="232">
        <f>ROUND(E117*U117,2)</f>
        <v>5.26</v>
      </c>
      <c r="W117" s="232"/>
      <c r="X117" s="232" t="s">
        <v>164</v>
      </c>
      <c r="Y117" s="212"/>
      <c r="Z117" s="212"/>
      <c r="AA117" s="212"/>
      <c r="AB117" s="212"/>
      <c r="AC117" s="212"/>
      <c r="AD117" s="212"/>
      <c r="AE117" s="212"/>
      <c r="AF117" s="212"/>
      <c r="AG117" s="212" t="s">
        <v>165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5">
      <c r="A118" s="229"/>
      <c r="B118" s="230"/>
      <c r="C118" s="259" t="s">
        <v>292</v>
      </c>
      <c r="D118" s="234"/>
      <c r="E118" s="235">
        <v>38.36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167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5">
      <c r="A119" s="243">
        <v>43</v>
      </c>
      <c r="B119" s="244" t="s">
        <v>293</v>
      </c>
      <c r="C119" s="258" t="s">
        <v>294</v>
      </c>
      <c r="D119" s="245" t="s">
        <v>162</v>
      </c>
      <c r="E119" s="246">
        <v>62.83</v>
      </c>
      <c r="F119" s="247"/>
      <c r="G119" s="248">
        <f>ROUND(E119*F119,2)</f>
        <v>0</v>
      </c>
      <c r="H119" s="233"/>
      <c r="I119" s="232">
        <f>ROUND(E119*H119,2)</f>
        <v>0</v>
      </c>
      <c r="J119" s="233"/>
      <c r="K119" s="232">
        <f>ROUND(E119*J119,2)</f>
        <v>0</v>
      </c>
      <c r="L119" s="232">
        <v>21</v>
      </c>
      <c r="M119" s="232">
        <f>G119*(1+L119/100)</f>
        <v>0</v>
      </c>
      <c r="N119" s="232">
        <v>2.5000000000000001E-4</v>
      </c>
      <c r="O119" s="232">
        <f>ROUND(E119*N119,2)</f>
        <v>0.02</v>
      </c>
      <c r="P119" s="232">
        <v>0</v>
      </c>
      <c r="Q119" s="232">
        <f>ROUND(E119*P119,2)</f>
        <v>0</v>
      </c>
      <c r="R119" s="232"/>
      <c r="S119" s="232" t="s">
        <v>163</v>
      </c>
      <c r="T119" s="232" t="s">
        <v>163</v>
      </c>
      <c r="U119" s="232">
        <v>0.38</v>
      </c>
      <c r="V119" s="232">
        <f>ROUND(E119*U119,2)</f>
        <v>23.88</v>
      </c>
      <c r="W119" s="232"/>
      <c r="X119" s="232" t="s">
        <v>164</v>
      </c>
      <c r="Y119" s="212"/>
      <c r="Z119" s="212"/>
      <c r="AA119" s="212"/>
      <c r="AB119" s="212"/>
      <c r="AC119" s="212"/>
      <c r="AD119" s="212"/>
      <c r="AE119" s="212"/>
      <c r="AF119" s="212"/>
      <c r="AG119" s="212" t="s">
        <v>165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5">
      <c r="A120" s="229"/>
      <c r="B120" s="230"/>
      <c r="C120" s="259" t="s">
        <v>194</v>
      </c>
      <c r="D120" s="234"/>
      <c r="E120" s="235">
        <v>62.83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167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5">
      <c r="A121" s="243">
        <v>44</v>
      </c>
      <c r="B121" s="244" t="s">
        <v>295</v>
      </c>
      <c r="C121" s="258" t="s">
        <v>296</v>
      </c>
      <c r="D121" s="245" t="s">
        <v>171</v>
      </c>
      <c r="E121" s="246">
        <v>35</v>
      </c>
      <c r="F121" s="247"/>
      <c r="G121" s="248">
        <f>ROUND(E121*F121,2)</f>
        <v>0</v>
      </c>
      <c r="H121" s="233"/>
      <c r="I121" s="232">
        <f>ROUND(E121*H121,2)</f>
        <v>0</v>
      </c>
      <c r="J121" s="233"/>
      <c r="K121" s="232">
        <f>ROUND(E121*J121,2)</f>
        <v>0</v>
      </c>
      <c r="L121" s="232">
        <v>21</v>
      </c>
      <c r="M121" s="232">
        <f>G121*(1+L121/100)</f>
        <v>0</v>
      </c>
      <c r="N121" s="232">
        <v>4.0000000000000003E-5</v>
      </c>
      <c r="O121" s="232">
        <f>ROUND(E121*N121,2)</f>
        <v>0</v>
      </c>
      <c r="P121" s="232">
        <v>0</v>
      </c>
      <c r="Q121" s="232">
        <f>ROUND(E121*P121,2)</f>
        <v>0</v>
      </c>
      <c r="R121" s="232"/>
      <c r="S121" s="232" t="s">
        <v>163</v>
      </c>
      <c r="T121" s="232" t="s">
        <v>163</v>
      </c>
      <c r="U121" s="232">
        <v>7.8200000000000006E-2</v>
      </c>
      <c r="V121" s="232">
        <f>ROUND(E121*U121,2)</f>
        <v>2.74</v>
      </c>
      <c r="W121" s="232"/>
      <c r="X121" s="232" t="s">
        <v>164</v>
      </c>
      <c r="Y121" s="212"/>
      <c r="Z121" s="212"/>
      <c r="AA121" s="212"/>
      <c r="AB121" s="212"/>
      <c r="AC121" s="212"/>
      <c r="AD121" s="212"/>
      <c r="AE121" s="212"/>
      <c r="AF121" s="212"/>
      <c r="AG121" s="212" t="s">
        <v>165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5">
      <c r="A122" s="229"/>
      <c r="B122" s="230"/>
      <c r="C122" s="259" t="s">
        <v>297</v>
      </c>
      <c r="D122" s="234"/>
      <c r="E122" s="235">
        <v>35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167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5">
      <c r="A123" s="243">
        <v>45</v>
      </c>
      <c r="B123" s="244" t="s">
        <v>298</v>
      </c>
      <c r="C123" s="258" t="s">
        <v>299</v>
      </c>
      <c r="D123" s="245" t="s">
        <v>300</v>
      </c>
      <c r="E123" s="246">
        <v>376.98</v>
      </c>
      <c r="F123" s="247"/>
      <c r="G123" s="248">
        <f>ROUND(E123*F123,2)</f>
        <v>0</v>
      </c>
      <c r="H123" s="233"/>
      <c r="I123" s="232">
        <f>ROUND(E123*H123,2)</f>
        <v>0</v>
      </c>
      <c r="J123" s="233"/>
      <c r="K123" s="232">
        <f>ROUND(E123*J123,2)</f>
        <v>0</v>
      </c>
      <c r="L123" s="232">
        <v>21</v>
      </c>
      <c r="M123" s="232">
        <f>G123*(1+L123/100)</f>
        <v>0</v>
      </c>
      <c r="N123" s="232">
        <v>1E-3</v>
      </c>
      <c r="O123" s="232">
        <f>ROUND(E123*N123,2)</f>
        <v>0.38</v>
      </c>
      <c r="P123" s="232">
        <v>0</v>
      </c>
      <c r="Q123" s="232">
        <f>ROUND(E123*P123,2)</f>
        <v>0</v>
      </c>
      <c r="R123" s="232" t="s">
        <v>270</v>
      </c>
      <c r="S123" s="232" t="s">
        <v>163</v>
      </c>
      <c r="T123" s="232" t="s">
        <v>163</v>
      </c>
      <c r="U123" s="232">
        <v>0</v>
      </c>
      <c r="V123" s="232">
        <f>ROUND(E123*U123,2)</f>
        <v>0</v>
      </c>
      <c r="W123" s="232"/>
      <c r="X123" s="232" t="s">
        <v>266</v>
      </c>
      <c r="Y123" s="212"/>
      <c r="Z123" s="212"/>
      <c r="AA123" s="212"/>
      <c r="AB123" s="212"/>
      <c r="AC123" s="212"/>
      <c r="AD123" s="212"/>
      <c r="AE123" s="212"/>
      <c r="AF123" s="212"/>
      <c r="AG123" s="212" t="s">
        <v>267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5">
      <c r="A124" s="229"/>
      <c r="B124" s="230"/>
      <c r="C124" s="259" t="s">
        <v>301</v>
      </c>
      <c r="D124" s="234"/>
      <c r="E124" s="235">
        <v>376.98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167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5">
      <c r="A125" s="243">
        <v>46</v>
      </c>
      <c r="B125" s="244" t="s">
        <v>302</v>
      </c>
      <c r="C125" s="258" t="s">
        <v>303</v>
      </c>
      <c r="D125" s="245" t="s">
        <v>300</v>
      </c>
      <c r="E125" s="246">
        <v>6.2830000000000004</v>
      </c>
      <c r="F125" s="247"/>
      <c r="G125" s="248">
        <f>ROUND(E125*F125,2)</f>
        <v>0</v>
      </c>
      <c r="H125" s="233"/>
      <c r="I125" s="232">
        <f>ROUND(E125*H125,2)</f>
        <v>0</v>
      </c>
      <c r="J125" s="233"/>
      <c r="K125" s="232">
        <f>ROUND(E125*J125,2)</f>
        <v>0</v>
      </c>
      <c r="L125" s="232">
        <v>21</v>
      </c>
      <c r="M125" s="232">
        <f>G125*(1+L125/100)</f>
        <v>0</v>
      </c>
      <c r="N125" s="232">
        <v>1E-3</v>
      </c>
      <c r="O125" s="232">
        <f>ROUND(E125*N125,2)</f>
        <v>0.01</v>
      </c>
      <c r="P125" s="232">
        <v>0</v>
      </c>
      <c r="Q125" s="232">
        <f>ROUND(E125*P125,2)</f>
        <v>0</v>
      </c>
      <c r="R125" s="232" t="s">
        <v>270</v>
      </c>
      <c r="S125" s="232" t="s">
        <v>163</v>
      </c>
      <c r="T125" s="232" t="s">
        <v>163</v>
      </c>
      <c r="U125" s="232">
        <v>0</v>
      </c>
      <c r="V125" s="232">
        <f>ROUND(E125*U125,2)</f>
        <v>0</v>
      </c>
      <c r="W125" s="232"/>
      <c r="X125" s="232" t="s">
        <v>266</v>
      </c>
      <c r="Y125" s="212"/>
      <c r="Z125" s="212"/>
      <c r="AA125" s="212"/>
      <c r="AB125" s="212"/>
      <c r="AC125" s="212"/>
      <c r="AD125" s="212"/>
      <c r="AE125" s="212"/>
      <c r="AF125" s="212"/>
      <c r="AG125" s="212" t="s">
        <v>267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5">
      <c r="A126" s="229"/>
      <c r="B126" s="230"/>
      <c r="C126" s="259" t="s">
        <v>304</v>
      </c>
      <c r="D126" s="234"/>
      <c r="E126" s="235">
        <v>6.2830000000000004</v>
      </c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167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5">
      <c r="A127" s="243">
        <v>47</v>
      </c>
      <c r="B127" s="244" t="s">
        <v>305</v>
      </c>
      <c r="C127" s="258" t="s">
        <v>306</v>
      </c>
      <c r="D127" s="245" t="s">
        <v>162</v>
      </c>
      <c r="E127" s="246">
        <v>72.254499999999993</v>
      </c>
      <c r="F127" s="247"/>
      <c r="G127" s="248">
        <f>ROUND(E127*F127,2)</f>
        <v>0</v>
      </c>
      <c r="H127" s="233"/>
      <c r="I127" s="232">
        <f>ROUND(E127*H127,2)</f>
        <v>0</v>
      </c>
      <c r="J127" s="233"/>
      <c r="K127" s="232">
        <f>ROUND(E127*J127,2)</f>
        <v>0</v>
      </c>
      <c r="L127" s="232">
        <v>21</v>
      </c>
      <c r="M127" s="232">
        <f>G127*(1+L127/100)</f>
        <v>0</v>
      </c>
      <c r="N127" s="232">
        <v>3.1700000000000001E-3</v>
      </c>
      <c r="O127" s="232">
        <f>ROUND(E127*N127,2)</f>
        <v>0.23</v>
      </c>
      <c r="P127" s="232">
        <v>0</v>
      </c>
      <c r="Q127" s="232">
        <f>ROUND(E127*P127,2)</f>
        <v>0</v>
      </c>
      <c r="R127" s="232" t="s">
        <v>270</v>
      </c>
      <c r="S127" s="232" t="s">
        <v>163</v>
      </c>
      <c r="T127" s="232" t="s">
        <v>163</v>
      </c>
      <c r="U127" s="232">
        <v>0</v>
      </c>
      <c r="V127" s="232">
        <f>ROUND(E127*U127,2)</f>
        <v>0</v>
      </c>
      <c r="W127" s="232"/>
      <c r="X127" s="232" t="s">
        <v>266</v>
      </c>
      <c r="Y127" s="212"/>
      <c r="Z127" s="212"/>
      <c r="AA127" s="212"/>
      <c r="AB127" s="212"/>
      <c r="AC127" s="212"/>
      <c r="AD127" s="212"/>
      <c r="AE127" s="212"/>
      <c r="AF127" s="212"/>
      <c r="AG127" s="212" t="s">
        <v>267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5">
      <c r="A128" s="229"/>
      <c r="B128" s="230"/>
      <c r="C128" s="259" t="s">
        <v>307</v>
      </c>
      <c r="D128" s="234"/>
      <c r="E128" s="235">
        <v>72.254499999999993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167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5">
      <c r="A129" s="229">
        <v>48</v>
      </c>
      <c r="B129" s="230" t="s">
        <v>308</v>
      </c>
      <c r="C129" s="261" t="s">
        <v>309</v>
      </c>
      <c r="D129" s="231" t="s">
        <v>0</v>
      </c>
      <c r="E129" s="255"/>
      <c r="F129" s="233"/>
      <c r="G129" s="232">
        <f>ROUND(E129*F129,2)</f>
        <v>0</v>
      </c>
      <c r="H129" s="233"/>
      <c r="I129" s="232">
        <f>ROUND(E129*H129,2)</f>
        <v>0</v>
      </c>
      <c r="J129" s="233"/>
      <c r="K129" s="232">
        <f>ROUND(E129*J129,2)</f>
        <v>0</v>
      </c>
      <c r="L129" s="232">
        <v>21</v>
      </c>
      <c r="M129" s="232">
        <f>G129*(1+L129/100)</f>
        <v>0</v>
      </c>
      <c r="N129" s="232">
        <v>0</v>
      </c>
      <c r="O129" s="232">
        <f>ROUND(E129*N129,2)</f>
        <v>0</v>
      </c>
      <c r="P129" s="232">
        <v>0</v>
      </c>
      <c r="Q129" s="232">
        <f>ROUND(E129*P129,2)</f>
        <v>0</v>
      </c>
      <c r="R129" s="232"/>
      <c r="S129" s="232" t="s">
        <v>163</v>
      </c>
      <c r="T129" s="232" t="s">
        <v>163</v>
      </c>
      <c r="U129" s="232">
        <v>0</v>
      </c>
      <c r="V129" s="232">
        <f>ROUND(E129*U129,2)</f>
        <v>0</v>
      </c>
      <c r="W129" s="232"/>
      <c r="X129" s="232" t="s">
        <v>242</v>
      </c>
      <c r="Y129" s="212"/>
      <c r="Z129" s="212"/>
      <c r="AA129" s="212"/>
      <c r="AB129" s="212"/>
      <c r="AC129" s="212"/>
      <c r="AD129" s="212"/>
      <c r="AE129" s="212"/>
      <c r="AF129" s="212"/>
      <c r="AG129" s="212" t="s">
        <v>243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x14ac:dyDescent="0.25">
      <c r="A130" s="237" t="s">
        <v>158</v>
      </c>
      <c r="B130" s="238" t="s">
        <v>106</v>
      </c>
      <c r="C130" s="257" t="s">
        <v>107</v>
      </c>
      <c r="D130" s="239"/>
      <c r="E130" s="240"/>
      <c r="F130" s="241"/>
      <c r="G130" s="242">
        <f>SUMIF(AG131:AG148,"&lt;&gt;NOR",G131:G148)</f>
        <v>0</v>
      </c>
      <c r="H130" s="236"/>
      <c r="I130" s="236">
        <f>SUM(I131:I148)</f>
        <v>0</v>
      </c>
      <c r="J130" s="236"/>
      <c r="K130" s="236">
        <f>SUM(K131:K148)</f>
        <v>0</v>
      </c>
      <c r="L130" s="236"/>
      <c r="M130" s="236">
        <f>SUM(M131:M148)</f>
        <v>0</v>
      </c>
      <c r="N130" s="236"/>
      <c r="O130" s="236">
        <f>SUM(O131:O148)</f>
        <v>0.13999999999999999</v>
      </c>
      <c r="P130" s="236"/>
      <c r="Q130" s="236">
        <f>SUM(Q131:Q148)</f>
        <v>0</v>
      </c>
      <c r="R130" s="236"/>
      <c r="S130" s="236"/>
      <c r="T130" s="236"/>
      <c r="U130" s="236"/>
      <c r="V130" s="236">
        <f>SUM(V131:V148)</f>
        <v>9.7200000000000006</v>
      </c>
      <c r="W130" s="236"/>
      <c r="X130" s="236"/>
      <c r="AG130" t="s">
        <v>159</v>
      </c>
    </row>
    <row r="131" spans="1:60" outlineLevel="1" x14ac:dyDescent="0.25">
      <c r="A131" s="243">
        <v>49</v>
      </c>
      <c r="B131" s="244" t="s">
        <v>310</v>
      </c>
      <c r="C131" s="258" t="s">
        <v>311</v>
      </c>
      <c r="D131" s="245" t="s">
        <v>162</v>
      </c>
      <c r="E131" s="246">
        <v>5.65</v>
      </c>
      <c r="F131" s="247"/>
      <c r="G131" s="248">
        <f>ROUND(E131*F131,2)</f>
        <v>0</v>
      </c>
      <c r="H131" s="233"/>
      <c r="I131" s="232">
        <f>ROUND(E131*H131,2)</f>
        <v>0</v>
      </c>
      <c r="J131" s="233"/>
      <c r="K131" s="232">
        <f>ROUND(E131*J131,2)</f>
        <v>0</v>
      </c>
      <c r="L131" s="232">
        <v>21</v>
      </c>
      <c r="M131" s="232">
        <f>G131*(1+L131/100)</f>
        <v>0</v>
      </c>
      <c r="N131" s="232">
        <v>2.1000000000000001E-4</v>
      </c>
      <c r="O131" s="232">
        <f>ROUND(E131*N131,2)</f>
        <v>0</v>
      </c>
      <c r="P131" s="232">
        <v>0</v>
      </c>
      <c r="Q131" s="232">
        <f>ROUND(E131*P131,2)</f>
        <v>0</v>
      </c>
      <c r="R131" s="232"/>
      <c r="S131" s="232" t="s">
        <v>163</v>
      </c>
      <c r="T131" s="232" t="s">
        <v>163</v>
      </c>
      <c r="U131" s="232">
        <v>0.05</v>
      </c>
      <c r="V131" s="232">
        <f>ROUND(E131*U131,2)</f>
        <v>0.28000000000000003</v>
      </c>
      <c r="W131" s="232"/>
      <c r="X131" s="232" t="s">
        <v>164</v>
      </c>
      <c r="Y131" s="212"/>
      <c r="Z131" s="212"/>
      <c r="AA131" s="212"/>
      <c r="AB131" s="212"/>
      <c r="AC131" s="212"/>
      <c r="AD131" s="212"/>
      <c r="AE131" s="212"/>
      <c r="AF131" s="212"/>
      <c r="AG131" s="212" t="s">
        <v>165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5">
      <c r="A132" s="229"/>
      <c r="B132" s="230"/>
      <c r="C132" s="259" t="s">
        <v>312</v>
      </c>
      <c r="D132" s="234"/>
      <c r="E132" s="235">
        <v>5.65</v>
      </c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167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5">
      <c r="A133" s="243">
        <v>50</v>
      </c>
      <c r="B133" s="244" t="s">
        <v>313</v>
      </c>
      <c r="C133" s="258" t="s">
        <v>314</v>
      </c>
      <c r="D133" s="245" t="s">
        <v>171</v>
      </c>
      <c r="E133" s="246">
        <v>8.8249999999999993</v>
      </c>
      <c r="F133" s="247"/>
      <c r="G133" s="248">
        <f>ROUND(E133*F133,2)</f>
        <v>0</v>
      </c>
      <c r="H133" s="233"/>
      <c r="I133" s="232">
        <f>ROUND(E133*H133,2)</f>
        <v>0</v>
      </c>
      <c r="J133" s="233"/>
      <c r="K133" s="232">
        <f>ROUND(E133*J133,2)</f>
        <v>0</v>
      </c>
      <c r="L133" s="232">
        <v>21</v>
      </c>
      <c r="M133" s="232">
        <f>G133*(1+L133/100)</f>
        <v>0</v>
      </c>
      <c r="N133" s="232">
        <v>0</v>
      </c>
      <c r="O133" s="232">
        <f>ROUND(E133*N133,2)</f>
        <v>0</v>
      </c>
      <c r="P133" s="232">
        <v>0</v>
      </c>
      <c r="Q133" s="232">
        <f>ROUND(E133*P133,2)</f>
        <v>0</v>
      </c>
      <c r="R133" s="232"/>
      <c r="S133" s="232" t="s">
        <v>163</v>
      </c>
      <c r="T133" s="232" t="s">
        <v>163</v>
      </c>
      <c r="U133" s="232">
        <v>0.10526000000000001</v>
      </c>
      <c r="V133" s="232">
        <f>ROUND(E133*U133,2)</f>
        <v>0.93</v>
      </c>
      <c r="W133" s="232"/>
      <c r="X133" s="232" t="s">
        <v>164</v>
      </c>
      <c r="Y133" s="212"/>
      <c r="Z133" s="212"/>
      <c r="AA133" s="212"/>
      <c r="AB133" s="212"/>
      <c r="AC133" s="212"/>
      <c r="AD133" s="212"/>
      <c r="AE133" s="212"/>
      <c r="AF133" s="212"/>
      <c r="AG133" s="212" t="s">
        <v>165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5">
      <c r="A134" s="229"/>
      <c r="B134" s="230"/>
      <c r="C134" s="259" t="s">
        <v>315</v>
      </c>
      <c r="D134" s="234"/>
      <c r="E134" s="235">
        <v>8.8249999999999993</v>
      </c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167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5">
      <c r="A135" s="243">
        <v>51</v>
      </c>
      <c r="B135" s="244" t="s">
        <v>316</v>
      </c>
      <c r="C135" s="258" t="s">
        <v>317</v>
      </c>
      <c r="D135" s="245" t="s">
        <v>162</v>
      </c>
      <c r="E135" s="246">
        <v>5.65</v>
      </c>
      <c r="F135" s="247"/>
      <c r="G135" s="248">
        <f>ROUND(E135*F135,2)</f>
        <v>0</v>
      </c>
      <c r="H135" s="233"/>
      <c r="I135" s="232">
        <f>ROUND(E135*H135,2)</f>
        <v>0</v>
      </c>
      <c r="J135" s="233"/>
      <c r="K135" s="232">
        <f>ROUND(E135*J135,2)</f>
        <v>0</v>
      </c>
      <c r="L135" s="232">
        <v>21</v>
      </c>
      <c r="M135" s="232">
        <f>G135*(1+L135/100)</f>
        <v>0</v>
      </c>
      <c r="N135" s="232">
        <v>1.1E-4</v>
      </c>
      <c r="O135" s="232">
        <f>ROUND(E135*N135,2)</f>
        <v>0</v>
      </c>
      <c r="P135" s="232">
        <v>0</v>
      </c>
      <c r="Q135" s="232">
        <f>ROUND(E135*P135,2)</f>
        <v>0</v>
      </c>
      <c r="R135" s="232"/>
      <c r="S135" s="232" t="s">
        <v>163</v>
      </c>
      <c r="T135" s="232" t="s">
        <v>163</v>
      </c>
      <c r="U135" s="232">
        <v>0</v>
      </c>
      <c r="V135" s="232">
        <f>ROUND(E135*U135,2)</f>
        <v>0</v>
      </c>
      <c r="W135" s="232"/>
      <c r="X135" s="232" t="s">
        <v>164</v>
      </c>
      <c r="Y135" s="212"/>
      <c r="Z135" s="212"/>
      <c r="AA135" s="212"/>
      <c r="AB135" s="212"/>
      <c r="AC135" s="212"/>
      <c r="AD135" s="212"/>
      <c r="AE135" s="212"/>
      <c r="AF135" s="212"/>
      <c r="AG135" s="212" t="s">
        <v>165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5">
      <c r="A136" s="229"/>
      <c r="B136" s="230"/>
      <c r="C136" s="259" t="s">
        <v>312</v>
      </c>
      <c r="D136" s="234"/>
      <c r="E136" s="235">
        <v>5.65</v>
      </c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167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ht="20.399999999999999" outlineLevel="1" x14ac:dyDescent="0.25">
      <c r="A137" s="243">
        <v>52</v>
      </c>
      <c r="B137" s="244" t="s">
        <v>318</v>
      </c>
      <c r="C137" s="258" t="s">
        <v>319</v>
      </c>
      <c r="D137" s="245" t="s">
        <v>162</v>
      </c>
      <c r="E137" s="246">
        <v>5.65</v>
      </c>
      <c r="F137" s="247"/>
      <c r="G137" s="248">
        <f>ROUND(E137*F137,2)</f>
        <v>0</v>
      </c>
      <c r="H137" s="233"/>
      <c r="I137" s="232">
        <f>ROUND(E137*H137,2)</f>
        <v>0</v>
      </c>
      <c r="J137" s="233"/>
      <c r="K137" s="232">
        <f>ROUND(E137*J137,2)</f>
        <v>0</v>
      </c>
      <c r="L137" s="232">
        <v>21</v>
      </c>
      <c r="M137" s="232">
        <f>G137*(1+L137/100)</f>
        <v>0</v>
      </c>
      <c r="N137" s="232">
        <v>4.3E-3</v>
      </c>
      <c r="O137" s="232">
        <f>ROUND(E137*N137,2)</f>
        <v>0.02</v>
      </c>
      <c r="P137" s="232">
        <v>0</v>
      </c>
      <c r="Q137" s="232">
        <f>ROUND(E137*P137,2)</f>
        <v>0</v>
      </c>
      <c r="R137" s="232"/>
      <c r="S137" s="232" t="s">
        <v>163</v>
      </c>
      <c r="T137" s="232" t="s">
        <v>163</v>
      </c>
      <c r="U137" s="232">
        <v>1.288</v>
      </c>
      <c r="V137" s="232">
        <f>ROUND(E137*U137,2)</f>
        <v>7.28</v>
      </c>
      <c r="W137" s="232"/>
      <c r="X137" s="232" t="s">
        <v>164</v>
      </c>
      <c r="Y137" s="212"/>
      <c r="Z137" s="212"/>
      <c r="AA137" s="212"/>
      <c r="AB137" s="212"/>
      <c r="AC137" s="212"/>
      <c r="AD137" s="212"/>
      <c r="AE137" s="212"/>
      <c r="AF137" s="212"/>
      <c r="AG137" s="212" t="s">
        <v>165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5">
      <c r="A138" s="229"/>
      <c r="B138" s="230"/>
      <c r="C138" s="259" t="s">
        <v>312</v>
      </c>
      <c r="D138" s="234"/>
      <c r="E138" s="235">
        <v>5.65</v>
      </c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167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5">
      <c r="A139" s="243">
        <v>53</v>
      </c>
      <c r="B139" s="244" t="s">
        <v>320</v>
      </c>
      <c r="C139" s="258" t="s">
        <v>321</v>
      </c>
      <c r="D139" s="245" t="s">
        <v>162</v>
      </c>
      <c r="E139" s="246">
        <v>5.65</v>
      </c>
      <c r="F139" s="247"/>
      <c r="G139" s="248">
        <f>ROUND(E139*F139,2)</f>
        <v>0</v>
      </c>
      <c r="H139" s="233"/>
      <c r="I139" s="232">
        <f>ROUND(E139*H139,2)</f>
        <v>0</v>
      </c>
      <c r="J139" s="233"/>
      <c r="K139" s="232">
        <f>ROUND(E139*J139,2)</f>
        <v>0</v>
      </c>
      <c r="L139" s="232">
        <v>21</v>
      </c>
      <c r="M139" s="232">
        <f>G139*(1+L139/100)</f>
        <v>0</v>
      </c>
      <c r="N139" s="232">
        <v>0</v>
      </c>
      <c r="O139" s="232">
        <f>ROUND(E139*N139,2)</f>
        <v>0</v>
      </c>
      <c r="P139" s="232">
        <v>0</v>
      </c>
      <c r="Q139" s="232">
        <f>ROUND(E139*P139,2)</f>
        <v>0</v>
      </c>
      <c r="R139" s="232"/>
      <c r="S139" s="232" t="s">
        <v>163</v>
      </c>
      <c r="T139" s="232" t="s">
        <v>163</v>
      </c>
      <c r="U139" s="232">
        <v>0.13</v>
      </c>
      <c r="V139" s="232">
        <f>ROUND(E139*U139,2)</f>
        <v>0.73</v>
      </c>
      <c r="W139" s="232"/>
      <c r="X139" s="232" t="s">
        <v>164</v>
      </c>
      <c r="Y139" s="212"/>
      <c r="Z139" s="212"/>
      <c r="AA139" s="212"/>
      <c r="AB139" s="212"/>
      <c r="AC139" s="212"/>
      <c r="AD139" s="212"/>
      <c r="AE139" s="212"/>
      <c r="AF139" s="212"/>
      <c r="AG139" s="212" t="s">
        <v>165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5">
      <c r="A140" s="229"/>
      <c r="B140" s="230"/>
      <c r="C140" s="259" t="s">
        <v>312</v>
      </c>
      <c r="D140" s="234"/>
      <c r="E140" s="235">
        <v>5.65</v>
      </c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167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ht="20.399999999999999" outlineLevel="1" x14ac:dyDescent="0.25">
      <c r="A141" s="243">
        <v>54</v>
      </c>
      <c r="B141" s="244" t="s">
        <v>322</v>
      </c>
      <c r="C141" s="258" t="s">
        <v>323</v>
      </c>
      <c r="D141" s="245" t="s">
        <v>171</v>
      </c>
      <c r="E141" s="246">
        <v>4.2</v>
      </c>
      <c r="F141" s="247"/>
      <c r="G141" s="248">
        <f>ROUND(E141*F141,2)</f>
        <v>0</v>
      </c>
      <c r="H141" s="233"/>
      <c r="I141" s="232">
        <f>ROUND(E141*H141,2)</f>
        <v>0</v>
      </c>
      <c r="J141" s="233"/>
      <c r="K141" s="232">
        <f>ROUND(E141*J141,2)</f>
        <v>0</v>
      </c>
      <c r="L141" s="232">
        <v>21</v>
      </c>
      <c r="M141" s="232">
        <f>G141*(1+L141/100)</f>
        <v>0</v>
      </c>
      <c r="N141" s="232">
        <v>1.7000000000000001E-4</v>
      </c>
      <c r="O141" s="232">
        <f>ROUND(E141*N141,2)</f>
        <v>0</v>
      </c>
      <c r="P141" s="232">
        <v>0</v>
      </c>
      <c r="Q141" s="232">
        <f>ROUND(E141*P141,2)</f>
        <v>0</v>
      </c>
      <c r="R141" s="232"/>
      <c r="S141" s="232" t="s">
        <v>163</v>
      </c>
      <c r="T141" s="232" t="s">
        <v>163</v>
      </c>
      <c r="U141" s="232">
        <v>0.12</v>
      </c>
      <c r="V141" s="232">
        <f>ROUND(E141*U141,2)</f>
        <v>0.5</v>
      </c>
      <c r="W141" s="232"/>
      <c r="X141" s="232" t="s">
        <v>164</v>
      </c>
      <c r="Y141" s="212"/>
      <c r="Z141" s="212"/>
      <c r="AA141" s="212"/>
      <c r="AB141" s="212"/>
      <c r="AC141" s="212"/>
      <c r="AD141" s="212"/>
      <c r="AE141" s="212"/>
      <c r="AF141" s="212"/>
      <c r="AG141" s="212" t="s">
        <v>165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5">
      <c r="A142" s="229"/>
      <c r="B142" s="230"/>
      <c r="C142" s="259" t="s">
        <v>324</v>
      </c>
      <c r="D142" s="234"/>
      <c r="E142" s="235">
        <v>4.2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167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5">
      <c r="A143" s="243">
        <v>55</v>
      </c>
      <c r="B143" s="244" t="s">
        <v>302</v>
      </c>
      <c r="C143" s="258" t="s">
        <v>325</v>
      </c>
      <c r="D143" s="245" t="s">
        <v>300</v>
      </c>
      <c r="E143" s="246">
        <v>0.56499999999999995</v>
      </c>
      <c r="F143" s="247"/>
      <c r="G143" s="248">
        <f>ROUND(E143*F143,2)</f>
        <v>0</v>
      </c>
      <c r="H143" s="233"/>
      <c r="I143" s="232">
        <f>ROUND(E143*H143,2)</f>
        <v>0</v>
      </c>
      <c r="J143" s="233"/>
      <c r="K143" s="232">
        <f>ROUND(E143*J143,2)</f>
        <v>0</v>
      </c>
      <c r="L143" s="232">
        <v>21</v>
      </c>
      <c r="M143" s="232">
        <f>G143*(1+L143/100)</f>
        <v>0</v>
      </c>
      <c r="N143" s="232">
        <v>1E-3</v>
      </c>
      <c r="O143" s="232">
        <f>ROUND(E143*N143,2)</f>
        <v>0</v>
      </c>
      <c r="P143" s="232">
        <v>0</v>
      </c>
      <c r="Q143" s="232">
        <f>ROUND(E143*P143,2)</f>
        <v>0</v>
      </c>
      <c r="R143" s="232"/>
      <c r="S143" s="232" t="s">
        <v>163</v>
      </c>
      <c r="T143" s="232" t="s">
        <v>163</v>
      </c>
      <c r="U143" s="232">
        <v>0</v>
      </c>
      <c r="V143" s="232">
        <f>ROUND(E143*U143,2)</f>
        <v>0</v>
      </c>
      <c r="W143" s="232"/>
      <c r="X143" s="232" t="s">
        <v>326</v>
      </c>
      <c r="Y143" s="212"/>
      <c r="Z143" s="212"/>
      <c r="AA143" s="212"/>
      <c r="AB143" s="212"/>
      <c r="AC143" s="212"/>
      <c r="AD143" s="212"/>
      <c r="AE143" s="212"/>
      <c r="AF143" s="212"/>
      <c r="AG143" s="212" t="s">
        <v>327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5">
      <c r="A144" s="229"/>
      <c r="B144" s="230"/>
      <c r="C144" s="259" t="s">
        <v>328</v>
      </c>
      <c r="D144" s="234"/>
      <c r="E144" s="235">
        <v>0.56499999999999995</v>
      </c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167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5">
      <c r="A145" s="249">
        <v>56</v>
      </c>
      <c r="B145" s="250" t="s">
        <v>329</v>
      </c>
      <c r="C145" s="260" t="s">
        <v>330</v>
      </c>
      <c r="D145" s="251" t="s">
        <v>201</v>
      </c>
      <c r="E145" s="252">
        <v>5</v>
      </c>
      <c r="F145" s="253"/>
      <c r="G145" s="254">
        <f>ROUND(E145*F145,2)</f>
        <v>0</v>
      </c>
      <c r="H145" s="233"/>
      <c r="I145" s="232">
        <f>ROUND(E145*H145,2)</f>
        <v>0</v>
      </c>
      <c r="J145" s="233"/>
      <c r="K145" s="232">
        <f>ROUND(E145*J145,2)</f>
        <v>0</v>
      </c>
      <c r="L145" s="232">
        <v>21</v>
      </c>
      <c r="M145" s="232">
        <f>G145*(1+L145/100)</f>
        <v>0</v>
      </c>
      <c r="N145" s="232">
        <v>3.1E-4</v>
      </c>
      <c r="O145" s="232">
        <f>ROUND(E145*N145,2)</f>
        <v>0</v>
      </c>
      <c r="P145" s="232">
        <v>0</v>
      </c>
      <c r="Q145" s="232">
        <f>ROUND(E145*P145,2)</f>
        <v>0</v>
      </c>
      <c r="R145" s="232" t="s">
        <v>270</v>
      </c>
      <c r="S145" s="232" t="s">
        <v>163</v>
      </c>
      <c r="T145" s="232" t="s">
        <v>163</v>
      </c>
      <c r="U145" s="232">
        <v>0</v>
      </c>
      <c r="V145" s="232">
        <f>ROUND(E145*U145,2)</f>
        <v>0</v>
      </c>
      <c r="W145" s="232"/>
      <c r="X145" s="232" t="s">
        <v>266</v>
      </c>
      <c r="Y145" s="212"/>
      <c r="Z145" s="212"/>
      <c r="AA145" s="212"/>
      <c r="AB145" s="212"/>
      <c r="AC145" s="212"/>
      <c r="AD145" s="212"/>
      <c r="AE145" s="212"/>
      <c r="AF145" s="212"/>
      <c r="AG145" s="212" t="s">
        <v>267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5">
      <c r="A146" s="243">
        <v>57</v>
      </c>
      <c r="B146" s="244" t="s">
        <v>331</v>
      </c>
      <c r="C146" s="258" t="s">
        <v>332</v>
      </c>
      <c r="D146" s="245" t="s">
        <v>162</v>
      </c>
      <c r="E146" s="246">
        <v>6.4974999999999996</v>
      </c>
      <c r="F146" s="247"/>
      <c r="G146" s="248">
        <f>ROUND(E146*F146,2)</f>
        <v>0</v>
      </c>
      <c r="H146" s="233"/>
      <c r="I146" s="232">
        <f>ROUND(E146*H146,2)</f>
        <v>0</v>
      </c>
      <c r="J146" s="233"/>
      <c r="K146" s="232">
        <f>ROUND(E146*J146,2)</f>
        <v>0</v>
      </c>
      <c r="L146" s="232">
        <v>21</v>
      </c>
      <c r="M146" s="232">
        <f>G146*(1+L146/100)</f>
        <v>0</v>
      </c>
      <c r="N146" s="232">
        <v>1.8499999999999999E-2</v>
      </c>
      <c r="O146" s="232">
        <f>ROUND(E146*N146,2)</f>
        <v>0.12</v>
      </c>
      <c r="P146" s="232">
        <v>0</v>
      </c>
      <c r="Q146" s="232">
        <f>ROUND(E146*P146,2)</f>
        <v>0</v>
      </c>
      <c r="R146" s="232" t="s">
        <v>270</v>
      </c>
      <c r="S146" s="232" t="s">
        <v>163</v>
      </c>
      <c r="T146" s="232" t="s">
        <v>163</v>
      </c>
      <c r="U146" s="232">
        <v>0</v>
      </c>
      <c r="V146" s="232">
        <f>ROUND(E146*U146,2)</f>
        <v>0</v>
      </c>
      <c r="W146" s="232"/>
      <c r="X146" s="232" t="s">
        <v>266</v>
      </c>
      <c r="Y146" s="212"/>
      <c r="Z146" s="212"/>
      <c r="AA146" s="212"/>
      <c r="AB146" s="212"/>
      <c r="AC146" s="212"/>
      <c r="AD146" s="212"/>
      <c r="AE146" s="212"/>
      <c r="AF146" s="212"/>
      <c r="AG146" s="212" t="s">
        <v>267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5">
      <c r="A147" s="229"/>
      <c r="B147" s="230"/>
      <c r="C147" s="259" t="s">
        <v>333</v>
      </c>
      <c r="D147" s="234"/>
      <c r="E147" s="235">
        <v>6.4974999999999996</v>
      </c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12"/>
      <c r="Z147" s="212"/>
      <c r="AA147" s="212"/>
      <c r="AB147" s="212"/>
      <c r="AC147" s="212"/>
      <c r="AD147" s="212"/>
      <c r="AE147" s="212"/>
      <c r="AF147" s="212"/>
      <c r="AG147" s="212" t="s">
        <v>167</v>
      </c>
      <c r="AH147" s="212">
        <v>0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5">
      <c r="A148" s="229">
        <v>58</v>
      </c>
      <c r="B148" s="230" t="s">
        <v>334</v>
      </c>
      <c r="C148" s="261" t="s">
        <v>335</v>
      </c>
      <c r="D148" s="231" t="s">
        <v>0</v>
      </c>
      <c r="E148" s="255"/>
      <c r="F148" s="233"/>
      <c r="G148" s="232">
        <f>ROUND(E148*F148,2)</f>
        <v>0</v>
      </c>
      <c r="H148" s="233"/>
      <c r="I148" s="232">
        <f>ROUND(E148*H148,2)</f>
        <v>0</v>
      </c>
      <c r="J148" s="233"/>
      <c r="K148" s="232">
        <f>ROUND(E148*J148,2)</f>
        <v>0</v>
      </c>
      <c r="L148" s="232">
        <v>21</v>
      </c>
      <c r="M148" s="232">
        <f>G148*(1+L148/100)</f>
        <v>0</v>
      </c>
      <c r="N148" s="232">
        <v>0</v>
      </c>
      <c r="O148" s="232">
        <f>ROUND(E148*N148,2)</f>
        <v>0</v>
      </c>
      <c r="P148" s="232">
        <v>0</v>
      </c>
      <c r="Q148" s="232">
        <f>ROUND(E148*P148,2)</f>
        <v>0</v>
      </c>
      <c r="R148" s="232"/>
      <c r="S148" s="232" t="s">
        <v>163</v>
      </c>
      <c r="T148" s="232" t="s">
        <v>163</v>
      </c>
      <c r="U148" s="232">
        <v>0</v>
      </c>
      <c r="V148" s="232">
        <f>ROUND(E148*U148,2)</f>
        <v>0</v>
      </c>
      <c r="W148" s="232"/>
      <c r="X148" s="232" t="s">
        <v>242</v>
      </c>
      <c r="Y148" s="212"/>
      <c r="Z148" s="212"/>
      <c r="AA148" s="212"/>
      <c r="AB148" s="212"/>
      <c r="AC148" s="212"/>
      <c r="AD148" s="212"/>
      <c r="AE148" s="212"/>
      <c r="AF148" s="212"/>
      <c r="AG148" s="212" t="s">
        <v>243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x14ac:dyDescent="0.25">
      <c r="A149" s="237" t="s">
        <v>158</v>
      </c>
      <c r="B149" s="238" t="s">
        <v>108</v>
      </c>
      <c r="C149" s="257" t="s">
        <v>109</v>
      </c>
      <c r="D149" s="239"/>
      <c r="E149" s="240"/>
      <c r="F149" s="241"/>
      <c r="G149" s="242">
        <f>SUMIF(AG150:AG156,"&lt;&gt;NOR",G150:G156)</f>
        <v>0</v>
      </c>
      <c r="H149" s="236"/>
      <c r="I149" s="236">
        <f>SUM(I150:I156)</f>
        <v>0</v>
      </c>
      <c r="J149" s="236"/>
      <c r="K149" s="236">
        <f>SUM(K150:K156)</f>
        <v>0</v>
      </c>
      <c r="L149" s="236"/>
      <c r="M149" s="236">
        <f>SUM(M150:M156)</f>
        <v>0</v>
      </c>
      <c r="N149" s="236"/>
      <c r="O149" s="236">
        <f>SUM(O150:O156)</f>
        <v>0.02</v>
      </c>
      <c r="P149" s="236"/>
      <c r="Q149" s="236">
        <f>SUM(Q150:Q156)</f>
        <v>0</v>
      </c>
      <c r="R149" s="236"/>
      <c r="S149" s="236"/>
      <c r="T149" s="236"/>
      <c r="U149" s="236"/>
      <c r="V149" s="236">
        <f>SUM(V150:V156)</f>
        <v>14.59</v>
      </c>
      <c r="W149" s="236"/>
      <c r="X149" s="236"/>
      <c r="AG149" t="s">
        <v>159</v>
      </c>
    </row>
    <row r="150" spans="1:60" outlineLevel="1" x14ac:dyDescent="0.25">
      <c r="A150" s="243">
        <v>59</v>
      </c>
      <c r="B150" s="244" t="s">
        <v>336</v>
      </c>
      <c r="C150" s="258" t="s">
        <v>337</v>
      </c>
      <c r="D150" s="245" t="s">
        <v>162</v>
      </c>
      <c r="E150" s="246">
        <v>43.2</v>
      </c>
      <c r="F150" s="247"/>
      <c r="G150" s="248">
        <f>ROUND(E150*F150,2)</f>
        <v>0</v>
      </c>
      <c r="H150" s="233"/>
      <c r="I150" s="232">
        <f>ROUND(E150*H150,2)</f>
        <v>0</v>
      </c>
      <c r="J150" s="233"/>
      <c r="K150" s="232">
        <f>ROUND(E150*J150,2)</f>
        <v>0</v>
      </c>
      <c r="L150" s="232">
        <v>21</v>
      </c>
      <c r="M150" s="232">
        <f>G150*(1+L150/100)</f>
        <v>0</v>
      </c>
      <c r="N150" s="232">
        <v>5.5999999999999995E-4</v>
      </c>
      <c r="O150" s="232">
        <f>ROUND(E150*N150,2)</f>
        <v>0.02</v>
      </c>
      <c r="P150" s="232">
        <v>0</v>
      </c>
      <c r="Q150" s="232">
        <f>ROUND(E150*P150,2)</f>
        <v>0</v>
      </c>
      <c r="R150" s="232"/>
      <c r="S150" s="232" t="s">
        <v>163</v>
      </c>
      <c r="T150" s="232" t="s">
        <v>163</v>
      </c>
      <c r="U150" s="232">
        <v>0.26700000000000002</v>
      </c>
      <c r="V150" s="232">
        <f>ROUND(E150*U150,2)</f>
        <v>11.53</v>
      </c>
      <c r="W150" s="232"/>
      <c r="X150" s="232" t="s">
        <v>164</v>
      </c>
      <c r="Y150" s="212"/>
      <c r="Z150" s="212"/>
      <c r="AA150" s="212"/>
      <c r="AB150" s="212"/>
      <c r="AC150" s="212"/>
      <c r="AD150" s="212"/>
      <c r="AE150" s="212"/>
      <c r="AF150" s="212"/>
      <c r="AG150" s="212" t="s">
        <v>165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5">
      <c r="A151" s="229"/>
      <c r="B151" s="230"/>
      <c r="C151" s="259" t="s">
        <v>338</v>
      </c>
      <c r="D151" s="234"/>
      <c r="E151" s="235">
        <v>43.2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167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5">
      <c r="A152" s="243">
        <v>60</v>
      </c>
      <c r="B152" s="244" t="s">
        <v>339</v>
      </c>
      <c r="C152" s="258" t="s">
        <v>340</v>
      </c>
      <c r="D152" s="245" t="s">
        <v>171</v>
      </c>
      <c r="E152" s="246">
        <v>24</v>
      </c>
      <c r="F152" s="247"/>
      <c r="G152" s="248">
        <f>ROUND(E152*F152,2)</f>
        <v>0</v>
      </c>
      <c r="H152" s="233"/>
      <c r="I152" s="232">
        <f>ROUND(E152*H152,2)</f>
        <v>0</v>
      </c>
      <c r="J152" s="233"/>
      <c r="K152" s="232">
        <f>ROUND(E152*J152,2)</f>
        <v>0</v>
      </c>
      <c r="L152" s="232">
        <v>21</v>
      </c>
      <c r="M152" s="232">
        <f>G152*(1+L152/100)</f>
        <v>0</v>
      </c>
      <c r="N152" s="232">
        <v>0</v>
      </c>
      <c r="O152" s="232">
        <f>ROUND(E152*N152,2)</f>
        <v>0</v>
      </c>
      <c r="P152" s="232">
        <v>0</v>
      </c>
      <c r="Q152" s="232">
        <f>ROUND(E152*P152,2)</f>
        <v>0</v>
      </c>
      <c r="R152" s="232"/>
      <c r="S152" s="232" t="s">
        <v>163</v>
      </c>
      <c r="T152" s="232" t="s">
        <v>163</v>
      </c>
      <c r="U152" s="232">
        <v>8.9999999999999993E-3</v>
      </c>
      <c r="V152" s="232">
        <f>ROUND(E152*U152,2)</f>
        <v>0.22</v>
      </c>
      <c r="W152" s="232"/>
      <c r="X152" s="232" t="s">
        <v>164</v>
      </c>
      <c r="Y152" s="212"/>
      <c r="Z152" s="212"/>
      <c r="AA152" s="212"/>
      <c r="AB152" s="212"/>
      <c r="AC152" s="212"/>
      <c r="AD152" s="212"/>
      <c r="AE152" s="212"/>
      <c r="AF152" s="212"/>
      <c r="AG152" s="212" t="s">
        <v>165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5">
      <c r="A153" s="229"/>
      <c r="B153" s="230"/>
      <c r="C153" s="259" t="s">
        <v>341</v>
      </c>
      <c r="D153" s="234"/>
      <c r="E153" s="235">
        <v>24</v>
      </c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12"/>
      <c r="Z153" s="212"/>
      <c r="AA153" s="212"/>
      <c r="AB153" s="212"/>
      <c r="AC153" s="212"/>
      <c r="AD153" s="212"/>
      <c r="AE153" s="212"/>
      <c r="AF153" s="212"/>
      <c r="AG153" s="212" t="s">
        <v>167</v>
      </c>
      <c r="AH153" s="212">
        <v>0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5">
      <c r="A154" s="243">
        <v>61</v>
      </c>
      <c r="B154" s="244" t="s">
        <v>342</v>
      </c>
      <c r="C154" s="258" t="s">
        <v>343</v>
      </c>
      <c r="D154" s="245" t="s">
        <v>162</v>
      </c>
      <c r="E154" s="246">
        <v>45.00864</v>
      </c>
      <c r="F154" s="247"/>
      <c r="G154" s="248">
        <f>ROUND(E154*F154,2)</f>
        <v>0</v>
      </c>
      <c r="H154" s="233"/>
      <c r="I154" s="232">
        <f>ROUND(E154*H154,2)</f>
        <v>0</v>
      </c>
      <c r="J154" s="233"/>
      <c r="K154" s="232">
        <f>ROUND(E154*J154,2)</f>
        <v>0</v>
      </c>
      <c r="L154" s="232">
        <v>21</v>
      </c>
      <c r="M154" s="232">
        <f>G154*(1+L154/100)</f>
        <v>0</v>
      </c>
      <c r="N154" s="232">
        <v>5.0000000000000002E-5</v>
      </c>
      <c r="O154" s="232">
        <f>ROUND(E154*N154,2)</f>
        <v>0</v>
      </c>
      <c r="P154" s="232">
        <v>0</v>
      </c>
      <c r="Q154" s="232">
        <f>ROUND(E154*P154,2)</f>
        <v>0</v>
      </c>
      <c r="R154" s="232"/>
      <c r="S154" s="232" t="s">
        <v>163</v>
      </c>
      <c r="T154" s="232" t="s">
        <v>163</v>
      </c>
      <c r="U154" s="232">
        <v>6.3E-2</v>
      </c>
      <c r="V154" s="232">
        <f>ROUND(E154*U154,2)</f>
        <v>2.84</v>
      </c>
      <c r="W154" s="232"/>
      <c r="X154" s="232" t="s">
        <v>164</v>
      </c>
      <c r="Y154" s="212"/>
      <c r="Z154" s="212"/>
      <c r="AA154" s="212"/>
      <c r="AB154" s="212"/>
      <c r="AC154" s="212"/>
      <c r="AD154" s="212"/>
      <c r="AE154" s="212"/>
      <c r="AF154" s="212"/>
      <c r="AG154" s="212" t="s">
        <v>165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5">
      <c r="A155" s="229"/>
      <c r="B155" s="230"/>
      <c r="C155" s="259" t="s">
        <v>344</v>
      </c>
      <c r="D155" s="234"/>
      <c r="E155" s="235">
        <v>43.2</v>
      </c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12"/>
      <c r="Z155" s="212"/>
      <c r="AA155" s="212"/>
      <c r="AB155" s="212"/>
      <c r="AC155" s="212"/>
      <c r="AD155" s="212"/>
      <c r="AE155" s="212"/>
      <c r="AF155" s="212"/>
      <c r="AG155" s="212" t="s">
        <v>167</v>
      </c>
      <c r="AH155" s="212">
        <v>0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5">
      <c r="A156" s="229"/>
      <c r="B156" s="230"/>
      <c r="C156" s="259" t="s">
        <v>345</v>
      </c>
      <c r="D156" s="234"/>
      <c r="E156" s="235">
        <v>1.80864</v>
      </c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167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x14ac:dyDescent="0.25">
      <c r="A157" s="237" t="s">
        <v>158</v>
      </c>
      <c r="B157" s="238" t="s">
        <v>110</v>
      </c>
      <c r="C157" s="257" t="s">
        <v>111</v>
      </c>
      <c r="D157" s="239"/>
      <c r="E157" s="240"/>
      <c r="F157" s="241"/>
      <c r="G157" s="242">
        <f>SUMIF(AG158:AG169,"&lt;&gt;NOR",G158:G169)</f>
        <v>0</v>
      </c>
      <c r="H157" s="236"/>
      <c r="I157" s="236">
        <f>SUM(I158:I169)</f>
        <v>0</v>
      </c>
      <c r="J157" s="236"/>
      <c r="K157" s="236">
        <f>SUM(K158:K169)</f>
        <v>0</v>
      </c>
      <c r="L157" s="236"/>
      <c r="M157" s="236">
        <f>SUM(M158:M169)</f>
        <v>0</v>
      </c>
      <c r="N157" s="236"/>
      <c r="O157" s="236">
        <f>SUM(O158:O169)</f>
        <v>6.0000000000000005E-2</v>
      </c>
      <c r="P157" s="236"/>
      <c r="Q157" s="236">
        <f>SUM(Q158:Q169)</f>
        <v>0</v>
      </c>
      <c r="R157" s="236"/>
      <c r="S157" s="236"/>
      <c r="T157" s="236"/>
      <c r="U157" s="236"/>
      <c r="V157" s="236">
        <f>SUM(V158:V169)</f>
        <v>38.770000000000003</v>
      </c>
      <c r="W157" s="236"/>
      <c r="X157" s="236"/>
      <c r="AG157" t="s">
        <v>159</v>
      </c>
    </row>
    <row r="158" spans="1:60" outlineLevel="1" x14ac:dyDescent="0.25">
      <c r="A158" s="243">
        <v>62</v>
      </c>
      <c r="B158" s="244" t="s">
        <v>346</v>
      </c>
      <c r="C158" s="258" t="s">
        <v>347</v>
      </c>
      <c r="D158" s="245" t="s">
        <v>162</v>
      </c>
      <c r="E158" s="246">
        <v>183.547</v>
      </c>
      <c r="F158" s="247"/>
      <c r="G158" s="248">
        <f>ROUND(E158*F158,2)</f>
        <v>0</v>
      </c>
      <c r="H158" s="233"/>
      <c r="I158" s="232">
        <f>ROUND(E158*H158,2)</f>
        <v>0</v>
      </c>
      <c r="J158" s="233"/>
      <c r="K158" s="232">
        <f>ROUND(E158*J158,2)</f>
        <v>0</v>
      </c>
      <c r="L158" s="232">
        <v>21</v>
      </c>
      <c r="M158" s="232">
        <f>G158*(1+L158/100)</f>
        <v>0</v>
      </c>
      <c r="N158" s="232">
        <v>0</v>
      </c>
      <c r="O158" s="232">
        <f>ROUND(E158*N158,2)</f>
        <v>0</v>
      </c>
      <c r="P158" s="232">
        <v>0</v>
      </c>
      <c r="Q158" s="232">
        <f>ROUND(E158*P158,2)</f>
        <v>0</v>
      </c>
      <c r="R158" s="232"/>
      <c r="S158" s="232" t="s">
        <v>163</v>
      </c>
      <c r="T158" s="232" t="s">
        <v>163</v>
      </c>
      <c r="U158" s="232">
        <v>6.9709999999999994E-2</v>
      </c>
      <c r="V158" s="232">
        <f>ROUND(E158*U158,2)</f>
        <v>12.8</v>
      </c>
      <c r="W158" s="232"/>
      <c r="X158" s="232" t="s">
        <v>164</v>
      </c>
      <c r="Y158" s="212"/>
      <c r="Z158" s="212"/>
      <c r="AA158" s="212"/>
      <c r="AB158" s="212"/>
      <c r="AC158" s="212"/>
      <c r="AD158" s="212"/>
      <c r="AE158" s="212"/>
      <c r="AF158" s="212"/>
      <c r="AG158" s="212" t="s">
        <v>165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5">
      <c r="A159" s="229"/>
      <c r="B159" s="230"/>
      <c r="C159" s="259" t="s">
        <v>182</v>
      </c>
      <c r="D159" s="234"/>
      <c r="E159" s="235">
        <v>62.83</v>
      </c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167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5">
      <c r="A160" s="229"/>
      <c r="B160" s="230"/>
      <c r="C160" s="259" t="s">
        <v>190</v>
      </c>
      <c r="D160" s="234"/>
      <c r="E160" s="235">
        <v>122.562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12"/>
      <c r="Z160" s="212"/>
      <c r="AA160" s="212"/>
      <c r="AB160" s="212"/>
      <c r="AC160" s="212"/>
      <c r="AD160" s="212"/>
      <c r="AE160" s="212"/>
      <c r="AF160" s="212"/>
      <c r="AG160" s="212" t="s">
        <v>167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5">
      <c r="A161" s="229"/>
      <c r="B161" s="230"/>
      <c r="C161" s="259" t="s">
        <v>191</v>
      </c>
      <c r="D161" s="234"/>
      <c r="E161" s="235">
        <v>-1.845</v>
      </c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167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5">
      <c r="A162" s="243">
        <v>63</v>
      </c>
      <c r="B162" s="244" t="s">
        <v>348</v>
      </c>
      <c r="C162" s="258" t="s">
        <v>349</v>
      </c>
      <c r="D162" s="245" t="s">
        <v>162</v>
      </c>
      <c r="E162" s="246">
        <v>183.547</v>
      </c>
      <c r="F162" s="247"/>
      <c r="G162" s="248">
        <f>ROUND(E162*F162,2)</f>
        <v>0</v>
      </c>
      <c r="H162" s="233"/>
      <c r="I162" s="232">
        <f>ROUND(E162*H162,2)</f>
        <v>0</v>
      </c>
      <c r="J162" s="233"/>
      <c r="K162" s="232">
        <f>ROUND(E162*J162,2)</f>
        <v>0</v>
      </c>
      <c r="L162" s="232">
        <v>21</v>
      </c>
      <c r="M162" s="232">
        <f>G162*(1+L162/100)</f>
        <v>0</v>
      </c>
      <c r="N162" s="232">
        <v>5.0000000000000002E-5</v>
      </c>
      <c r="O162" s="232">
        <f>ROUND(E162*N162,2)</f>
        <v>0.01</v>
      </c>
      <c r="P162" s="232">
        <v>0</v>
      </c>
      <c r="Q162" s="232">
        <f>ROUND(E162*P162,2)</f>
        <v>0</v>
      </c>
      <c r="R162" s="232"/>
      <c r="S162" s="232" t="s">
        <v>163</v>
      </c>
      <c r="T162" s="232" t="s">
        <v>163</v>
      </c>
      <c r="U162" s="232">
        <v>3.2480000000000002E-2</v>
      </c>
      <c r="V162" s="232">
        <f>ROUND(E162*U162,2)</f>
        <v>5.96</v>
      </c>
      <c r="W162" s="232"/>
      <c r="X162" s="232" t="s">
        <v>164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165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5">
      <c r="A163" s="229"/>
      <c r="B163" s="230"/>
      <c r="C163" s="259" t="s">
        <v>182</v>
      </c>
      <c r="D163" s="234"/>
      <c r="E163" s="235">
        <v>62.83</v>
      </c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167</v>
      </c>
      <c r="AH163" s="212">
        <v>0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5">
      <c r="A164" s="229"/>
      <c r="B164" s="230"/>
      <c r="C164" s="259" t="s">
        <v>190</v>
      </c>
      <c r="D164" s="234"/>
      <c r="E164" s="235">
        <v>122.562</v>
      </c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12"/>
      <c r="Z164" s="212"/>
      <c r="AA164" s="212"/>
      <c r="AB164" s="212"/>
      <c r="AC164" s="212"/>
      <c r="AD164" s="212"/>
      <c r="AE164" s="212"/>
      <c r="AF164" s="212"/>
      <c r="AG164" s="212" t="s">
        <v>167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5">
      <c r="A165" s="229"/>
      <c r="B165" s="230"/>
      <c r="C165" s="259" t="s">
        <v>191</v>
      </c>
      <c r="D165" s="234"/>
      <c r="E165" s="235">
        <v>-1.845</v>
      </c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167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5">
      <c r="A166" s="243">
        <v>64</v>
      </c>
      <c r="B166" s="244" t="s">
        <v>350</v>
      </c>
      <c r="C166" s="258" t="s">
        <v>351</v>
      </c>
      <c r="D166" s="245" t="s">
        <v>162</v>
      </c>
      <c r="E166" s="246">
        <v>183.547</v>
      </c>
      <c r="F166" s="247"/>
      <c r="G166" s="248">
        <f>ROUND(E166*F166,2)</f>
        <v>0</v>
      </c>
      <c r="H166" s="233"/>
      <c r="I166" s="232">
        <f>ROUND(E166*H166,2)</f>
        <v>0</v>
      </c>
      <c r="J166" s="233"/>
      <c r="K166" s="232">
        <f>ROUND(E166*J166,2)</f>
        <v>0</v>
      </c>
      <c r="L166" s="232">
        <v>21</v>
      </c>
      <c r="M166" s="232">
        <f>G166*(1+L166/100)</f>
        <v>0</v>
      </c>
      <c r="N166" s="232">
        <v>2.5000000000000001E-4</v>
      </c>
      <c r="O166" s="232">
        <f>ROUND(E166*N166,2)</f>
        <v>0.05</v>
      </c>
      <c r="P166" s="232">
        <v>0</v>
      </c>
      <c r="Q166" s="232">
        <f>ROUND(E166*P166,2)</f>
        <v>0</v>
      </c>
      <c r="R166" s="232"/>
      <c r="S166" s="232" t="s">
        <v>163</v>
      </c>
      <c r="T166" s="232" t="s">
        <v>185</v>
      </c>
      <c r="U166" s="232">
        <v>0.10902000000000001</v>
      </c>
      <c r="V166" s="232">
        <f>ROUND(E166*U166,2)</f>
        <v>20.010000000000002</v>
      </c>
      <c r="W166" s="232"/>
      <c r="X166" s="232" t="s">
        <v>164</v>
      </c>
      <c r="Y166" s="212"/>
      <c r="Z166" s="212"/>
      <c r="AA166" s="212"/>
      <c r="AB166" s="212"/>
      <c r="AC166" s="212"/>
      <c r="AD166" s="212"/>
      <c r="AE166" s="212"/>
      <c r="AF166" s="212"/>
      <c r="AG166" s="212" t="s">
        <v>165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5">
      <c r="A167" s="229"/>
      <c r="B167" s="230"/>
      <c r="C167" s="259" t="s">
        <v>182</v>
      </c>
      <c r="D167" s="234"/>
      <c r="E167" s="235">
        <v>62.83</v>
      </c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12"/>
      <c r="Z167" s="212"/>
      <c r="AA167" s="212"/>
      <c r="AB167" s="212"/>
      <c r="AC167" s="212"/>
      <c r="AD167" s="212"/>
      <c r="AE167" s="212"/>
      <c r="AF167" s="212"/>
      <c r="AG167" s="212" t="s">
        <v>167</v>
      </c>
      <c r="AH167" s="212">
        <v>0</v>
      </c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5">
      <c r="A168" s="229"/>
      <c r="B168" s="230"/>
      <c r="C168" s="259" t="s">
        <v>190</v>
      </c>
      <c r="D168" s="234"/>
      <c r="E168" s="235">
        <v>122.562</v>
      </c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167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5">
      <c r="A169" s="229"/>
      <c r="B169" s="230"/>
      <c r="C169" s="259" t="s">
        <v>191</v>
      </c>
      <c r="D169" s="234"/>
      <c r="E169" s="235">
        <v>-1.845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12"/>
      <c r="Z169" s="212"/>
      <c r="AA169" s="212"/>
      <c r="AB169" s="212"/>
      <c r="AC169" s="212"/>
      <c r="AD169" s="212"/>
      <c r="AE169" s="212"/>
      <c r="AF169" s="212"/>
      <c r="AG169" s="212" t="s">
        <v>167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x14ac:dyDescent="0.25">
      <c r="A170" s="237" t="s">
        <v>158</v>
      </c>
      <c r="B170" s="238" t="s">
        <v>112</v>
      </c>
      <c r="C170" s="257" t="s">
        <v>113</v>
      </c>
      <c r="D170" s="239"/>
      <c r="E170" s="240"/>
      <c r="F170" s="241"/>
      <c r="G170" s="242">
        <f>SUMIF(AG171:AG177,"&lt;&gt;NOR",G171:G177)</f>
        <v>0</v>
      </c>
      <c r="H170" s="236"/>
      <c r="I170" s="236">
        <f>SUM(I171:I177)</f>
        <v>0</v>
      </c>
      <c r="J170" s="236"/>
      <c r="K170" s="236">
        <f>SUM(K171:K177)</f>
        <v>0</v>
      </c>
      <c r="L170" s="236"/>
      <c r="M170" s="236">
        <f>SUM(M171:M177)</f>
        <v>0</v>
      </c>
      <c r="N170" s="236"/>
      <c r="O170" s="236">
        <f>SUM(O171:O177)</f>
        <v>0</v>
      </c>
      <c r="P170" s="236"/>
      <c r="Q170" s="236">
        <f>SUM(Q171:Q177)</f>
        <v>0</v>
      </c>
      <c r="R170" s="236"/>
      <c r="S170" s="236"/>
      <c r="T170" s="236"/>
      <c r="U170" s="236"/>
      <c r="V170" s="236">
        <f>SUM(V171:V177)</f>
        <v>0</v>
      </c>
      <c r="W170" s="236"/>
      <c r="X170" s="236"/>
      <c r="AG170" t="s">
        <v>159</v>
      </c>
    </row>
    <row r="171" spans="1:60" ht="20.399999999999999" outlineLevel="1" x14ac:dyDescent="0.25">
      <c r="A171" s="249">
        <v>65</v>
      </c>
      <c r="B171" s="250" t="s">
        <v>352</v>
      </c>
      <c r="C171" s="260" t="s">
        <v>353</v>
      </c>
      <c r="D171" s="251" t="s">
        <v>201</v>
      </c>
      <c r="E171" s="252">
        <v>4</v>
      </c>
      <c r="F171" s="253"/>
      <c r="G171" s="254">
        <f>ROUND(E171*F171,2)</f>
        <v>0</v>
      </c>
      <c r="H171" s="233"/>
      <c r="I171" s="232">
        <f>ROUND(E171*H171,2)</f>
        <v>0</v>
      </c>
      <c r="J171" s="233"/>
      <c r="K171" s="232">
        <f>ROUND(E171*J171,2)</f>
        <v>0</v>
      </c>
      <c r="L171" s="232">
        <v>21</v>
      </c>
      <c r="M171" s="232">
        <f>G171*(1+L171/100)</f>
        <v>0</v>
      </c>
      <c r="N171" s="232">
        <v>0</v>
      </c>
      <c r="O171" s="232">
        <f>ROUND(E171*N171,2)</f>
        <v>0</v>
      </c>
      <c r="P171" s="232">
        <v>0</v>
      </c>
      <c r="Q171" s="232">
        <f>ROUND(E171*P171,2)</f>
        <v>0</v>
      </c>
      <c r="R171" s="232"/>
      <c r="S171" s="232" t="s">
        <v>193</v>
      </c>
      <c r="T171" s="232" t="s">
        <v>185</v>
      </c>
      <c r="U171" s="232">
        <v>0</v>
      </c>
      <c r="V171" s="232">
        <f>ROUND(E171*U171,2)</f>
        <v>0</v>
      </c>
      <c r="W171" s="232"/>
      <c r="X171" s="232" t="s">
        <v>164</v>
      </c>
      <c r="Y171" s="212"/>
      <c r="Z171" s="212"/>
      <c r="AA171" s="212"/>
      <c r="AB171" s="212"/>
      <c r="AC171" s="212"/>
      <c r="AD171" s="212"/>
      <c r="AE171" s="212"/>
      <c r="AF171" s="212"/>
      <c r="AG171" s="212" t="s">
        <v>165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20.399999999999999" outlineLevel="1" x14ac:dyDescent="0.25">
      <c r="A172" s="249">
        <v>66</v>
      </c>
      <c r="B172" s="250" t="s">
        <v>354</v>
      </c>
      <c r="C172" s="260" t="s">
        <v>355</v>
      </c>
      <c r="D172" s="251" t="s">
        <v>201</v>
      </c>
      <c r="E172" s="252">
        <v>2</v>
      </c>
      <c r="F172" s="253"/>
      <c r="G172" s="254">
        <f>ROUND(E172*F172,2)</f>
        <v>0</v>
      </c>
      <c r="H172" s="233"/>
      <c r="I172" s="232">
        <f>ROUND(E172*H172,2)</f>
        <v>0</v>
      </c>
      <c r="J172" s="233"/>
      <c r="K172" s="232">
        <f>ROUND(E172*J172,2)</f>
        <v>0</v>
      </c>
      <c r="L172" s="232">
        <v>21</v>
      </c>
      <c r="M172" s="232">
        <f>G172*(1+L172/100)</f>
        <v>0</v>
      </c>
      <c r="N172" s="232">
        <v>0</v>
      </c>
      <c r="O172" s="232">
        <f>ROUND(E172*N172,2)</f>
        <v>0</v>
      </c>
      <c r="P172" s="232">
        <v>0</v>
      </c>
      <c r="Q172" s="232">
        <f>ROUND(E172*P172,2)</f>
        <v>0</v>
      </c>
      <c r="R172" s="232"/>
      <c r="S172" s="232" t="s">
        <v>193</v>
      </c>
      <c r="T172" s="232" t="s">
        <v>185</v>
      </c>
      <c r="U172" s="232">
        <v>0</v>
      </c>
      <c r="V172" s="232">
        <f>ROUND(E172*U172,2)</f>
        <v>0</v>
      </c>
      <c r="W172" s="232"/>
      <c r="X172" s="232" t="s">
        <v>164</v>
      </c>
      <c r="Y172" s="212"/>
      <c r="Z172" s="212"/>
      <c r="AA172" s="212"/>
      <c r="AB172" s="212"/>
      <c r="AC172" s="212"/>
      <c r="AD172" s="212"/>
      <c r="AE172" s="212"/>
      <c r="AF172" s="212"/>
      <c r="AG172" s="212" t="s">
        <v>165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ht="20.399999999999999" outlineLevel="1" x14ac:dyDescent="0.25">
      <c r="A173" s="249">
        <v>67</v>
      </c>
      <c r="B173" s="250" t="s">
        <v>356</v>
      </c>
      <c r="C173" s="260" t="s">
        <v>357</v>
      </c>
      <c r="D173" s="251" t="s">
        <v>201</v>
      </c>
      <c r="E173" s="252">
        <v>1</v>
      </c>
      <c r="F173" s="253"/>
      <c r="G173" s="254">
        <f>ROUND(E173*F173,2)</f>
        <v>0</v>
      </c>
      <c r="H173" s="233"/>
      <c r="I173" s="232">
        <f>ROUND(E173*H173,2)</f>
        <v>0</v>
      </c>
      <c r="J173" s="233"/>
      <c r="K173" s="232">
        <f>ROUND(E173*J173,2)</f>
        <v>0</v>
      </c>
      <c r="L173" s="232">
        <v>21</v>
      </c>
      <c r="M173" s="232">
        <f>G173*(1+L173/100)</f>
        <v>0</v>
      </c>
      <c r="N173" s="232">
        <v>0</v>
      </c>
      <c r="O173" s="232">
        <f>ROUND(E173*N173,2)</f>
        <v>0</v>
      </c>
      <c r="P173" s="232">
        <v>0</v>
      </c>
      <c r="Q173" s="232">
        <f>ROUND(E173*P173,2)</f>
        <v>0</v>
      </c>
      <c r="R173" s="232"/>
      <c r="S173" s="232" t="s">
        <v>193</v>
      </c>
      <c r="T173" s="232" t="s">
        <v>185</v>
      </c>
      <c r="U173" s="232">
        <v>0</v>
      </c>
      <c r="V173" s="232">
        <f>ROUND(E173*U173,2)</f>
        <v>0</v>
      </c>
      <c r="W173" s="232"/>
      <c r="X173" s="232" t="s">
        <v>164</v>
      </c>
      <c r="Y173" s="212"/>
      <c r="Z173" s="212"/>
      <c r="AA173" s="212"/>
      <c r="AB173" s="212"/>
      <c r="AC173" s="212"/>
      <c r="AD173" s="212"/>
      <c r="AE173" s="212"/>
      <c r="AF173" s="212"/>
      <c r="AG173" s="212" t="s">
        <v>165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ht="20.399999999999999" outlineLevel="1" x14ac:dyDescent="0.25">
      <c r="A174" s="249">
        <v>68</v>
      </c>
      <c r="B174" s="250" t="s">
        <v>358</v>
      </c>
      <c r="C174" s="260" t="s">
        <v>359</v>
      </c>
      <c r="D174" s="251" t="s">
        <v>201</v>
      </c>
      <c r="E174" s="252">
        <v>1</v>
      </c>
      <c r="F174" s="253"/>
      <c r="G174" s="254">
        <f>ROUND(E174*F174,2)</f>
        <v>0</v>
      </c>
      <c r="H174" s="233"/>
      <c r="I174" s="232">
        <f>ROUND(E174*H174,2)</f>
        <v>0</v>
      </c>
      <c r="J174" s="233"/>
      <c r="K174" s="232">
        <f>ROUND(E174*J174,2)</f>
        <v>0</v>
      </c>
      <c r="L174" s="232">
        <v>21</v>
      </c>
      <c r="M174" s="232">
        <f>G174*(1+L174/100)</f>
        <v>0</v>
      </c>
      <c r="N174" s="232">
        <v>0</v>
      </c>
      <c r="O174" s="232">
        <f>ROUND(E174*N174,2)</f>
        <v>0</v>
      </c>
      <c r="P174" s="232">
        <v>0</v>
      </c>
      <c r="Q174" s="232">
        <f>ROUND(E174*P174,2)</f>
        <v>0</v>
      </c>
      <c r="R174" s="232"/>
      <c r="S174" s="232" t="s">
        <v>193</v>
      </c>
      <c r="T174" s="232" t="s">
        <v>185</v>
      </c>
      <c r="U174" s="232">
        <v>0</v>
      </c>
      <c r="V174" s="232">
        <f>ROUND(E174*U174,2)</f>
        <v>0</v>
      </c>
      <c r="W174" s="232"/>
      <c r="X174" s="232" t="s">
        <v>164</v>
      </c>
      <c r="Y174" s="212"/>
      <c r="Z174" s="212"/>
      <c r="AA174" s="212"/>
      <c r="AB174" s="212"/>
      <c r="AC174" s="212"/>
      <c r="AD174" s="212"/>
      <c r="AE174" s="212"/>
      <c r="AF174" s="212"/>
      <c r="AG174" s="212" t="s">
        <v>165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ht="20.399999999999999" outlineLevel="1" x14ac:dyDescent="0.25">
      <c r="A175" s="243">
        <v>69</v>
      </c>
      <c r="B175" s="244" t="s">
        <v>360</v>
      </c>
      <c r="C175" s="258" t="s">
        <v>361</v>
      </c>
      <c r="D175" s="245" t="s">
        <v>171</v>
      </c>
      <c r="E175" s="246">
        <v>10.8</v>
      </c>
      <c r="F175" s="247"/>
      <c r="G175" s="248">
        <f>ROUND(E175*F175,2)</f>
        <v>0</v>
      </c>
      <c r="H175" s="233"/>
      <c r="I175" s="232">
        <f>ROUND(E175*H175,2)</f>
        <v>0</v>
      </c>
      <c r="J175" s="233"/>
      <c r="K175" s="232">
        <f>ROUND(E175*J175,2)</f>
        <v>0</v>
      </c>
      <c r="L175" s="232">
        <v>21</v>
      </c>
      <c r="M175" s="232">
        <f>G175*(1+L175/100)</f>
        <v>0</v>
      </c>
      <c r="N175" s="232">
        <v>0</v>
      </c>
      <c r="O175" s="232">
        <f>ROUND(E175*N175,2)</f>
        <v>0</v>
      </c>
      <c r="P175" s="232">
        <v>0</v>
      </c>
      <c r="Q175" s="232">
        <f>ROUND(E175*P175,2)</f>
        <v>0</v>
      </c>
      <c r="R175" s="232"/>
      <c r="S175" s="232" t="s">
        <v>193</v>
      </c>
      <c r="T175" s="232" t="s">
        <v>185</v>
      </c>
      <c r="U175" s="232">
        <v>0</v>
      </c>
      <c r="V175" s="232">
        <f>ROUND(E175*U175,2)</f>
        <v>0</v>
      </c>
      <c r="W175" s="232"/>
      <c r="X175" s="232" t="s">
        <v>164</v>
      </c>
      <c r="Y175" s="212"/>
      <c r="Z175" s="212"/>
      <c r="AA175" s="212"/>
      <c r="AB175" s="212"/>
      <c r="AC175" s="212"/>
      <c r="AD175" s="212"/>
      <c r="AE175" s="212"/>
      <c r="AF175" s="212"/>
      <c r="AG175" s="212" t="s">
        <v>165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5">
      <c r="A176" s="229"/>
      <c r="B176" s="230"/>
      <c r="C176" s="259" t="s">
        <v>362</v>
      </c>
      <c r="D176" s="234"/>
      <c r="E176" s="235">
        <v>10.8</v>
      </c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12"/>
      <c r="Z176" s="212"/>
      <c r="AA176" s="212"/>
      <c r="AB176" s="212"/>
      <c r="AC176" s="212"/>
      <c r="AD176" s="212"/>
      <c r="AE176" s="212"/>
      <c r="AF176" s="212"/>
      <c r="AG176" s="212" t="s">
        <v>167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5">
      <c r="A177" s="249">
        <v>70</v>
      </c>
      <c r="B177" s="250" t="s">
        <v>363</v>
      </c>
      <c r="C177" s="260" t="s">
        <v>364</v>
      </c>
      <c r="D177" s="251" t="s">
        <v>201</v>
      </c>
      <c r="E177" s="252">
        <v>5</v>
      </c>
      <c r="F177" s="253"/>
      <c r="G177" s="254">
        <f>ROUND(E177*F177,2)</f>
        <v>0</v>
      </c>
      <c r="H177" s="233"/>
      <c r="I177" s="232">
        <f>ROUND(E177*H177,2)</f>
        <v>0</v>
      </c>
      <c r="J177" s="233"/>
      <c r="K177" s="232">
        <f>ROUND(E177*J177,2)</f>
        <v>0</v>
      </c>
      <c r="L177" s="232">
        <v>21</v>
      </c>
      <c r="M177" s="232">
        <f>G177*(1+L177/100)</f>
        <v>0</v>
      </c>
      <c r="N177" s="232">
        <v>0</v>
      </c>
      <c r="O177" s="232">
        <f>ROUND(E177*N177,2)</f>
        <v>0</v>
      </c>
      <c r="P177" s="232">
        <v>0</v>
      </c>
      <c r="Q177" s="232">
        <f>ROUND(E177*P177,2)</f>
        <v>0</v>
      </c>
      <c r="R177" s="232"/>
      <c r="S177" s="232" t="s">
        <v>193</v>
      </c>
      <c r="T177" s="232" t="s">
        <v>185</v>
      </c>
      <c r="U177" s="232">
        <v>0</v>
      </c>
      <c r="V177" s="232">
        <f>ROUND(E177*U177,2)</f>
        <v>0</v>
      </c>
      <c r="W177" s="232"/>
      <c r="X177" s="232" t="s">
        <v>164</v>
      </c>
      <c r="Y177" s="212"/>
      <c r="Z177" s="212"/>
      <c r="AA177" s="212"/>
      <c r="AB177" s="212"/>
      <c r="AC177" s="212"/>
      <c r="AD177" s="212"/>
      <c r="AE177" s="212"/>
      <c r="AF177" s="212"/>
      <c r="AG177" s="212" t="s">
        <v>165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ht="26.4" x14ac:dyDescent="0.25">
      <c r="A178" s="237" t="s">
        <v>158</v>
      </c>
      <c r="B178" s="238" t="s">
        <v>124</v>
      </c>
      <c r="C178" s="257" t="s">
        <v>125</v>
      </c>
      <c r="D178" s="239"/>
      <c r="E178" s="240"/>
      <c r="F178" s="241"/>
      <c r="G178" s="242">
        <f>SUMIF(AG179:AG179,"&lt;&gt;NOR",G179:G179)</f>
        <v>0</v>
      </c>
      <c r="H178" s="236"/>
      <c r="I178" s="236">
        <f>SUM(I179:I179)</f>
        <v>0</v>
      </c>
      <c r="J178" s="236"/>
      <c r="K178" s="236">
        <f>SUM(K179:K179)</f>
        <v>0</v>
      </c>
      <c r="L178" s="236"/>
      <c r="M178" s="236">
        <f>SUM(M179:M179)</f>
        <v>0</v>
      </c>
      <c r="N178" s="236"/>
      <c r="O178" s="236">
        <f>SUM(O179:O179)</f>
        <v>0</v>
      </c>
      <c r="P178" s="236"/>
      <c r="Q178" s="236">
        <f>SUM(Q179:Q179)</f>
        <v>0</v>
      </c>
      <c r="R178" s="236"/>
      <c r="S178" s="236"/>
      <c r="T178" s="236"/>
      <c r="U178" s="236"/>
      <c r="V178" s="236">
        <f>SUM(V179:V179)</f>
        <v>0</v>
      </c>
      <c r="W178" s="236"/>
      <c r="X178" s="236"/>
      <c r="AG178" t="s">
        <v>159</v>
      </c>
    </row>
    <row r="179" spans="1:60" ht="20.399999999999999" outlineLevel="1" x14ac:dyDescent="0.25">
      <c r="A179" s="249">
        <v>71</v>
      </c>
      <c r="B179" s="250" t="s">
        <v>365</v>
      </c>
      <c r="C179" s="260" t="s">
        <v>366</v>
      </c>
      <c r="D179" s="251" t="s">
        <v>201</v>
      </c>
      <c r="E179" s="252">
        <v>1</v>
      </c>
      <c r="F179" s="253"/>
      <c r="G179" s="254">
        <f>ROUND(E179*F179,2)</f>
        <v>0</v>
      </c>
      <c r="H179" s="233"/>
      <c r="I179" s="232">
        <f>ROUND(E179*H179,2)</f>
        <v>0</v>
      </c>
      <c r="J179" s="233"/>
      <c r="K179" s="232">
        <f>ROUND(E179*J179,2)</f>
        <v>0</v>
      </c>
      <c r="L179" s="232">
        <v>21</v>
      </c>
      <c r="M179" s="232">
        <f>G179*(1+L179/100)</f>
        <v>0</v>
      </c>
      <c r="N179" s="232">
        <v>0</v>
      </c>
      <c r="O179" s="232">
        <f>ROUND(E179*N179,2)</f>
        <v>0</v>
      </c>
      <c r="P179" s="232">
        <v>0</v>
      </c>
      <c r="Q179" s="232">
        <f>ROUND(E179*P179,2)</f>
        <v>0</v>
      </c>
      <c r="R179" s="232"/>
      <c r="S179" s="232" t="s">
        <v>193</v>
      </c>
      <c r="T179" s="232" t="s">
        <v>185</v>
      </c>
      <c r="U179" s="232">
        <v>0</v>
      </c>
      <c r="V179" s="232">
        <f>ROUND(E179*U179,2)</f>
        <v>0</v>
      </c>
      <c r="W179" s="232"/>
      <c r="X179" s="232" t="s">
        <v>164</v>
      </c>
      <c r="Y179" s="212"/>
      <c r="Z179" s="212"/>
      <c r="AA179" s="212"/>
      <c r="AB179" s="212"/>
      <c r="AC179" s="212"/>
      <c r="AD179" s="212"/>
      <c r="AE179" s="212"/>
      <c r="AF179" s="212"/>
      <c r="AG179" s="212" t="s">
        <v>165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x14ac:dyDescent="0.25">
      <c r="A180" s="237" t="s">
        <v>158</v>
      </c>
      <c r="B180" s="238" t="s">
        <v>128</v>
      </c>
      <c r="C180" s="257" t="s">
        <v>129</v>
      </c>
      <c r="D180" s="239"/>
      <c r="E180" s="240"/>
      <c r="F180" s="241"/>
      <c r="G180" s="242">
        <f>SUMIF(AG181:AG187,"&lt;&gt;NOR",G181:G187)</f>
        <v>0</v>
      </c>
      <c r="H180" s="236"/>
      <c r="I180" s="236">
        <f>SUM(I181:I187)</f>
        <v>0</v>
      </c>
      <c r="J180" s="236"/>
      <c r="K180" s="236">
        <f>SUM(K181:K187)</f>
        <v>0</v>
      </c>
      <c r="L180" s="236"/>
      <c r="M180" s="236">
        <f>SUM(M181:M187)</f>
        <v>0</v>
      </c>
      <c r="N180" s="236"/>
      <c r="O180" s="236">
        <f>SUM(O181:O187)</f>
        <v>0</v>
      </c>
      <c r="P180" s="236"/>
      <c r="Q180" s="236">
        <f>SUM(Q181:Q187)</f>
        <v>0</v>
      </c>
      <c r="R180" s="236"/>
      <c r="S180" s="236"/>
      <c r="T180" s="236"/>
      <c r="U180" s="236"/>
      <c r="V180" s="236">
        <f>SUM(V181:V187)</f>
        <v>31.88</v>
      </c>
      <c r="W180" s="236"/>
      <c r="X180" s="236"/>
      <c r="AG180" t="s">
        <v>159</v>
      </c>
    </row>
    <row r="181" spans="1:60" outlineLevel="1" x14ac:dyDescent="0.25">
      <c r="A181" s="249">
        <v>72</v>
      </c>
      <c r="B181" s="250" t="s">
        <v>367</v>
      </c>
      <c r="C181" s="260" t="s">
        <v>368</v>
      </c>
      <c r="D181" s="251" t="s">
        <v>241</v>
      </c>
      <c r="E181" s="252">
        <v>11.63946</v>
      </c>
      <c r="F181" s="253"/>
      <c r="G181" s="254">
        <f>ROUND(E181*F181,2)</f>
        <v>0</v>
      </c>
      <c r="H181" s="233"/>
      <c r="I181" s="232">
        <f>ROUND(E181*H181,2)</f>
        <v>0</v>
      </c>
      <c r="J181" s="233"/>
      <c r="K181" s="232">
        <f>ROUND(E181*J181,2)</f>
        <v>0</v>
      </c>
      <c r="L181" s="232">
        <v>21</v>
      </c>
      <c r="M181" s="232">
        <f>G181*(1+L181/100)</f>
        <v>0</v>
      </c>
      <c r="N181" s="232">
        <v>0</v>
      </c>
      <c r="O181" s="232">
        <f>ROUND(E181*N181,2)</f>
        <v>0</v>
      </c>
      <c r="P181" s="232">
        <v>0</v>
      </c>
      <c r="Q181" s="232">
        <f>ROUND(E181*P181,2)</f>
        <v>0</v>
      </c>
      <c r="R181" s="232"/>
      <c r="S181" s="232" t="s">
        <v>163</v>
      </c>
      <c r="T181" s="232" t="s">
        <v>163</v>
      </c>
      <c r="U181" s="232">
        <v>0.93300000000000005</v>
      </c>
      <c r="V181" s="232">
        <f>ROUND(E181*U181,2)</f>
        <v>10.86</v>
      </c>
      <c r="W181" s="232"/>
      <c r="X181" s="232" t="s">
        <v>369</v>
      </c>
      <c r="Y181" s="212"/>
      <c r="Z181" s="212"/>
      <c r="AA181" s="212"/>
      <c r="AB181" s="212"/>
      <c r="AC181" s="212"/>
      <c r="AD181" s="212"/>
      <c r="AE181" s="212"/>
      <c r="AF181" s="212"/>
      <c r="AG181" s="212" t="s">
        <v>370</v>
      </c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5">
      <c r="A182" s="249">
        <v>73</v>
      </c>
      <c r="B182" s="250" t="s">
        <v>371</v>
      </c>
      <c r="C182" s="260" t="s">
        <v>372</v>
      </c>
      <c r="D182" s="251" t="s">
        <v>241</v>
      </c>
      <c r="E182" s="252">
        <v>11.63946</v>
      </c>
      <c r="F182" s="253"/>
      <c r="G182" s="254">
        <f>ROUND(E182*F182,2)</f>
        <v>0</v>
      </c>
      <c r="H182" s="233"/>
      <c r="I182" s="232">
        <f>ROUND(E182*H182,2)</f>
        <v>0</v>
      </c>
      <c r="J182" s="233"/>
      <c r="K182" s="232">
        <f>ROUND(E182*J182,2)</f>
        <v>0</v>
      </c>
      <c r="L182" s="232">
        <v>21</v>
      </c>
      <c r="M182" s="232">
        <f>G182*(1+L182/100)</f>
        <v>0</v>
      </c>
      <c r="N182" s="232">
        <v>0</v>
      </c>
      <c r="O182" s="232">
        <f>ROUND(E182*N182,2)</f>
        <v>0</v>
      </c>
      <c r="P182" s="232">
        <v>0</v>
      </c>
      <c r="Q182" s="232">
        <f>ROUND(E182*P182,2)</f>
        <v>0</v>
      </c>
      <c r="R182" s="232"/>
      <c r="S182" s="232" t="s">
        <v>163</v>
      </c>
      <c r="T182" s="232" t="s">
        <v>163</v>
      </c>
      <c r="U182" s="232">
        <v>0.49</v>
      </c>
      <c r="V182" s="232">
        <f>ROUND(E182*U182,2)</f>
        <v>5.7</v>
      </c>
      <c r="W182" s="232"/>
      <c r="X182" s="232" t="s">
        <v>369</v>
      </c>
      <c r="Y182" s="212"/>
      <c r="Z182" s="212"/>
      <c r="AA182" s="212"/>
      <c r="AB182" s="212"/>
      <c r="AC182" s="212"/>
      <c r="AD182" s="212"/>
      <c r="AE182" s="212"/>
      <c r="AF182" s="212"/>
      <c r="AG182" s="212" t="s">
        <v>370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5">
      <c r="A183" s="249">
        <v>74</v>
      </c>
      <c r="B183" s="250" t="s">
        <v>373</v>
      </c>
      <c r="C183" s="260" t="s">
        <v>374</v>
      </c>
      <c r="D183" s="251" t="s">
        <v>241</v>
      </c>
      <c r="E183" s="252">
        <v>104.75514</v>
      </c>
      <c r="F183" s="253"/>
      <c r="G183" s="254">
        <f>ROUND(E183*F183,2)</f>
        <v>0</v>
      </c>
      <c r="H183" s="233"/>
      <c r="I183" s="232">
        <f>ROUND(E183*H183,2)</f>
        <v>0</v>
      </c>
      <c r="J183" s="233"/>
      <c r="K183" s="232">
        <f>ROUND(E183*J183,2)</f>
        <v>0</v>
      </c>
      <c r="L183" s="232">
        <v>21</v>
      </c>
      <c r="M183" s="232">
        <f>G183*(1+L183/100)</f>
        <v>0</v>
      </c>
      <c r="N183" s="232">
        <v>0</v>
      </c>
      <c r="O183" s="232">
        <f>ROUND(E183*N183,2)</f>
        <v>0</v>
      </c>
      <c r="P183" s="232">
        <v>0</v>
      </c>
      <c r="Q183" s="232">
        <f>ROUND(E183*P183,2)</f>
        <v>0</v>
      </c>
      <c r="R183" s="232"/>
      <c r="S183" s="232" t="s">
        <v>163</v>
      </c>
      <c r="T183" s="232" t="s">
        <v>163</v>
      </c>
      <c r="U183" s="232">
        <v>0</v>
      </c>
      <c r="V183" s="232">
        <f>ROUND(E183*U183,2)</f>
        <v>0</v>
      </c>
      <c r="W183" s="232"/>
      <c r="X183" s="232" t="s">
        <v>369</v>
      </c>
      <c r="Y183" s="212"/>
      <c r="Z183" s="212"/>
      <c r="AA183" s="212"/>
      <c r="AB183" s="212"/>
      <c r="AC183" s="212"/>
      <c r="AD183" s="212"/>
      <c r="AE183" s="212"/>
      <c r="AF183" s="212"/>
      <c r="AG183" s="212" t="s">
        <v>370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5">
      <c r="A184" s="249">
        <v>75</v>
      </c>
      <c r="B184" s="250" t="s">
        <v>375</v>
      </c>
      <c r="C184" s="260" t="s">
        <v>376</v>
      </c>
      <c r="D184" s="251" t="s">
        <v>241</v>
      </c>
      <c r="E184" s="252">
        <v>11.63946</v>
      </c>
      <c r="F184" s="253"/>
      <c r="G184" s="254">
        <f>ROUND(E184*F184,2)</f>
        <v>0</v>
      </c>
      <c r="H184" s="233"/>
      <c r="I184" s="232">
        <f>ROUND(E184*H184,2)</f>
        <v>0</v>
      </c>
      <c r="J184" s="233"/>
      <c r="K184" s="232">
        <f>ROUND(E184*J184,2)</f>
        <v>0</v>
      </c>
      <c r="L184" s="232">
        <v>21</v>
      </c>
      <c r="M184" s="232">
        <f>G184*(1+L184/100)</f>
        <v>0</v>
      </c>
      <c r="N184" s="232">
        <v>0</v>
      </c>
      <c r="O184" s="232">
        <f>ROUND(E184*N184,2)</f>
        <v>0</v>
      </c>
      <c r="P184" s="232">
        <v>0</v>
      </c>
      <c r="Q184" s="232">
        <f>ROUND(E184*P184,2)</f>
        <v>0</v>
      </c>
      <c r="R184" s="232"/>
      <c r="S184" s="232" t="s">
        <v>163</v>
      </c>
      <c r="T184" s="232" t="s">
        <v>163</v>
      </c>
      <c r="U184" s="232">
        <v>0.94199999999999995</v>
      </c>
      <c r="V184" s="232">
        <f>ROUND(E184*U184,2)</f>
        <v>10.96</v>
      </c>
      <c r="W184" s="232"/>
      <c r="X184" s="232" t="s">
        <v>369</v>
      </c>
      <c r="Y184" s="212"/>
      <c r="Z184" s="212"/>
      <c r="AA184" s="212"/>
      <c r="AB184" s="212"/>
      <c r="AC184" s="212"/>
      <c r="AD184" s="212"/>
      <c r="AE184" s="212"/>
      <c r="AF184" s="212"/>
      <c r="AG184" s="212" t="s">
        <v>370</v>
      </c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5">
      <c r="A185" s="249">
        <v>76</v>
      </c>
      <c r="B185" s="250" t="s">
        <v>377</v>
      </c>
      <c r="C185" s="260" t="s">
        <v>378</v>
      </c>
      <c r="D185" s="251" t="s">
        <v>241</v>
      </c>
      <c r="E185" s="252">
        <v>11.63946</v>
      </c>
      <c r="F185" s="253"/>
      <c r="G185" s="254">
        <f>ROUND(E185*F185,2)</f>
        <v>0</v>
      </c>
      <c r="H185" s="233"/>
      <c r="I185" s="232">
        <f>ROUND(E185*H185,2)</f>
        <v>0</v>
      </c>
      <c r="J185" s="233"/>
      <c r="K185" s="232">
        <f>ROUND(E185*J185,2)</f>
        <v>0</v>
      </c>
      <c r="L185" s="232">
        <v>21</v>
      </c>
      <c r="M185" s="232">
        <f>G185*(1+L185/100)</f>
        <v>0</v>
      </c>
      <c r="N185" s="232">
        <v>0</v>
      </c>
      <c r="O185" s="232">
        <f>ROUND(E185*N185,2)</f>
        <v>0</v>
      </c>
      <c r="P185" s="232">
        <v>0</v>
      </c>
      <c r="Q185" s="232">
        <f>ROUND(E185*P185,2)</f>
        <v>0</v>
      </c>
      <c r="R185" s="232"/>
      <c r="S185" s="232" t="s">
        <v>163</v>
      </c>
      <c r="T185" s="232" t="s">
        <v>163</v>
      </c>
      <c r="U185" s="232">
        <v>0.105</v>
      </c>
      <c r="V185" s="232">
        <f>ROUND(E185*U185,2)</f>
        <v>1.22</v>
      </c>
      <c r="W185" s="232"/>
      <c r="X185" s="232" t="s">
        <v>369</v>
      </c>
      <c r="Y185" s="212"/>
      <c r="Z185" s="212"/>
      <c r="AA185" s="212"/>
      <c r="AB185" s="212"/>
      <c r="AC185" s="212"/>
      <c r="AD185" s="212"/>
      <c r="AE185" s="212"/>
      <c r="AF185" s="212"/>
      <c r="AG185" s="212" t="s">
        <v>370</v>
      </c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5">
      <c r="A186" s="249">
        <v>77</v>
      </c>
      <c r="B186" s="250" t="s">
        <v>379</v>
      </c>
      <c r="C186" s="260" t="s">
        <v>380</v>
      </c>
      <c r="D186" s="251" t="s">
        <v>241</v>
      </c>
      <c r="E186" s="252">
        <v>11.63946</v>
      </c>
      <c r="F186" s="253"/>
      <c r="G186" s="254">
        <f>ROUND(E186*F186,2)</f>
        <v>0</v>
      </c>
      <c r="H186" s="233"/>
      <c r="I186" s="232">
        <f>ROUND(E186*H186,2)</f>
        <v>0</v>
      </c>
      <c r="J186" s="233"/>
      <c r="K186" s="232">
        <f>ROUND(E186*J186,2)</f>
        <v>0</v>
      </c>
      <c r="L186" s="232">
        <v>21</v>
      </c>
      <c r="M186" s="232">
        <f>G186*(1+L186/100)</f>
        <v>0</v>
      </c>
      <c r="N186" s="232">
        <v>0</v>
      </c>
      <c r="O186" s="232">
        <f>ROUND(E186*N186,2)</f>
        <v>0</v>
      </c>
      <c r="P186" s="232">
        <v>0</v>
      </c>
      <c r="Q186" s="232">
        <f>ROUND(E186*P186,2)</f>
        <v>0</v>
      </c>
      <c r="R186" s="232"/>
      <c r="S186" s="232" t="s">
        <v>163</v>
      </c>
      <c r="T186" s="232" t="s">
        <v>163</v>
      </c>
      <c r="U186" s="232">
        <v>0</v>
      </c>
      <c r="V186" s="232">
        <f>ROUND(E186*U186,2)</f>
        <v>0</v>
      </c>
      <c r="W186" s="232"/>
      <c r="X186" s="232" t="s">
        <v>369</v>
      </c>
      <c r="Y186" s="212"/>
      <c r="Z186" s="212"/>
      <c r="AA186" s="212"/>
      <c r="AB186" s="212"/>
      <c r="AC186" s="212"/>
      <c r="AD186" s="212"/>
      <c r="AE186" s="212"/>
      <c r="AF186" s="212"/>
      <c r="AG186" s="212" t="s">
        <v>370</v>
      </c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5">
      <c r="A187" s="243">
        <v>78</v>
      </c>
      <c r="B187" s="244" t="s">
        <v>381</v>
      </c>
      <c r="C187" s="258" t="s">
        <v>382</v>
      </c>
      <c r="D187" s="245" t="s">
        <v>241</v>
      </c>
      <c r="E187" s="246">
        <v>11.63946</v>
      </c>
      <c r="F187" s="247"/>
      <c r="G187" s="248">
        <f>ROUND(E187*F187,2)</f>
        <v>0</v>
      </c>
      <c r="H187" s="233"/>
      <c r="I187" s="232">
        <f>ROUND(E187*H187,2)</f>
        <v>0</v>
      </c>
      <c r="J187" s="233"/>
      <c r="K187" s="232">
        <f>ROUND(E187*J187,2)</f>
        <v>0</v>
      </c>
      <c r="L187" s="232">
        <v>21</v>
      </c>
      <c r="M187" s="232">
        <f>G187*(1+L187/100)</f>
        <v>0</v>
      </c>
      <c r="N187" s="232">
        <v>0</v>
      </c>
      <c r="O187" s="232">
        <f>ROUND(E187*N187,2)</f>
        <v>0</v>
      </c>
      <c r="P187" s="232">
        <v>0</v>
      </c>
      <c r="Q187" s="232">
        <f>ROUND(E187*P187,2)</f>
        <v>0</v>
      </c>
      <c r="R187" s="232"/>
      <c r="S187" s="232" t="s">
        <v>193</v>
      </c>
      <c r="T187" s="232" t="s">
        <v>383</v>
      </c>
      <c r="U187" s="232">
        <v>0.27</v>
      </c>
      <c r="V187" s="232">
        <f>ROUND(E187*U187,2)</f>
        <v>3.14</v>
      </c>
      <c r="W187" s="232"/>
      <c r="X187" s="232" t="s">
        <v>369</v>
      </c>
      <c r="Y187" s="212"/>
      <c r="Z187" s="212"/>
      <c r="AA187" s="212"/>
      <c r="AB187" s="212"/>
      <c r="AC187" s="212"/>
      <c r="AD187" s="212"/>
      <c r="AE187" s="212"/>
      <c r="AF187" s="212"/>
      <c r="AG187" s="212" t="s">
        <v>370</v>
      </c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x14ac:dyDescent="0.25">
      <c r="A188" s="3"/>
      <c r="B188" s="4"/>
      <c r="C188" s="262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AE188">
        <v>15</v>
      </c>
      <c r="AF188">
        <v>21</v>
      </c>
      <c r="AG188" t="s">
        <v>145</v>
      </c>
    </row>
    <row r="189" spans="1:60" x14ac:dyDescent="0.25">
      <c r="A189" s="215"/>
      <c r="B189" s="216" t="s">
        <v>31</v>
      </c>
      <c r="C189" s="263"/>
      <c r="D189" s="217"/>
      <c r="E189" s="218"/>
      <c r="F189" s="218"/>
      <c r="G189" s="256">
        <f>G8+G19+G25+G31+G54+G58+G61+G75+G77+G82+G85+G106+G130+G149+G157+G170+G178+G180</f>
        <v>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AE189">
        <f>SUMIF(L7:L187,AE188,G7:G187)</f>
        <v>0</v>
      </c>
      <c r="AF189">
        <f>SUMIF(L7:L187,AF188,G7:G187)</f>
        <v>0</v>
      </c>
      <c r="AG189" t="s">
        <v>384</v>
      </c>
    </row>
    <row r="190" spans="1:60" x14ac:dyDescent="0.25">
      <c r="A190" s="3"/>
      <c r="B190" s="4"/>
      <c r="C190" s="262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60" x14ac:dyDescent="0.25">
      <c r="A191" s="3"/>
      <c r="B191" s="4"/>
      <c r="C191" s="262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60" x14ac:dyDescent="0.25">
      <c r="A192" s="219" t="s">
        <v>385</v>
      </c>
      <c r="B192" s="219"/>
      <c r="C192" s="264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33" x14ac:dyDescent="0.25">
      <c r="A193" s="220"/>
      <c r="B193" s="221"/>
      <c r="C193" s="265"/>
      <c r="D193" s="221"/>
      <c r="E193" s="221"/>
      <c r="F193" s="221"/>
      <c r="G193" s="22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AG193" t="s">
        <v>386</v>
      </c>
    </row>
    <row r="194" spans="1:33" x14ac:dyDescent="0.25">
      <c r="A194" s="223"/>
      <c r="B194" s="224"/>
      <c r="C194" s="266"/>
      <c r="D194" s="224"/>
      <c r="E194" s="224"/>
      <c r="F194" s="224"/>
      <c r="G194" s="22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33" x14ac:dyDescent="0.25">
      <c r="A195" s="223"/>
      <c r="B195" s="224"/>
      <c r="C195" s="266"/>
      <c r="D195" s="224"/>
      <c r="E195" s="224"/>
      <c r="F195" s="224"/>
      <c r="G195" s="22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33" x14ac:dyDescent="0.25">
      <c r="A196" s="223"/>
      <c r="B196" s="224"/>
      <c r="C196" s="266"/>
      <c r="D196" s="224"/>
      <c r="E196" s="224"/>
      <c r="F196" s="224"/>
      <c r="G196" s="22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33" x14ac:dyDescent="0.25">
      <c r="A197" s="226"/>
      <c r="B197" s="227"/>
      <c r="C197" s="267"/>
      <c r="D197" s="227"/>
      <c r="E197" s="227"/>
      <c r="F197" s="227"/>
      <c r="G197" s="22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33" x14ac:dyDescent="0.25">
      <c r="A198" s="3"/>
      <c r="B198" s="4"/>
      <c r="C198" s="262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33" x14ac:dyDescent="0.25">
      <c r="C199" s="268"/>
      <c r="D199" s="10"/>
      <c r="AG199" t="s">
        <v>387</v>
      </c>
    </row>
    <row r="200" spans="1:33" x14ac:dyDescent="0.25">
      <c r="D200" s="10"/>
    </row>
    <row r="201" spans="1:33" x14ac:dyDescent="0.25">
      <c r="D201" s="10"/>
    </row>
    <row r="202" spans="1:33" x14ac:dyDescent="0.25">
      <c r="D202" s="10"/>
    </row>
    <row r="203" spans="1:33" x14ac:dyDescent="0.25">
      <c r="D203" s="10"/>
    </row>
    <row r="204" spans="1:33" x14ac:dyDescent="0.25">
      <c r="D204" s="10"/>
    </row>
    <row r="205" spans="1:33" x14ac:dyDescent="0.25">
      <c r="D205" s="10"/>
    </row>
    <row r="206" spans="1:33" x14ac:dyDescent="0.25">
      <c r="D206" s="10"/>
    </row>
    <row r="207" spans="1:33" x14ac:dyDescent="0.25">
      <c r="D207" s="10"/>
    </row>
    <row r="208" spans="1:33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192:C192"/>
    <mergeCell ref="A193:G19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7DF2-B747-4B75-8856-B6AD78788F2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133</v>
      </c>
    </row>
    <row r="2" spans="1:60" ht="25.05" customHeight="1" x14ac:dyDescent="0.25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134</v>
      </c>
    </row>
    <row r="3" spans="1:60" ht="25.05" customHeight="1" x14ac:dyDescent="0.25">
      <c r="A3" s="198" t="s">
        <v>9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134</v>
      </c>
      <c r="AG3" t="s">
        <v>135</v>
      </c>
    </row>
    <row r="4" spans="1:60" ht="25.05" customHeight="1" x14ac:dyDescent="0.25">
      <c r="A4" s="202" t="s">
        <v>10</v>
      </c>
      <c r="B4" s="203" t="s">
        <v>56</v>
      </c>
      <c r="C4" s="204" t="s">
        <v>57</v>
      </c>
      <c r="D4" s="205"/>
      <c r="E4" s="205"/>
      <c r="F4" s="205"/>
      <c r="G4" s="206"/>
      <c r="AG4" t="s">
        <v>136</v>
      </c>
    </row>
    <row r="5" spans="1:60" x14ac:dyDescent="0.25">
      <c r="D5" s="10"/>
    </row>
    <row r="6" spans="1:60" ht="39.6" x14ac:dyDescent="0.25">
      <c r="A6" s="208" t="s">
        <v>137</v>
      </c>
      <c r="B6" s="210" t="s">
        <v>138</v>
      </c>
      <c r="C6" s="210" t="s">
        <v>139</v>
      </c>
      <c r="D6" s="209" t="s">
        <v>140</v>
      </c>
      <c r="E6" s="208" t="s">
        <v>141</v>
      </c>
      <c r="F6" s="207" t="s">
        <v>142</v>
      </c>
      <c r="G6" s="208" t="s">
        <v>31</v>
      </c>
      <c r="H6" s="211" t="s">
        <v>32</v>
      </c>
      <c r="I6" s="211" t="s">
        <v>143</v>
      </c>
      <c r="J6" s="211" t="s">
        <v>33</v>
      </c>
      <c r="K6" s="211" t="s">
        <v>144</v>
      </c>
      <c r="L6" s="211" t="s">
        <v>145</v>
      </c>
      <c r="M6" s="211" t="s">
        <v>146</v>
      </c>
      <c r="N6" s="211" t="s">
        <v>147</v>
      </c>
      <c r="O6" s="211" t="s">
        <v>148</v>
      </c>
      <c r="P6" s="211" t="s">
        <v>149</v>
      </c>
      <c r="Q6" s="211" t="s">
        <v>150</v>
      </c>
      <c r="R6" s="211" t="s">
        <v>151</v>
      </c>
      <c r="S6" s="211" t="s">
        <v>152</v>
      </c>
      <c r="T6" s="211" t="s">
        <v>153</v>
      </c>
      <c r="U6" s="211" t="s">
        <v>154</v>
      </c>
      <c r="V6" s="211" t="s">
        <v>155</v>
      </c>
      <c r="W6" s="211" t="s">
        <v>156</v>
      </c>
      <c r="X6" s="211" t="s">
        <v>157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158</v>
      </c>
      <c r="B8" s="238" t="s">
        <v>99</v>
      </c>
      <c r="C8" s="257" t="s">
        <v>57</v>
      </c>
      <c r="D8" s="239"/>
      <c r="E8" s="240"/>
      <c r="F8" s="241"/>
      <c r="G8" s="242">
        <f>SUMIF(AG9:AG28,"&lt;&gt;NOR",G9:G28)</f>
        <v>0</v>
      </c>
      <c r="H8" s="236"/>
      <c r="I8" s="236">
        <f>SUM(I9:I28)</f>
        <v>0</v>
      </c>
      <c r="J8" s="236"/>
      <c r="K8" s="236">
        <f>SUM(K9:K28)</f>
        <v>0</v>
      </c>
      <c r="L8" s="236"/>
      <c r="M8" s="236">
        <f>SUM(M9:M28)</f>
        <v>0</v>
      </c>
      <c r="N8" s="236"/>
      <c r="O8" s="236">
        <f>SUM(O9:O28)</f>
        <v>0</v>
      </c>
      <c r="P8" s="236"/>
      <c r="Q8" s="236">
        <f>SUM(Q9:Q28)</f>
        <v>0</v>
      </c>
      <c r="R8" s="236"/>
      <c r="S8" s="236"/>
      <c r="T8" s="236"/>
      <c r="U8" s="236"/>
      <c r="V8" s="236">
        <f>SUM(V9:V28)</f>
        <v>0</v>
      </c>
      <c r="W8" s="236"/>
      <c r="X8" s="236"/>
      <c r="AG8" t="s">
        <v>159</v>
      </c>
    </row>
    <row r="9" spans="1:60" outlineLevel="1" x14ac:dyDescent="0.25">
      <c r="A9" s="249">
        <v>1</v>
      </c>
      <c r="B9" s="250" t="s">
        <v>388</v>
      </c>
      <c r="C9" s="260" t="s">
        <v>389</v>
      </c>
      <c r="D9" s="251" t="s">
        <v>390</v>
      </c>
      <c r="E9" s="252">
        <v>2</v>
      </c>
      <c r="F9" s="253"/>
      <c r="G9" s="254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193</v>
      </c>
      <c r="T9" s="232" t="s">
        <v>185</v>
      </c>
      <c r="U9" s="232">
        <v>0</v>
      </c>
      <c r="V9" s="232">
        <f>ROUND(E9*U9,2)</f>
        <v>0</v>
      </c>
      <c r="W9" s="232"/>
      <c r="X9" s="232" t="s">
        <v>266</v>
      </c>
      <c r="Y9" s="212"/>
      <c r="Z9" s="212"/>
      <c r="AA9" s="212"/>
      <c r="AB9" s="212"/>
      <c r="AC9" s="212"/>
      <c r="AD9" s="212"/>
      <c r="AE9" s="212"/>
      <c r="AF9" s="212"/>
      <c r="AG9" s="212" t="s">
        <v>391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49">
        <v>2</v>
      </c>
      <c r="B10" s="250" t="s">
        <v>392</v>
      </c>
      <c r="C10" s="260" t="s">
        <v>393</v>
      </c>
      <c r="D10" s="251" t="s">
        <v>394</v>
      </c>
      <c r="E10" s="252">
        <v>1</v>
      </c>
      <c r="F10" s="253"/>
      <c r="G10" s="254">
        <f>ROUND(E10*F10,2)</f>
        <v>0</v>
      </c>
      <c r="H10" s="233"/>
      <c r="I10" s="232">
        <f>ROUND(E10*H10,2)</f>
        <v>0</v>
      </c>
      <c r="J10" s="233"/>
      <c r="K10" s="232">
        <f>ROUND(E10*J10,2)</f>
        <v>0</v>
      </c>
      <c r="L10" s="232">
        <v>21</v>
      </c>
      <c r="M10" s="232">
        <f>G10*(1+L10/100)</f>
        <v>0</v>
      </c>
      <c r="N10" s="232">
        <v>0</v>
      </c>
      <c r="O10" s="232">
        <f>ROUND(E10*N10,2)</f>
        <v>0</v>
      </c>
      <c r="P10" s="232">
        <v>0</v>
      </c>
      <c r="Q10" s="232">
        <f>ROUND(E10*P10,2)</f>
        <v>0</v>
      </c>
      <c r="R10" s="232"/>
      <c r="S10" s="232" t="s">
        <v>193</v>
      </c>
      <c r="T10" s="232" t="s">
        <v>185</v>
      </c>
      <c r="U10" s="232">
        <v>0</v>
      </c>
      <c r="V10" s="232">
        <f>ROUND(E10*U10,2)</f>
        <v>0</v>
      </c>
      <c r="W10" s="232"/>
      <c r="X10" s="232" t="s">
        <v>266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391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5">
      <c r="A11" s="249">
        <v>3</v>
      </c>
      <c r="B11" s="250" t="s">
        <v>395</v>
      </c>
      <c r="C11" s="260" t="s">
        <v>396</v>
      </c>
      <c r="D11" s="251" t="s">
        <v>394</v>
      </c>
      <c r="E11" s="252">
        <v>3</v>
      </c>
      <c r="F11" s="253"/>
      <c r="G11" s="254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193</v>
      </c>
      <c r="T11" s="232" t="s">
        <v>185</v>
      </c>
      <c r="U11" s="232">
        <v>0</v>
      </c>
      <c r="V11" s="232">
        <f>ROUND(E11*U11,2)</f>
        <v>0</v>
      </c>
      <c r="W11" s="232"/>
      <c r="X11" s="232" t="s">
        <v>266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391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5">
      <c r="A12" s="249">
        <v>4</v>
      </c>
      <c r="B12" s="250" t="s">
        <v>397</v>
      </c>
      <c r="C12" s="260" t="s">
        <v>398</v>
      </c>
      <c r="D12" s="251" t="s">
        <v>394</v>
      </c>
      <c r="E12" s="252">
        <v>4</v>
      </c>
      <c r="F12" s="253"/>
      <c r="G12" s="254">
        <f>ROUND(E12*F12,2)</f>
        <v>0</v>
      </c>
      <c r="H12" s="233"/>
      <c r="I12" s="232">
        <f>ROUND(E12*H12,2)</f>
        <v>0</v>
      </c>
      <c r="J12" s="233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193</v>
      </c>
      <c r="T12" s="232" t="s">
        <v>185</v>
      </c>
      <c r="U12" s="232">
        <v>0</v>
      </c>
      <c r="V12" s="232">
        <f>ROUND(E12*U12,2)</f>
        <v>0</v>
      </c>
      <c r="W12" s="232"/>
      <c r="X12" s="232" t="s">
        <v>266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391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49">
        <v>5</v>
      </c>
      <c r="B13" s="250" t="s">
        <v>399</v>
      </c>
      <c r="C13" s="260" t="s">
        <v>400</v>
      </c>
      <c r="D13" s="251" t="s">
        <v>394</v>
      </c>
      <c r="E13" s="252">
        <v>2</v>
      </c>
      <c r="F13" s="253"/>
      <c r="G13" s="254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193</v>
      </c>
      <c r="T13" s="232" t="s">
        <v>185</v>
      </c>
      <c r="U13" s="232">
        <v>0</v>
      </c>
      <c r="V13" s="232">
        <f>ROUND(E13*U13,2)</f>
        <v>0</v>
      </c>
      <c r="W13" s="232"/>
      <c r="X13" s="232" t="s">
        <v>164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401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49">
        <v>6</v>
      </c>
      <c r="B14" s="250" t="s">
        <v>402</v>
      </c>
      <c r="C14" s="260" t="s">
        <v>403</v>
      </c>
      <c r="D14" s="251" t="s">
        <v>394</v>
      </c>
      <c r="E14" s="252">
        <v>4</v>
      </c>
      <c r="F14" s="253"/>
      <c r="G14" s="254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193</v>
      </c>
      <c r="T14" s="232" t="s">
        <v>185</v>
      </c>
      <c r="U14" s="232">
        <v>0</v>
      </c>
      <c r="V14" s="232">
        <f>ROUND(E14*U14,2)</f>
        <v>0</v>
      </c>
      <c r="W14" s="232"/>
      <c r="X14" s="232" t="s">
        <v>266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391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49">
        <v>7</v>
      </c>
      <c r="B15" s="250" t="s">
        <v>404</v>
      </c>
      <c r="C15" s="260" t="s">
        <v>405</v>
      </c>
      <c r="D15" s="251" t="s">
        <v>394</v>
      </c>
      <c r="E15" s="252">
        <v>2</v>
      </c>
      <c r="F15" s="253"/>
      <c r="G15" s="254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193</v>
      </c>
      <c r="T15" s="232" t="s">
        <v>185</v>
      </c>
      <c r="U15" s="232">
        <v>0</v>
      </c>
      <c r="V15" s="232">
        <f>ROUND(E15*U15,2)</f>
        <v>0</v>
      </c>
      <c r="W15" s="232"/>
      <c r="X15" s="232" t="s">
        <v>266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391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5">
      <c r="A16" s="249">
        <v>8</v>
      </c>
      <c r="B16" s="250" t="s">
        <v>406</v>
      </c>
      <c r="C16" s="260" t="s">
        <v>407</v>
      </c>
      <c r="D16" s="251" t="s">
        <v>394</v>
      </c>
      <c r="E16" s="252">
        <v>2</v>
      </c>
      <c r="F16" s="253"/>
      <c r="G16" s="254">
        <f>ROUND(E16*F16,2)</f>
        <v>0</v>
      </c>
      <c r="H16" s="233"/>
      <c r="I16" s="232">
        <f>ROUND(E16*H16,2)</f>
        <v>0</v>
      </c>
      <c r="J16" s="233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/>
      <c r="S16" s="232" t="s">
        <v>193</v>
      </c>
      <c r="T16" s="232" t="s">
        <v>185</v>
      </c>
      <c r="U16" s="232">
        <v>0</v>
      </c>
      <c r="V16" s="232">
        <f>ROUND(E16*U16,2)</f>
        <v>0</v>
      </c>
      <c r="W16" s="232"/>
      <c r="X16" s="232" t="s">
        <v>266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391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5">
      <c r="A17" s="249">
        <v>9</v>
      </c>
      <c r="B17" s="250" t="s">
        <v>408</v>
      </c>
      <c r="C17" s="260" t="s">
        <v>409</v>
      </c>
      <c r="D17" s="251" t="s">
        <v>394</v>
      </c>
      <c r="E17" s="252">
        <v>1</v>
      </c>
      <c r="F17" s="253"/>
      <c r="G17" s="254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193</v>
      </c>
      <c r="T17" s="232" t="s">
        <v>185</v>
      </c>
      <c r="U17" s="232">
        <v>0</v>
      </c>
      <c r="V17" s="232">
        <f>ROUND(E17*U17,2)</f>
        <v>0</v>
      </c>
      <c r="W17" s="232"/>
      <c r="X17" s="232" t="s">
        <v>266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391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5">
      <c r="A18" s="249">
        <v>10</v>
      </c>
      <c r="B18" s="250" t="s">
        <v>410</v>
      </c>
      <c r="C18" s="260" t="s">
        <v>411</v>
      </c>
      <c r="D18" s="251" t="s">
        <v>412</v>
      </c>
      <c r="E18" s="252">
        <v>10</v>
      </c>
      <c r="F18" s="253"/>
      <c r="G18" s="254">
        <f>ROUND(E18*F18,2)</f>
        <v>0</v>
      </c>
      <c r="H18" s="233"/>
      <c r="I18" s="232">
        <f>ROUND(E18*H18,2)</f>
        <v>0</v>
      </c>
      <c r="J18" s="233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193</v>
      </c>
      <c r="T18" s="232" t="s">
        <v>185</v>
      </c>
      <c r="U18" s="232">
        <v>0</v>
      </c>
      <c r="V18" s="232">
        <f>ROUND(E18*U18,2)</f>
        <v>0</v>
      </c>
      <c r="W18" s="232"/>
      <c r="X18" s="232" t="s">
        <v>164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401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5">
      <c r="A19" s="249">
        <v>11</v>
      </c>
      <c r="B19" s="250" t="s">
        <v>413</v>
      </c>
      <c r="C19" s="260" t="s">
        <v>414</v>
      </c>
      <c r="D19" s="251" t="s">
        <v>412</v>
      </c>
      <c r="E19" s="252">
        <v>14</v>
      </c>
      <c r="F19" s="253"/>
      <c r="G19" s="254">
        <f>ROUND(E19*F19,2)</f>
        <v>0</v>
      </c>
      <c r="H19" s="233"/>
      <c r="I19" s="232">
        <f>ROUND(E19*H19,2)</f>
        <v>0</v>
      </c>
      <c r="J19" s="233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193</v>
      </c>
      <c r="T19" s="232" t="s">
        <v>185</v>
      </c>
      <c r="U19" s="232">
        <v>0</v>
      </c>
      <c r="V19" s="232">
        <f>ROUND(E19*U19,2)</f>
        <v>0</v>
      </c>
      <c r="W19" s="232"/>
      <c r="X19" s="232" t="s">
        <v>164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401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5">
      <c r="A20" s="249">
        <v>12</v>
      </c>
      <c r="B20" s="250" t="s">
        <v>415</v>
      </c>
      <c r="C20" s="260" t="s">
        <v>416</v>
      </c>
      <c r="D20" s="251" t="s">
        <v>162</v>
      </c>
      <c r="E20" s="252">
        <v>8</v>
      </c>
      <c r="F20" s="253"/>
      <c r="G20" s="254">
        <f>ROUND(E20*F20,2)</f>
        <v>0</v>
      </c>
      <c r="H20" s="233"/>
      <c r="I20" s="232">
        <f>ROUND(E20*H20,2)</f>
        <v>0</v>
      </c>
      <c r="J20" s="233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193</v>
      </c>
      <c r="T20" s="232" t="s">
        <v>185</v>
      </c>
      <c r="U20" s="232">
        <v>0</v>
      </c>
      <c r="V20" s="232">
        <f>ROUND(E20*U20,2)</f>
        <v>0</v>
      </c>
      <c r="W20" s="232"/>
      <c r="X20" s="232" t="s">
        <v>266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391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49">
        <v>13</v>
      </c>
      <c r="B21" s="250" t="s">
        <v>417</v>
      </c>
      <c r="C21" s="260" t="s">
        <v>418</v>
      </c>
      <c r="D21" s="251" t="s">
        <v>162</v>
      </c>
      <c r="E21" s="252">
        <v>2</v>
      </c>
      <c r="F21" s="253"/>
      <c r="G21" s="254">
        <f>ROUND(E21*F21,2)</f>
        <v>0</v>
      </c>
      <c r="H21" s="233"/>
      <c r="I21" s="232">
        <f>ROUND(E21*H21,2)</f>
        <v>0</v>
      </c>
      <c r="J21" s="233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/>
      <c r="S21" s="232" t="s">
        <v>193</v>
      </c>
      <c r="T21" s="232" t="s">
        <v>185</v>
      </c>
      <c r="U21" s="232">
        <v>0</v>
      </c>
      <c r="V21" s="232">
        <f>ROUND(E21*U21,2)</f>
        <v>0</v>
      </c>
      <c r="W21" s="232"/>
      <c r="X21" s="232" t="s">
        <v>164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401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5">
      <c r="A22" s="249">
        <v>14</v>
      </c>
      <c r="B22" s="250" t="s">
        <v>419</v>
      </c>
      <c r="C22" s="260" t="s">
        <v>420</v>
      </c>
      <c r="D22" s="251" t="s">
        <v>390</v>
      </c>
      <c r="E22" s="252">
        <v>1</v>
      </c>
      <c r="F22" s="253"/>
      <c r="G22" s="254">
        <f>ROUND(E22*F22,2)</f>
        <v>0</v>
      </c>
      <c r="H22" s="233"/>
      <c r="I22" s="232">
        <f>ROUND(E22*H22,2)</f>
        <v>0</v>
      </c>
      <c r="J22" s="233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/>
      <c r="S22" s="232" t="s">
        <v>193</v>
      </c>
      <c r="T22" s="232" t="s">
        <v>185</v>
      </c>
      <c r="U22" s="232">
        <v>0</v>
      </c>
      <c r="V22" s="232">
        <f>ROUND(E22*U22,2)</f>
        <v>0</v>
      </c>
      <c r="W22" s="232"/>
      <c r="X22" s="232" t="s">
        <v>164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401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0.399999999999999" outlineLevel="1" x14ac:dyDescent="0.25">
      <c r="A23" s="249">
        <v>15</v>
      </c>
      <c r="B23" s="250" t="s">
        <v>421</v>
      </c>
      <c r="C23" s="260" t="s">
        <v>422</v>
      </c>
      <c r="D23" s="251" t="s">
        <v>390</v>
      </c>
      <c r="E23" s="252">
        <v>1</v>
      </c>
      <c r="F23" s="253"/>
      <c r="G23" s="254">
        <f>ROUND(E23*F23,2)</f>
        <v>0</v>
      </c>
      <c r="H23" s="233"/>
      <c r="I23" s="232">
        <f>ROUND(E23*H23,2)</f>
        <v>0</v>
      </c>
      <c r="J23" s="233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193</v>
      </c>
      <c r="T23" s="232" t="s">
        <v>185</v>
      </c>
      <c r="U23" s="232">
        <v>0</v>
      </c>
      <c r="V23" s="232">
        <f>ROUND(E23*U23,2)</f>
        <v>0</v>
      </c>
      <c r="W23" s="232"/>
      <c r="X23" s="232" t="s">
        <v>164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401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49">
        <v>16</v>
      </c>
      <c r="B24" s="250" t="s">
        <v>423</v>
      </c>
      <c r="C24" s="260" t="s">
        <v>424</v>
      </c>
      <c r="D24" s="251" t="s">
        <v>390</v>
      </c>
      <c r="E24" s="252">
        <v>1</v>
      </c>
      <c r="F24" s="253"/>
      <c r="G24" s="254">
        <f>ROUND(E24*F24,2)</f>
        <v>0</v>
      </c>
      <c r="H24" s="233"/>
      <c r="I24" s="232">
        <f>ROUND(E24*H24,2)</f>
        <v>0</v>
      </c>
      <c r="J24" s="233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193</v>
      </c>
      <c r="T24" s="232" t="s">
        <v>185</v>
      </c>
      <c r="U24" s="232">
        <v>0</v>
      </c>
      <c r="V24" s="232">
        <f>ROUND(E24*U24,2)</f>
        <v>0</v>
      </c>
      <c r="W24" s="232"/>
      <c r="X24" s="232" t="s">
        <v>164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401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5">
      <c r="A25" s="249">
        <v>17</v>
      </c>
      <c r="B25" s="250" t="s">
        <v>425</v>
      </c>
      <c r="C25" s="260" t="s">
        <v>426</v>
      </c>
      <c r="D25" s="251" t="s">
        <v>390</v>
      </c>
      <c r="E25" s="252">
        <v>1</v>
      </c>
      <c r="F25" s="253"/>
      <c r="G25" s="254">
        <f>ROUND(E25*F25,2)</f>
        <v>0</v>
      </c>
      <c r="H25" s="233"/>
      <c r="I25" s="232">
        <f>ROUND(E25*H25,2)</f>
        <v>0</v>
      </c>
      <c r="J25" s="233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193</v>
      </c>
      <c r="T25" s="232" t="s">
        <v>185</v>
      </c>
      <c r="U25" s="232">
        <v>0</v>
      </c>
      <c r="V25" s="232">
        <f>ROUND(E25*U25,2)</f>
        <v>0</v>
      </c>
      <c r="W25" s="232"/>
      <c r="X25" s="232" t="s">
        <v>164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401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5">
      <c r="A26" s="249">
        <v>18</v>
      </c>
      <c r="B26" s="250" t="s">
        <v>427</v>
      </c>
      <c r="C26" s="260" t="s">
        <v>428</v>
      </c>
      <c r="D26" s="251" t="s">
        <v>390</v>
      </c>
      <c r="E26" s="252">
        <v>1</v>
      </c>
      <c r="F26" s="253"/>
      <c r="G26" s="254">
        <f>ROUND(E26*F26,2)</f>
        <v>0</v>
      </c>
      <c r="H26" s="233"/>
      <c r="I26" s="232">
        <f>ROUND(E26*H26,2)</f>
        <v>0</v>
      </c>
      <c r="J26" s="233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/>
      <c r="S26" s="232" t="s">
        <v>193</v>
      </c>
      <c r="T26" s="232" t="s">
        <v>185</v>
      </c>
      <c r="U26" s="232">
        <v>0</v>
      </c>
      <c r="V26" s="232">
        <f>ROUND(E26*U26,2)</f>
        <v>0</v>
      </c>
      <c r="W26" s="232"/>
      <c r="X26" s="232" t="s">
        <v>164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401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5">
      <c r="A27" s="249">
        <v>19</v>
      </c>
      <c r="B27" s="250" t="s">
        <v>429</v>
      </c>
      <c r="C27" s="260" t="s">
        <v>430</v>
      </c>
      <c r="D27" s="251" t="s">
        <v>390</v>
      </c>
      <c r="E27" s="252">
        <v>1</v>
      </c>
      <c r="F27" s="253"/>
      <c r="G27" s="254">
        <f>ROUND(E27*F27,2)</f>
        <v>0</v>
      </c>
      <c r="H27" s="233"/>
      <c r="I27" s="232">
        <f>ROUND(E27*H27,2)</f>
        <v>0</v>
      </c>
      <c r="J27" s="233"/>
      <c r="K27" s="232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193</v>
      </c>
      <c r="T27" s="232" t="s">
        <v>185</v>
      </c>
      <c r="U27" s="232">
        <v>0</v>
      </c>
      <c r="V27" s="232">
        <f>ROUND(E27*U27,2)</f>
        <v>0</v>
      </c>
      <c r="W27" s="232"/>
      <c r="X27" s="232" t="s">
        <v>164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401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5">
      <c r="A28" s="243">
        <v>20</v>
      </c>
      <c r="B28" s="244" t="s">
        <v>431</v>
      </c>
      <c r="C28" s="258" t="s">
        <v>432</v>
      </c>
      <c r="D28" s="245" t="s">
        <v>390</v>
      </c>
      <c r="E28" s="246">
        <v>1</v>
      </c>
      <c r="F28" s="247"/>
      <c r="G28" s="248">
        <f>ROUND(E28*F28,2)</f>
        <v>0</v>
      </c>
      <c r="H28" s="233"/>
      <c r="I28" s="232">
        <f>ROUND(E28*H28,2)</f>
        <v>0</v>
      </c>
      <c r="J28" s="233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/>
      <c r="S28" s="232" t="s">
        <v>193</v>
      </c>
      <c r="T28" s="232" t="s">
        <v>185</v>
      </c>
      <c r="U28" s="232">
        <v>0</v>
      </c>
      <c r="V28" s="232">
        <f>ROUND(E28*U28,2)</f>
        <v>0</v>
      </c>
      <c r="W28" s="232"/>
      <c r="X28" s="232" t="s">
        <v>164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401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x14ac:dyDescent="0.25">
      <c r="A29" s="3"/>
      <c r="B29" s="4"/>
      <c r="C29" s="262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AE29">
        <v>15</v>
      </c>
      <c r="AF29">
        <v>21</v>
      </c>
      <c r="AG29" t="s">
        <v>145</v>
      </c>
    </row>
    <row r="30" spans="1:60" x14ac:dyDescent="0.25">
      <c r="A30" s="215"/>
      <c r="B30" s="216" t="s">
        <v>31</v>
      </c>
      <c r="C30" s="263"/>
      <c r="D30" s="217"/>
      <c r="E30" s="218"/>
      <c r="F30" s="218"/>
      <c r="G30" s="256">
        <f>G8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f>SUMIF(L7:L28,AE29,G7:G28)</f>
        <v>0</v>
      </c>
      <c r="AF30">
        <f>SUMIF(L7:L28,AF29,G7:G28)</f>
        <v>0</v>
      </c>
      <c r="AG30" t="s">
        <v>384</v>
      </c>
    </row>
    <row r="31" spans="1:60" x14ac:dyDescent="0.25">
      <c r="A31" s="3"/>
      <c r="B31" s="4"/>
      <c r="C31" s="262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5">
      <c r="A32" s="3"/>
      <c r="B32" s="4"/>
      <c r="C32" s="262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33" x14ac:dyDescent="0.25">
      <c r="A33" s="219" t="s">
        <v>385</v>
      </c>
      <c r="B33" s="219"/>
      <c r="C33" s="264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5">
      <c r="A34" s="220"/>
      <c r="B34" s="221"/>
      <c r="C34" s="265"/>
      <c r="D34" s="221"/>
      <c r="E34" s="221"/>
      <c r="F34" s="221"/>
      <c r="G34" s="22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G34" t="s">
        <v>386</v>
      </c>
    </row>
    <row r="35" spans="1:33" x14ac:dyDescent="0.25">
      <c r="A35" s="223"/>
      <c r="B35" s="224"/>
      <c r="C35" s="266"/>
      <c r="D35" s="224"/>
      <c r="E35" s="224"/>
      <c r="F35" s="224"/>
      <c r="G35" s="2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5">
      <c r="A36" s="223"/>
      <c r="B36" s="224"/>
      <c r="C36" s="266"/>
      <c r="D36" s="224"/>
      <c r="E36" s="224"/>
      <c r="F36" s="224"/>
      <c r="G36" s="2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 x14ac:dyDescent="0.25">
      <c r="A37" s="223"/>
      <c r="B37" s="224"/>
      <c r="C37" s="266"/>
      <c r="D37" s="224"/>
      <c r="E37" s="224"/>
      <c r="F37" s="224"/>
      <c r="G37" s="2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33" x14ac:dyDescent="0.25">
      <c r="A38" s="226"/>
      <c r="B38" s="227"/>
      <c r="C38" s="267"/>
      <c r="D38" s="227"/>
      <c r="E38" s="227"/>
      <c r="F38" s="227"/>
      <c r="G38" s="22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33" x14ac:dyDescent="0.25">
      <c r="A39" s="3"/>
      <c r="B39" s="4"/>
      <c r="C39" s="262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33" x14ac:dyDescent="0.25">
      <c r="C40" s="268"/>
      <c r="D40" s="10"/>
      <c r="AG40" t="s">
        <v>387</v>
      </c>
    </row>
    <row r="41" spans="1:33" x14ac:dyDescent="0.25">
      <c r="D41" s="10"/>
    </row>
    <row r="42" spans="1:33" x14ac:dyDescent="0.25">
      <c r="D42" s="10"/>
    </row>
    <row r="43" spans="1:33" x14ac:dyDescent="0.25">
      <c r="D43" s="10"/>
    </row>
    <row r="44" spans="1:33" x14ac:dyDescent="0.25">
      <c r="D44" s="10"/>
    </row>
    <row r="45" spans="1:33" x14ac:dyDescent="0.25">
      <c r="D45" s="10"/>
    </row>
    <row r="46" spans="1:33" x14ac:dyDescent="0.25">
      <c r="D46" s="10"/>
    </row>
    <row r="47" spans="1:33" x14ac:dyDescent="0.25">
      <c r="D47" s="10"/>
    </row>
    <row r="48" spans="1:3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33:C33"/>
    <mergeCell ref="A34:G3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69C2-1558-4D3C-A3A0-94BAE515D6A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133</v>
      </c>
    </row>
    <row r="2" spans="1:60" ht="25.05" customHeight="1" x14ac:dyDescent="0.25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134</v>
      </c>
    </row>
    <row r="3" spans="1:60" ht="25.05" customHeight="1" x14ac:dyDescent="0.25">
      <c r="A3" s="198" t="s">
        <v>9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134</v>
      </c>
      <c r="AG3" t="s">
        <v>135</v>
      </c>
    </row>
    <row r="4" spans="1:60" ht="25.05" customHeight="1" x14ac:dyDescent="0.25">
      <c r="A4" s="202" t="s">
        <v>10</v>
      </c>
      <c r="B4" s="203" t="s">
        <v>58</v>
      </c>
      <c r="C4" s="204" t="s">
        <v>59</v>
      </c>
      <c r="D4" s="205"/>
      <c r="E4" s="205"/>
      <c r="F4" s="205"/>
      <c r="G4" s="206"/>
      <c r="AG4" t="s">
        <v>136</v>
      </c>
    </row>
    <row r="5" spans="1:60" x14ac:dyDescent="0.25">
      <c r="D5" s="10"/>
    </row>
    <row r="6" spans="1:60" ht="39.6" x14ac:dyDescent="0.25">
      <c r="A6" s="208" t="s">
        <v>137</v>
      </c>
      <c r="B6" s="210" t="s">
        <v>138</v>
      </c>
      <c r="C6" s="210" t="s">
        <v>139</v>
      </c>
      <c r="D6" s="209" t="s">
        <v>140</v>
      </c>
      <c r="E6" s="208" t="s">
        <v>141</v>
      </c>
      <c r="F6" s="207" t="s">
        <v>142</v>
      </c>
      <c r="G6" s="208" t="s">
        <v>31</v>
      </c>
      <c r="H6" s="211" t="s">
        <v>32</v>
      </c>
      <c r="I6" s="211" t="s">
        <v>143</v>
      </c>
      <c r="J6" s="211" t="s">
        <v>33</v>
      </c>
      <c r="K6" s="211" t="s">
        <v>144</v>
      </c>
      <c r="L6" s="211" t="s">
        <v>145</v>
      </c>
      <c r="M6" s="211" t="s">
        <v>146</v>
      </c>
      <c r="N6" s="211" t="s">
        <v>147</v>
      </c>
      <c r="O6" s="211" t="s">
        <v>148</v>
      </c>
      <c r="P6" s="211" t="s">
        <v>149</v>
      </c>
      <c r="Q6" s="211" t="s">
        <v>150</v>
      </c>
      <c r="R6" s="211" t="s">
        <v>151</v>
      </c>
      <c r="S6" s="211" t="s">
        <v>152</v>
      </c>
      <c r="T6" s="211" t="s">
        <v>153</v>
      </c>
      <c r="U6" s="211" t="s">
        <v>154</v>
      </c>
      <c r="V6" s="211" t="s">
        <v>155</v>
      </c>
      <c r="W6" s="211" t="s">
        <v>156</v>
      </c>
      <c r="X6" s="211" t="s">
        <v>157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158</v>
      </c>
      <c r="B8" s="238" t="s">
        <v>70</v>
      </c>
      <c r="C8" s="257" t="s">
        <v>71</v>
      </c>
      <c r="D8" s="239"/>
      <c r="E8" s="240"/>
      <c r="F8" s="241"/>
      <c r="G8" s="242">
        <f>SUMIF(AG9:AG9,"&lt;&gt;NOR",G9:G9)</f>
        <v>0</v>
      </c>
      <c r="H8" s="236"/>
      <c r="I8" s="236">
        <f>SUM(I9:I9)</f>
        <v>0</v>
      </c>
      <c r="J8" s="236"/>
      <c r="K8" s="236">
        <f>SUM(K9:K9)</f>
        <v>0</v>
      </c>
      <c r="L8" s="236"/>
      <c r="M8" s="236">
        <f>SUM(M9:M9)</f>
        <v>0</v>
      </c>
      <c r="N8" s="236"/>
      <c r="O8" s="236">
        <f>SUM(O9:O9)</f>
        <v>0</v>
      </c>
      <c r="P8" s="236"/>
      <c r="Q8" s="236">
        <f>SUM(Q9:Q9)</f>
        <v>0</v>
      </c>
      <c r="R8" s="236"/>
      <c r="S8" s="236"/>
      <c r="T8" s="236"/>
      <c r="U8" s="236"/>
      <c r="V8" s="236">
        <f>SUM(V9:V9)</f>
        <v>0.84</v>
      </c>
      <c r="W8" s="236"/>
      <c r="X8" s="236"/>
      <c r="AG8" t="s">
        <v>159</v>
      </c>
    </row>
    <row r="9" spans="1:60" outlineLevel="1" x14ac:dyDescent="0.25">
      <c r="A9" s="249">
        <v>1</v>
      </c>
      <c r="B9" s="250" t="s">
        <v>433</v>
      </c>
      <c r="C9" s="260" t="s">
        <v>434</v>
      </c>
      <c r="D9" s="251" t="s">
        <v>201</v>
      </c>
      <c r="E9" s="252">
        <v>2</v>
      </c>
      <c r="F9" s="253"/>
      <c r="G9" s="254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163</v>
      </c>
      <c r="T9" s="232" t="s">
        <v>185</v>
      </c>
      <c r="U9" s="232">
        <v>0.42099999999999999</v>
      </c>
      <c r="V9" s="232">
        <f>ROUND(E9*U9,2)</f>
        <v>0.84</v>
      </c>
      <c r="W9" s="232"/>
      <c r="X9" s="232" t="s">
        <v>164</v>
      </c>
      <c r="Y9" s="212"/>
      <c r="Z9" s="212"/>
      <c r="AA9" s="212"/>
      <c r="AB9" s="212"/>
      <c r="AC9" s="212"/>
      <c r="AD9" s="212"/>
      <c r="AE9" s="212"/>
      <c r="AF9" s="212"/>
      <c r="AG9" s="212" t="s">
        <v>401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x14ac:dyDescent="0.25">
      <c r="A10" s="237" t="s">
        <v>158</v>
      </c>
      <c r="B10" s="238" t="s">
        <v>72</v>
      </c>
      <c r="C10" s="257" t="s">
        <v>73</v>
      </c>
      <c r="D10" s="239"/>
      <c r="E10" s="240"/>
      <c r="F10" s="241"/>
      <c r="G10" s="242">
        <f>SUMIF(AG11:AG11,"&lt;&gt;NOR",G11:G11)</f>
        <v>0</v>
      </c>
      <c r="H10" s="236"/>
      <c r="I10" s="236">
        <f>SUM(I11:I11)</f>
        <v>0</v>
      </c>
      <c r="J10" s="236"/>
      <c r="K10" s="236">
        <f>SUM(K11:K11)</f>
        <v>0</v>
      </c>
      <c r="L10" s="236"/>
      <c r="M10" s="236">
        <f>SUM(M11:M11)</f>
        <v>0</v>
      </c>
      <c r="N10" s="236"/>
      <c r="O10" s="236">
        <f>SUM(O11:O11)</f>
        <v>0</v>
      </c>
      <c r="P10" s="236"/>
      <c r="Q10" s="236">
        <f>SUM(Q11:Q11)</f>
        <v>0</v>
      </c>
      <c r="R10" s="236"/>
      <c r="S10" s="236"/>
      <c r="T10" s="236"/>
      <c r="U10" s="236"/>
      <c r="V10" s="236">
        <f>SUM(V11:V11)</f>
        <v>0</v>
      </c>
      <c r="W10" s="236"/>
      <c r="X10" s="236"/>
      <c r="AG10" t="s">
        <v>159</v>
      </c>
    </row>
    <row r="11" spans="1:60" outlineLevel="1" x14ac:dyDescent="0.25">
      <c r="A11" s="249">
        <v>2</v>
      </c>
      <c r="B11" s="250" t="s">
        <v>435</v>
      </c>
      <c r="C11" s="260" t="s">
        <v>436</v>
      </c>
      <c r="D11" s="251" t="s">
        <v>201</v>
      </c>
      <c r="E11" s="252">
        <v>6</v>
      </c>
      <c r="F11" s="253"/>
      <c r="G11" s="254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193</v>
      </c>
      <c r="T11" s="232" t="s">
        <v>185</v>
      </c>
      <c r="U11" s="232">
        <v>0</v>
      </c>
      <c r="V11" s="232">
        <f>ROUND(E11*U11,2)</f>
        <v>0</v>
      </c>
      <c r="W11" s="232"/>
      <c r="X11" s="232" t="s">
        <v>164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401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x14ac:dyDescent="0.25">
      <c r="A12" s="237" t="s">
        <v>158</v>
      </c>
      <c r="B12" s="238" t="s">
        <v>76</v>
      </c>
      <c r="C12" s="257" t="s">
        <v>77</v>
      </c>
      <c r="D12" s="239"/>
      <c r="E12" s="240"/>
      <c r="F12" s="241"/>
      <c r="G12" s="242">
        <f>SUMIF(AG13:AG14,"&lt;&gt;NOR",G13:G14)</f>
        <v>0</v>
      </c>
      <c r="H12" s="236"/>
      <c r="I12" s="236">
        <f>SUM(I13:I14)</f>
        <v>0</v>
      </c>
      <c r="J12" s="236"/>
      <c r="K12" s="236">
        <f>SUM(K13:K14)</f>
        <v>0</v>
      </c>
      <c r="L12" s="236"/>
      <c r="M12" s="236">
        <f>SUM(M13:M14)</f>
        <v>0</v>
      </c>
      <c r="N12" s="236"/>
      <c r="O12" s="236">
        <f>SUM(O13:O14)</f>
        <v>0</v>
      </c>
      <c r="P12" s="236"/>
      <c r="Q12" s="236">
        <f>SUM(Q13:Q14)</f>
        <v>0</v>
      </c>
      <c r="R12" s="236"/>
      <c r="S12" s="236"/>
      <c r="T12" s="236"/>
      <c r="U12" s="236"/>
      <c r="V12" s="236">
        <f>SUM(V13:V14)</f>
        <v>5.76</v>
      </c>
      <c r="W12" s="236"/>
      <c r="X12" s="236"/>
      <c r="AG12" t="s">
        <v>159</v>
      </c>
    </row>
    <row r="13" spans="1:60" outlineLevel="1" x14ac:dyDescent="0.25">
      <c r="A13" s="249">
        <v>3</v>
      </c>
      <c r="B13" s="250" t="s">
        <v>437</v>
      </c>
      <c r="C13" s="260" t="s">
        <v>438</v>
      </c>
      <c r="D13" s="251" t="s">
        <v>201</v>
      </c>
      <c r="E13" s="252">
        <v>6</v>
      </c>
      <c r="F13" s="253"/>
      <c r="G13" s="254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163</v>
      </c>
      <c r="T13" s="232" t="s">
        <v>185</v>
      </c>
      <c r="U13" s="232">
        <v>0.87802999999999998</v>
      </c>
      <c r="V13" s="232">
        <f>ROUND(E13*U13,2)</f>
        <v>5.27</v>
      </c>
      <c r="W13" s="232"/>
      <c r="X13" s="232" t="s">
        <v>164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401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49">
        <v>4</v>
      </c>
      <c r="B14" s="250" t="s">
        <v>439</v>
      </c>
      <c r="C14" s="260" t="s">
        <v>440</v>
      </c>
      <c r="D14" s="251" t="s">
        <v>162</v>
      </c>
      <c r="E14" s="252">
        <v>0.7</v>
      </c>
      <c r="F14" s="253"/>
      <c r="G14" s="254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163</v>
      </c>
      <c r="T14" s="232" t="s">
        <v>185</v>
      </c>
      <c r="U14" s="232">
        <v>0.69998000000000005</v>
      </c>
      <c r="V14" s="232">
        <f>ROUND(E14*U14,2)</f>
        <v>0.49</v>
      </c>
      <c r="W14" s="232"/>
      <c r="X14" s="232" t="s">
        <v>164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401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x14ac:dyDescent="0.25">
      <c r="A15" s="237" t="s">
        <v>158</v>
      </c>
      <c r="B15" s="238" t="s">
        <v>81</v>
      </c>
      <c r="C15" s="257" t="s">
        <v>82</v>
      </c>
      <c r="D15" s="239"/>
      <c r="E15" s="240"/>
      <c r="F15" s="241"/>
      <c r="G15" s="242">
        <f>SUMIF(AG16:AG16,"&lt;&gt;NOR",G16:G16)</f>
        <v>0</v>
      </c>
      <c r="H15" s="236"/>
      <c r="I15" s="236">
        <f>SUM(I16:I16)</f>
        <v>0</v>
      </c>
      <c r="J15" s="236"/>
      <c r="K15" s="236">
        <f>SUM(K16:K16)</f>
        <v>0</v>
      </c>
      <c r="L15" s="236"/>
      <c r="M15" s="236">
        <f>SUM(M16:M16)</f>
        <v>0</v>
      </c>
      <c r="N15" s="236"/>
      <c r="O15" s="236">
        <f>SUM(O16:O16)</f>
        <v>0</v>
      </c>
      <c r="P15" s="236"/>
      <c r="Q15" s="236">
        <f>SUM(Q16:Q16)</f>
        <v>0</v>
      </c>
      <c r="R15" s="236"/>
      <c r="S15" s="236"/>
      <c r="T15" s="236"/>
      <c r="U15" s="236"/>
      <c r="V15" s="236">
        <f>SUM(V16:V16)</f>
        <v>3.42</v>
      </c>
      <c r="W15" s="236"/>
      <c r="X15" s="236"/>
      <c r="AG15" t="s">
        <v>159</v>
      </c>
    </row>
    <row r="16" spans="1:60" outlineLevel="1" x14ac:dyDescent="0.25">
      <c r="A16" s="249">
        <v>5</v>
      </c>
      <c r="B16" s="250" t="s">
        <v>441</v>
      </c>
      <c r="C16" s="260" t="s">
        <v>442</v>
      </c>
      <c r="D16" s="251" t="s">
        <v>162</v>
      </c>
      <c r="E16" s="252">
        <v>16</v>
      </c>
      <c r="F16" s="253"/>
      <c r="G16" s="254">
        <f>ROUND(E16*F16,2)</f>
        <v>0</v>
      </c>
      <c r="H16" s="233"/>
      <c r="I16" s="232">
        <f>ROUND(E16*H16,2)</f>
        <v>0</v>
      </c>
      <c r="J16" s="233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/>
      <c r="S16" s="232" t="s">
        <v>163</v>
      </c>
      <c r="T16" s="232" t="s">
        <v>185</v>
      </c>
      <c r="U16" s="232">
        <v>0.214</v>
      </c>
      <c r="V16" s="232">
        <f>ROUND(E16*U16,2)</f>
        <v>3.42</v>
      </c>
      <c r="W16" s="232"/>
      <c r="X16" s="232" t="s">
        <v>164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401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x14ac:dyDescent="0.25">
      <c r="A17" s="237" t="s">
        <v>158</v>
      </c>
      <c r="B17" s="238" t="s">
        <v>87</v>
      </c>
      <c r="C17" s="257" t="s">
        <v>88</v>
      </c>
      <c r="D17" s="239"/>
      <c r="E17" s="240"/>
      <c r="F17" s="241"/>
      <c r="G17" s="242">
        <f>SUMIF(AG18:AG22,"&lt;&gt;NOR",G18:G22)</f>
        <v>0</v>
      </c>
      <c r="H17" s="236"/>
      <c r="I17" s="236">
        <f>SUM(I18:I22)</f>
        <v>0</v>
      </c>
      <c r="J17" s="236"/>
      <c r="K17" s="236">
        <f>SUM(K18:K22)</f>
        <v>0</v>
      </c>
      <c r="L17" s="236"/>
      <c r="M17" s="236">
        <f>SUM(M18:M22)</f>
        <v>0</v>
      </c>
      <c r="N17" s="236"/>
      <c r="O17" s="236">
        <f>SUM(O18:O22)</f>
        <v>0</v>
      </c>
      <c r="P17" s="236"/>
      <c r="Q17" s="236">
        <f>SUM(Q18:Q22)</f>
        <v>0</v>
      </c>
      <c r="R17" s="236"/>
      <c r="S17" s="236"/>
      <c r="T17" s="236"/>
      <c r="U17" s="236"/>
      <c r="V17" s="236">
        <f>SUM(V18:V22)</f>
        <v>5.16</v>
      </c>
      <c r="W17" s="236"/>
      <c r="X17" s="236"/>
      <c r="AG17" t="s">
        <v>159</v>
      </c>
    </row>
    <row r="18" spans="1:60" outlineLevel="1" x14ac:dyDescent="0.25">
      <c r="A18" s="249">
        <v>6</v>
      </c>
      <c r="B18" s="250" t="s">
        <v>443</v>
      </c>
      <c r="C18" s="260" t="s">
        <v>444</v>
      </c>
      <c r="D18" s="251" t="s">
        <v>201</v>
      </c>
      <c r="E18" s="252">
        <v>2</v>
      </c>
      <c r="F18" s="253"/>
      <c r="G18" s="254">
        <f>ROUND(E18*F18,2)</f>
        <v>0</v>
      </c>
      <c r="H18" s="233"/>
      <c r="I18" s="232">
        <f>ROUND(E18*H18,2)</f>
        <v>0</v>
      </c>
      <c r="J18" s="233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163</v>
      </c>
      <c r="T18" s="232" t="s">
        <v>185</v>
      </c>
      <c r="U18" s="232">
        <v>0.52</v>
      </c>
      <c r="V18" s="232">
        <f>ROUND(E18*U18,2)</f>
        <v>1.04</v>
      </c>
      <c r="W18" s="232"/>
      <c r="X18" s="232" t="s">
        <v>164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401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5">
      <c r="A19" s="249">
        <v>7</v>
      </c>
      <c r="B19" s="250" t="s">
        <v>445</v>
      </c>
      <c r="C19" s="260" t="s">
        <v>446</v>
      </c>
      <c r="D19" s="251" t="s">
        <v>201</v>
      </c>
      <c r="E19" s="252">
        <v>3</v>
      </c>
      <c r="F19" s="253"/>
      <c r="G19" s="254">
        <f>ROUND(E19*F19,2)</f>
        <v>0</v>
      </c>
      <c r="H19" s="233"/>
      <c r="I19" s="232">
        <f>ROUND(E19*H19,2)</f>
        <v>0</v>
      </c>
      <c r="J19" s="233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163</v>
      </c>
      <c r="T19" s="232" t="s">
        <v>185</v>
      </c>
      <c r="U19" s="232">
        <v>0.31</v>
      </c>
      <c r="V19" s="232">
        <f>ROUND(E19*U19,2)</f>
        <v>0.93</v>
      </c>
      <c r="W19" s="232"/>
      <c r="X19" s="232" t="s">
        <v>164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401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5">
      <c r="A20" s="249">
        <v>8</v>
      </c>
      <c r="B20" s="250" t="s">
        <v>447</v>
      </c>
      <c r="C20" s="260" t="s">
        <v>448</v>
      </c>
      <c r="D20" s="251" t="s">
        <v>171</v>
      </c>
      <c r="E20" s="252">
        <v>7</v>
      </c>
      <c r="F20" s="253"/>
      <c r="G20" s="254">
        <f>ROUND(E20*F20,2)</f>
        <v>0</v>
      </c>
      <c r="H20" s="233"/>
      <c r="I20" s="232">
        <f>ROUND(E20*H20,2)</f>
        <v>0</v>
      </c>
      <c r="J20" s="233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163</v>
      </c>
      <c r="T20" s="232" t="s">
        <v>185</v>
      </c>
      <c r="U20" s="232">
        <v>0.27400000000000002</v>
      </c>
      <c r="V20" s="232">
        <f>ROUND(E20*U20,2)</f>
        <v>1.92</v>
      </c>
      <c r="W20" s="232"/>
      <c r="X20" s="232" t="s">
        <v>164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401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49">
        <v>9</v>
      </c>
      <c r="B21" s="250" t="s">
        <v>449</v>
      </c>
      <c r="C21" s="260" t="s">
        <v>450</v>
      </c>
      <c r="D21" s="251" t="s">
        <v>171</v>
      </c>
      <c r="E21" s="252">
        <v>1</v>
      </c>
      <c r="F21" s="253"/>
      <c r="G21" s="254">
        <f>ROUND(E21*F21,2)</f>
        <v>0</v>
      </c>
      <c r="H21" s="233"/>
      <c r="I21" s="232">
        <f>ROUND(E21*H21,2)</f>
        <v>0</v>
      </c>
      <c r="J21" s="233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/>
      <c r="S21" s="232" t="s">
        <v>163</v>
      </c>
      <c r="T21" s="232" t="s">
        <v>185</v>
      </c>
      <c r="U21" s="232">
        <v>0.40899999999999997</v>
      </c>
      <c r="V21" s="232">
        <f>ROUND(E21*U21,2)</f>
        <v>0.41</v>
      </c>
      <c r="W21" s="232"/>
      <c r="X21" s="232" t="s">
        <v>164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401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5">
      <c r="A22" s="249">
        <v>10</v>
      </c>
      <c r="B22" s="250" t="s">
        <v>451</v>
      </c>
      <c r="C22" s="260" t="s">
        <v>452</v>
      </c>
      <c r="D22" s="251" t="s">
        <v>171</v>
      </c>
      <c r="E22" s="252">
        <v>3.5</v>
      </c>
      <c r="F22" s="253"/>
      <c r="G22" s="254">
        <f>ROUND(E22*F22,2)</f>
        <v>0</v>
      </c>
      <c r="H22" s="233"/>
      <c r="I22" s="232">
        <f>ROUND(E22*H22,2)</f>
        <v>0</v>
      </c>
      <c r="J22" s="233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/>
      <c r="S22" s="232" t="s">
        <v>163</v>
      </c>
      <c r="T22" s="232" t="s">
        <v>185</v>
      </c>
      <c r="U22" s="232">
        <v>0.247</v>
      </c>
      <c r="V22" s="232">
        <f>ROUND(E22*U22,2)</f>
        <v>0.86</v>
      </c>
      <c r="W22" s="232"/>
      <c r="X22" s="232" t="s">
        <v>164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401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x14ac:dyDescent="0.25">
      <c r="A23" s="237" t="s">
        <v>158</v>
      </c>
      <c r="B23" s="238" t="s">
        <v>93</v>
      </c>
      <c r="C23" s="257" t="s">
        <v>94</v>
      </c>
      <c r="D23" s="239"/>
      <c r="E23" s="240"/>
      <c r="F23" s="241"/>
      <c r="G23" s="242">
        <f>SUMIF(AG24:AG36,"&lt;&gt;NOR",G24:G36)</f>
        <v>0</v>
      </c>
      <c r="H23" s="236"/>
      <c r="I23" s="236">
        <f>SUM(I24:I36)</f>
        <v>0</v>
      </c>
      <c r="J23" s="236"/>
      <c r="K23" s="236">
        <f>SUM(K24:K36)</f>
        <v>0</v>
      </c>
      <c r="L23" s="236"/>
      <c r="M23" s="236">
        <f>SUM(M24:M36)</f>
        <v>0</v>
      </c>
      <c r="N23" s="236"/>
      <c r="O23" s="236">
        <f>SUM(O24:O36)</f>
        <v>0</v>
      </c>
      <c r="P23" s="236"/>
      <c r="Q23" s="236">
        <f>SUM(Q24:Q36)</f>
        <v>0</v>
      </c>
      <c r="R23" s="236"/>
      <c r="S23" s="236"/>
      <c r="T23" s="236"/>
      <c r="U23" s="236"/>
      <c r="V23" s="236">
        <f>SUM(V24:V36)</f>
        <v>27.349999999999994</v>
      </c>
      <c r="W23" s="236"/>
      <c r="X23" s="236"/>
      <c r="AG23" t="s">
        <v>159</v>
      </c>
    </row>
    <row r="24" spans="1:60" outlineLevel="1" x14ac:dyDescent="0.25">
      <c r="A24" s="249">
        <v>11</v>
      </c>
      <c r="B24" s="250" t="s">
        <v>453</v>
      </c>
      <c r="C24" s="260" t="s">
        <v>454</v>
      </c>
      <c r="D24" s="251" t="s">
        <v>171</v>
      </c>
      <c r="E24" s="252">
        <v>16</v>
      </c>
      <c r="F24" s="253"/>
      <c r="G24" s="254">
        <f>ROUND(E24*F24,2)</f>
        <v>0</v>
      </c>
      <c r="H24" s="233"/>
      <c r="I24" s="232">
        <f>ROUND(E24*H24,2)</f>
        <v>0</v>
      </c>
      <c r="J24" s="233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163</v>
      </c>
      <c r="T24" s="232" t="s">
        <v>185</v>
      </c>
      <c r="U24" s="232">
        <v>0.41299999999999998</v>
      </c>
      <c r="V24" s="232">
        <f>ROUND(E24*U24,2)</f>
        <v>6.61</v>
      </c>
      <c r="W24" s="232"/>
      <c r="X24" s="232" t="s">
        <v>164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455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5">
      <c r="A25" s="249">
        <v>12</v>
      </c>
      <c r="B25" s="250" t="s">
        <v>456</v>
      </c>
      <c r="C25" s="260" t="s">
        <v>457</v>
      </c>
      <c r="D25" s="251" t="s">
        <v>201</v>
      </c>
      <c r="E25" s="252">
        <v>1</v>
      </c>
      <c r="F25" s="253"/>
      <c r="G25" s="254">
        <f>ROUND(E25*F25,2)</f>
        <v>0</v>
      </c>
      <c r="H25" s="233"/>
      <c r="I25" s="232">
        <f>ROUND(E25*H25,2)</f>
        <v>0</v>
      </c>
      <c r="J25" s="233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163</v>
      </c>
      <c r="T25" s="232" t="s">
        <v>185</v>
      </c>
      <c r="U25" s="232">
        <v>0.91900000000000004</v>
      </c>
      <c r="V25" s="232">
        <f>ROUND(E25*U25,2)</f>
        <v>0.92</v>
      </c>
      <c r="W25" s="232"/>
      <c r="X25" s="232" t="s">
        <v>164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455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5">
      <c r="A26" s="249">
        <v>13</v>
      </c>
      <c r="B26" s="250" t="s">
        <v>458</v>
      </c>
      <c r="C26" s="260" t="s">
        <v>459</v>
      </c>
      <c r="D26" s="251" t="s">
        <v>201</v>
      </c>
      <c r="E26" s="252">
        <v>1</v>
      </c>
      <c r="F26" s="253"/>
      <c r="G26" s="254">
        <f>ROUND(E26*F26,2)</f>
        <v>0</v>
      </c>
      <c r="H26" s="233"/>
      <c r="I26" s="232">
        <f>ROUND(E26*H26,2)</f>
        <v>0</v>
      </c>
      <c r="J26" s="233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/>
      <c r="S26" s="232" t="s">
        <v>163</v>
      </c>
      <c r="T26" s="232" t="s">
        <v>185</v>
      </c>
      <c r="U26" s="232">
        <v>1.1279999999999999</v>
      </c>
      <c r="V26" s="232">
        <f>ROUND(E26*U26,2)</f>
        <v>1.1299999999999999</v>
      </c>
      <c r="W26" s="232"/>
      <c r="X26" s="232" t="s">
        <v>164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455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5">
      <c r="A27" s="249">
        <v>14</v>
      </c>
      <c r="B27" s="250" t="s">
        <v>460</v>
      </c>
      <c r="C27" s="260" t="s">
        <v>461</v>
      </c>
      <c r="D27" s="251" t="s">
        <v>171</v>
      </c>
      <c r="E27" s="252">
        <v>12</v>
      </c>
      <c r="F27" s="253"/>
      <c r="G27" s="254">
        <f>ROUND(E27*F27,2)</f>
        <v>0</v>
      </c>
      <c r="H27" s="233"/>
      <c r="I27" s="232">
        <f>ROUND(E27*H27,2)</f>
        <v>0</v>
      </c>
      <c r="J27" s="233"/>
      <c r="K27" s="232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163</v>
      </c>
      <c r="T27" s="232" t="s">
        <v>185</v>
      </c>
      <c r="U27" s="232">
        <v>3.1E-2</v>
      </c>
      <c r="V27" s="232">
        <f>ROUND(E27*U27,2)</f>
        <v>0.37</v>
      </c>
      <c r="W27" s="232"/>
      <c r="X27" s="232" t="s">
        <v>164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455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5">
      <c r="A28" s="249">
        <v>15</v>
      </c>
      <c r="B28" s="250" t="s">
        <v>462</v>
      </c>
      <c r="C28" s="260" t="s">
        <v>463</v>
      </c>
      <c r="D28" s="251" t="s">
        <v>171</v>
      </c>
      <c r="E28" s="252">
        <v>3</v>
      </c>
      <c r="F28" s="253"/>
      <c r="G28" s="254">
        <f>ROUND(E28*F28,2)</f>
        <v>0</v>
      </c>
      <c r="H28" s="233"/>
      <c r="I28" s="232">
        <f>ROUND(E28*H28,2)</f>
        <v>0</v>
      </c>
      <c r="J28" s="233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/>
      <c r="S28" s="232" t="s">
        <v>163</v>
      </c>
      <c r="T28" s="232" t="s">
        <v>185</v>
      </c>
      <c r="U28" s="232">
        <v>0.32</v>
      </c>
      <c r="V28" s="232">
        <f>ROUND(E28*U28,2)</f>
        <v>0.96</v>
      </c>
      <c r="W28" s="232"/>
      <c r="X28" s="232" t="s">
        <v>164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455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5">
      <c r="A29" s="249">
        <v>16</v>
      </c>
      <c r="B29" s="250" t="s">
        <v>464</v>
      </c>
      <c r="C29" s="260" t="s">
        <v>465</v>
      </c>
      <c r="D29" s="251" t="s">
        <v>171</v>
      </c>
      <c r="E29" s="252">
        <v>3</v>
      </c>
      <c r="F29" s="253"/>
      <c r="G29" s="254">
        <f>ROUND(E29*F29,2)</f>
        <v>0</v>
      </c>
      <c r="H29" s="233"/>
      <c r="I29" s="232">
        <f>ROUND(E29*H29,2)</f>
        <v>0</v>
      </c>
      <c r="J29" s="233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/>
      <c r="S29" s="232" t="s">
        <v>163</v>
      </c>
      <c r="T29" s="232" t="s">
        <v>185</v>
      </c>
      <c r="U29" s="232">
        <v>0.35899999999999999</v>
      </c>
      <c r="V29" s="232">
        <f>ROUND(E29*U29,2)</f>
        <v>1.08</v>
      </c>
      <c r="W29" s="232"/>
      <c r="X29" s="232" t="s">
        <v>164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455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5">
      <c r="A30" s="249">
        <v>17</v>
      </c>
      <c r="B30" s="250" t="s">
        <v>466</v>
      </c>
      <c r="C30" s="260" t="s">
        <v>467</v>
      </c>
      <c r="D30" s="251" t="s">
        <v>171</v>
      </c>
      <c r="E30" s="252">
        <v>10</v>
      </c>
      <c r="F30" s="253"/>
      <c r="G30" s="254">
        <f>ROUND(E30*F30,2)</f>
        <v>0</v>
      </c>
      <c r="H30" s="233"/>
      <c r="I30" s="232">
        <f>ROUND(E30*H30,2)</f>
        <v>0</v>
      </c>
      <c r="J30" s="233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/>
      <c r="S30" s="232" t="s">
        <v>163</v>
      </c>
      <c r="T30" s="232" t="s">
        <v>185</v>
      </c>
      <c r="U30" s="232">
        <v>0.45200000000000001</v>
      </c>
      <c r="V30" s="232">
        <f>ROUND(E30*U30,2)</f>
        <v>4.5199999999999996</v>
      </c>
      <c r="W30" s="232"/>
      <c r="X30" s="232" t="s">
        <v>164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455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5">
      <c r="A31" s="249">
        <v>18</v>
      </c>
      <c r="B31" s="250" t="s">
        <v>468</v>
      </c>
      <c r="C31" s="260" t="s">
        <v>469</v>
      </c>
      <c r="D31" s="251" t="s">
        <v>171</v>
      </c>
      <c r="E31" s="252">
        <v>2</v>
      </c>
      <c r="F31" s="253"/>
      <c r="G31" s="254">
        <f>ROUND(E31*F31,2)</f>
        <v>0</v>
      </c>
      <c r="H31" s="233"/>
      <c r="I31" s="232">
        <f>ROUND(E31*H31,2)</f>
        <v>0</v>
      </c>
      <c r="J31" s="233"/>
      <c r="K31" s="232">
        <f>ROUND(E31*J31,2)</f>
        <v>0</v>
      </c>
      <c r="L31" s="232">
        <v>21</v>
      </c>
      <c r="M31" s="232">
        <f>G31*(1+L31/100)</f>
        <v>0</v>
      </c>
      <c r="N31" s="232">
        <v>0</v>
      </c>
      <c r="O31" s="232">
        <f>ROUND(E31*N31,2)</f>
        <v>0</v>
      </c>
      <c r="P31" s="232">
        <v>0</v>
      </c>
      <c r="Q31" s="232">
        <f>ROUND(E31*P31,2)</f>
        <v>0</v>
      </c>
      <c r="R31" s="232"/>
      <c r="S31" s="232" t="s">
        <v>163</v>
      </c>
      <c r="T31" s="232" t="s">
        <v>185</v>
      </c>
      <c r="U31" s="232">
        <v>0.81899999999999995</v>
      </c>
      <c r="V31" s="232">
        <f>ROUND(E31*U31,2)</f>
        <v>1.64</v>
      </c>
      <c r="W31" s="232"/>
      <c r="X31" s="232" t="s">
        <v>164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455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5">
      <c r="A32" s="249">
        <v>19</v>
      </c>
      <c r="B32" s="250" t="s">
        <v>470</v>
      </c>
      <c r="C32" s="260" t="s">
        <v>471</v>
      </c>
      <c r="D32" s="251" t="s">
        <v>171</v>
      </c>
      <c r="E32" s="252">
        <v>3</v>
      </c>
      <c r="F32" s="253"/>
      <c r="G32" s="254">
        <f>ROUND(E32*F32,2)</f>
        <v>0</v>
      </c>
      <c r="H32" s="233"/>
      <c r="I32" s="232">
        <f>ROUND(E32*H32,2)</f>
        <v>0</v>
      </c>
      <c r="J32" s="233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/>
      <c r="S32" s="232" t="s">
        <v>163</v>
      </c>
      <c r="T32" s="232" t="s">
        <v>185</v>
      </c>
      <c r="U32" s="232">
        <v>0.66820000000000002</v>
      </c>
      <c r="V32" s="232">
        <f>ROUND(E32*U32,2)</f>
        <v>2</v>
      </c>
      <c r="W32" s="232"/>
      <c r="X32" s="232" t="s">
        <v>164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455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5">
      <c r="A33" s="249">
        <v>20</v>
      </c>
      <c r="B33" s="250" t="s">
        <v>472</v>
      </c>
      <c r="C33" s="260" t="s">
        <v>473</v>
      </c>
      <c r="D33" s="251" t="s">
        <v>201</v>
      </c>
      <c r="E33" s="252">
        <v>5</v>
      </c>
      <c r="F33" s="253"/>
      <c r="G33" s="254">
        <f>ROUND(E33*F33,2)</f>
        <v>0</v>
      </c>
      <c r="H33" s="233"/>
      <c r="I33" s="232">
        <f>ROUND(E33*H33,2)</f>
        <v>0</v>
      </c>
      <c r="J33" s="233"/>
      <c r="K33" s="232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163</v>
      </c>
      <c r="T33" s="232" t="s">
        <v>185</v>
      </c>
      <c r="U33" s="232">
        <v>0.157</v>
      </c>
      <c r="V33" s="232">
        <f>ROUND(E33*U33,2)</f>
        <v>0.79</v>
      </c>
      <c r="W33" s="232"/>
      <c r="X33" s="232" t="s">
        <v>164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455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5">
      <c r="A34" s="243">
        <v>21</v>
      </c>
      <c r="B34" s="244" t="s">
        <v>474</v>
      </c>
      <c r="C34" s="258" t="s">
        <v>475</v>
      </c>
      <c r="D34" s="245" t="s">
        <v>171</v>
      </c>
      <c r="E34" s="246">
        <v>22.5</v>
      </c>
      <c r="F34" s="247"/>
      <c r="G34" s="248">
        <f>ROUND(E34*F34,2)</f>
        <v>0</v>
      </c>
      <c r="H34" s="233"/>
      <c r="I34" s="232">
        <f>ROUND(E34*H34,2)</f>
        <v>0</v>
      </c>
      <c r="J34" s="233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/>
      <c r="S34" s="232" t="s">
        <v>163</v>
      </c>
      <c r="T34" s="232" t="s">
        <v>185</v>
      </c>
      <c r="U34" s="232">
        <v>5.8999999999999997E-2</v>
      </c>
      <c r="V34" s="232">
        <f>ROUND(E34*U34,2)</f>
        <v>1.33</v>
      </c>
      <c r="W34" s="232"/>
      <c r="X34" s="232" t="s">
        <v>164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455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29">
        <v>22</v>
      </c>
      <c r="B35" s="230" t="s">
        <v>476</v>
      </c>
      <c r="C35" s="261" t="s">
        <v>477</v>
      </c>
      <c r="D35" s="231" t="s">
        <v>0</v>
      </c>
      <c r="E35" s="255"/>
      <c r="F35" s="233"/>
      <c r="G35" s="232">
        <f>ROUND(E35*F35,2)</f>
        <v>0</v>
      </c>
      <c r="H35" s="233"/>
      <c r="I35" s="232">
        <f>ROUND(E35*H35,2)</f>
        <v>0</v>
      </c>
      <c r="J35" s="233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/>
      <c r="S35" s="232" t="s">
        <v>163</v>
      </c>
      <c r="T35" s="232" t="s">
        <v>185</v>
      </c>
      <c r="U35" s="232">
        <v>0</v>
      </c>
      <c r="V35" s="232">
        <f>ROUND(E35*U35,2)</f>
        <v>0</v>
      </c>
      <c r="W35" s="232"/>
      <c r="X35" s="232" t="s">
        <v>242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243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5">
      <c r="A36" s="249">
        <v>23</v>
      </c>
      <c r="B36" s="250" t="s">
        <v>478</v>
      </c>
      <c r="C36" s="260" t="s">
        <v>479</v>
      </c>
      <c r="D36" s="251" t="s">
        <v>480</v>
      </c>
      <c r="E36" s="252">
        <v>6</v>
      </c>
      <c r="F36" s="253"/>
      <c r="G36" s="254">
        <f>ROUND(E36*F36,2)</f>
        <v>0</v>
      </c>
      <c r="H36" s="233"/>
      <c r="I36" s="232">
        <f>ROUND(E36*H36,2)</f>
        <v>0</v>
      </c>
      <c r="J36" s="233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 t="s">
        <v>481</v>
      </c>
      <c r="S36" s="232" t="s">
        <v>163</v>
      </c>
      <c r="T36" s="232" t="s">
        <v>185</v>
      </c>
      <c r="U36" s="232">
        <v>1</v>
      </c>
      <c r="V36" s="232">
        <f>ROUND(E36*U36,2)</f>
        <v>6</v>
      </c>
      <c r="W36" s="232"/>
      <c r="X36" s="232" t="s">
        <v>482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483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x14ac:dyDescent="0.25">
      <c r="A37" s="237" t="s">
        <v>158</v>
      </c>
      <c r="B37" s="238" t="s">
        <v>95</v>
      </c>
      <c r="C37" s="257" t="s">
        <v>96</v>
      </c>
      <c r="D37" s="239"/>
      <c r="E37" s="240"/>
      <c r="F37" s="241"/>
      <c r="G37" s="242">
        <f>SUMIF(AG38:AG51,"&lt;&gt;NOR",G38:G51)</f>
        <v>0</v>
      </c>
      <c r="H37" s="236"/>
      <c r="I37" s="236">
        <f>SUM(I38:I51)</f>
        <v>0</v>
      </c>
      <c r="J37" s="236"/>
      <c r="K37" s="236">
        <f>SUM(K38:K51)</f>
        <v>0</v>
      </c>
      <c r="L37" s="236"/>
      <c r="M37" s="236">
        <f>SUM(M38:M51)</f>
        <v>0</v>
      </c>
      <c r="N37" s="236"/>
      <c r="O37" s="236">
        <f>SUM(O38:O51)</f>
        <v>0</v>
      </c>
      <c r="P37" s="236"/>
      <c r="Q37" s="236">
        <f>SUM(Q38:Q51)</f>
        <v>0</v>
      </c>
      <c r="R37" s="236"/>
      <c r="S37" s="236"/>
      <c r="T37" s="236"/>
      <c r="U37" s="236"/>
      <c r="V37" s="236">
        <f>SUM(V38:V51)</f>
        <v>46.45</v>
      </c>
      <c r="W37" s="236"/>
      <c r="X37" s="236"/>
      <c r="AG37" t="s">
        <v>159</v>
      </c>
    </row>
    <row r="38" spans="1:60" outlineLevel="1" x14ac:dyDescent="0.25">
      <c r="A38" s="249">
        <v>24</v>
      </c>
      <c r="B38" s="250" t="s">
        <v>484</v>
      </c>
      <c r="C38" s="260" t="s">
        <v>485</v>
      </c>
      <c r="D38" s="251" t="s">
        <v>171</v>
      </c>
      <c r="E38" s="252">
        <v>26</v>
      </c>
      <c r="F38" s="253"/>
      <c r="G38" s="254">
        <f>ROUND(E38*F38,2)</f>
        <v>0</v>
      </c>
      <c r="H38" s="233"/>
      <c r="I38" s="232">
        <f>ROUND(E38*H38,2)</f>
        <v>0</v>
      </c>
      <c r="J38" s="233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/>
      <c r="S38" s="232" t="s">
        <v>163</v>
      </c>
      <c r="T38" s="232" t="s">
        <v>185</v>
      </c>
      <c r="U38" s="232">
        <v>0.17299999999999999</v>
      </c>
      <c r="V38" s="232">
        <f>ROUND(E38*U38,2)</f>
        <v>4.5</v>
      </c>
      <c r="W38" s="232"/>
      <c r="X38" s="232" t="s">
        <v>164</v>
      </c>
      <c r="Y38" s="212"/>
      <c r="Z38" s="212"/>
      <c r="AA38" s="212"/>
      <c r="AB38" s="212"/>
      <c r="AC38" s="212"/>
      <c r="AD38" s="212"/>
      <c r="AE38" s="212"/>
      <c r="AF38" s="212"/>
      <c r="AG38" s="212" t="s">
        <v>455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0.399999999999999" outlineLevel="1" x14ac:dyDescent="0.25">
      <c r="A39" s="249">
        <v>25</v>
      </c>
      <c r="B39" s="250" t="s">
        <v>486</v>
      </c>
      <c r="C39" s="260" t="s">
        <v>487</v>
      </c>
      <c r="D39" s="251" t="s">
        <v>171</v>
      </c>
      <c r="E39" s="252">
        <v>15</v>
      </c>
      <c r="F39" s="253"/>
      <c r="G39" s="254">
        <f>ROUND(E39*F39,2)</f>
        <v>0</v>
      </c>
      <c r="H39" s="233"/>
      <c r="I39" s="232">
        <f>ROUND(E39*H39,2)</f>
        <v>0</v>
      </c>
      <c r="J39" s="233"/>
      <c r="K39" s="232">
        <f>ROUND(E39*J39,2)</f>
        <v>0</v>
      </c>
      <c r="L39" s="232">
        <v>21</v>
      </c>
      <c r="M39" s="232">
        <f>G39*(1+L39/100)</f>
        <v>0</v>
      </c>
      <c r="N39" s="232">
        <v>0</v>
      </c>
      <c r="O39" s="232">
        <f>ROUND(E39*N39,2)</f>
        <v>0</v>
      </c>
      <c r="P39" s="232">
        <v>0</v>
      </c>
      <c r="Q39" s="232">
        <f>ROUND(E39*P39,2)</f>
        <v>0</v>
      </c>
      <c r="R39" s="232"/>
      <c r="S39" s="232" t="s">
        <v>163</v>
      </c>
      <c r="T39" s="232" t="s">
        <v>185</v>
      </c>
      <c r="U39" s="232">
        <v>0.54290000000000005</v>
      </c>
      <c r="V39" s="232">
        <f>ROUND(E39*U39,2)</f>
        <v>8.14</v>
      </c>
      <c r="W39" s="232"/>
      <c r="X39" s="232" t="s">
        <v>164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455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0.399999999999999" outlineLevel="1" x14ac:dyDescent="0.25">
      <c r="A40" s="249">
        <v>26</v>
      </c>
      <c r="B40" s="250" t="s">
        <v>488</v>
      </c>
      <c r="C40" s="260" t="s">
        <v>489</v>
      </c>
      <c r="D40" s="251" t="s">
        <v>171</v>
      </c>
      <c r="E40" s="252">
        <v>18</v>
      </c>
      <c r="F40" s="253"/>
      <c r="G40" s="254">
        <f>ROUND(E40*F40,2)</f>
        <v>0</v>
      </c>
      <c r="H40" s="233"/>
      <c r="I40" s="232">
        <f>ROUND(E40*H40,2)</f>
        <v>0</v>
      </c>
      <c r="J40" s="233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163</v>
      </c>
      <c r="T40" s="232" t="s">
        <v>185</v>
      </c>
      <c r="U40" s="232">
        <v>0.63429999999999997</v>
      </c>
      <c r="V40" s="232">
        <f>ROUND(E40*U40,2)</f>
        <v>11.42</v>
      </c>
      <c r="W40" s="232"/>
      <c r="X40" s="232" t="s">
        <v>164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455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0.399999999999999" outlineLevel="1" x14ac:dyDescent="0.25">
      <c r="A41" s="249">
        <v>27</v>
      </c>
      <c r="B41" s="250" t="s">
        <v>490</v>
      </c>
      <c r="C41" s="260" t="s">
        <v>491</v>
      </c>
      <c r="D41" s="251" t="s">
        <v>171</v>
      </c>
      <c r="E41" s="252">
        <v>4</v>
      </c>
      <c r="F41" s="253"/>
      <c r="G41" s="254">
        <f>ROUND(E41*F41,2)</f>
        <v>0</v>
      </c>
      <c r="H41" s="233"/>
      <c r="I41" s="232">
        <f>ROUND(E41*H41,2)</f>
        <v>0</v>
      </c>
      <c r="J41" s="233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163</v>
      </c>
      <c r="T41" s="232" t="s">
        <v>185</v>
      </c>
      <c r="U41" s="232">
        <v>0.68279999999999996</v>
      </c>
      <c r="V41" s="232">
        <f>ROUND(E41*U41,2)</f>
        <v>2.73</v>
      </c>
      <c r="W41" s="232"/>
      <c r="X41" s="232" t="s">
        <v>164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455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0.399999999999999" outlineLevel="1" x14ac:dyDescent="0.25">
      <c r="A42" s="249">
        <v>28</v>
      </c>
      <c r="B42" s="250" t="s">
        <v>492</v>
      </c>
      <c r="C42" s="260" t="s">
        <v>493</v>
      </c>
      <c r="D42" s="251" t="s">
        <v>171</v>
      </c>
      <c r="E42" s="252">
        <v>15</v>
      </c>
      <c r="F42" s="253"/>
      <c r="G42" s="254">
        <f>ROUND(E42*F42,2)</f>
        <v>0</v>
      </c>
      <c r="H42" s="233"/>
      <c r="I42" s="232">
        <f>ROUND(E42*H42,2)</f>
        <v>0</v>
      </c>
      <c r="J42" s="233"/>
      <c r="K42" s="232">
        <f>ROUND(E42*J42,2)</f>
        <v>0</v>
      </c>
      <c r="L42" s="232">
        <v>21</v>
      </c>
      <c r="M42" s="232">
        <f>G42*(1+L42/100)</f>
        <v>0</v>
      </c>
      <c r="N42" s="232">
        <v>0</v>
      </c>
      <c r="O42" s="232">
        <f>ROUND(E42*N42,2)</f>
        <v>0</v>
      </c>
      <c r="P42" s="232">
        <v>0</v>
      </c>
      <c r="Q42" s="232">
        <f>ROUND(E42*P42,2)</f>
        <v>0</v>
      </c>
      <c r="R42" s="232"/>
      <c r="S42" s="232" t="s">
        <v>163</v>
      </c>
      <c r="T42" s="232" t="s">
        <v>185</v>
      </c>
      <c r="U42" s="232">
        <v>0.129</v>
      </c>
      <c r="V42" s="232">
        <f>ROUND(E42*U42,2)</f>
        <v>1.94</v>
      </c>
      <c r="W42" s="232"/>
      <c r="X42" s="232" t="s">
        <v>164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455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0.399999999999999" outlineLevel="1" x14ac:dyDescent="0.25">
      <c r="A43" s="249">
        <v>29</v>
      </c>
      <c r="B43" s="250" t="s">
        <v>494</v>
      </c>
      <c r="C43" s="260" t="s">
        <v>495</v>
      </c>
      <c r="D43" s="251" t="s">
        <v>171</v>
      </c>
      <c r="E43" s="252">
        <v>18</v>
      </c>
      <c r="F43" s="253"/>
      <c r="G43" s="254">
        <f>ROUND(E43*F43,2)</f>
        <v>0</v>
      </c>
      <c r="H43" s="233"/>
      <c r="I43" s="232">
        <f>ROUND(E43*H43,2)</f>
        <v>0</v>
      </c>
      <c r="J43" s="233"/>
      <c r="K43" s="232">
        <f>ROUND(E43*J43,2)</f>
        <v>0</v>
      </c>
      <c r="L43" s="232">
        <v>21</v>
      </c>
      <c r="M43" s="232">
        <f>G43*(1+L43/100)</f>
        <v>0</v>
      </c>
      <c r="N43" s="232">
        <v>0</v>
      </c>
      <c r="O43" s="232">
        <f>ROUND(E43*N43,2)</f>
        <v>0</v>
      </c>
      <c r="P43" s="232">
        <v>0</v>
      </c>
      <c r="Q43" s="232">
        <f>ROUND(E43*P43,2)</f>
        <v>0</v>
      </c>
      <c r="R43" s="232"/>
      <c r="S43" s="232" t="s">
        <v>163</v>
      </c>
      <c r="T43" s="232" t="s">
        <v>185</v>
      </c>
      <c r="U43" s="232">
        <v>0.129</v>
      </c>
      <c r="V43" s="232">
        <f>ROUND(E43*U43,2)</f>
        <v>2.3199999999999998</v>
      </c>
      <c r="W43" s="232"/>
      <c r="X43" s="232" t="s">
        <v>164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455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0.399999999999999" outlineLevel="1" x14ac:dyDescent="0.25">
      <c r="A44" s="249">
        <v>30</v>
      </c>
      <c r="B44" s="250" t="s">
        <v>496</v>
      </c>
      <c r="C44" s="260" t="s">
        <v>497</v>
      </c>
      <c r="D44" s="251" t="s">
        <v>171</v>
      </c>
      <c r="E44" s="252">
        <v>4</v>
      </c>
      <c r="F44" s="253"/>
      <c r="G44" s="254">
        <f>ROUND(E44*F44,2)</f>
        <v>0</v>
      </c>
      <c r="H44" s="233"/>
      <c r="I44" s="232">
        <f>ROUND(E44*H44,2)</f>
        <v>0</v>
      </c>
      <c r="J44" s="233"/>
      <c r="K44" s="232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0</v>
      </c>
      <c r="Q44" s="232">
        <f>ROUND(E44*P44,2)</f>
        <v>0</v>
      </c>
      <c r="R44" s="232"/>
      <c r="S44" s="232" t="s">
        <v>163</v>
      </c>
      <c r="T44" s="232" t="s">
        <v>185</v>
      </c>
      <c r="U44" s="232">
        <v>0.14199999999999999</v>
      </c>
      <c r="V44" s="232">
        <f>ROUND(E44*U44,2)</f>
        <v>0.56999999999999995</v>
      </c>
      <c r="W44" s="232"/>
      <c r="X44" s="232" t="s">
        <v>164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455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5">
      <c r="A45" s="249">
        <v>31</v>
      </c>
      <c r="B45" s="250" t="s">
        <v>498</v>
      </c>
      <c r="C45" s="260" t="s">
        <v>499</v>
      </c>
      <c r="D45" s="251" t="s">
        <v>201</v>
      </c>
      <c r="E45" s="252">
        <v>11</v>
      </c>
      <c r="F45" s="253"/>
      <c r="G45" s="254">
        <f>ROUND(E45*F45,2)</f>
        <v>0</v>
      </c>
      <c r="H45" s="233"/>
      <c r="I45" s="232">
        <f>ROUND(E45*H45,2)</f>
        <v>0</v>
      </c>
      <c r="J45" s="233"/>
      <c r="K45" s="232">
        <f>ROUND(E45*J45,2)</f>
        <v>0</v>
      </c>
      <c r="L45" s="232">
        <v>21</v>
      </c>
      <c r="M45" s="232">
        <f>G45*(1+L45/100)</f>
        <v>0</v>
      </c>
      <c r="N45" s="232">
        <v>0</v>
      </c>
      <c r="O45" s="232">
        <f>ROUND(E45*N45,2)</f>
        <v>0</v>
      </c>
      <c r="P45" s="232">
        <v>0</v>
      </c>
      <c r="Q45" s="232">
        <f>ROUND(E45*P45,2)</f>
        <v>0</v>
      </c>
      <c r="R45" s="232"/>
      <c r="S45" s="232" t="s">
        <v>163</v>
      </c>
      <c r="T45" s="232" t="s">
        <v>185</v>
      </c>
      <c r="U45" s="232">
        <v>0.42499999999999999</v>
      </c>
      <c r="V45" s="232">
        <f>ROUND(E45*U45,2)</f>
        <v>4.68</v>
      </c>
      <c r="W45" s="232"/>
      <c r="X45" s="232" t="s">
        <v>164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455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0.399999999999999" outlineLevel="1" x14ac:dyDescent="0.25">
      <c r="A46" s="249">
        <v>32</v>
      </c>
      <c r="B46" s="250" t="s">
        <v>500</v>
      </c>
      <c r="C46" s="260" t="s">
        <v>501</v>
      </c>
      <c r="D46" s="251" t="s">
        <v>502</v>
      </c>
      <c r="E46" s="252">
        <v>1</v>
      </c>
      <c r="F46" s="253"/>
      <c r="G46" s="254">
        <f>ROUND(E46*F46,2)</f>
        <v>0</v>
      </c>
      <c r="H46" s="233"/>
      <c r="I46" s="232">
        <f>ROUND(E46*H46,2)</f>
        <v>0</v>
      </c>
      <c r="J46" s="233"/>
      <c r="K46" s="232">
        <f>ROUND(E46*J46,2)</f>
        <v>0</v>
      </c>
      <c r="L46" s="232">
        <v>21</v>
      </c>
      <c r="M46" s="232">
        <f>G46*(1+L46/100)</f>
        <v>0</v>
      </c>
      <c r="N46" s="232">
        <v>0</v>
      </c>
      <c r="O46" s="232">
        <f>ROUND(E46*N46,2)</f>
        <v>0</v>
      </c>
      <c r="P46" s="232">
        <v>0</v>
      </c>
      <c r="Q46" s="232">
        <f>ROUND(E46*P46,2)</f>
        <v>0</v>
      </c>
      <c r="R46" s="232"/>
      <c r="S46" s="232" t="s">
        <v>163</v>
      </c>
      <c r="T46" s="232" t="s">
        <v>185</v>
      </c>
      <c r="U46" s="232">
        <v>0.14499999999999999</v>
      </c>
      <c r="V46" s="232">
        <f>ROUND(E46*U46,2)</f>
        <v>0.15</v>
      </c>
      <c r="W46" s="232"/>
      <c r="X46" s="232" t="s">
        <v>164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455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49">
        <v>33</v>
      </c>
      <c r="B47" s="250" t="s">
        <v>503</v>
      </c>
      <c r="C47" s="260" t="s">
        <v>504</v>
      </c>
      <c r="D47" s="251" t="s">
        <v>201</v>
      </c>
      <c r="E47" s="252">
        <v>2</v>
      </c>
      <c r="F47" s="253"/>
      <c r="G47" s="254">
        <f>ROUND(E47*F47,2)</f>
        <v>0</v>
      </c>
      <c r="H47" s="233"/>
      <c r="I47" s="232">
        <f>ROUND(E47*H47,2)</f>
        <v>0</v>
      </c>
      <c r="J47" s="233"/>
      <c r="K47" s="232">
        <f>ROUND(E47*J47,2)</f>
        <v>0</v>
      </c>
      <c r="L47" s="232">
        <v>21</v>
      </c>
      <c r="M47" s="232">
        <f>G47*(1+L47/100)</f>
        <v>0</v>
      </c>
      <c r="N47" s="232">
        <v>0</v>
      </c>
      <c r="O47" s="232">
        <f>ROUND(E47*N47,2)</f>
        <v>0</v>
      </c>
      <c r="P47" s="232">
        <v>0</v>
      </c>
      <c r="Q47" s="232">
        <f>ROUND(E47*P47,2)</f>
        <v>0</v>
      </c>
      <c r="R47" s="232"/>
      <c r="S47" s="232" t="s">
        <v>193</v>
      </c>
      <c r="T47" s="232" t="s">
        <v>185</v>
      </c>
      <c r="U47" s="232">
        <v>0</v>
      </c>
      <c r="V47" s="232">
        <f>ROUND(E47*U47,2)</f>
        <v>0</v>
      </c>
      <c r="W47" s="232"/>
      <c r="X47" s="232" t="s">
        <v>164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455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5">
      <c r="A48" s="249">
        <v>34</v>
      </c>
      <c r="B48" s="250" t="s">
        <v>505</v>
      </c>
      <c r="C48" s="260" t="s">
        <v>506</v>
      </c>
      <c r="D48" s="251" t="s">
        <v>171</v>
      </c>
      <c r="E48" s="252">
        <v>38</v>
      </c>
      <c r="F48" s="253"/>
      <c r="G48" s="254">
        <f>ROUND(E48*F48,2)</f>
        <v>0</v>
      </c>
      <c r="H48" s="233"/>
      <c r="I48" s="232">
        <f>ROUND(E48*H48,2)</f>
        <v>0</v>
      </c>
      <c r="J48" s="233"/>
      <c r="K48" s="232">
        <f>ROUND(E48*J48,2)</f>
        <v>0</v>
      </c>
      <c r="L48" s="232">
        <v>21</v>
      </c>
      <c r="M48" s="232">
        <f>G48*(1+L48/100)</f>
        <v>0</v>
      </c>
      <c r="N48" s="232">
        <v>0</v>
      </c>
      <c r="O48" s="232">
        <f>ROUND(E48*N48,2)</f>
        <v>0</v>
      </c>
      <c r="P48" s="232">
        <v>0</v>
      </c>
      <c r="Q48" s="232">
        <f>ROUND(E48*P48,2)</f>
        <v>0</v>
      </c>
      <c r="R48" s="232"/>
      <c r="S48" s="232" t="s">
        <v>193</v>
      </c>
      <c r="T48" s="232" t="s">
        <v>185</v>
      </c>
      <c r="U48" s="232">
        <v>0</v>
      </c>
      <c r="V48" s="232">
        <f>ROUND(E48*U48,2)</f>
        <v>0</v>
      </c>
      <c r="W48" s="232"/>
      <c r="X48" s="232" t="s">
        <v>164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455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5">
      <c r="A49" s="243">
        <v>35</v>
      </c>
      <c r="B49" s="244" t="s">
        <v>507</v>
      </c>
      <c r="C49" s="258" t="s">
        <v>508</v>
      </c>
      <c r="D49" s="245" t="s">
        <v>201</v>
      </c>
      <c r="E49" s="246">
        <v>1</v>
      </c>
      <c r="F49" s="247"/>
      <c r="G49" s="248">
        <f>ROUND(E49*F49,2)</f>
        <v>0</v>
      </c>
      <c r="H49" s="233"/>
      <c r="I49" s="232">
        <f>ROUND(E49*H49,2)</f>
        <v>0</v>
      </c>
      <c r="J49" s="233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/>
      <c r="S49" s="232" t="s">
        <v>193</v>
      </c>
      <c r="T49" s="232" t="s">
        <v>185</v>
      </c>
      <c r="U49" s="232">
        <v>0</v>
      </c>
      <c r="V49" s="232">
        <f>ROUND(E49*U49,2)</f>
        <v>0</v>
      </c>
      <c r="W49" s="232"/>
      <c r="X49" s="232" t="s">
        <v>266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391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29">
        <v>36</v>
      </c>
      <c r="B50" s="230" t="s">
        <v>509</v>
      </c>
      <c r="C50" s="261" t="s">
        <v>510</v>
      </c>
      <c r="D50" s="231" t="s">
        <v>0</v>
      </c>
      <c r="E50" s="255"/>
      <c r="F50" s="233"/>
      <c r="G50" s="232">
        <f>ROUND(E50*F50,2)</f>
        <v>0</v>
      </c>
      <c r="H50" s="233"/>
      <c r="I50" s="232">
        <f>ROUND(E50*H50,2)</f>
        <v>0</v>
      </c>
      <c r="J50" s="233"/>
      <c r="K50" s="232">
        <f>ROUND(E50*J50,2)</f>
        <v>0</v>
      </c>
      <c r="L50" s="232">
        <v>21</v>
      </c>
      <c r="M50" s="232">
        <f>G50*(1+L50/100)</f>
        <v>0</v>
      </c>
      <c r="N50" s="232">
        <v>0</v>
      </c>
      <c r="O50" s="232">
        <f>ROUND(E50*N50,2)</f>
        <v>0</v>
      </c>
      <c r="P50" s="232">
        <v>0</v>
      </c>
      <c r="Q50" s="232">
        <f>ROUND(E50*P50,2)</f>
        <v>0</v>
      </c>
      <c r="R50" s="232"/>
      <c r="S50" s="232" t="s">
        <v>163</v>
      </c>
      <c r="T50" s="232" t="s">
        <v>185</v>
      </c>
      <c r="U50" s="232">
        <v>0</v>
      </c>
      <c r="V50" s="232">
        <f>ROUND(E50*U50,2)</f>
        <v>0</v>
      </c>
      <c r="W50" s="232"/>
      <c r="X50" s="232" t="s">
        <v>242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243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49">
        <v>37</v>
      </c>
      <c r="B51" s="250" t="s">
        <v>478</v>
      </c>
      <c r="C51" s="260" t="s">
        <v>479</v>
      </c>
      <c r="D51" s="251" t="s">
        <v>480</v>
      </c>
      <c r="E51" s="252">
        <v>10</v>
      </c>
      <c r="F51" s="253"/>
      <c r="G51" s="254">
        <f>ROUND(E51*F51,2)</f>
        <v>0</v>
      </c>
      <c r="H51" s="233"/>
      <c r="I51" s="232">
        <f>ROUND(E51*H51,2)</f>
        <v>0</v>
      </c>
      <c r="J51" s="233"/>
      <c r="K51" s="232">
        <f>ROUND(E51*J51,2)</f>
        <v>0</v>
      </c>
      <c r="L51" s="232">
        <v>21</v>
      </c>
      <c r="M51" s="232">
        <f>G51*(1+L51/100)</f>
        <v>0</v>
      </c>
      <c r="N51" s="232">
        <v>0</v>
      </c>
      <c r="O51" s="232">
        <f>ROUND(E51*N51,2)</f>
        <v>0</v>
      </c>
      <c r="P51" s="232">
        <v>0</v>
      </c>
      <c r="Q51" s="232">
        <f>ROUND(E51*P51,2)</f>
        <v>0</v>
      </c>
      <c r="R51" s="232" t="s">
        <v>481</v>
      </c>
      <c r="S51" s="232" t="s">
        <v>163</v>
      </c>
      <c r="T51" s="232" t="s">
        <v>185</v>
      </c>
      <c r="U51" s="232">
        <v>1</v>
      </c>
      <c r="V51" s="232">
        <f>ROUND(E51*U51,2)</f>
        <v>10</v>
      </c>
      <c r="W51" s="232"/>
      <c r="X51" s="232" t="s">
        <v>482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483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x14ac:dyDescent="0.25">
      <c r="A52" s="237" t="s">
        <v>158</v>
      </c>
      <c r="B52" s="238" t="s">
        <v>97</v>
      </c>
      <c r="C52" s="257" t="s">
        <v>98</v>
      </c>
      <c r="D52" s="239"/>
      <c r="E52" s="240"/>
      <c r="F52" s="241"/>
      <c r="G52" s="242">
        <f>SUMIF(AG53:AG66,"&lt;&gt;NOR",G53:G66)</f>
        <v>0</v>
      </c>
      <c r="H52" s="236"/>
      <c r="I52" s="236">
        <f>SUM(I53:I66)</f>
        <v>0</v>
      </c>
      <c r="J52" s="236"/>
      <c r="K52" s="236">
        <f>SUM(K53:K66)</f>
        <v>0</v>
      </c>
      <c r="L52" s="236"/>
      <c r="M52" s="236">
        <f>SUM(M53:M66)</f>
        <v>0</v>
      </c>
      <c r="N52" s="236"/>
      <c r="O52" s="236">
        <f>SUM(O53:O66)</f>
        <v>0</v>
      </c>
      <c r="P52" s="236"/>
      <c r="Q52" s="236">
        <f>SUM(Q53:Q66)</f>
        <v>0</v>
      </c>
      <c r="R52" s="236"/>
      <c r="S52" s="236"/>
      <c r="T52" s="236"/>
      <c r="U52" s="236"/>
      <c r="V52" s="236">
        <f>SUM(V53:V66)</f>
        <v>5.59</v>
      </c>
      <c r="W52" s="236"/>
      <c r="X52" s="236"/>
      <c r="AG52" t="s">
        <v>159</v>
      </c>
    </row>
    <row r="53" spans="1:60" outlineLevel="1" x14ac:dyDescent="0.25">
      <c r="A53" s="249">
        <v>38</v>
      </c>
      <c r="B53" s="250" t="s">
        <v>511</v>
      </c>
      <c r="C53" s="260" t="s">
        <v>512</v>
      </c>
      <c r="D53" s="251" t="s">
        <v>502</v>
      </c>
      <c r="E53" s="252">
        <v>1</v>
      </c>
      <c r="F53" s="253"/>
      <c r="G53" s="254">
        <f>ROUND(E53*F53,2)</f>
        <v>0</v>
      </c>
      <c r="H53" s="233"/>
      <c r="I53" s="232">
        <f>ROUND(E53*H53,2)</f>
        <v>0</v>
      </c>
      <c r="J53" s="233"/>
      <c r="K53" s="232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/>
      <c r="S53" s="232" t="s">
        <v>163</v>
      </c>
      <c r="T53" s="232" t="s">
        <v>185</v>
      </c>
      <c r="U53" s="232">
        <v>0.38200000000000001</v>
      </c>
      <c r="V53" s="232">
        <f>ROUND(E53*U53,2)</f>
        <v>0.38</v>
      </c>
      <c r="W53" s="232"/>
      <c r="X53" s="232" t="s">
        <v>164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455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5">
      <c r="A54" s="249">
        <v>39</v>
      </c>
      <c r="B54" s="250" t="s">
        <v>513</v>
      </c>
      <c r="C54" s="260" t="s">
        <v>514</v>
      </c>
      <c r="D54" s="251" t="s">
        <v>502</v>
      </c>
      <c r="E54" s="252">
        <v>1</v>
      </c>
      <c r="F54" s="253"/>
      <c r="G54" s="254">
        <f>ROUND(E54*F54,2)</f>
        <v>0</v>
      </c>
      <c r="H54" s="233"/>
      <c r="I54" s="232">
        <f>ROUND(E54*H54,2)</f>
        <v>0</v>
      </c>
      <c r="J54" s="233"/>
      <c r="K54" s="232">
        <f>ROUND(E54*J54,2)</f>
        <v>0</v>
      </c>
      <c r="L54" s="232">
        <v>21</v>
      </c>
      <c r="M54" s="232">
        <f>G54*(1+L54/100)</f>
        <v>0</v>
      </c>
      <c r="N54" s="232">
        <v>0</v>
      </c>
      <c r="O54" s="232">
        <f>ROUND(E54*N54,2)</f>
        <v>0</v>
      </c>
      <c r="P54" s="232">
        <v>0</v>
      </c>
      <c r="Q54" s="232">
        <f>ROUND(E54*P54,2)</f>
        <v>0</v>
      </c>
      <c r="R54" s="232"/>
      <c r="S54" s="232" t="s">
        <v>163</v>
      </c>
      <c r="T54" s="232" t="s">
        <v>185</v>
      </c>
      <c r="U54" s="232">
        <v>0.57899999999999996</v>
      </c>
      <c r="V54" s="232">
        <f>ROUND(E54*U54,2)</f>
        <v>0.57999999999999996</v>
      </c>
      <c r="W54" s="232"/>
      <c r="X54" s="232" t="s">
        <v>164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455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5">
      <c r="A55" s="249">
        <v>40</v>
      </c>
      <c r="B55" s="250" t="s">
        <v>515</v>
      </c>
      <c r="C55" s="260" t="s">
        <v>516</v>
      </c>
      <c r="D55" s="251" t="s">
        <v>502</v>
      </c>
      <c r="E55" s="252">
        <v>8</v>
      </c>
      <c r="F55" s="253"/>
      <c r="G55" s="254">
        <f>ROUND(E55*F55,2)</f>
        <v>0</v>
      </c>
      <c r="H55" s="233"/>
      <c r="I55" s="232">
        <f>ROUND(E55*H55,2)</f>
        <v>0</v>
      </c>
      <c r="J55" s="233"/>
      <c r="K55" s="232">
        <f>ROUND(E55*J55,2)</f>
        <v>0</v>
      </c>
      <c r="L55" s="232">
        <v>21</v>
      </c>
      <c r="M55" s="232">
        <f>G55*(1+L55/100)</f>
        <v>0</v>
      </c>
      <c r="N55" s="232">
        <v>0</v>
      </c>
      <c r="O55" s="232">
        <f>ROUND(E55*N55,2)</f>
        <v>0</v>
      </c>
      <c r="P55" s="232">
        <v>0</v>
      </c>
      <c r="Q55" s="232">
        <f>ROUND(E55*P55,2)</f>
        <v>0</v>
      </c>
      <c r="R55" s="232"/>
      <c r="S55" s="232" t="s">
        <v>517</v>
      </c>
      <c r="T55" s="232" t="s">
        <v>185</v>
      </c>
      <c r="U55" s="232">
        <v>0.22700000000000001</v>
      </c>
      <c r="V55" s="232">
        <f>ROUND(E55*U55,2)</f>
        <v>1.82</v>
      </c>
      <c r="W55" s="232"/>
      <c r="X55" s="232" t="s">
        <v>164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455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5">
      <c r="A56" s="249">
        <v>41</v>
      </c>
      <c r="B56" s="250" t="s">
        <v>518</v>
      </c>
      <c r="C56" s="260" t="s">
        <v>519</v>
      </c>
      <c r="D56" s="251" t="s">
        <v>201</v>
      </c>
      <c r="E56" s="252">
        <v>2</v>
      </c>
      <c r="F56" s="253"/>
      <c r="G56" s="254">
        <f>ROUND(E56*F56,2)</f>
        <v>0</v>
      </c>
      <c r="H56" s="233"/>
      <c r="I56" s="232">
        <f>ROUND(E56*H56,2)</f>
        <v>0</v>
      </c>
      <c r="J56" s="233"/>
      <c r="K56" s="232">
        <f>ROUND(E56*J56,2)</f>
        <v>0</v>
      </c>
      <c r="L56" s="232">
        <v>21</v>
      </c>
      <c r="M56" s="232">
        <f>G56*(1+L56/100)</f>
        <v>0</v>
      </c>
      <c r="N56" s="232">
        <v>0</v>
      </c>
      <c r="O56" s="232">
        <f>ROUND(E56*N56,2)</f>
        <v>0</v>
      </c>
      <c r="P56" s="232">
        <v>0</v>
      </c>
      <c r="Q56" s="232">
        <f>ROUND(E56*P56,2)</f>
        <v>0</v>
      </c>
      <c r="R56" s="232"/>
      <c r="S56" s="232" t="s">
        <v>163</v>
      </c>
      <c r="T56" s="232" t="s">
        <v>185</v>
      </c>
      <c r="U56" s="232">
        <v>0.114</v>
      </c>
      <c r="V56" s="232">
        <f>ROUND(E56*U56,2)</f>
        <v>0.23</v>
      </c>
      <c r="W56" s="232"/>
      <c r="X56" s="232" t="s">
        <v>164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455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5">
      <c r="A57" s="249">
        <v>42</v>
      </c>
      <c r="B57" s="250" t="s">
        <v>520</v>
      </c>
      <c r="C57" s="260" t="s">
        <v>521</v>
      </c>
      <c r="D57" s="251" t="s">
        <v>502</v>
      </c>
      <c r="E57" s="252">
        <v>4</v>
      </c>
      <c r="F57" s="253"/>
      <c r="G57" s="254">
        <f>ROUND(E57*F57,2)</f>
        <v>0</v>
      </c>
      <c r="H57" s="233"/>
      <c r="I57" s="232">
        <f>ROUND(E57*H57,2)</f>
        <v>0</v>
      </c>
      <c r="J57" s="233"/>
      <c r="K57" s="232">
        <f>ROUND(E57*J57,2)</f>
        <v>0</v>
      </c>
      <c r="L57" s="232">
        <v>21</v>
      </c>
      <c r="M57" s="232">
        <f>G57*(1+L57/100)</f>
        <v>0</v>
      </c>
      <c r="N57" s="232">
        <v>0</v>
      </c>
      <c r="O57" s="232">
        <f>ROUND(E57*N57,2)</f>
        <v>0</v>
      </c>
      <c r="P57" s="232">
        <v>0</v>
      </c>
      <c r="Q57" s="232">
        <f>ROUND(E57*P57,2)</f>
        <v>0</v>
      </c>
      <c r="R57" s="232"/>
      <c r="S57" s="232" t="s">
        <v>163</v>
      </c>
      <c r="T57" s="232" t="s">
        <v>185</v>
      </c>
      <c r="U57" s="232">
        <v>0.217</v>
      </c>
      <c r="V57" s="232">
        <f>ROUND(E57*U57,2)</f>
        <v>0.87</v>
      </c>
      <c r="W57" s="232"/>
      <c r="X57" s="232" t="s">
        <v>164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455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5">
      <c r="A58" s="249">
        <v>43</v>
      </c>
      <c r="B58" s="250" t="s">
        <v>522</v>
      </c>
      <c r="C58" s="260" t="s">
        <v>523</v>
      </c>
      <c r="D58" s="251" t="s">
        <v>502</v>
      </c>
      <c r="E58" s="252">
        <v>4</v>
      </c>
      <c r="F58" s="253"/>
      <c r="G58" s="254">
        <f>ROUND(E58*F58,2)</f>
        <v>0</v>
      </c>
      <c r="H58" s="233"/>
      <c r="I58" s="232">
        <f>ROUND(E58*H58,2)</f>
        <v>0</v>
      </c>
      <c r="J58" s="233"/>
      <c r="K58" s="232">
        <f>ROUND(E58*J58,2)</f>
        <v>0</v>
      </c>
      <c r="L58" s="232">
        <v>21</v>
      </c>
      <c r="M58" s="232">
        <f>G58*(1+L58/100)</f>
        <v>0</v>
      </c>
      <c r="N58" s="232">
        <v>0</v>
      </c>
      <c r="O58" s="232">
        <f>ROUND(E58*N58,2)</f>
        <v>0</v>
      </c>
      <c r="P58" s="232">
        <v>0</v>
      </c>
      <c r="Q58" s="232">
        <f>ROUND(E58*P58,2)</f>
        <v>0</v>
      </c>
      <c r="R58" s="232"/>
      <c r="S58" s="232" t="s">
        <v>193</v>
      </c>
      <c r="T58" s="232" t="s">
        <v>185</v>
      </c>
      <c r="U58" s="232">
        <v>0</v>
      </c>
      <c r="V58" s="232">
        <f>ROUND(E58*U58,2)</f>
        <v>0</v>
      </c>
      <c r="W58" s="232"/>
      <c r="X58" s="232" t="s">
        <v>164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455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5">
      <c r="A59" s="249">
        <v>44</v>
      </c>
      <c r="B59" s="250" t="s">
        <v>524</v>
      </c>
      <c r="C59" s="260" t="s">
        <v>525</v>
      </c>
      <c r="D59" s="251" t="s">
        <v>201</v>
      </c>
      <c r="E59" s="252">
        <v>1</v>
      </c>
      <c r="F59" s="253"/>
      <c r="G59" s="254">
        <f>ROUND(E59*F59,2)</f>
        <v>0</v>
      </c>
      <c r="H59" s="233"/>
      <c r="I59" s="232">
        <f>ROUND(E59*H59,2)</f>
        <v>0</v>
      </c>
      <c r="J59" s="233"/>
      <c r="K59" s="232">
        <f>ROUND(E59*J59,2)</f>
        <v>0</v>
      </c>
      <c r="L59" s="232">
        <v>21</v>
      </c>
      <c r="M59" s="232">
        <f>G59*(1+L59/100)</f>
        <v>0</v>
      </c>
      <c r="N59" s="232">
        <v>0</v>
      </c>
      <c r="O59" s="232">
        <f>ROUND(E59*N59,2)</f>
        <v>0</v>
      </c>
      <c r="P59" s="232">
        <v>0</v>
      </c>
      <c r="Q59" s="232">
        <f>ROUND(E59*P59,2)</f>
        <v>0</v>
      </c>
      <c r="R59" s="232"/>
      <c r="S59" s="232" t="s">
        <v>163</v>
      </c>
      <c r="T59" s="232" t="s">
        <v>185</v>
      </c>
      <c r="U59" s="232">
        <v>0.47599999999999998</v>
      </c>
      <c r="V59" s="232">
        <f>ROUND(E59*U59,2)</f>
        <v>0.48</v>
      </c>
      <c r="W59" s="232"/>
      <c r="X59" s="232" t="s">
        <v>164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455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5">
      <c r="A60" s="249">
        <v>45</v>
      </c>
      <c r="B60" s="250" t="s">
        <v>526</v>
      </c>
      <c r="C60" s="260" t="s">
        <v>527</v>
      </c>
      <c r="D60" s="251" t="s">
        <v>201</v>
      </c>
      <c r="E60" s="252">
        <v>4</v>
      </c>
      <c r="F60" s="253"/>
      <c r="G60" s="254">
        <f>ROUND(E60*F60,2)</f>
        <v>0</v>
      </c>
      <c r="H60" s="233"/>
      <c r="I60" s="232">
        <f>ROUND(E60*H60,2)</f>
        <v>0</v>
      </c>
      <c r="J60" s="233"/>
      <c r="K60" s="232">
        <f>ROUND(E60*J60,2)</f>
        <v>0</v>
      </c>
      <c r="L60" s="232">
        <v>21</v>
      </c>
      <c r="M60" s="232">
        <f>G60*(1+L60/100)</f>
        <v>0</v>
      </c>
      <c r="N60" s="232">
        <v>0</v>
      </c>
      <c r="O60" s="232">
        <f>ROUND(E60*N60,2)</f>
        <v>0</v>
      </c>
      <c r="P60" s="232">
        <v>0</v>
      </c>
      <c r="Q60" s="232">
        <f>ROUND(E60*P60,2)</f>
        <v>0</v>
      </c>
      <c r="R60" s="232"/>
      <c r="S60" s="232" t="s">
        <v>163</v>
      </c>
      <c r="T60" s="232" t="s">
        <v>185</v>
      </c>
      <c r="U60" s="232">
        <v>0.246</v>
      </c>
      <c r="V60" s="232">
        <f>ROUND(E60*U60,2)</f>
        <v>0.98</v>
      </c>
      <c r="W60" s="232"/>
      <c r="X60" s="232" t="s">
        <v>164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455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5">
      <c r="A61" s="249">
        <v>46</v>
      </c>
      <c r="B61" s="250" t="s">
        <v>528</v>
      </c>
      <c r="C61" s="260" t="s">
        <v>529</v>
      </c>
      <c r="D61" s="251" t="s">
        <v>201</v>
      </c>
      <c r="E61" s="252">
        <v>1</v>
      </c>
      <c r="F61" s="253"/>
      <c r="G61" s="254">
        <f>ROUND(E61*F61,2)</f>
        <v>0</v>
      </c>
      <c r="H61" s="233"/>
      <c r="I61" s="232">
        <f>ROUND(E61*H61,2)</f>
        <v>0</v>
      </c>
      <c r="J61" s="233"/>
      <c r="K61" s="232">
        <f>ROUND(E61*J61,2)</f>
        <v>0</v>
      </c>
      <c r="L61" s="232">
        <v>21</v>
      </c>
      <c r="M61" s="232">
        <f>G61*(1+L61/100)</f>
        <v>0</v>
      </c>
      <c r="N61" s="232">
        <v>0</v>
      </c>
      <c r="O61" s="232">
        <f>ROUND(E61*N61,2)</f>
        <v>0</v>
      </c>
      <c r="P61" s="232">
        <v>0</v>
      </c>
      <c r="Q61" s="232">
        <f>ROUND(E61*P61,2)</f>
        <v>0</v>
      </c>
      <c r="R61" s="232"/>
      <c r="S61" s="232" t="s">
        <v>163</v>
      </c>
      <c r="T61" s="232" t="s">
        <v>185</v>
      </c>
      <c r="U61" s="232">
        <v>0.246</v>
      </c>
      <c r="V61" s="232">
        <f>ROUND(E61*U61,2)</f>
        <v>0.25</v>
      </c>
      <c r="W61" s="232"/>
      <c r="X61" s="232" t="s">
        <v>164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455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5">
      <c r="A62" s="249">
        <v>47</v>
      </c>
      <c r="B62" s="250" t="s">
        <v>530</v>
      </c>
      <c r="C62" s="260" t="s">
        <v>531</v>
      </c>
      <c r="D62" s="251" t="s">
        <v>201</v>
      </c>
      <c r="E62" s="252">
        <v>4</v>
      </c>
      <c r="F62" s="253"/>
      <c r="G62" s="254">
        <f>ROUND(E62*F62,2)</f>
        <v>0</v>
      </c>
      <c r="H62" s="233"/>
      <c r="I62" s="232">
        <f>ROUND(E62*H62,2)</f>
        <v>0</v>
      </c>
      <c r="J62" s="233"/>
      <c r="K62" s="232">
        <f>ROUND(E62*J62,2)</f>
        <v>0</v>
      </c>
      <c r="L62" s="232">
        <v>21</v>
      </c>
      <c r="M62" s="232">
        <f>G62*(1+L62/100)</f>
        <v>0</v>
      </c>
      <c r="N62" s="232">
        <v>0</v>
      </c>
      <c r="O62" s="232">
        <f>ROUND(E62*N62,2)</f>
        <v>0</v>
      </c>
      <c r="P62" s="232">
        <v>0</v>
      </c>
      <c r="Q62" s="232">
        <f>ROUND(E62*P62,2)</f>
        <v>0</v>
      </c>
      <c r="R62" s="232"/>
      <c r="S62" s="232" t="s">
        <v>193</v>
      </c>
      <c r="T62" s="232" t="s">
        <v>185</v>
      </c>
      <c r="U62" s="232">
        <v>0</v>
      </c>
      <c r="V62" s="232">
        <f>ROUND(E62*U62,2)</f>
        <v>0</v>
      </c>
      <c r="W62" s="232"/>
      <c r="X62" s="232" t="s">
        <v>164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455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20.399999999999999" outlineLevel="1" x14ac:dyDescent="0.25">
      <c r="A63" s="249">
        <v>48</v>
      </c>
      <c r="B63" s="250" t="s">
        <v>532</v>
      </c>
      <c r="C63" s="260" t="s">
        <v>533</v>
      </c>
      <c r="D63" s="251" t="s">
        <v>201</v>
      </c>
      <c r="E63" s="252">
        <v>8</v>
      </c>
      <c r="F63" s="253"/>
      <c r="G63" s="254">
        <f>ROUND(E63*F63,2)</f>
        <v>0</v>
      </c>
      <c r="H63" s="233"/>
      <c r="I63" s="232">
        <f>ROUND(E63*H63,2)</f>
        <v>0</v>
      </c>
      <c r="J63" s="233"/>
      <c r="K63" s="232">
        <f>ROUND(E63*J63,2)</f>
        <v>0</v>
      </c>
      <c r="L63" s="232">
        <v>21</v>
      </c>
      <c r="M63" s="232">
        <f>G63*(1+L63/100)</f>
        <v>0</v>
      </c>
      <c r="N63" s="232">
        <v>0</v>
      </c>
      <c r="O63" s="232">
        <f>ROUND(E63*N63,2)</f>
        <v>0</v>
      </c>
      <c r="P63" s="232">
        <v>0</v>
      </c>
      <c r="Q63" s="232">
        <f>ROUND(E63*P63,2)</f>
        <v>0</v>
      </c>
      <c r="R63" s="232"/>
      <c r="S63" s="232" t="s">
        <v>193</v>
      </c>
      <c r="T63" s="232" t="s">
        <v>185</v>
      </c>
      <c r="U63" s="232">
        <v>0</v>
      </c>
      <c r="V63" s="232">
        <f>ROUND(E63*U63,2)</f>
        <v>0</v>
      </c>
      <c r="W63" s="232"/>
      <c r="X63" s="232" t="s">
        <v>266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391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5">
      <c r="A64" s="249">
        <v>49</v>
      </c>
      <c r="B64" s="250" t="s">
        <v>534</v>
      </c>
      <c r="C64" s="260" t="s">
        <v>535</v>
      </c>
      <c r="D64" s="251" t="s">
        <v>201</v>
      </c>
      <c r="E64" s="252">
        <v>1</v>
      </c>
      <c r="F64" s="253"/>
      <c r="G64" s="254">
        <f>ROUND(E64*F64,2)</f>
        <v>0</v>
      </c>
      <c r="H64" s="233"/>
      <c r="I64" s="232">
        <f>ROUND(E64*H64,2)</f>
        <v>0</v>
      </c>
      <c r="J64" s="233"/>
      <c r="K64" s="232">
        <f>ROUND(E64*J64,2)</f>
        <v>0</v>
      </c>
      <c r="L64" s="232">
        <v>21</v>
      </c>
      <c r="M64" s="232">
        <f>G64*(1+L64/100)</f>
        <v>0</v>
      </c>
      <c r="N64" s="232">
        <v>0</v>
      </c>
      <c r="O64" s="232">
        <f>ROUND(E64*N64,2)</f>
        <v>0</v>
      </c>
      <c r="P64" s="232">
        <v>0</v>
      </c>
      <c r="Q64" s="232">
        <f>ROUND(E64*P64,2)</f>
        <v>0</v>
      </c>
      <c r="R64" s="232" t="s">
        <v>270</v>
      </c>
      <c r="S64" s="232" t="s">
        <v>163</v>
      </c>
      <c r="T64" s="232" t="s">
        <v>185</v>
      </c>
      <c r="U64" s="232">
        <v>0</v>
      </c>
      <c r="V64" s="232">
        <f>ROUND(E64*U64,2)</f>
        <v>0</v>
      </c>
      <c r="W64" s="232"/>
      <c r="X64" s="232" t="s">
        <v>266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391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5">
      <c r="A65" s="249">
        <v>50</v>
      </c>
      <c r="B65" s="250" t="s">
        <v>536</v>
      </c>
      <c r="C65" s="260" t="s">
        <v>537</v>
      </c>
      <c r="D65" s="251" t="s">
        <v>201</v>
      </c>
      <c r="E65" s="252">
        <v>1</v>
      </c>
      <c r="F65" s="253"/>
      <c r="G65" s="254">
        <f>ROUND(E65*F65,2)</f>
        <v>0</v>
      </c>
      <c r="H65" s="233"/>
      <c r="I65" s="232">
        <f>ROUND(E65*H65,2)</f>
        <v>0</v>
      </c>
      <c r="J65" s="233"/>
      <c r="K65" s="232">
        <f>ROUND(E65*J65,2)</f>
        <v>0</v>
      </c>
      <c r="L65" s="232">
        <v>21</v>
      </c>
      <c r="M65" s="232">
        <f>G65*(1+L65/100)</f>
        <v>0</v>
      </c>
      <c r="N65" s="232">
        <v>0</v>
      </c>
      <c r="O65" s="232">
        <f>ROUND(E65*N65,2)</f>
        <v>0</v>
      </c>
      <c r="P65" s="232">
        <v>0</v>
      </c>
      <c r="Q65" s="232">
        <f>ROUND(E65*P65,2)</f>
        <v>0</v>
      </c>
      <c r="R65" s="232" t="s">
        <v>270</v>
      </c>
      <c r="S65" s="232" t="s">
        <v>163</v>
      </c>
      <c r="T65" s="232" t="s">
        <v>185</v>
      </c>
      <c r="U65" s="232">
        <v>0</v>
      </c>
      <c r="V65" s="232">
        <f>ROUND(E65*U65,2)</f>
        <v>0</v>
      </c>
      <c r="W65" s="232"/>
      <c r="X65" s="232" t="s">
        <v>266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267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5">
      <c r="A66" s="249">
        <v>51</v>
      </c>
      <c r="B66" s="250" t="s">
        <v>538</v>
      </c>
      <c r="C66" s="260" t="s">
        <v>539</v>
      </c>
      <c r="D66" s="251" t="s">
        <v>241</v>
      </c>
      <c r="E66" s="252">
        <v>0</v>
      </c>
      <c r="F66" s="253"/>
      <c r="G66" s="254">
        <f>ROUND(E66*F66,2)</f>
        <v>0</v>
      </c>
      <c r="H66" s="233"/>
      <c r="I66" s="232">
        <f>ROUND(E66*H66,2)</f>
        <v>0</v>
      </c>
      <c r="J66" s="233"/>
      <c r="K66" s="232">
        <f>ROUND(E66*J66,2)</f>
        <v>0</v>
      </c>
      <c r="L66" s="232">
        <v>21</v>
      </c>
      <c r="M66" s="232">
        <f>G66*(1+L66/100)</f>
        <v>0</v>
      </c>
      <c r="N66" s="232">
        <v>0</v>
      </c>
      <c r="O66" s="232">
        <f>ROUND(E66*N66,2)</f>
        <v>0</v>
      </c>
      <c r="P66" s="232">
        <v>0</v>
      </c>
      <c r="Q66" s="232">
        <f>ROUND(E66*P66,2)</f>
        <v>0</v>
      </c>
      <c r="R66" s="232"/>
      <c r="S66" s="232" t="s">
        <v>163</v>
      </c>
      <c r="T66" s="232" t="s">
        <v>185</v>
      </c>
      <c r="U66" s="232">
        <v>1.629</v>
      </c>
      <c r="V66" s="232">
        <f>ROUND(E66*U66,2)</f>
        <v>0</v>
      </c>
      <c r="W66" s="232"/>
      <c r="X66" s="232" t="s">
        <v>242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243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x14ac:dyDescent="0.25">
      <c r="A67" s="237" t="s">
        <v>158</v>
      </c>
      <c r="B67" s="238" t="s">
        <v>100</v>
      </c>
      <c r="C67" s="257" t="s">
        <v>101</v>
      </c>
      <c r="D67" s="239"/>
      <c r="E67" s="240"/>
      <c r="F67" s="241"/>
      <c r="G67" s="242">
        <f>SUMIF(AG68:AG69,"&lt;&gt;NOR",G68:G69)</f>
        <v>0</v>
      </c>
      <c r="H67" s="236"/>
      <c r="I67" s="236">
        <f>SUM(I68:I69)</f>
        <v>0</v>
      </c>
      <c r="J67" s="236"/>
      <c r="K67" s="236">
        <f>SUM(K68:K69)</f>
        <v>0</v>
      </c>
      <c r="L67" s="236"/>
      <c r="M67" s="236">
        <f>SUM(M68:M69)</f>
        <v>0</v>
      </c>
      <c r="N67" s="236"/>
      <c r="O67" s="236">
        <f>SUM(O68:O69)</f>
        <v>0</v>
      </c>
      <c r="P67" s="236"/>
      <c r="Q67" s="236">
        <f>SUM(Q68:Q69)</f>
        <v>0</v>
      </c>
      <c r="R67" s="236"/>
      <c r="S67" s="236"/>
      <c r="T67" s="236"/>
      <c r="U67" s="236"/>
      <c r="V67" s="236">
        <f>SUM(V68:V69)</f>
        <v>9.73</v>
      </c>
      <c r="W67" s="236"/>
      <c r="X67" s="236"/>
      <c r="AG67" t="s">
        <v>159</v>
      </c>
    </row>
    <row r="68" spans="1:60" outlineLevel="1" x14ac:dyDescent="0.25">
      <c r="A68" s="249">
        <v>52</v>
      </c>
      <c r="B68" s="250" t="s">
        <v>540</v>
      </c>
      <c r="C68" s="260" t="s">
        <v>541</v>
      </c>
      <c r="D68" s="251" t="s">
        <v>171</v>
      </c>
      <c r="E68" s="252">
        <v>34</v>
      </c>
      <c r="F68" s="253"/>
      <c r="G68" s="254">
        <f>ROUND(E68*F68,2)</f>
        <v>0</v>
      </c>
      <c r="H68" s="233"/>
      <c r="I68" s="232">
        <f>ROUND(E68*H68,2)</f>
        <v>0</v>
      </c>
      <c r="J68" s="233"/>
      <c r="K68" s="232">
        <f>ROUND(E68*J68,2)</f>
        <v>0</v>
      </c>
      <c r="L68" s="232">
        <v>21</v>
      </c>
      <c r="M68" s="232">
        <f>G68*(1+L68/100)</f>
        <v>0</v>
      </c>
      <c r="N68" s="232">
        <v>0</v>
      </c>
      <c r="O68" s="232">
        <f>ROUND(E68*N68,2)</f>
        <v>0</v>
      </c>
      <c r="P68" s="232">
        <v>0</v>
      </c>
      <c r="Q68" s="232">
        <f>ROUND(E68*P68,2)</f>
        <v>0</v>
      </c>
      <c r="R68" s="232"/>
      <c r="S68" s="232" t="s">
        <v>163</v>
      </c>
      <c r="T68" s="232" t="s">
        <v>185</v>
      </c>
      <c r="U68" s="232">
        <v>0.187</v>
      </c>
      <c r="V68" s="232">
        <f>ROUND(E68*U68,2)</f>
        <v>6.36</v>
      </c>
      <c r="W68" s="232"/>
      <c r="X68" s="232" t="s">
        <v>164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455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5">
      <c r="A69" s="243">
        <v>53</v>
      </c>
      <c r="B69" s="244" t="s">
        <v>542</v>
      </c>
      <c r="C69" s="258" t="s">
        <v>543</v>
      </c>
      <c r="D69" s="245" t="s">
        <v>171</v>
      </c>
      <c r="E69" s="246">
        <v>17</v>
      </c>
      <c r="F69" s="247"/>
      <c r="G69" s="248">
        <f>ROUND(E69*F69,2)</f>
        <v>0</v>
      </c>
      <c r="H69" s="233"/>
      <c r="I69" s="232">
        <f>ROUND(E69*H69,2)</f>
        <v>0</v>
      </c>
      <c r="J69" s="233"/>
      <c r="K69" s="232">
        <f>ROUND(E69*J69,2)</f>
        <v>0</v>
      </c>
      <c r="L69" s="232">
        <v>21</v>
      </c>
      <c r="M69" s="232">
        <f>G69*(1+L69/100)</f>
        <v>0</v>
      </c>
      <c r="N69" s="232">
        <v>0</v>
      </c>
      <c r="O69" s="232">
        <f>ROUND(E69*N69,2)</f>
        <v>0</v>
      </c>
      <c r="P69" s="232">
        <v>0</v>
      </c>
      <c r="Q69" s="232">
        <f>ROUND(E69*P69,2)</f>
        <v>0</v>
      </c>
      <c r="R69" s="232"/>
      <c r="S69" s="232" t="s">
        <v>163</v>
      </c>
      <c r="T69" s="232" t="s">
        <v>185</v>
      </c>
      <c r="U69" s="232">
        <v>0.19800000000000001</v>
      </c>
      <c r="V69" s="232">
        <f>ROUND(E69*U69,2)</f>
        <v>3.37</v>
      </c>
      <c r="W69" s="232"/>
      <c r="X69" s="232" t="s">
        <v>164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455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x14ac:dyDescent="0.25">
      <c r="A70" s="3"/>
      <c r="B70" s="4"/>
      <c r="C70" s="26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AE70">
        <v>15</v>
      </c>
      <c r="AF70">
        <v>21</v>
      </c>
      <c r="AG70" t="s">
        <v>145</v>
      </c>
    </row>
    <row r="71" spans="1:60" x14ac:dyDescent="0.25">
      <c r="A71" s="215"/>
      <c r="B71" s="216" t="s">
        <v>31</v>
      </c>
      <c r="C71" s="263"/>
      <c r="D71" s="217"/>
      <c r="E71" s="218"/>
      <c r="F71" s="218"/>
      <c r="G71" s="256">
        <f>G8+G10+G12+G15+G17+G23+G37+G52+G67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AE71">
        <f>SUMIF(L7:L69,AE70,G7:G69)</f>
        <v>0</v>
      </c>
      <c r="AF71">
        <f>SUMIF(L7:L69,AF70,G7:G69)</f>
        <v>0</v>
      </c>
      <c r="AG71" t="s">
        <v>384</v>
      </c>
    </row>
    <row r="72" spans="1:60" x14ac:dyDescent="0.25">
      <c r="A72" s="3"/>
      <c r="B72" s="4"/>
      <c r="C72" s="262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60" x14ac:dyDescent="0.25">
      <c r="A73" s="3"/>
      <c r="B73" s="4"/>
      <c r="C73" s="262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60" x14ac:dyDescent="0.25">
      <c r="A74" s="219" t="s">
        <v>385</v>
      </c>
      <c r="B74" s="219"/>
      <c r="C74" s="264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60" x14ac:dyDescent="0.25">
      <c r="A75" s="220"/>
      <c r="B75" s="221"/>
      <c r="C75" s="265"/>
      <c r="D75" s="221"/>
      <c r="E75" s="221"/>
      <c r="F75" s="221"/>
      <c r="G75" s="22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G75" t="s">
        <v>386</v>
      </c>
    </row>
    <row r="76" spans="1:60" x14ac:dyDescent="0.25">
      <c r="A76" s="223"/>
      <c r="B76" s="224"/>
      <c r="C76" s="266"/>
      <c r="D76" s="224"/>
      <c r="E76" s="224"/>
      <c r="F76" s="224"/>
      <c r="G76" s="22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60" x14ac:dyDescent="0.25">
      <c r="A77" s="223"/>
      <c r="B77" s="224"/>
      <c r="C77" s="266"/>
      <c r="D77" s="224"/>
      <c r="E77" s="224"/>
      <c r="F77" s="224"/>
      <c r="G77" s="22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60" x14ac:dyDescent="0.25">
      <c r="A78" s="223"/>
      <c r="B78" s="224"/>
      <c r="C78" s="266"/>
      <c r="D78" s="224"/>
      <c r="E78" s="224"/>
      <c r="F78" s="224"/>
      <c r="G78" s="22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 x14ac:dyDescent="0.25">
      <c r="A79" s="226"/>
      <c r="B79" s="227"/>
      <c r="C79" s="267"/>
      <c r="D79" s="227"/>
      <c r="E79" s="227"/>
      <c r="F79" s="227"/>
      <c r="G79" s="22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60" x14ac:dyDescent="0.25">
      <c r="A80" s="3"/>
      <c r="B80" s="4"/>
      <c r="C80" s="262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33" x14ac:dyDescent="0.25">
      <c r="C81" s="268"/>
      <c r="D81" s="10"/>
      <c r="AG81" t="s">
        <v>387</v>
      </c>
    </row>
    <row r="82" spans="3:33" x14ac:dyDescent="0.25">
      <c r="D82" s="10"/>
    </row>
    <row r="83" spans="3:33" x14ac:dyDescent="0.25">
      <c r="D83" s="10"/>
    </row>
    <row r="84" spans="3:33" x14ac:dyDescent="0.25">
      <c r="D84" s="10"/>
    </row>
    <row r="85" spans="3:33" x14ac:dyDescent="0.25">
      <c r="D85" s="10"/>
    </row>
    <row r="86" spans="3:33" x14ac:dyDescent="0.25">
      <c r="D86" s="10"/>
    </row>
    <row r="87" spans="3:33" x14ac:dyDescent="0.25">
      <c r="D87" s="10"/>
    </row>
    <row r="88" spans="3:33" x14ac:dyDescent="0.25">
      <c r="D88" s="10"/>
    </row>
    <row r="89" spans="3:33" x14ac:dyDescent="0.25">
      <c r="D89" s="10"/>
    </row>
    <row r="90" spans="3:33" x14ac:dyDescent="0.25">
      <c r="D90" s="10"/>
    </row>
    <row r="91" spans="3:33" x14ac:dyDescent="0.25">
      <c r="D91" s="10"/>
    </row>
    <row r="92" spans="3:33" x14ac:dyDescent="0.25">
      <c r="D92" s="10"/>
    </row>
    <row r="93" spans="3:33" x14ac:dyDescent="0.25">
      <c r="D93" s="10"/>
    </row>
    <row r="94" spans="3:33" x14ac:dyDescent="0.25">
      <c r="D94" s="10"/>
    </row>
    <row r="95" spans="3:33" x14ac:dyDescent="0.25">
      <c r="D95" s="10"/>
    </row>
    <row r="96" spans="3:33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74:C74"/>
    <mergeCell ref="A75:G7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87FB-6F30-45CD-9575-5D6CD8D5420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133</v>
      </c>
    </row>
    <row r="2" spans="1:60" ht="25.05" customHeight="1" x14ac:dyDescent="0.25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134</v>
      </c>
    </row>
    <row r="3" spans="1:60" ht="25.05" customHeight="1" x14ac:dyDescent="0.25">
      <c r="A3" s="198" t="s">
        <v>9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134</v>
      </c>
      <c r="AG3" t="s">
        <v>135</v>
      </c>
    </row>
    <row r="4" spans="1:60" ht="25.05" customHeight="1" x14ac:dyDescent="0.25">
      <c r="A4" s="202" t="s">
        <v>10</v>
      </c>
      <c r="B4" s="203" t="s">
        <v>60</v>
      </c>
      <c r="C4" s="204" t="s">
        <v>61</v>
      </c>
      <c r="D4" s="205"/>
      <c r="E4" s="205"/>
      <c r="F4" s="205"/>
      <c r="G4" s="206"/>
      <c r="AG4" t="s">
        <v>136</v>
      </c>
    </row>
    <row r="5" spans="1:60" x14ac:dyDescent="0.25">
      <c r="D5" s="10"/>
    </row>
    <row r="6" spans="1:60" ht="39.6" x14ac:dyDescent="0.25">
      <c r="A6" s="208" t="s">
        <v>137</v>
      </c>
      <c r="B6" s="210" t="s">
        <v>138</v>
      </c>
      <c r="C6" s="210" t="s">
        <v>139</v>
      </c>
      <c r="D6" s="209" t="s">
        <v>140</v>
      </c>
      <c r="E6" s="208" t="s">
        <v>141</v>
      </c>
      <c r="F6" s="207" t="s">
        <v>142</v>
      </c>
      <c r="G6" s="208" t="s">
        <v>31</v>
      </c>
      <c r="H6" s="211" t="s">
        <v>32</v>
      </c>
      <c r="I6" s="211" t="s">
        <v>143</v>
      </c>
      <c r="J6" s="211" t="s">
        <v>33</v>
      </c>
      <c r="K6" s="211" t="s">
        <v>144</v>
      </c>
      <c r="L6" s="211" t="s">
        <v>145</v>
      </c>
      <c r="M6" s="211" t="s">
        <v>146</v>
      </c>
      <c r="N6" s="211" t="s">
        <v>147</v>
      </c>
      <c r="O6" s="211" t="s">
        <v>148</v>
      </c>
      <c r="P6" s="211" t="s">
        <v>149</v>
      </c>
      <c r="Q6" s="211" t="s">
        <v>150</v>
      </c>
      <c r="R6" s="211" t="s">
        <v>151</v>
      </c>
      <c r="S6" s="211" t="s">
        <v>152</v>
      </c>
      <c r="T6" s="211" t="s">
        <v>153</v>
      </c>
      <c r="U6" s="211" t="s">
        <v>154</v>
      </c>
      <c r="V6" s="211" t="s">
        <v>155</v>
      </c>
      <c r="W6" s="211" t="s">
        <v>156</v>
      </c>
      <c r="X6" s="211" t="s">
        <v>157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158</v>
      </c>
      <c r="B8" s="238" t="s">
        <v>126</v>
      </c>
      <c r="C8" s="257" t="s">
        <v>127</v>
      </c>
      <c r="D8" s="239"/>
      <c r="E8" s="240"/>
      <c r="F8" s="241"/>
      <c r="G8" s="242">
        <f>SUMIF(AG9:AG44,"&lt;&gt;NOR",G9:G44)</f>
        <v>0</v>
      </c>
      <c r="H8" s="236"/>
      <c r="I8" s="236">
        <f>SUM(I9:I44)</f>
        <v>0</v>
      </c>
      <c r="J8" s="236"/>
      <c r="K8" s="236">
        <f>SUM(K9:K44)</f>
        <v>0</v>
      </c>
      <c r="L8" s="236"/>
      <c r="M8" s="236">
        <f>SUM(M9:M44)</f>
        <v>0</v>
      </c>
      <c r="N8" s="236"/>
      <c r="O8" s="236">
        <f>SUM(O9:O44)</f>
        <v>0</v>
      </c>
      <c r="P8" s="236"/>
      <c r="Q8" s="236">
        <f>SUM(Q9:Q44)</f>
        <v>0</v>
      </c>
      <c r="R8" s="236"/>
      <c r="S8" s="236"/>
      <c r="T8" s="236"/>
      <c r="U8" s="236"/>
      <c r="V8" s="236">
        <f>SUM(V9:V44)</f>
        <v>0</v>
      </c>
      <c r="W8" s="236"/>
      <c r="X8" s="236"/>
      <c r="AG8" t="s">
        <v>159</v>
      </c>
    </row>
    <row r="9" spans="1:60" outlineLevel="1" x14ac:dyDescent="0.25">
      <c r="A9" s="249">
        <v>1</v>
      </c>
      <c r="B9" s="250" t="s">
        <v>544</v>
      </c>
      <c r="C9" s="260" t="s">
        <v>545</v>
      </c>
      <c r="D9" s="251" t="s">
        <v>171</v>
      </c>
      <c r="E9" s="252">
        <v>11</v>
      </c>
      <c r="F9" s="253"/>
      <c r="G9" s="254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193</v>
      </c>
      <c r="T9" s="232" t="s">
        <v>185</v>
      </c>
      <c r="U9" s="232">
        <v>0</v>
      </c>
      <c r="V9" s="232">
        <f>ROUND(E9*U9,2)</f>
        <v>0</v>
      </c>
      <c r="W9" s="232"/>
      <c r="X9" s="232" t="s">
        <v>164</v>
      </c>
      <c r="Y9" s="212"/>
      <c r="Z9" s="212"/>
      <c r="AA9" s="212"/>
      <c r="AB9" s="212"/>
      <c r="AC9" s="212"/>
      <c r="AD9" s="212"/>
      <c r="AE9" s="212"/>
      <c r="AF9" s="212"/>
      <c r="AG9" s="212" t="s">
        <v>401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49">
        <v>2</v>
      </c>
      <c r="B10" s="250" t="s">
        <v>546</v>
      </c>
      <c r="C10" s="260" t="s">
        <v>547</v>
      </c>
      <c r="D10" s="251" t="s">
        <v>171</v>
      </c>
      <c r="E10" s="252">
        <v>75</v>
      </c>
      <c r="F10" s="253"/>
      <c r="G10" s="254">
        <f>ROUND(E10*F10,2)</f>
        <v>0</v>
      </c>
      <c r="H10" s="233"/>
      <c r="I10" s="232">
        <f>ROUND(E10*H10,2)</f>
        <v>0</v>
      </c>
      <c r="J10" s="233"/>
      <c r="K10" s="232">
        <f>ROUND(E10*J10,2)</f>
        <v>0</v>
      </c>
      <c r="L10" s="232">
        <v>21</v>
      </c>
      <c r="M10" s="232">
        <f>G10*(1+L10/100)</f>
        <v>0</v>
      </c>
      <c r="N10" s="232">
        <v>0</v>
      </c>
      <c r="O10" s="232">
        <f>ROUND(E10*N10,2)</f>
        <v>0</v>
      </c>
      <c r="P10" s="232">
        <v>0</v>
      </c>
      <c r="Q10" s="232">
        <f>ROUND(E10*P10,2)</f>
        <v>0</v>
      </c>
      <c r="R10" s="232"/>
      <c r="S10" s="232" t="s">
        <v>193</v>
      </c>
      <c r="T10" s="232" t="s">
        <v>185</v>
      </c>
      <c r="U10" s="232">
        <v>0</v>
      </c>
      <c r="V10" s="232">
        <f>ROUND(E10*U10,2)</f>
        <v>0</v>
      </c>
      <c r="W10" s="232"/>
      <c r="X10" s="232" t="s">
        <v>164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401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5">
      <c r="A11" s="249">
        <v>3</v>
      </c>
      <c r="B11" s="250" t="s">
        <v>548</v>
      </c>
      <c r="C11" s="260" t="s">
        <v>549</v>
      </c>
      <c r="D11" s="251" t="s">
        <v>171</v>
      </c>
      <c r="E11" s="252">
        <v>250</v>
      </c>
      <c r="F11" s="253"/>
      <c r="G11" s="254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193</v>
      </c>
      <c r="T11" s="232" t="s">
        <v>185</v>
      </c>
      <c r="U11" s="232">
        <v>0</v>
      </c>
      <c r="V11" s="232">
        <f>ROUND(E11*U11,2)</f>
        <v>0</v>
      </c>
      <c r="W11" s="232"/>
      <c r="X11" s="232" t="s">
        <v>164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401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5">
      <c r="A12" s="249">
        <v>4</v>
      </c>
      <c r="B12" s="250" t="s">
        <v>550</v>
      </c>
      <c r="C12" s="260" t="s">
        <v>551</v>
      </c>
      <c r="D12" s="251" t="s">
        <v>171</v>
      </c>
      <c r="E12" s="252">
        <v>200</v>
      </c>
      <c r="F12" s="253"/>
      <c r="G12" s="254">
        <f>ROUND(E12*F12,2)</f>
        <v>0</v>
      </c>
      <c r="H12" s="233"/>
      <c r="I12" s="232">
        <f>ROUND(E12*H12,2)</f>
        <v>0</v>
      </c>
      <c r="J12" s="233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193</v>
      </c>
      <c r="T12" s="232" t="s">
        <v>185</v>
      </c>
      <c r="U12" s="232">
        <v>0</v>
      </c>
      <c r="V12" s="232">
        <f>ROUND(E12*U12,2)</f>
        <v>0</v>
      </c>
      <c r="W12" s="232"/>
      <c r="X12" s="232" t="s">
        <v>164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401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49">
        <v>5</v>
      </c>
      <c r="B13" s="250" t="s">
        <v>552</v>
      </c>
      <c r="C13" s="260" t="s">
        <v>553</v>
      </c>
      <c r="D13" s="251" t="s">
        <v>171</v>
      </c>
      <c r="E13" s="252">
        <v>10</v>
      </c>
      <c r="F13" s="253"/>
      <c r="G13" s="254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193</v>
      </c>
      <c r="T13" s="232" t="s">
        <v>185</v>
      </c>
      <c r="U13" s="232">
        <v>0</v>
      </c>
      <c r="V13" s="232">
        <f>ROUND(E13*U13,2)</f>
        <v>0</v>
      </c>
      <c r="W13" s="232"/>
      <c r="X13" s="232" t="s">
        <v>164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401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49">
        <v>6</v>
      </c>
      <c r="B14" s="250" t="s">
        <v>554</v>
      </c>
      <c r="C14" s="260" t="s">
        <v>555</v>
      </c>
      <c r="D14" s="251" t="s">
        <v>171</v>
      </c>
      <c r="E14" s="252">
        <v>35</v>
      </c>
      <c r="F14" s="253"/>
      <c r="G14" s="254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193</v>
      </c>
      <c r="T14" s="232" t="s">
        <v>185</v>
      </c>
      <c r="U14" s="232">
        <v>0</v>
      </c>
      <c r="V14" s="232">
        <f>ROUND(E14*U14,2)</f>
        <v>0</v>
      </c>
      <c r="W14" s="232"/>
      <c r="X14" s="232" t="s">
        <v>164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401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49">
        <v>7</v>
      </c>
      <c r="B15" s="250" t="s">
        <v>556</v>
      </c>
      <c r="C15" s="260" t="s">
        <v>557</v>
      </c>
      <c r="D15" s="251" t="s">
        <v>171</v>
      </c>
      <c r="E15" s="252">
        <v>25</v>
      </c>
      <c r="F15" s="253"/>
      <c r="G15" s="254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193</v>
      </c>
      <c r="T15" s="232" t="s">
        <v>185</v>
      </c>
      <c r="U15" s="232">
        <v>0</v>
      </c>
      <c r="V15" s="232">
        <f>ROUND(E15*U15,2)</f>
        <v>0</v>
      </c>
      <c r="W15" s="232"/>
      <c r="X15" s="232" t="s">
        <v>164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401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5">
      <c r="A16" s="249">
        <v>8</v>
      </c>
      <c r="B16" s="250" t="s">
        <v>558</v>
      </c>
      <c r="C16" s="260" t="s">
        <v>559</v>
      </c>
      <c r="D16" s="251" t="s">
        <v>171</v>
      </c>
      <c r="E16" s="252">
        <v>11</v>
      </c>
      <c r="F16" s="253"/>
      <c r="G16" s="254">
        <f>ROUND(E16*F16,2)</f>
        <v>0</v>
      </c>
      <c r="H16" s="233"/>
      <c r="I16" s="232">
        <f>ROUND(E16*H16,2)</f>
        <v>0</v>
      </c>
      <c r="J16" s="233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/>
      <c r="S16" s="232" t="s">
        <v>193</v>
      </c>
      <c r="T16" s="232" t="s">
        <v>185</v>
      </c>
      <c r="U16" s="232">
        <v>0</v>
      </c>
      <c r="V16" s="232">
        <f>ROUND(E16*U16,2)</f>
        <v>0</v>
      </c>
      <c r="W16" s="232"/>
      <c r="X16" s="232" t="s">
        <v>164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401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5">
      <c r="A17" s="249">
        <v>9</v>
      </c>
      <c r="B17" s="250" t="s">
        <v>560</v>
      </c>
      <c r="C17" s="260" t="s">
        <v>561</v>
      </c>
      <c r="D17" s="251" t="s">
        <v>171</v>
      </c>
      <c r="E17" s="252">
        <v>2</v>
      </c>
      <c r="F17" s="253"/>
      <c r="G17" s="254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193</v>
      </c>
      <c r="T17" s="232" t="s">
        <v>185</v>
      </c>
      <c r="U17" s="232">
        <v>0</v>
      </c>
      <c r="V17" s="232">
        <f>ROUND(E17*U17,2)</f>
        <v>0</v>
      </c>
      <c r="W17" s="232"/>
      <c r="X17" s="232" t="s">
        <v>164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401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5">
      <c r="A18" s="249">
        <v>10</v>
      </c>
      <c r="B18" s="250" t="s">
        <v>410</v>
      </c>
      <c r="C18" s="260" t="s">
        <v>562</v>
      </c>
      <c r="D18" s="251" t="s">
        <v>171</v>
      </c>
      <c r="E18" s="252">
        <v>1</v>
      </c>
      <c r="F18" s="253"/>
      <c r="G18" s="254">
        <f>ROUND(E18*F18,2)</f>
        <v>0</v>
      </c>
      <c r="H18" s="233"/>
      <c r="I18" s="232">
        <f>ROUND(E18*H18,2)</f>
        <v>0</v>
      </c>
      <c r="J18" s="233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193</v>
      </c>
      <c r="T18" s="232" t="s">
        <v>185</v>
      </c>
      <c r="U18" s="232">
        <v>0</v>
      </c>
      <c r="V18" s="232">
        <f>ROUND(E18*U18,2)</f>
        <v>0</v>
      </c>
      <c r="W18" s="232"/>
      <c r="X18" s="232" t="s">
        <v>266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391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5">
      <c r="A19" s="249">
        <v>11</v>
      </c>
      <c r="B19" s="250" t="s">
        <v>413</v>
      </c>
      <c r="C19" s="260" t="s">
        <v>563</v>
      </c>
      <c r="D19" s="251" t="s">
        <v>171</v>
      </c>
      <c r="E19" s="252">
        <v>1</v>
      </c>
      <c r="F19" s="253"/>
      <c r="G19" s="254">
        <f>ROUND(E19*F19,2)</f>
        <v>0</v>
      </c>
      <c r="H19" s="233"/>
      <c r="I19" s="232">
        <f>ROUND(E19*H19,2)</f>
        <v>0</v>
      </c>
      <c r="J19" s="233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193</v>
      </c>
      <c r="T19" s="232" t="s">
        <v>185</v>
      </c>
      <c r="U19" s="232">
        <v>0</v>
      </c>
      <c r="V19" s="232">
        <f>ROUND(E19*U19,2)</f>
        <v>0</v>
      </c>
      <c r="W19" s="232"/>
      <c r="X19" s="232" t="s">
        <v>164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401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5">
      <c r="A20" s="249">
        <v>12</v>
      </c>
      <c r="B20" s="250" t="s">
        <v>564</v>
      </c>
      <c r="C20" s="260" t="s">
        <v>565</v>
      </c>
      <c r="D20" s="251" t="s">
        <v>171</v>
      </c>
      <c r="E20" s="252">
        <v>5</v>
      </c>
      <c r="F20" s="253"/>
      <c r="G20" s="254">
        <f>ROUND(E20*F20,2)</f>
        <v>0</v>
      </c>
      <c r="H20" s="233"/>
      <c r="I20" s="232">
        <f>ROUND(E20*H20,2)</f>
        <v>0</v>
      </c>
      <c r="J20" s="233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193</v>
      </c>
      <c r="T20" s="232" t="s">
        <v>185</v>
      </c>
      <c r="U20" s="232">
        <v>0</v>
      </c>
      <c r="V20" s="232">
        <f>ROUND(E20*U20,2)</f>
        <v>0</v>
      </c>
      <c r="W20" s="232"/>
      <c r="X20" s="232" t="s">
        <v>164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401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5">
      <c r="A21" s="249">
        <v>13</v>
      </c>
      <c r="B21" s="250" t="s">
        <v>566</v>
      </c>
      <c r="C21" s="260" t="s">
        <v>567</v>
      </c>
      <c r="D21" s="251" t="s">
        <v>171</v>
      </c>
      <c r="E21" s="252">
        <v>7</v>
      </c>
      <c r="F21" s="253"/>
      <c r="G21" s="254">
        <f>ROUND(E21*F21,2)</f>
        <v>0</v>
      </c>
      <c r="H21" s="233"/>
      <c r="I21" s="232">
        <f>ROUND(E21*H21,2)</f>
        <v>0</v>
      </c>
      <c r="J21" s="233"/>
      <c r="K21" s="232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/>
      <c r="S21" s="232" t="s">
        <v>193</v>
      </c>
      <c r="T21" s="232" t="s">
        <v>185</v>
      </c>
      <c r="U21" s="232">
        <v>0</v>
      </c>
      <c r="V21" s="232">
        <f>ROUND(E21*U21,2)</f>
        <v>0</v>
      </c>
      <c r="W21" s="232"/>
      <c r="X21" s="232" t="s">
        <v>164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401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5">
      <c r="A22" s="249">
        <v>14</v>
      </c>
      <c r="B22" s="250" t="s">
        <v>419</v>
      </c>
      <c r="C22" s="260" t="s">
        <v>568</v>
      </c>
      <c r="D22" s="251" t="s">
        <v>394</v>
      </c>
      <c r="E22" s="252">
        <v>1</v>
      </c>
      <c r="F22" s="253"/>
      <c r="G22" s="254">
        <f>ROUND(E22*F22,2)</f>
        <v>0</v>
      </c>
      <c r="H22" s="233"/>
      <c r="I22" s="232">
        <f>ROUND(E22*H22,2)</f>
        <v>0</v>
      </c>
      <c r="J22" s="233"/>
      <c r="K22" s="232">
        <f>ROUND(E22*J22,2)</f>
        <v>0</v>
      </c>
      <c r="L22" s="232">
        <v>21</v>
      </c>
      <c r="M22" s="232">
        <f>G22*(1+L22/100)</f>
        <v>0</v>
      </c>
      <c r="N22" s="232">
        <v>0</v>
      </c>
      <c r="O22" s="232">
        <f>ROUND(E22*N22,2)</f>
        <v>0</v>
      </c>
      <c r="P22" s="232">
        <v>0</v>
      </c>
      <c r="Q22" s="232">
        <f>ROUND(E22*P22,2)</f>
        <v>0</v>
      </c>
      <c r="R22" s="232"/>
      <c r="S22" s="232" t="s">
        <v>193</v>
      </c>
      <c r="T22" s="232" t="s">
        <v>185</v>
      </c>
      <c r="U22" s="232">
        <v>0</v>
      </c>
      <c r="V22" s="232">
        <f>ROUND(E22*U22,2)</f>
        <v>0</v>
      </c>
      <c r="W22" s="232"/>
      <c r="X22" s="232" t="s">
        <v>164</v>
      </c>
      <c r="Y22" s="212"/>
      <c r="Z22" s="212"/>
      <c r="AA22" s="212"/>
      <c r="AB22" s="212"/>
      <c r="AC22" s="212"/>
      <c r="AD22" s="212"/>
      <c r="AE22" s="212"/>
      <c r="AF22" s="212"/>
      <c r="AG22" s="212" t="s">
        <v>401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5">
      <c r="A23" s="249">
        <v>15</v>
      </c>
      <c r="B23" s="250" t="s">
        <v>421</v>
      </c>
      <c r="C23" s="260" t="s">
        <v>569</v>
      </c>
      <c r="D23" s="251" t="s">
        <v>394</v>
      </c>
      <c r="E23" s="252">
        <v>1</v>
      </c>
      <c r="F23" s="253"/>
      <c r="G23" s="254">
        <f>ROUND(E23*F23,2)</f>
        <v>0</v>
      </c>
      <c r="H23" s="233"/>
      <c r="I23" s="232">
        <f>ROUND(E23*H23,2)</f>
        <v>0</v>
      </c>
      <c r="J23" s="233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193</v>
      </c>
      <c r="T23" s="232" t="s">
        <v>185</v>
      </c>
      <c r="U23" s="232">
        <v>0</v>
      </c>
      <c r="V23" s="232">
        <f>ROUND(E23*U23,2)</f>
        <v>0</v>
      </c>
      <c r="W23" s="232"/>
      <c r="X23" s="232" t="s">
        <v>164</v>
      </c>
      <c r="Y23" s="212"/>
      <c r="Z23" s="212"/>
      <c r="AA23" s="212"/>
      <c r="AB23" s="212"/>
      <c r="AC23" s="212"/>
      <c r="AD23" s="212"/>
      <c r="AE23" s="212"/>
      <c r="AF23" s="212"/>
      <c r="AG23" s="212" t="s">
        <v>401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5">
      <c r="A24" s="249">
        <v>16</v>
      </c>
      <c r="B24" s="250" t="s">
        <v>423</v>
      </c>
      <c r="C24" s="260" t="s">
        <v>570</v>
      </c>
      <c r="D24" s="251" t="s">
        <v>171</v>
      </c>
      <c r="E24" s="252">
        <v>1</v>
      </c>
      <c r="F24" s="253"/>
      <c r="G24" s="254">
        <f>ROUND(E24*F24,2)</f>
        <v>0</v>
      </c>
      <c r="H24" s="233"/>
      <c r="I24" s="232">
        <f>ROUND(E24*H24,2)</f>
        <v>0</v>
      </c>
      <c r="J24" s="233"/>
      <c r="K24" s="232">
        <f>ROUND(E24*J24,2)</f>
        <v>0</v>
      </c>
      <c r="L24" s="232">
        <v>21</v>
      </c>
      <c r="M24" s="232">
        <f>G24*(1+L24/100)</f>
        <v>0</v>
      </c>
      <c r="N24" s="232">
        <v>0</v>
      </c>
      <c r="O24" s="232">
        <f>ROUND(E24*N24,2)</f>
        <v>0</v>
      </c>
      <c r="P24" s="232">
        <v>0</v>
      </c>
      <c r="Q24" s="232">
        <f>ROUND(E24*P24,2)</f>
        <v>0</v>
      </c>
      <c r="R24" s="232"/>
      <c r="S24" s="232" t="s">
        <v>193</v>
      </c>
      <c r="T24" s="232" t="s">
        <v>185</v>
      </c>
      <c r="U24" s="232">
        <v>0</v>
      </c>
      <c r="V24" s="232">
        <f>ROUND(E24*U24,2)</f>
        <v>0</v>
      </c>
      <c r="W24" s="232"/>
      <c r="X24" s="232" t="s">
        <v>164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401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5">
      <c r="A25" s="249">
        <v>17</v>
      </c>
      <c r="B25" s="250" t="s">
        <v>425</v>
      </c>
      <c r="C25" s="260" t="s">
        <v>571</v>
      </c>
      <c r="D25" s="251" t="s">
        <v>394</v>
      </c>
      <c r="E25" s="252">
        <v>28</v>
      </c>
      <c r="F25" s="253"/>
      <c r="G25" s="254">
        <f>ROUND(E25*F25,2)</f>
        <v>0</v>
      </c>
      <c r="H25" s="233"/>
      <c r="I25" s="232">
        <f>ROUND(E25*H25,2)</f>
        <v>0</v>
      </c>
      <c r="J25" s="233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193</v>
      </c>
      <c r="T25" s="232" t="s">
        <v>185</v>
      </c>
      <c r="U25" s="232">
        <v>0</v>
      </c>
      <c r="V25" s="232">
        <f>ROUND(E25*U25,2)</f>
        <v>0</v>
      </c>
      <c r="W25" s="232"/>
      <c r="X25" s="232" t="s">
        <v>164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401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5">
      <c r="A26" s="249">
        <v>18</v>
      </c>
      <c r="B26" s="250" t="s">
        <v>427</v>
      </c>
      <c r="C26" s="260" t="s">
        <v>572</v>
      </c>
      <c r="D26" s="251" t="s">
        <v>394</v>
      </c>
      <c r="E26" s="252">
        <v>1</v>
      </c>
      <c r="F26" s="253"/>
      <c r="G26" s="254">
        <f>ROUND(E26*F26,2)</f>
        <v>0</v>
      </c>
      <c r="H26" s="233"/>
      <c r="I26" s="232">
        <f>ROUND(E26*H26,2)</f>
        <v>0</v>
      </c>
      <c r="J26" s="233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/>
      <c r="S26" s="232" t="s">
        <v>193</v>
      </c>
      <c r="T26" s="232" t="s">
        <v>185</v>
      </c>
      <c r="U26" s="232">
        <v>0</v>
      </c>
      <c r="V26" s="232">
        <f>ROUND(E26*U26,2)</f>
        <v>0</v>
      </c>
      <c r="W26" s="232"/>
      <c r="X26" s="232" t="s">
        <v>164</v>
      </c>
      <c r="Y26" s="212"/>
      <c r="Z26" s="212"/>
      <c r="AA26" s="212"/>
      <c r="AB26" s="212"/>
      <c r="AC26" s="212"/>
      <c r="AD26" s="212"/>
      <c r="AE26" s="212"/>
      <c r="AF26" s="212"/>
      <c r="AG26" s="212" t="s">
        <v>401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5">
      <c r="A27" s="249">
        <v>19</v>
      </c>
      <c r="B27" s="250" t="s">
        <v>429</v>
      </c>
      <c r="C27" s="260" t="s">
        <v>573</v>
      </c>
      <c r="D27" s="251" t="s">
        <v>394</v>
      </c>
      <c r="E27" s="252">
        <v>3</v>
      </c>
      <c r="F27" s="253"/>
      <c r="G27" s="254">
        <f>ROUND(E27*F27,2)</f>
        <v>0</v>
      </c>
      <c r="H27" s="233"/>
      <c r="I27" s="232">
        <f>ROUND(E27*H27,2)</f>
        <v>0</v>
      </c>
      <c r="J27" s="233"/>
      <c r="K27" s="232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193</v>
      </c>
      <c r="T27" s="232" t="s">
        <v>185</v>
      </c>
      <c r="U27" s="232">
        <v>0</v>
      </c>
      <c r="V27" s="232">
        <f>ROUND(E27*U27,2)</f>
        <v>0</v>
      </c>
      <c r="W27" s="232"/>
      <c r="X27" s="232" t="s">
        <v>164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401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5">
      <c r="A28" s="249">
        <v>20</v>
      </c>
      <c r="B28" s="250" t="s">
        <v>431</v>
      </c>
      <c r="C28" s="260" t="s">
        <v>574</v>
      </c>
      <c r="D28" s="251" t="s">
        <v>394</v>
      </c>
      <c r="E28" s="252">
        <v>8</v>
      </c>
      <c r="F28" s="253"/>
      <c r="G28" s="254">
        <f>ROUND(E28*F28,2)</f>
        <v>0</v>
      </c>
      <c r="H28" s="233"/>
      <c r="I28" s="232">
        <f>ROUND(E28*H28,2)</f>
        <v>0</v>
      </c>
      <c r="J28" s="233"/>
      <c r="K28" s="232">
        <f>ROUND(E28*J28,2)</f>
        <v>0</v>
      </c>
      <c r="L28" s="232">
        <v>21</v>
      </c>
      <c r="M28" s="232">
        <f>G28*(1+L28/100)</f>
        <v>0</v>
      </c>
      <c r="N28" s="232">
        <v>0</v>
      </c>
      <c r="O28" s="232">
        <f>ROUND(E28*N28,2)</f>
        <v>0</v>
      </c>
      <c r="P28" s="232">
        <v>0</v>
      </c>
      <c r="Q28" s="232">
        <f>ROUND(E28*P28,2)</f>
        <v>0</v>
      </c>
      <c r="R28" s="232"/>
      <c r="S28" s="232" t="s">
        <v>193</v>
      </c>
      <c r="T28" s="232" t="s">
        <v>185</v>
      </c>
      <c r="U28" s="232">
        <v>0</v>
      </c>
      <c r="V28" s="232">
        <f>ROUND(E28*U28,2)</f>
        <v>0</v>
      </c>
      <c r="W28" s="232"/>
      <c r="X28" s="232" t="s">
        <v>266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391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5">
      <c r="A29" s="249">
        <v>21</v>
      </c>
      <c r="B29" s="250" t="s">
        <v>575</v>
      </c>
      <c r="C29" s="260" t="s">
        <v>576</v>
      </c>
      <c r="D29" s="251" t="s">
        <v>394</v>
      </c>
      <c r="E29" s="252">
        <v>2</v>
      </c>
      <c r="F29" s="253"/>
      <c r="G29" s="254">
        <f>ROUND(E29*F29,2)</f>
        <v>0</v>
      </c>
      <c r="H29" s="233"/>
      <c r="I29" s="232">
        <f>ROUND(E29*H29,2)</f>
        <v>0</v>
      </c>
      <c r="J29" s="233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/>
      <c r="S29" s="232" t="s">
        <v>193</v>
      </c>
      <c r="T29" s="232" t="s">
        <v>185</v>
      </c>
      <c r="U29" s="232">
        <v>0</v>
      </c>
      <c r="V29" s="232">
        <f>ROUND(E29*U29,2)</f>
        <v>0</v>
      </c>
      <c r="W29" s="232"/>
      <c r="X29" s="232" t="s">
        <v>164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401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5">
      <c r="A30" s="249">
        <v>22</v>
      </c>
      <c r="B30" s="250" t="s">
        <v>577</v>
      </c>
      <c r="C30" s="260" t="s">
        <v>578</v>
      </c>
      <c r="D30" s="251" t="s">
        <v>394</v>
      </c>
      <c r="E30" s="252">
        <v>2</v>
      </c>
      <c r="F30" s="253"/>
      <c r="G30" s="254">
        <f>ROUND(E30*F30,2)</f>
        <v>0</v>
      </c>
      <c r="H30" s="233"/>
      <c r="I30" s="232">
        <f>ROUND(E30*H30,2)</f>
        <v>0</v>
      </c>
      <c r="J30" s="233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/>
      <c r="S30" s="232" t="s">
        <v>193</v>
      </c>
      <c r="T30" s="232" t="s">
        <v>185</v>
      </c>
      <c r="U30" s="232">
        <v>0</v>
      </c>
      <c r="V30" s="232">
        <f>ROUND(E30*U30,2)</f>
        <v>0</v>
      </c>
      <c r="W30" s="232"/>
      <c r="X30" s="232" t="s">
        <v>164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401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5">
      <c r="A31" s="249">
        <v>23</v>
      </c>
      <c r="B31" s="250" t="s">
        <v>579</v>
      </c>
      <c r="C31" s="260" t="s">
        <v>580</v>
      </c>
      <c r="D31" s="251" t="s">
        <v>394</v>
      </c>
      <c r="E31" s="252">
        <v>3</v>
      </c>
      <c r="F31" s="253"/>
      <c r="G31" s="254">
        <f>ROUND(E31*F31,2)</f>
        <v>0</v>
      </c>
      <c r="H31" s="233"/>
      <c r="I31" s="232">
        <f>ROUND(E31*H31,2)</f>
        <v>0</v>
      </c>
      <c r="J31" s="233"/>
      <c r="K31" s="232">
        <f>ROUND(E31*J31,2)</f>
        <v>0</v>
      </c>
      <c r="L31" s="232">
        <v>21</v>
      </c>
      <c r="M31" s="232">
        <f>G31*(1+L31/100)</f>
        <v>0</v>
      </c>
      <c r="N31" s="232">
        <v>0</v>
      </c>
      <c r="O31" s="232">
        <f>ROUND(E31*N31,2)</f>
        <v>0</v>
      </c>
      <c r="P31" s="232">
        <v>0</v>
      </c>
      <c r="Q31" s="232">
        <f>ROUND(E31*P31,2)</f>
        <v>0</v>
      </c>
      <c r="R31" s="232"/>
      <c r="S31" s="232" t="s">
        <v>193</v>
      </c>
      <c r="T31" s="232" t="s">
        <v>185</v>
      </c>
      <c r="U31" s="232">
        <v>0</v>
      </c>
      <c r="V31" s="232">
        <f>ROUND(E31*U31,2)</f>
        <v>0</v>
      </c>
      <c r="W31" s="232"/>
      <c r="X31" s="232" t="s">
        <v>164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401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5">
      <c r="A32" s="249">
        <v>24</v>
      </c>
      <c r="B32" s="250" t="s">
        <v>581</v>
      </c>
      <c r="C32" s="260" t="s">
        <v>582</v>
      </c>
      <c r="D32" s="251" t="s">
        <v>394</v>
      </c>
      <c r="E32" s="252">
        <v>1</v>
      </c>
      <c r="F32" s="253"/>
      <c r="G32" s="254">
        <f>ROUND(E32*F32,2)</f>
        <v>0</v>
      </c>
      <c r="H32" s="233"/>
      <c r="I32" s="232">
        <f>ROUND(E32*H32,2)</f>
        <v>0</v>
      </c>
      <c r="J32" s="233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/>
      <c r="S32" s="232" t="s">
        <v>193</v>
      </c>
      <c r="T32" s="232" t="s">
        <v>185</v>
      </c>
      <c r="U32" s="232">
        <v>0</v>
      </c>
      <c r="V32" s="232">
        <f>ROUND(E32*U32,2)</f>
        <v>0</v>
      </c>
      <c r="W32" s="232"/>
      <c r="X32" s="232" t="s">
        <v>164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401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5">
      <c r="A33" s="249">
        <v>25</v>
      </c>
      <c r="B33" s="250" t="s">
        <v>583</v>
      </c>
      <c r="C33" s="260" t="s">
        <v>584</v>
      </c>
      <c r="D33" s="251" t="s">
        <v>394</v>
      </c>
      <c r="E33" s="252">
        <v>40</v>
      </c>
      <c r="F33" s="253"/>
      <c r="G33" s="254">
        <f>ROUND(E33*F33,2)</f>
        <v>0</v>
      </c>
      <c r="H33" s="233"/>
      <c r="I33" s="232">
        <f>ROUND(E33*H33,2)</f>
        <v>0</v>
      </c>
      <c r="J33" s="233"/>
      <c r="K33" s="232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193</v>
      </c>
      <c r="T33" s="232" t="s">
        <v>185</v>
      </c>
      <c r="U33" s="232">
        <v>0</v>
      </c>
      <c r="V33" s="232">
        <f>ROUND(E33*U33,2)</f>
        <v>0</v>
      </c>
      <c r="W33" s="232"/>
      <c r="X33" s="232" t="s">
        <v>164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401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5">
      <c r="A34" s="249">
        <v>26</v>
      </c>
      <c r="B34" s="250" t="s">
        <v>585</v>
      </c>
      <c r="C34" s="260" t="s">
        <v>586</v>
      </c>
      <c r="D34" s="251" t="s">
        <v>394</v>
      </c>
      <c r="E34" s="252">
        <v>11</v>
      </c>
      <c r="F34" s="253"/>
      <c r="G34" s="254">
        <f>ROUND(E34*F34,2)</f>
        <v>0</v>
      </c>
      <c r="H34" s="233"/>
      <c r="I34" s="232">
        <f>ROUND(E34*H34,2)</f>
        <v>0</v>
      </c>
      <c r="J34" s="233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/>
      <c r="S34" s="232" t="s">
        <v>193</v>
      </c>
      <c r="T34" s="232" t="s">
        <v>185</v>
      </c>
      <c r="U34" s="232">
        <v>0</v>
      </c>
      <c r="V34" s="232">
        <f>ROUND(E34*U34,2)</f>
        <v>0</v>
      </c>
      <c r="W34" s="232"/>
      <c r="X34" s="232" t="s">
        <v>164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401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5">
      <c r="A35" s="249">
        <v>27</v>
      </c>
      <c r="B35" s="250" t="s">
        <v>587</v>
      </c>
      <c r="C35" s="260" t="s">
        <v>588</v>
      </c>
      <c r="D35" s="251" t="s">
        <v>394</v>
      </c>
      <c r="E35" s="252">
        <v>5</v>
      </c>
      <c r="F35" s="253"/>
      <c r="G35" s="254">
        <f>ROUND(E35*F35,2)</f>
        <v>0</v>
      </c>
      <c r="H35" s="233"/>
      <c r="I35" s="232">
        <f>ROUND(E35*H35,2)</f>
        <v>0</v>
      </c>
      <c r="J35" s="233"/>
      <c r="K35" s="232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/>
      <c r="S35" s="232" t="s">
        <v>193</v>
      </c>
      <c r="T35" s="232" t="s">
        <v>185</v>
      </c>
      <c r="U35" s="232">
        <v>0</v>
      </c>
      <c r="V35" s="232">
        <f>ROUND(E35*U35,2)</f>
        <v>0</v>
      </c>
      <c r="W35" s="232"/>
      <c r="X35" s="232" t="s">
        <v>164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401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5">
      <c r="A36" s="249">
        <v>28</v>
      </c>
      <c r="B36" s="250" t="s">
        <v>589</v>
      </c>
      <c r="C36" s="260" t="s">
        <v>590</v>
      </c>
      <c r="D36" s="251" t="s">
        <v>394</v>
      </c>
      <c r="E36" s="252">
        <v>8</v>
      </c>
      <c r="F36" s="253"/>
      <c r="G36" s="254">
        <f>ROUND(E36*F36,2)</f>
        <v>0</v>
      </c>
      <c r="H36" s="233"/>
      <c r="I36" s="232">
        <f>ROUND(E36*H36,2)</f>
        <v>0</v>
      </c>
      <c r="J36" s="233"/>
      <c r="K36" s="232">
        <f>ROUND(E36*J36,2)</f>
        <v>0</v>
      </c>
      <c r="L36" s="232">
        <v>21</v>
      </c>
      <c r="M36" s="232">
        <f>G36*(1+L36/100)</f>
        <v>0</v>
      </c>
      <c r="N36" s="232">
        <v>0</v>
      </c>
      <c r="O36" s="232">
        <f>ROUND(E36*N36,2)</f>
        <v>0</v>
      </c>
      <c r="P36" s="232">
        <v>0</v>
      </c>
      <c r="Q36" s="232">
        <f>ROUND(E36*P36,2)</f>
        <v>0</v>
      </c>
      <c r="R36" s="232"/>
      <c r="S36" s="232" t="s">
        <v>193</v>
      </c>
      <c r="T36" s="232" t="s">
        <v>185</v>
      </c>
      <c r="U36" s="232">
        <v>0</v>
      </c>
      <c r="V36" s="232">
        <f>ROUND(E36*U36,2)</f>
        <v>0</v>
      </c>
      <c r="W36" s="232"/>
      <c r="X36" s="232" t="s">
        <v>164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401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5">
      <c r="A37" s="249">
        <v>29</v>
      </c>
      <c r="B37" s="250" t="s">
        <v>591</v>
      </c>
      <c r="C37" s="260" t="s">
        <v>592</v>
      </c>
      <c r="D37" s="251" t="s">
        <v>394</v>
      </c>
      <c r="E37" s="252">
        <v>4</v>
      </c>
      <c r="F37" s="253"/>
      <c r="G37" s="254">
        <f>ROUND(E37*F37,2)</f>
        <v>0</v>
      </c>
      <c r="H37" s="233"/>
      <c r="I37" s="232">
        <f>ROUND(E37*H37,2)</f>
        <v>0</v>
      </c>
      <c r="J37" s="233"/>
      <c r="K37" s="232">
        <f>ROUND(E37*J37,2)</f>
        <v>0</v>
      </c>
      <c r="L37" s="232">
        <v>21</v>
      </c>
      <c r="M37" s="232">
        <f>G37*(1+L37/100)</f>
        <v>0</v>
      </c>
      <c r="N37" s="232">
        <v>0</v>
      </c>
      <c r="O37" s="232">
        <f>ROUND(E37*N37,2)</f>
        <v>0</v>
      </c>
      <c r="P37" s="232">
        <v>0</v>
      </c>
      <c r="Q37" s="232">
        <f>ROUND(E37*P37,2)</f>
        <v>0</v>
      </c>
      <c r="R37" s="232"/>
      <c r="S37" s="232" t="s">
        <v>193</v>
      </c>
      <c r="T37" s="232" t="s">
        <v>185</v>
      </c>
      <c r="U37" s="232">
        <v>0</v>
      </c>
      <c r="V37" s="232">
        <f>ROUND(E37*U37,2)</f>
        <v>0</v>
      </c>
      <c r="W37" s="232"/>
      <c r="X37" s="232" t="s">
        <v>164</v>
      </c>
      <c r="Y37" s="212"/>
      <c r="Z37" s="212"/>
      <c r="AA37" s="212"/>
      <c r="AB37" s="212"/>
      <c r="AC37" s="212"/>
      <c r="AD37" s="212"/>
      <c r="AE37" s="212"/>
      <c r="AF37" s="212"/>
      <c r="AG37" s="212" t="s">
        <v>401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5">
      <c r="A38" s="249">
        <v>30</v>
      </c>
      <c r="B38" s="250" t="s">
        <v>593</v>
      </c>
      <c r="C38" s="260" t="s">
        <v>594</v>
      </c>
      <c r="D38" s="251" t="s">
        <v>394</v>
      </c>
      <c r="E38" s="252">
        <v>1</v>
      </c>
      <c r="F38" s="253"/>
      <c r="G38" s="254">
        <f>ROUND(E38*F38,2)</f>
        <v>0</v>
      </c>
      <c r="H38" s="233"/>
      <c r="I38" s="232">
        <f>ROUND(E38*H38,2)</f>
        <v>0</v>
      </c>
      <c r="J38" s="233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/>
      <c r="S38" s="232" t="s">
        <v>193</v>
      </c>
      <c r="T38" s="232" t="s">
        <v>185</v>
      </c>
      <c r="U38" s="232">
        <v>0</v>
      </c>
      <c r="V38" s="232">
        <f>ROUND(E38*U38,2)</f>
        <v>0</v>
      </c>
      <c r="W38" s="232"/>
      <c r="X38" s="232" t="s">
        <v>266</v>
      </c>
      <c r="Y38" s="212"/>
      <c r="Z38" s="212"/>
      <c r="AA38" s="212"/>
      <c r="AB38" s="212"/>
      <c r="AC38" s="212"/>
      <c r="AD38" s="212"/>
      <c r="AE38" s="212"/>
      <c r="AF38" s="212"/>
      <c r="AG38" s="212" t="s">
        <v>391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5">
      <c r="A39" s="249">
        <v>31</v>
      </c>
      <c r="B39" s="250" t="s">
        <v>595</v>
      </c>
      <c r="C39" s="260" t="s">
        <v>596</v>
      </c>
      <c r="D39" s="251" t="s">
        <v>171</v>
      </c>
      <c r="E39" s="252">
        <v>15</v>
      </c>
      <c r="F39" s="253"/>
      <c r="G39" s="254">
        <f>ROUND(E39*F39,2)</f>
        <v>0</v>
      </c>
      <c r="H39" s="233"/>
      <c r="I39" s="232">
        <f>ROUND(E39*H39,2)</f>
        <v>0</v>
      </c>
      <c r="J39" s="233"/>
      <c r="K39" s="232">
        <f>ROUND(E39*J39,2)</f>
        <v>0</v>
      </c>
      <c r="L39" s="232">
        <v>21</v>
      </c>
      <c r="M39" s="232">
        <f>G39*(1+L39/100)</f>
        <v>0</v>
      </c>
      <c r="N39" s="232">
        <v>0</v>
      </c>
      <c r="O39" s="232">
        <f>ROUND(E39*N39,2)</f>
        <v>0</v>
      </c>
      <c r="P39" s="232">
        <v>0</v>
      </c>
      <c r="Q39" s="232">
        <f>ROUND(E39*P39,2)</f>
        <v>0</v>
      </c>
      <c r="R39" s="232"/>
      <c r="S39" s="232" t="s">
        <v>193</v>
      </c>
      <c r="T39" s="232" t="s">
        <v>185</v>
      </c>
      <c r="U39" s="232">
        <v>0</v>
      </c>
      <c r="V39" s="232">
        <f>ROUND(E39*U39,2)</f>
        <v>0</v>
      </c>
      <c r="W39" s="232"/>
      <c r="X39" s="232" t="s">
        <v>164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401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5">
      <c r="A40" s="249">
        <v>32</v>
      </c>
      <c r="B40" s="250" t="s">
        <v>597</v>
      </c>
      <c r="C40" s="260" t="s">
        <v>598</v>
      </c>
      <c r="D40" s="251" t="s">
        <v>171</v>
      </c>
      <c r="E40" s="252">
        <v>12</v>
      </c>
      <c r="F40" s="253"/>
      <c r="G40" s="254">
        <f>ROUND(E40*F40,2)</f>
        <v>0</v>
      </c>
      <c r="H40" s="233"/>
      <c r="I40" s="232">
        <f>ROUND(E40*H40,2)</f>
        <v>0</v>
      </c>
      <c r="J40" s="233"/>
      <c r="K40" s="232">
        <f>ROUND(E40*J40,2)</f>
        <v>0</v>
      </c>
      <c r="L40" s="232">
        <v>21</v>
      </c>
      <c r="M40" s="232">
        <f>G40*(1+L40/100)</f>
        <v>0</v>
      </c>
      <c r="N40" s="232">
        <v>0</v>
      </c>
      <c r="O40" s="232">
        <f>ROUND(E40*N40,2)</f>
        <v>0</v>
      </c>
      <c r="P40" s="232">
        <v>0</v>
      </c>
      <c r="Q40" s="232">
        <f>ROUND(E40*P40,2)</f>
        <v>0</v>
      </c>
      <c r="R40" s="232"/>
      <c r="S40" s="232" t="s">
        <v>193</v>
      </c>
      <c r="T40" s="232" t="s">
        <v>185</v>
      </c>
      <c r="U40" s="232">
        <v>0</v>
      </c>
      <c r="V40" s="232">
        <f>ROUND(E40*U40,2)</f>
        <v>0</v>
      </c>
      <c r="W40" s="232"/>
      <c r="X40" s="232" t="s">
        <v>164</v>
      </c>
      <c r="Y40" s="212"/>
      <c r="Z40" s="212"/>
      <c r="AA40" s="212"/>
      <c r="AB40" s="212"/>
      <c r="AC40" s="212"/>
      <c r="AD40" s="212"/>
      <c r="AE40" s="212"/>
      <c r="AF40" s="212"/>
      <c r="AG40" s="212" t="s">
        <v>401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5">
      <c r="A41" s="249">
        <v>33</v>
      </c>
      <c r="B41" s="250" t="s">
        <v>599</v>
      </c>
      <c r="C41" s="260" t="s">
        <v>600</v>
      </c>
      <c r="D41" s="251" t="s">
        <v>171</v>
      </c>
      <c r="E41" s="252">
        <v>3</v>
      </c>
      <c r="F41" s="253"/>
      <c r="G41" s="254">
        <f>ROUND(E41*F41,2)</f>
        <v>0</v>
      </c>
      <c r="H41" s="233"/>
      <c r="I41" s="232">
        <f>ROUND(E41*H41,2)</f>
        <v>0</v>
      </c>
      <c r="J41" s="233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193</v>
      </c>
      <c r="T41" s="232" t="s">
        <v>185</v>
      </c>
      <c r="U41" s="232">
        <v>0</v>
      </c>
      <c r="V41" s="232">
        <f>ROUND(E41*U41,2)</f>
        <v>0</v>
      </c>
      <c r="W41" s="232"/>
      <c r="X41" s="232" t="s">
        <v>164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401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5">
      <c r="A42" s="249">
        <v>34</v>
      </c>
      <c r="B42" s="250" t="s">
        <v>601</v>
      </c>
      <c r="C42" s="260" t="s">
        <v>602</v>
      </c>
      <c r="D42" s="251" t="s">
        <v>394</v>
      </c>
      <c r="E42" s="252">
        <v>180</v>
      </c>
      <c r="F42" s="253"/>
      <c r="G42" s="254">
        <f>ROUND(E42*F42,2)</f>
        <v>0</v>
      </c>
      <c r="H42" s="233"/>
      <c r="I42" s="232">
        <f>ROUND(E42*H42,2)</f>
        <v>0</v>
      </c>
      <c r="J42" s="233"/>
      <c r="K42" s="232">
        <f>ROUND(E42*J42,2)</f>
        <v>0</v>
      </c>
      <c r="L42" s="232">
        <v>21</v>
      </c>
      <c r="M42" s="232">
        <f>G42*(1+L42/100)</f>
        <v>0</v>
      </c>
      <c r="N42" s="232">
        <v>0</v>
      </c>
      <c r="O42" s="232">
        <f>ROUND(E42*N42,2)</f>
        <v>0</v>
      </c>
      <c r="P42" s="232">
        <v>0</v>
      </c>
      <c r="Q42" s="232">
        <f>ROUND(E42*P42,2)</f>
        <v>0</v>
      </c>
      <c r="R42" s="232"/>
      <c r="S42" s="232" t="s">
        <v>193</v>
      </c>
      <c r="T42" s="232" t="s">
        <v>185</v>
      </c>
      <c r="U42" s="232">
        <v>0</v>
      </c>
      <c r="V42" s="232">
        <f>ROUND(E42*U42,2)</f>
        <v>0</v>
      </c>
      <c r="W42" s="232"/>
      <c r="X42" s="232" t="s">
        <v>164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401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5">
      <c r="A43" s="249">
        <v>35</v>
      </c>
      <c r="B43" s="250" t="s">
        <v>603</v>
      </c>
      <c r="C43" s="260" t="s">
        <v>604</v>
      </c>
      <c r="D43" s="251" t="s">
        <v>300</v>
      </c>
      <c r="E43" s="252">
        <v>15</v>
      </c>
      <c r="F43" s="253"/>
      <c r="G43" s="254">
        <f>ROUND(E43*F43,2)</f>
        <v>0</v>
      </c>
      <c r="H43" s="233"/>
      <c r="I43" s="232">
        <f>ROUND(E43*H43,2)</f>
        <v>0</v>
      </c>
      <c r="J43" s="233"/>
      <c r="K43" s="232">
        <f>ROUND(E43*J43,2)</f>
        <v>0</v>
      </c>
      <c r="L43" s="232">
        <v>21</v>
      </c>
      <c r="M43" s="232">
        <f>G43*(1+L43/100)</f>
        <v>0</v>
      </c>
      <c r="N43" s="232">
        <v>0</v>
      </c>
      <c r="O43" s="232">
        <f>ROUND(E43*N43,2)</f>
        <v>0</v>
      </c>
      <c r="P43" s="232">
        <v>0</v>
      </c>
      <c r="Q43" s="232">
        <f>ROUND(E43*P43,2)</f>
        <v>0</v>
      </c>
      <c r="R43" s="232"/>
      <c r="S43" s="232" t="s">
        <v>193</v>
      </c>
      <c r="T43" s="232" t="s">
        <v>185</v>
      </c>
      <c r="U43" s="232">
        <v>0</v>
      </c>
      <c r="V43" s="232">
        <f>ROUND(E43*U43,2)</f>
        <v>0</v>
      </c>
      <c r="W43" s="232"/>
      <c r="X43" s="232" t="s">
        <v>164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401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5">
      <c r="A44" s="249">
        <v>36</v>
      </c>
      <c r="B44" s="250" t="s">
        <v>605</v>
      </c>
      <c r="C44" s="260" t="s">
        <v>606</v>
      </c>
      <c r="D44" s="251" t="s">
        <v>607</v>
      </c>
      <c r="E44" s="252">
        <v>1</v>
      </c>
      <c r="F44" s="253"/>
      <c r="G44" s="254">
        <f>ROUND(E44*F44,2)</f>
        <v>0</v>
      </c>
      <c r="H44" s="233"/>
      <c r="I44" s="232">
        <f>ROUND(E44*H44,2)</f>
        <v>0</v>
      </c>
      <c r="J44" s="233"/>
      <c r="K44" s="232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0</v>
      </c>
      <c r="Q44" s="232">
        <f>ROUND(E44*P44,2)</f>
        <v>0</v>
      </c>
      <c r="R44" s="232"/>
      <c r="S44" s="232" t="s">
        <v>193</v>
      </c>
      <c r="T44" s="232" t="s">
        <v>185</v>
      </c>
      <c r="U44" s="232">
        <v>0</v>
      </c>
      <c r="V44" s="232">
        <f>ROUND(E44*U44,2)</f>
        <v>0</v>
      </c>
      <c r="W44" s="232"/>
      <c r="X44" s="232" t="s">
        <v>164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401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x14ac:dyDescent="0.25">
      <c r="A45" s="237" t="s">
        <v>158</v>
      </c>
      <c r="B45" s="238" t="s">
        <v>114</v>
      </c>
      <c r="C45" s="257" t="s">
        <v>115</v>
      </c>
      <c r="D45" s="239"/>
      <c r="E45" s="240"/>
      <c r="F45" s="241"/>
      <c r="G45" s="242">
        <f>SUMIF(AG46:AG57,"&lt;&gt;NOR",G46:G57)</f>
        <v>0</v>
      </c>
      <c r="H45" s="236"/>
      <c r="I45" s="236">
        <f>SUM(I46:I57)</f>
        <v>0</v>
      </c>
      <c r="J45" s="236"/>
      <c r="K45" s="236">
        <f>SUM(K46:K57)</f>
        <v>0</v>
      </c>
      <c r="L45" s="236"/>
      <c r="M45" s="236">
        <f>SUM(M46:M57)</f>
        <v>0</v>
      </c>
      <c r="N45" s="236"/>
      <c r="O45" s="236">
        <f>SUM(O46:O57)</f>
        <v>0</v>
      </c>
      <c r="P45" s="236"/>
      <c r="Q45" s="236">
        <f>SUM(Q46:Q57)</f>
        <v>0</v>
      </c>
      <c r="R45" s="236"/>
      <c r="S45" s="236"/>
      <c r="T45" s="236"/>
      <c r="U45" s="236"/>
      <c r="V45" s="236">
        <f>SUM(V46:V57)</f>
        <v>0</v>
      </c>
      <c r="W45" s="236"/>
      <c r="X45" s="236"/>
      <c r="AG45" t="s">
        <v>159</v>
      </c>
    </row>
    <row r="46" spans="1:60" outlineLevel="1" x14ac:dyDescent="0.25">
      <c r="A46" s="249">
        <v>37</v>
      </c>
      <c r="B46" s="250" t="s">
        <v>608</v>
      </c>
      <c r="C46" s="260" t="s">
        <v>609</v>
      </c>
      <c r="D46" s="251" t="s">
        <v>480</v>
      </c>
      <c r="E46" s="252">
        <v>8</v>
      </c>
      <c r="F46" s="253"/>
      <c r="G46" s="254">
        <f>ROUND(E46*F46,2)</f>
        <v>0</v>
      </c>
      <c r="H46" s="233"/>
      <c r="I46" s="232">
        <f>ROUND(E46*H46,2)</f>
        <v>0</v>
      </c>
      <c r="J46" s="233"/>
      <c r="K46" s="232">
        <f>ROUND(E46*J46,2)</f>
        <v>0</v>
      </c>
      <c r="L46" s="232">
        <v>21</v>
      </c>
      <c r="M46" s="232">
        <f>G46*(1+L46/100)</f>
        <v>0</v>
      </c>
      <c r="N46" s="232">
        <v>0</v>
      </c>
      <c r="O46" s="232">
        <f>ROUND(E46*N46,2)</f>
        <v>0</v>
      </c>
      <c r="P46" s="232">
        <v>0</v>
      </c>
      <c r="Q46" s="232">
        <f>ROUND(E46*P46,2)</f>
        <v>0</v>
      </c>
      <c r="R46" s="232"/>
      <c r="S46" s="232" t="s">
        <v>193</v>
      </c>
      <c r="T46" s="232" t="s">
        <v>185</v>
      </c>
      <c r="U46" s="232">
        <v>0</v>
      </c>
      <c r="V46" s="232">
        <f>ROUND(E46*U46,2)</f>
        <v>0</v>
      </c>
      <c r="W46" s="232"/>
      <c r="X46" s="232" t="s">
        <v>164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401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5">
      <c r="A47" s="249">
        <v>38</v>
      </c>
      <c r="B47" s="250" t="s">
        <v>610</v>
      </c>
      <c r="C47" s="260" t="s">
        <v>611</v>
      </c>
      <c r="D47" s="251" t="s">
        <v>480</v>
      </c>
      <c r="E47" s="252">
        <v>25</v>
      </c>
      <c r="F47" s="253"/>
      <c r="G47" s="254">
        <f>ROUND(E47*F47,2)</f>
        <v>0</v>
      </c>
      <c r="H47" s="233"/>
      <c r="I47" s="232">
        <f>ROUND(E47*H47,2)</f>
        <v>0</v>
      </c>
      <c r="J47" s="233"/>
      <c r="K47" s="232">
        <f>ROUND(E47*J47,2)</f>
        <v>0</v>
      </c>
      <c r="L47" s="232">
        <v>21</v>
      </c>
      <c r="M47" s="232">
        <f>G47*(1+L47/100)</f>
        <v>0</v>
      </c>
      <c r="N47" s="232">
        <v>0</v>
      </c>
      <c r="O47" s="232">
        <f>ROUND(E47*N47,2)</f>
        <v>0</v>
      </c>
      <c r="P47" s="232">
        <v>0</v>
      </c>
      <c r="Q47" s="232">
        <f>ROUND(E47*P47,2)</f>
        <v>0</v>
      </c>
      <c r="R47" s="232"/>
      <c r="S47" s="232" t="s">
        <v>193</v>
      </c>
      <c r="T47" s="232" t="s">
        <v>185</v>
      </c>
      <c r="U47" s="232">
        <v>0</v>
      </c>
      <c r="V47" s="232">
        <f>ROUND(E47*U47,2)</f>
        <v>0</v>
      </c>
      <c r="W47" s="232"/>
      <c r="X47" s="232" t="s">
        <v>164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401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5">
      <c r="A48" s="249">
        <v>39</v>
      </c>
      <c r="B48" s="250" t="s">
        <v>612</v>
      </c>
      <c r="C48" s="260" t="s">
        <v>613</v>
      </c>
      <c r="D48" s="251" t="s">
        <v>480</v>
      </c>
      <c r="E48" s="252">
        <v>55</v>
      </c>
      <c r="F48" s="253"/>
      <c r="G48" s="254">
        <f>ROUND(E48*F48,2)</f>
        <v>0</v>
      </c>
      <c r="H48" s="233"/>
      <c r="I48" s="232">
        <f>ROUND(E48*H48,2)</f>
        <v>0</v>
      </c>
      <c r="J48" s="233"/>
      <c r="K48" s="232">
        <f>ROUND(E48*J48,2)</f>
        <v>0</v>
      </c>
      <c r="L48" s="232">
        <v>21</v>
      </c>
      <c r="M48" s="232">
        <f>G48*(1+L48/100)</f>
        <v>0</v>
      </c>
      <c r="N48" s="232">
        <v>0</v>
      </c>
      <c r="O48" s="232">
        <f>ROUND(E48*N48,2)</f>
        <v>0</v>
      </c>
      <c r="P48" s="232">
        <v>0</v>
      </c>
      <c r="Q48" s="232">
        <f>ROUND(E48*P48,2)</f>
        <v>0</v>
      </c>
      <c r="R48" s="232"/>
      <c r="S48" s="232" t="s">
        <v>193</v>
      </c>
      <c r="T48" s="232" t="s">
        <v>185</v>
      </c>
      <c r="U48" s="232">
        <v>0</v>
      </c>
      <c r="V48" s="232">
        <f>ROUND(E48*U48,2)</f>
        <v>0</v>
      </c>
      <c r="W48" s="232"/>
      <c r="X48" s="232" t="s">
        <v>164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401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5">
      <c r="A49" s="249">
        <v>40</v>
      </c>
      <c r="B49" s="250" t="s">
        <v>614</v>
      </c>
      <c r="C49" s="260" t="s">
        <v>615</v>
      </c>
      <c r="D49" s="251" t="s">
        <v>480</v>
      </c>
      <c r="E49" s="252">
        <v>3</v>
      </c>
      <c r="F49" s="253"/>
      <c r="G49" s="254">
        <f>ROUND(E49*F49,2)</f>
        <v>0</v>
      </c>
      <c r="H49" s="233"/>
      <c r="I49" s="232">
        <f>ROUND(E49*H49,2)</f>
        <v>0</v>
      </c>
      <c r="J49" s="233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/>
      <c r="S49" s="232" t="s">
        <v>193</v>
      </c>
      <c r="T49" s="232" t="s">
        <v>185</v>
      </c>
      <c r="U49" s="232">
        <v>0</v>
      </c>
      <c r="V49" s="232">
        <f>ROUND(E49*U49,2)</f>
        <v>0</v>
      </c>
      <c r="W49" s="232"/>
      <c r="X49" s="232" t="s">
        <v>266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391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5">
      <c r="A50" s="249">
        <v>41</v>
      </c>
      <c r="B50" s="250" t="s">
        <v>616</v>
      </c>
      <c r="C50" s="260" t="s">
        <v>617</v>
      </c>
      <c r="D50" s="251" t="s">
        <v>480</v>
      </c>
      <c r="E50" s="252">
        <v>4</v>
      </c>
      <c r="F50" s="253"/>
      <c r="G50" s="254">
        <f>ROUND(E50*F50,2)</f>
        <v>0</v>
      </c>
      <c r="H50" s="233"/>
      <c r="I50" s="232">
        <f>ROUND(E50*H50,2)</f>
        <v>0</v>
      </c>
      <c r="J50" s="233"/>
      <c r="K50" s="232">
        <f>ROUND(E50*J50,2)</f>
        <v>0</v>
      </c>
      <c r="L50" s="232">
        <v>21</v>
      </c>
      <c r="M50" s="232">
        <f>G50*(1+L50/100)</f>
        <v>0</v>
      </c>
      <c r="N50" s="232">
        <v>0</v>
      </c>
      <c r="O50" s="232">
        <f>ROUND(E50*N50,2)</f>
        <v>0</v>
      </c>
      <c r="P50" s="232">
        <v>0</v>
      </c>
      <c r="Q50" s="232">
        <f>ROUND(E50*P50,2)</f>
        <v>0</v>
      </c>
      <c r="R50" s="232"/>
      <c r="S50" s="232" t="s">
        <v>193</v>
      </c>
      <c r="T50" s="232" t="s">
        <v>185</v>
      </c>
      <c r="U50" s="232">
        <v>0</v>
      </c>
      <c r="V50" s="232">
        <f>ROUND(E50*U50,2)</f>
        <v>0</v>
      </c>
      <c r="W50" s="232"/>
      <c r="X50" s="232" t="s">
        <v>164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401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5">
      <c r="A51" s="249">
        <v>42</v>
      </c>
      <c r="B51" s="250" t="s">
        <v>618</v>
      </c>
      <c r="C51" s="260" t="s">
        <v>619</v>
      </c>
      <c r="D51" s="251" t="s">
        <v>480</v>
      </c>
      <c r="E51" s="252">
        <v>15</v>
      </c>
      <c r="F51" s="253"/>
      <c r="G51" s="254">
        <f>ROUND(E51*F51,2)</f>
        <v>0</v>
      </c>
      <c r="H51" s="233"/>
      <c r="I51" s="232">
        <f>ROUND(E51*H51,2)</f>
        <v>0</v>
      </c>
      <c r="J51" s="233"/>
      <c r="K51" s="232">
        <f>ROUND(E51*J51,2)</f>
        <v>0</v>
      </c>
      <c r="L51" s="232">
        <v>21</v>
      </c>
      <c r="M51" s="232">
        <f>G51*(1+L51/100)</f>
        <v>0</v>
      </c>
      <c r="N51" s="232">
        <v>0</v>
      </c>
      <c r="O51" s="232">
        <f>ROUND(E51*N51,2)</f>
        <v>0</v>
      </c>
      <c r="P51" s="232">
        <v>0</v>
      </c>
      <c r="Q51" s="232">
        <f>ROUND(E51*P51,2)</f>
        <v>0</v>
      </c>
      <c r="R51" s="232"/>
      <c r="S51" s="232" t="s">
        <v>193</v>
      </c>
      <c r="T51" s="232" t="s">
        <v>185</v>
      </c>
      <c r="U51" s="232">
        <v>0</v>
      </c>
      <c r="V51" s="232">
        <f>ROUND(E51*U51,2)</f>
        <v>0</v>
      </c>
      <c r="W51" s="232"/>
      <c r="X51" s="232" t="s">
        <v>164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401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5">
      <c r="A52" s="249">
        <v>43</v>
      </c>
      <c r="B52" s="250" t="s">
        <v>620</v>
      </c>
      <c r="C52" s="260" t="s">
        <v>621</v>
      </c>
      <c r="D52" s="251" t="s">
        <v>480</v>
      </c>
      <c r="E52" s="252">
        <v>3</v>
      </c>
      <c r="F52" s="253"/>
      <c r="G52" s="254">
        <f>ROUND(E52*F52,2)</f>
        <v>0</v>
      </c>
      <c r="H52" s="233"/>
      <c r="I52" s="232">
        <f>ROUND(E52*H52,2)</f>
        <v>0</v>
      </c>
      <c r="J52" s="233"/>
      <c r="K52" s="232">
        <f>ROUND(E52*J52,2)</f>
        <v>0</v>
      </c>
      <c r="L52" s="232">
        <v>21</v>
      </c>
      <c r="M52" s="232">
        <f>G52*(1+L52/100)</f>
        <v>0</v>
      </c>
      <c r="N52" s="232">
        <v>0</v>
      </c>
      <c r="O52" s="232">
        <f>ROUND(E52*N52,2)</f>
        <v>0</v>
      </c>
      <c r="P52" s="232">
        <v>0</v>
      </c>
      <c r="Q52" s="232">
        <f>ROUND(E52*P52,2)</f>
        <v>0</v>
      </c>
      <c r="R52" s="232"/>
      <c r="S52" s="232" t="s">
        <v>193</v>
      </c>
      <c r="T52" s="232" t="s">
        <v>185</v>
      </c>
      <c r="U52" s="232">
        <v>0</v>
      </c>
      <c r="V52" s="232">
        <f>ROUND(E52*U52,2)</f>
        <v>0</v>
      </c>
      <c r="W52" s="232"/>
      <c r="X52" s="232" t="s">
        <v>164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401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5">
      <c r="A53" s="249">
        <v>44</v>
      </c>
      <c r="B53" s="250" t="s">
        <v>622</v>
      </c>
      <c r="C53" s="260" t="s">
        <v>623</v>
      </c>
      <c r="D53" s="251" t="s">
        <v>480</v>
      </c>
      <c r="E53" s="252">
        <v>35</v>
      </c>
      <c r="F53" s="253"/>
      <c r="G53" s="254">
        <f>ROUND(E53*F53,2)</f>
        <v>0</v>
      </c>
      <c r="H53" s="233"/>
      <c r="I53" s="232">
        <f>ROUND(E53*H53,2)</f>
        <v>0</v>
      </c>
      <c r="J53" s="233"/>
      <c r="K53" s="232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/>
      <c r="S53" s="232" t="s">
        <v>193</v>
      </c>
      <c r="T53" s="232" t="s">
        <v>185</v>
      </c>
      <c r="U53" s="232">
        <v>0</v>
      </c>
      <c r="V53" s="232">
        <f>ROUND(E53*U53,2)</f>
        <v>0</v>
      </c>
      <c r="W53" s="232"/>
      <c r="X53" s="232" t="s">
        <v>164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401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5">
      <c r="A54" s="249">
        <v>45</v>
      </c>
      <c r="B54" s="250" t="s">
        <v>624</v>
      </c>
      <c r="C54" s="260" t="s">
        <v>625</v>
      </c>
      <c r="D54" s="251" t="s">
        <v>480</v>
      </c>
      <c r="E54" s="252">
        <v>35</v>
      </c>
      <c r="F54" s="253"/>
      <c r="G54" s="254">
        <f>ROUND(E54*F54,2)</f>
        <v>0</v>
      </c>
      <c r="H54" s="233"/>
      <c r="I54" s="232">
        <f>ROUND(E54*H54,2)</f>
        <v>0</v>
      </c>
      <c r="J54" s="233"/>
      <c r="K54" s="232">
        <f>ROUND(E54*J54,2)</f>
        <v>0</v>
      </c>
      <c r="L54" s="232">
        <v>21</v>
      </c>
      <c r="M54" s="232">
        <f>G54*(1+L54/100)</f>
        <v>0</v>
      </c>
      <c r="N54" s="232">
        <v>0</v>
      </c>
      <c r="O54" s="232">
        <f>ROUND(E54*N54,2)</f>
        <v>0</v>
      </c>
      <c r="P54" s="232">
        <v>0</v>
      </c>
      <c r="Q54" s="232">
        <f>ROUND(E54*P54,2)</f>
        <v>0</v>
      </c>
      <c r="R54" s="232"/>
      <c r="S54" s="232" t="s">
        <v>193</v>
      </c>
      <c r="T54" s="232" t="s">
        <v>185</v>
      </c>
      <c r="U54" s="232">
        <v>0</v>
      </c>
      <c r="V54" s="232">
        <f>ROUND(E54*U54,2)</f>
        <v>0</v>
      </c>
      <c r="W54" s="232"/>
      <c r="X54" s="232" t="s">
        <v>164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401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5">
      <c r="A55" s="249">
        <v>46</v>
      </c>
      <c r="B55" s="250" t="s">
        <v>626</v>
      </c>
      <c r="C55" s="260" t="s">
        <v>627</v>
      </c>
      <c r="D55" s="251" t="s">
        <v>480</v>
      </c>
      <c r="E55" s="252">
        <v>3</v>
      </c>
      <c r="F55" s="253"/>
      <c r="G55" s="254">
        <f>ROUND(E55*F55,2)</f>
        <v>0</v>
      </c>
      <c r="H55" s="233"/>
      <c r="I55" s="232">
        <f>ROUND(E55*H55,2)</f>
        <v>0</v>
      </c>
      <c r="J55" s="233"/>
      <c r="K55" s="232">
        <f>ROUND(E55*J55,2)</f>
        <v>0</v>
      </c>
      <c r="L55" s="232">
        <v>21</v>
      </c>
      <c r="M55" s="232">
        <f>G55*(1+L55/100)</f>
        <v>0</v>
      </c>
      <c r="N55" s="232">
        <v>0</v>
      </c>
      <c r="O55" s="232">
        <f>ROUND(E55*N55,2)</f>
        <v>0</v>
      </c>
      <c r="P55" s="232">
        <v>0</v>
      </c>
      <c r="Q55" s="232">
        <f>ROUND(E55*P55,2)</f>
        <v>0</v>
      </c>
      <c r="R55" s="232"/>
      <c r="S55" s="232" t="s">
        <v>193</v>
      </c>
      <c r="T55" s="232" t="s">
        <v>185</v>
      </c>
      <c r="U55" s="232">
        <v>0</v>
      </c>
      <c r="V55" s="232">
        <f>ROUND(E55*U55,2)</f>
        <v>0</v>
      </c>
      <c r="W55" s="232"/>
      <c r="X55" s="232" t="s">
        <v>164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401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5">
      <c r="A56" s="249">
        <v>47</v>
      </c>
      <c r="B56" s="250" t="s">
        <v>628</v>
      </c>
      <c r="C56" s="260" t="s">
        <v>629</v>
      </c>
      <c r="D56" s="251" t="s">
        <v>480</v>
      </c>
      <c r="E56" s="252">
        <v>10</v>
      </c>
      <c r="F56" s="253"/>
      <c r="G56" s="254">
        <f>ROUND(E56*F56,2)</f>
        <v>0</v>
      </c>
      <c r="H56" s="233"/>
      <c r="I56" s="232">
        <f>ROUND(E56*H56,2)</f>
        <v>0</v>
      </c>
      <c r="J56" s="233"/>
      <c r="K56" s="232">
        <f>ROUND(E56*J56,2)</f>
        <v>0</v>
      </c>
      <c r="L56" s="232">
        <v>21</v>
      </c>
      <c r="M56" s="232">
        <f>G56*(1+L56/100)</f>
        <v>0</v>
      </c>
      <c r="N56" s="232">
        <v>0</v>
      </c>
      <c r="O56" s="232">
        <f>ROUND(E56*N56,2)</f>
        <v>0</v>
      </c>
      <c r="P56" s="232">
        <v>0</v>
      </c>
      <c r="Q56" s="232">
        <f>ROUND(E56*P56,2)</f>
        <v>0</v>
      </c>
      <c r="R56" s="232"/>
      <c r="S56" s="232" t="s">
        <v>193</v>
      </c>
      <c r="T56" s="232" t="s">
        <v>185</v>
      </c>
      <c r="U56" s="232">
        <v>0</v>
      </c>
      <c r="V56" s="232">
        <f>ROUND(E56*U56,2)</f>
        <v>0</v>
      </c>
      <c r="W56" s="232"/>
      <c r="X56" s="232" t="s">
        <v>164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401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5">
      <c r="A57" s="249">
        <v>48</v>
      </c>
      <c r="B57" s="250" t="s">
        <v>630</v>
      </c>
      <c r="C57" s="260" t="s">
        <v>631</v>
      </c>
      <c r="D57" s="251" t="s">
        <v>0</v>
      </c>
      <c r="E57" s="252">
        <v>0.08</v>
      </c>
      <c r="F57" s="253"/>
      <c r="G57" s="254">
        <f>ROUND(E57*F57,2)</f>
        <v>0</v>
      </c>
      <c r="H57" s="233"/>
      <c r="I57" s="232">
        <f>ROUND(E57*H57,2)</f>
        <v>0</v>
      </c>
      <c r="J57" s="233"/>
      <c r="K57" s="232">
        <f>ROUND(E57*J57,2)</f>
        <v>0</v>
      </c>
      <c r="L57" s="232">
        <v>21</v>
      </c>
      <c r="M57" s="232">
        <f>G57*(1+L57/100)</f>
        <v>0</v>
      </c>
      <c r="N57" s="232">
        <v>0</v>
      </c>
      <c r="O57" s="232">
        <f>ROUND(E57*N57,2)</f>
        <v>0</v>
      </c>
      <c r="P57" s="232">
        <v>0</v>
      </c>
      <c r="Q57" s="232">
        <f>ROUND(E57*P57,2)</f>
        <v>0</v>
      </c>
      <c r="R57" s="232"/>
      <c r="S57" s="232" t="s">
        <v>193</v>
      </c>
      <c r="T57" s="232" t="s">
        <v>185</v>
      </c>
      <c r="U57" s="232">
        <v>0</v>
      </c>
      <c r="V57" s="232">
        <f>ROUND(E57*U57,2)</f>
        <v>0</v>
      </c>
      <c r="W57" s="232"/>
      <c r="X57" s="232" t="s">
        <v>164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401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x14ac:dyDescent="0.25">
      <c r="A58" s="237" t="s">
        <v>158</v>
      </c>
      <c r="B58" s="238" t="s">
        <v>116</v>
      </c>
      <c r="C58" s="257" t="s">
        <v>117</v>
      </c>
      <c r="D58" s="239"/>
      <c r="E58" s="240"/>
      <c r="F58" s="241"/>
      <c r="G58" s="242">
        <f>SUMIF(AG59:AG63,"&lt;&gt;NOR",G59:G63)</f>
        <v>0</v>
      </c>
      <c r="H58" s="236"/>
      <c r="I58" s="236">
        <f>SUM(I59:I63)</f>
        <v>0</v>
      </c>
      <c r="J58" s="236"/>
      <c r="K58" s="236">
        <f>SUM(K59:K63)</f>
        <v>0</v>
      </c>
      <c r="L58" s="236"/>
      <c r="M58" s="236">
        <f>SUM(M59:M63)</f>
        <v>0</v>
      </c>
      <c r="N58" s="236"/>
      <c r="O58" s="236">
        <f>SUM(O59:O63)</f>
        <v>0</v>
      </c>
      <c r="P58" s="236"/>
      <c r="Q58" s="236">
        <f>SUM(Q59:Q63)</f>
        <v>0</v>
      </c>
      <c r="R58" s="236"/>
      <c r="S58" s="236"/>
      <c r="T58" s="236"/>
      <c r="U58" s="236"/>
      <c r="V58" s="236">
        <f>SUM(V59:V63)</f>
        <v>0</v>
      </c>
      <c r="W58" s="236"/>
      <c r="X58" s="236"/>
      <c r="AG58" t="s">
        <v>159</v>
      </c>
    </row>
    <row r="59" spans="1:60" outlineLevel="1" x14ac:dyDescent="0.25">
      <c r="A59" s="249">
        <v>49</v>
      </c>
      <c r="B59" s="250" t="s">
        <v>632</v>
      </c>
      <c r="C59" s="260" t="s">
        <v>633</v>
      </c>
      <c r="D59" s="251" t="s">
        <v>394</v>
      </c>
      <c r="E59" s="252">
        <v>12</v>
      </c>
      <c r="F59" s="253"/>
      <c r="G59" s="254">
        <f>ROUND(E59*F59,2)</f>
        <v>0</v>
      </c>
      <c r="H59" s="233"/>
      <c r="I59" s="232">
        <f>ROUND(E59*H59,2)</f>
        <v>0</v>
      </c>
      <c r="J59" s="233"/>
      <c r="K59" s="232">
        <f>ROUND(E59*J59,2)</f>
        <v>0</v>
      </c>
      <c r="L59" s="232">
        <v>21</v>
      </c>
      <c r="M59" s="232">
        <f>G59*(1+L59/100)</f>
        <v>0</v>
      </c>
      <c r="N59" s="232">
        <v>0</v>
      </c>
      <c r="O59" s="232">
        <f>ROUND(E59*N59,2)</f>
        <v>0</v>
      </c>
      <c r="P59" s="232">
        <v>0</v>
      </c>
      <c r="Q59" s="232">
        <f>ROUND(E59*P59,2)</f>
        <v>0</v>
      </c>
      <c r="R59" s="232"/>
      <c r="S59" s="232" t="s">
        <v>193</v>
      </c>
      <c r="T59" s="232" t="s">
        <v>185</v>
      </c>
      <c r="U59" s="232">
        <v>0</v>
      </c>
      <c r="V59" s="232">
        <f>ROUND(E59*U59,2)</f>
        <v>0</v>
      </c>
      <c r="W59" s="232"/>
      <c r="X59" s="232" t="s">
        <v>266</v>
      </c>
      <c r="Y59" s="212"/>
      <c r="Z59" s="212"/>
      <c r="AA59" s="212"/>
      <c r="AB59" s="212"/>
      <c r="AC59" s="212"/>
      <c r="AD59" s="212"/>
      <c r="AE59" s="212"/>
      <c r="AF59" s="212"/>
      <c r="AG59" s="212" t="s">
        <v>391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5">
      <c r="A60" s="249">
        <v>50</v>
      </c>
      <c r="B60" s="250" t="s">
        <v>634</v>
      </c>
      <c r="C60" s="260" t="s">
        <v>635</v>
      </c>
      <c r="D60" s="251" t="s">
        <v>171</v>
      </c>
      <c r="E60" s="252">
        <v>5</v>
      </c>
      <c r="F60" s="253"/>
      <c r="G60" s="254">
        <f>ROUND(E60*F60,2)</f>
        <v>0</v>
      </c>
      <c r="H60" s="233"/>
      <c r="I60" s="232">
        <f>ROUND(E60*H60,2)</f>
        <v>0</v>
      </c>
      <c r="J60" s="233"/>
      <c r="K60" s="232">
        <f>ROUND(E60*J60,2)</f>
        <v>0</v>
      </c>
      <c r="L60" s="232">
        <v>21</v>
      </c>
      <c r="M60" s="232">
        <f>G60*(1+L60/100)</f>
        <v>0</v>
      </c>
      <c r="N60" s="232">
        <v>0</v>
      </c>
      <c r="O60" s="232">
        <f>ROUND(E60*N60,2)</f>
        <v>0</v>
      </c>
      <c r="P60" s="232">
        <v>0</v>
      </c>
      <c r="Q60" s="232">
        <f>ROUND(E60*P60,2)</f>
        <v>0</v>
      </c>
      <c r="R60" s="232"/>
      <c r="S60" s="232" t="s">
        <v>193</v>
      </c>
      <c r="T60" s="232" t="s">
        <v>185</v>
      </c>
      <c r="U60" s="232">
        <v>0</v>
      </c>
      <c r="V60" s="232">
        <f>ROUND(E60*U60,2)</f>
        <v>0</v>
      </c>
      <c r="W60" s="232"/>
      <c r="X60" s="232" t="s">
        <v>164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401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5">
      <c r="A61" s="249">
        <v>51</v>
      </c>
      <c r="B61" s="250" t="s">
        <v>636</v>
      </c>
      <c r="C61" s="260" t="s">
        <v>637</v>
      </c>
      <c r="D61" s="251" t="s">
        <v>171</v>
      </c>
      <c r="E61" s="252">
        <v>5</v>
      </c>
      <c r="F61" s="253"/>
      <c r="G61" s="254">
        <f>ROUND(E61*F61,2)</f>
        <v>0</v>
      </c>
      <c r="H61" s="233"/>
      <c r="I61" s="232">
        <f>ROUND(E61*H61,2)</f>
        <v>0</v>
      </c>
      <c r="J61" s="233"/>
      <c r="K61" s="232">
        <f>ROUND(E61*J61,2)</f>
        <v>0</v>
      </c>
      <c r="L61" s="232">
        <v>21</v>
      </c>
      <c r="M61" s="232">
        <f>G61*(1+L61/100)</f>
        <v>0</v>
      </c>
      <c r="N61" s="232">
        <v>0</v>
      </c>
      <c r="O61" s="232">
        <f>ROUND(E61*N61,2)</f>
        <v>0</v>
      </c>
      <c r="P61" s="232">
        <v>0</v>
      </c>
      <c r="Q61" s="232">
        <f>ROUND(E61*P61,2)</f>
        <v>0</v>
      </c>
      <c r="R61" s="232"/>
      <c r="S61" s="232" t="s">
        <v>193</v>
      </c>
      <c r="T61" s="232" t="s">
        <v>185</v>
      </c>
      <c r="U61" s="232">
        <v>0</v>
      </c>
      <c r="V61" s="232">
        <f>ROUND(E61*U61,2)</f>
        <v>0</v>
      </c>
      <c r="W61" s="232"/>
      <c r="X61" s="232" t="s">
        <v>164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401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5">
      <c r="A62" s="249">
        <v>52</v>
      </c>
      <c r="B62" s="250" t="s">
        <v>638</v>
      </c>
      <c r="C62" s="260" t="s">
        <v>639</v>
      </c>
      <c r="D62" s="251" t="s">
        <v>394</v>
      </c>
      <c r="E62" s="252">
        <v>5</v>
      </c>
      <c r="F62" s="253"/>
      <c r="G62" s="254">
        <f>ROUND(E62*F62,2)</f>
        <v>0</v>
      </c>
      <c r="H62" s="233"/>
      <c r="I62" s="232">
        <f>ROUND(E62*H62,2)</f>
        <v>0</v>
      </c>
      <c r="J62" s="233"/>
      <c r="K62" s="232">
        <f>ROUND(E62*J62,2)</f>
        <v>0</v>
      </c>
      <c r="L62" s="232">
        <v>21</v>
      </c>
      <c r="M62" s="232">
        <f>G62*(1+L62/100)</f>
        <v>0</v>
      </c>
      <c r="N62" s="232">
        <v>0</v>
      </c>
      <c r="O62" s="232">
        <f>ROUND(E62*N62,2)</f>
        <v>0</v>
      </c>
      <c r="P62" s="232">
        <v>0</v>
      </c>
      <c r="Q62" s="232">
        <f>ROUND(E62*P62,2)</f>
        <v>0</v>
      </c>
      <c r="R62" s="232"/>
      <c r="S62" s="232" t="s">
        <v>193</v>
      </c>
      <c r="T62" s="232" t="s">
        <v>185</v>
      </c>
      <c r="U62" s="232">
        <v>0</v>
      </c>
      <c r="V62" s="232">
        <f>ROUND(E62*U62,2)</f>
        <v>0</v>
      </c>
      <c r="W62" s="232"/>
      <c r="X62" s="232" t="s">
        <v>164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401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5">
      <c r="A63" s="249">
        <v>53</v>
      </c>
      <c r="B63" s="250" t="s">
        <v>640</v>
      </c>
      <c r="C63" s="260" t="s">
        <v>641</v>
      </c>
      <c r="D63" s="251" t="s">
        <v>0</v>
      </c>
      <c r="E63" s="252">
        <v>0.05</v>
      </c>
      <c r="F63" s="253"/>
      <c r="G63" s="254">
        <f>ROUND(E63*F63,2)</f>
        <v>0</v>
      </c>
      <c r="H63" s="233"/>
      <c r="I63" s="232">
        <f>ROUND(E63*H63,2)</f>
        <v>0</v>
      </c>
      <c r="J63" s="233"/>
      <c r="K63" s="232">
        <f>ROUND(E63*J63,2)</f>
        <v>0</v>
      </c>
      <c r="L63" s="232">
        <v>21</v>
      </c>
      <c r="M63" s="232">
        <f>G63*(1+L63/100)</f>
        <v>0</v>
      </c>
      <c r="N63" s="232">
        <v>0</v>
      </c>
      <c r="O63" s="232">
        <f>ROUND(E63*N63,2)</f>
        <v>0</v>
      </c>
      <c r="P63" s="232">
        <v>0</v>
      </c>
      <c r="Q63" s="232">
        <f>ROUND(E63*P63,2)</f>
        <v>0</v>
      </c>
      <c r="R63" s="232"/>
      <c r="S63" s="232" t="s">
        <v>193</v>
      </c>
      <c r="T63" s="232" t="s">
        <v>185</v>
      </c>
      <c r="U63" s="232">
        <v>0</v>
      </c>
      <c r="V63" s="232">
        <f>ROUND(E63*U63,2)</f>
        <v>0</v>
      </c>
      <c r="W63" s="232"/>
      <c r="X63" s="232" t="s">
        <v>164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401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x14ac:dyDescent="0.25">
      <c r="A64" s="237" t="s">
        <v>158</v>
      </c>
      <c r="B64" s="238" t="s">
        <v>118</v>
      </c>
      <c r="C64" s="257" t="s">
        <v>119</v>
      </c>
      <c r="D64" s="239"/>
      <c r="E64" s="240"/>
      <c r="F64" s="241"/>
      <c r="G64" s="242">
        <f>SUMIF(AG65:AG65,"&lt;&gt;NOR",G65:G65)</f>
        <v>0</v>
      </c>
      <c r="H64" s="236"/>
      <c r="I64" s="236">
        <f>SUM(I65:I65)</f>
        <v>0</v>
      </c>
      <c r="J64" s="236"/>
      <c r="K64" s="236">
        <f>SUM(K65:K65)</f>
        <v>0</v>
      </c>
      <c r="L64" s="236"/>
      <c r="M64" s="236">
        <f>SUM(M65:M65)</f>
        <v>0</v>
      </c>
      <c r="N64" s="236"/>
      <c r="O64" s="236">
        <f>SUM(O65:O65)</f>
        <v>0</v>
      </c>
      <c r="P64" s="236"/>
      <c r="Q64" s="236">
        <f>SUM(Q65:Q65)</f>
        <v>0</v>
      </c>
      <c r="R64" s="236"/>
      <c r="S64" s="236"/>
      <c r="T64" s="236"/>
      <c r="U64" s="236"/>
      <c r="V64" s="236">
        <f>SUM(V65:V65)</f>
        <v>0</v>
      </c>
      <c r="W64" s="236"/>
      <c r="X64" s="236"/>
      <c r="AG64" t="s">
        <v>159</v>
      </c>
    </row>
    <row r="65" spans="1:60" outlineLevel="1" x14ac:dyDescent="0.25">
      <c r="A65" s="249">
        <v>54</v>
      </c>
      <c r="B65" s="250" t="s">
        <v>126</v>
      </c>
      <c r="C65" s="260" t="s">
        <v>642</v>
      </c>
      <c r="D65" s="251" t="s">
        <v>394</v>
      </c>
      <c r="E65" s="252">
        <v>1</v>
      </c>
      <c r="F65" s="253"/>
      <c r="G65" s="254">
        <f>ROUND(E65*F65,2)</f>
        <v>0</v>
      </c>
      <c r="H65" s="233"/>
      <c r="I65" s="232">
        <f>ROUND(E65*H65,2)</f>
        <v>0</v>
      </c>
      <c r="J65" s="233"/>
      <c r="K65" s="232">
        <f>ROUND(E65*J65,2)</f>
        <v>0</v>
      </c>
      <c r="L65" s="232">
        <v>21</v>
      </c>
      <c r="M65" s="232">
        <f>G65*(1+L65/100)</f>
        <v>0</v>
      </c>
      <c r="N65" s="232">
        <v>0</v>
      </c>
      <c r="O65" s="232">
        <f>ROUND(E65*N65,2)</f>
        <v>0</v>
      </c>
      <c r="P65" s="232">
        <v>0</v>
      </c>
      <c r="Q65" s="232">
        <f>ROUND(E65*P65,2)</f>
        <v>0</v>
      </c>
      <c r="R65" s="232"/>
      <c r="S65" s="232" t="s">
        <v>193</v>
      </c>
      <c r="T65" s="232" t="s">
        <v>185</v>
      </c>
      <c r="U65" s="232">
        <v>0</v>
      </c>
      <c r="V65" s="232">
        <f>ROUND(E65*U65,2)</f>
        <v>0</v>
      </c>
      <c r="W65" s="232"/>
      <c r="X65" s="232" t="s">
        <v>164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401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x14ac:dyDescent="0.25">
      <c r="A66" s="237" t="s">
        <v>158</v>
      </c>
      <c r="B66" s="238" t="s">
        <v>120</v>
      </c>
      <c r="C66" s="257" t="s">
        <v>121</v>
      </c>
      <c r="D66" s="239"/>
      <c r="E66" s="240"/>
      <c r="F66" s="241"/>
      <c r="G66" s="242">
        <f>SUMIF(AG67:AG67,"&lt;&gt;NOR",G67:G67)</f>
        <v>0</v>
      </c>
      <c r="H66" s="236"/>
      <c r="I66" s="236">
        <f>SUM(I67:I67)</f>
        <v>0</v>
      </c>
      <c r="J66" s="236"/>
      <c r="K66" s="236">
        <f>SUM(K67:K67)</f>
        <v>0</v>
      </c>
      <c r="L66" s="236"/>
      <c r="M66" s="236">
        <f>SUM(M67:M67)</f>
        <v>0</v>
      </c>
      <c r="N66" s="236"/>
      <c r="O66" s="236">
        <f>SUM(O67:O67)</f>
        <v>0</v>
      </c>
      <c r="P66" s="236"/>
      <c r="Q66" s="236">
        <f>SUM(Q67:Q67)</f>
        <v>0</v>
      </c>
      <c r="R66" s="236"/>
      <c r="S66" s="236"/>
      <c r="T66" s="236"/>
      <c r="U66" s="236"/>
      <c r="V66" s="236">
        <f>SUM(V67:V67)</f>
        <v>0</v>
      </c>
      <c r="W66" s="236"/>
      <c r="X66" s="236"/>
      <c r="AG66" t="s">
        <v>159</v>
      </c>
    </row>
    <row r="67" spans="1:60" outlineLevel="1" x14ac:dyDescent="0.25">
      <c r="A67" s="249">
        <v>55</v>
      </c>
      <c r="B67" s="250" t="s">
        <v>126</v>
      </c>
      <c r="C67" s="260" t="s">
        <v>643</v>
      </c>
      <c r="D67" s="251" t="s">
        <v>480</v>
      </c>
      <c r="E67" s="252">
        <v>35</v>
      </c>
      <c r="F67" s="253"/>
      <c r="G67" s="254">
        <f>ROUND(E67*F67,2)</f>
        <v>0</v>
      </c>
      <c r="H67" s="233"/>
      <c r="I67" s="232">
        <f>ROUND(E67*H67,2)</f>
        <v>0</v>
      </c>
      <c r="J67" s="233"/>
      <c r="K67" s="232">
        <f>ROUND(E67*J67,2)</f>
        <v>0</v>
      </c>
      <c r="L67" s="232">
        <v>21</v>
      </c>
      <c r="M67" s="232">
        <f>G67*(1+L67/100)</f>
        <v>0</v>
      </c>
      <c r="N67" s="232">
        <v>0</v>
      </c>
      <c r="O67" s="232">
        <f>ROUND(E67*N67,2)</f>
        <v>0</v>
      </c>
      <c r="P67" s="232">
        <v>0</v>
      </c>
      <c r="Q67" s="232">
        <f>ROUND(E67*P67,2)</f>
        <v>0</v>
      </c>
      <c r="R67" s="232"/>
      <c r="S67" s="232" t="s">
        <v>193</v>
      </c>
      <c r="T67" s="232" t="s">
        <v>185</v>
      </c>
      <c r="U67" s="232">
        <v>0</v>
      </c>
      <c r="V67" s="232">
        <f>ROUND(E67*U67,2)</f>
        <v>0</v>
      </c>
      <c r="W67" s="232"/>
      <c r="X67" s="232" t="s">
        <v>326</v>
      </c>
      <c r="Y67" s="212"/>
      <c r="Z67" s="212"/>
      <c r="AA67" s="212"/>
      <c r="AB67" s="212"/>
      <c r="AC67" s="212"/>
      <c r="AD67" s="212"/>
      <c r="AE67" s="212"/>
      <c r="AF67" s="212"/>
      <c r="AG67" s="212" t="s">
        <v>644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x14ac:dyDescent="0.25">
      <c r="A68" s="237" t="s">
        <v>158</v>
      </c>
      <c r="B68" s="238" t="s">
        <v>122</v>
      </c>
      <c r="C68" s="257" t="s">
        <v>123</v>
      </c>
      <c r="D68" s="239"/>
      <c r="E68" s="240"/>
      <c r="F68" s="241"/>
      <c r="G68" s="242">
        <f>SUMIF(AG69:AG69,"&lt;&gt;NOR",G69:G69)</f>
        <v>0</v>
      </c>
      <c r="H68" s="236"/>
      <c r="I68" s="236">
        <f>SUM(I69:I69)</f>
        <v>0</v>
      </c>
      <c r="J68" s="236"/>
      <c r="K68" s="236">
        <f>SUM(K69:K69)</f>
        <v>0</v>
      </c>
      <c r="L68" s="236"/>
      <c r="M68" s="236">
        <f>SUM(M69:M69)</f>
        <v>0</v>
      </c>
      <c r="N68" s="236"/>
      <c r="O68" s="236">
        <f>SUM(O69:O69)</f>
        <v>0</v>
      </c>
      <c r="P68" s="236"/>
      <c r="Q68" s="236">
        <f>SUM(Q69:Q69)</f>
        <v>0</v>
      </c>
      <c r="R68" s="236"/>
      <c r="S68" s="236"/>
      <c r="T68" s="236"/>
      <c r="U68" s="236"/>
      <c r="V68" s="236">
        <f>SUM(V69:V69)</f>
        <v>0</v>
      </c>
      <c r="W68" s="236"/>
      <c r="X68" s="236"/>
      <c r="AG68" t="s">
        <v>159</v>
      </c>
    </row>
    <row r="69" spans="1:60" outlineLevel="1" x14ac:dyDescent="0.25">
      <c r="A69" s="243">
        <v>56</v>
      </c>
      <c r="B69" s="244" t="s">
        <v>126</v>
      </c>
      <c r="C69" s="258" t="s">
        <v>645</v>
      </c>
      <c r="D69" s="245" t="s">
        <v>480</v>
      </c>
      <c r="E69" s="246">
        <v>12</v>
      </c>
      <c r="F69" s="247"/>
      <c r="G69" s="248">
        <f>ROUND(E69*F69,2)</f>
        <v>0</v>
      </c>
      <c r="H69" s="233"/>
      <c r="I69" s="232">
        <f>ROUND(E69*H69,2)</f>
        <v>0</v>
      </c>
      <c r="J69" s="233"/>
      <c r="K69" s="232">
        <f>ROUND(E69*J69,2)</f>
        <v>0</v>
      </c>
      <c r="L69" s="232">
        <v>21</v>
      </c>
      <c r="M69" s="232">
        <f>G69*(1+L69/100)</f>
        <v>0</v>
      </c>
      <c r="N69" s="232">
        <v>0</v>
      </c>
      <c r="O69" s="232">
        <f>ROUND(E69*N69,2)</f>
        <v>0</v>
      </c>
      <c r="P69" s="232">
        <v>0</v>
      </c>
      <c r="Q69" s="232">
        <f>ROUND(E69*P69,2)</f>
        <v>0</v>
      </c>
      <c r="R69" s="232"/>
      <c r="S69" s="232" t="s">
        <v>193</v>
      </c>
      <c r="T69" s="232" t="s">
        <v>185</v>
      </c>
      <c r="U69" s="232">
        <v>0</v>
      </c>
      <c r="V69" s="232">
        <f>ROUND(E69*U69,2)</f>
        <v>0</v>
      </c>
      <c r="W69" s="232"/>
      <c r="X69" s="232" t="s">
        <v>326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644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x14ac:dyDescent="0.25">
      <c r="A70" s="3"/>
      <c r="B70" s="4"/>
      <c r="C70" s="26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AE70">
        <v>15</v>
      </c>
      <c r="AF70">
        <v>21</v>
      </c>
      <c r="AG70" t="s">
        <v>145</v>
      </c>
    </row>
    <row r="71" spans="1:60" x14ac:dyDescent="0.25">
      <c r="A71" s="215"/>
      <c r="B71" s="216" t="s">
        <v>31</v>
      </c>
      <c r="C71" s="263"/>
      <c r="D71" s="217"/>
      <c r="E71" s="218"/>
      <c r="F71" s="218"/>
      <c r="G71" s="256">
        <f>G8+G45+G58+G64+G66+G68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AE71">
        <f>SUMIF(L7:L69,AE70,G7:G69)</f>
        <v>0</v>
      </c>
      <c r="AF71">
        <f>SUMIF(L7:L69,AF70,G7:G69)</f>
        <v>0</v>
      </c>
      <c r="AG71" t="s">
        <v>384</v>
      </c>
    </row>
    <row r="72" spans="1:60" x14ac:dyDescent="0.25">
      <c r="A72" s="3"/>
      <c r="B72" s="4"/>
      <c r="C72" s="262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60" x14ac:dyDescent="0.25">
      <c r="A73" s="3"/>
      <c r="B73" s="4"/>
      <c r="C73" s="262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60" x14ac:dyDescent="0.25">
      <c r="A74" s="219" t="s">
        <v>385</v>
      </c>
      <c r="B74" s="219"/>
      <c r="C74" s="264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60" x14ac:dyDescent="0.25">
      <c r="A75" s="220"/>
      <c r="B75" s="221"/>
      <c r="C75" s="265"/>
      <c r="D75" s="221"/>
      <c r="E75" s="221"/>
      <c r="F75" s="221"/>
      <c r="G75" s="22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G75" t="s">
        <v>386</v>
      </c>
    </row>
    <row r="76" spans="1:60" x14ac:dyDescent="0.25">
      <c r="A76" s="223"/>
      <c r="B76" s="224"/>
      <c r="C76" s="266"/>
      <c r="D76" s="224"/>
      <c r="E76" s="224"/>
      <c r="F76" s="224"/>
      <c r="G76" s="22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60" x14ac:dyDescent="0.25">
      <c r="A77" s="223"/>
      <c r="B77" s="224"/>
      <c r="C77" s="266"/>
      <c r="D77" s="224"/>
      <c r="E77" s="224"/>
      <c r="F77" s="224"/>
      <c r="G77" s="22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60" x14ac:dyDescent="0.25">
      <c r="A78" s="223"/>
      <c r="B78" s="224"/>
      <c r="C78" s="266"/>
      <c r="D78" s="224"/>
      <c r="E78" s="224"/>
      <c r="F78" s="224"/>
      <c r="G78" s="22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 x14ac:dyDescent="0.25">
      <c r="A79" s="226"/>
      <c r="B79" s="227"/>
      <c r="C79" s="267"/>
      <c r="D79" s="227"/>
      <c r="E79" s="227"/>
      <c r="F79" s="227"/>
      <c r="G79" s="22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60" x14ac:dyDescent="0.25">
      <c r="A80" s="3"/>
      <c r="B80" s="4"/>
      <c r="C80" s="262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33" x14ac:dyDescent="0.25">
      <c r="C81" s="268"/>
      <c r="D81" s="10"/>
      <c r="AG81" t="s">
        <v>387</v>
      </c>
    </row>
    <row r="82" spans="3:33" x14ac:dyDescent="0.25">
      <c r="D82" s="10"/>
    </row>
    <row r="83" spans="3:33" x14ac:dyDescent="0.25">
      <c r="D83" s="10"/>
    </row>
    <row r="84" spans="3:33" x14ac:dyDescent="0.25">
      <c r="D84" s="10"/>
    </row>
    <row r="85" spans="3:33" x14ac:dyDescent="0.25">
      <c r="D85" s="10"/>
    </row>
    <row r="86" spans="3:33" x14ac:dyDescent="0.25">
      <c r="D86" s="10"/>
    </row>
    <row r="87" spans="3:33" x14ac:dyDescent="0.25">
      <c r="D87" s="10"/>
    </row>
    <row r="88" spans="3:33" x14ac:dyDescent="0.25">
      <c r="D88" s="10"/>
    </row>
    <row r="89" spans="3:33" x14ac:dyDescent="0.25">
      <c r="D89" s="10"/>
    </row>
    <row r="90" spans="3:33" x14ac:dyDescent="0.25">
      <c r="D90" s="10"/>
    </row>
    <row r="91" spans="3:33" x14ac:dyDescent="0.25">
      <c r="D91" s="10"/>
    </row>
    <row r="92" spans="3:33" x14ac:dyDescent="0.25">
      <c r="D92" s="10"/>
    </row>
    <row r="93" spans="3:33" x14ac:dyDescent="0.25">
      <c r="D93" s="10"/>
    </row>
    <row r="94" spans="3:33" x14ac:dyDescent="0.25">
      <c r="D94" s="10"/>
    </row>
    <row r="95" spans="3:33" x14ac:dyDescent="0.25">
      <c r="D95" s="10"/>
    </row>
    <row r="96" spans="3:33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74:C74"/>
    <mergeCell ref="A75:G7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5304-41B5-468F-AA82-E06265A9027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133</v>
      </c>
    </row>
    <row r="2" spans="1:60" ht="25.05" customHeight="1" x14ac:dyDescent="0.25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134</v>
      </c>
    </row>
    <row r="3" spans="1:60" ht="25.05" customHeight="1" x14ac:dyDescent="0.25">
      <c r="A3" s="198" t="s">
        <v>9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134</v>
      </c>
      <c r="AG3" t="s">
        <v>135</v>
      </c>
    </row>
    <row r="4" spans="1:60" ht="25.05" customHeight="1" x14ac:dyDescent="0.25">
      <c r="A4" s="202" t="s">
        <v>10</v>
      </c>
      <c r="B4" s="203" t="s">
        <v>62</v>
      </c>
      <c r="C4" s="204" t="s">
        <v>63</v>
      </c>
      <c r="D4" s="205"/>
      <c r="E4" s="205"/>
      <c r="F4" s="205"/>
      <c r="G4" s="206"/>
      <c r="AG4" t="s">
        <v>136</v>
      </c>
    </row>
    <row r="5" spans="1:60" x14ac:dyDescent="0.25">
      <c r="D5" s="10"/>
    </row>
    <row r="6" spans="1:60" ht="39.6" x14ac:dyDescent="0.25">
      <c r="A6" s="208" t="s">
        <v>137</v>
      </c>
      <c r="B6" s="210" t="s">
        <v>138</v>
      </c>
      <c r="C6" s="210" t="s">
        <v>139</v>
      </c>
      <c r="D6" s="209" t="s">
        <v>140</v>
      </c>
      <c r="E6" s="208" t="s">
        <v>141</v>
      </c>
      <c r="F6" s="207" t="s">
        <v>142</v>
      </c>
      <c r="G6" s="208" t="s">
        <v>31</v>
      </c>
      <c r="H6" s="211" t="s">
        <v>32</v>
      </c>
      <c r="I6" s="211" t="s">
        <v>143</v>
      </c>
      <c r="J6" s="211" t="s">
        <v>33</v>
      </c>
      <c r="K6" s="211" t="s">
        <v>144</v>
      </c>
      <c r="L6" s="211" t="s">
        <v>145</v>
      </c>
      <c r="M6" s="211" t="s">
        <v>146</v>
      </c>
      <c r="N6" s="211" t="s">
        <v>147</v>
      </c>
      <c r="O6" s="211" t="s">
        <v>148</v>
      </c>
      <c r="P6" s="211" t="s">
        <v>149</v>
      </c>
      <c r="Q6" s="211" t="s">
        <v>150</v>
      </c>
      <c r="R6" s="211" t="s">
        <v>151</v>
      </c>
      <c r="S6" s="211" t="s">
        <v>152</v>
      </c>
      <c r="T6" s="211" t="s">
        <v>153</v>
      </c>
      <c r="U6" s="211" t="s">
        <v>154</v>
      </c>
      <c r="V6" s="211" t="s">
        <v>155</v>
      </c>
      <c r="W6" s="211" t="s">
        <v>156</v>
      </c>
      <c r="X6" s="211" t="s">
        <v>157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158</v>
      </c>
      <c r="B8" s="238" t="s">
        <v>131</v>
      </c>
      <c r="C8" s="257" t="s">
        <v>29</v>
      </c>
      <c r="D8" s="239"/>
      <c r="E8" s="240"/>
      <c r="F8" s="241"/>
      <c r="G8" s="242">
        <f>SUMIF(AG9:AG9,"&lt;&gt;NOR",G9:G9)</f>
        <v>0</v>
      </c>
      <c r="H8" s="236"/>
      <c r="I8" s="236">
        <f>SUM(I9:I9)</f>
        <v>0</v>
      </c>
      <c r="J8" s="236"/>
      <c r="K8" s="236">
        <f>SUM(K9:K9)</f>
        <v>0</v>
      </c>
      <c r="L8" s="236"/>
      <c r="M8" s="236">
        <f>SUM(M9:M9)</f>
        <v>0</v>
      </c>
      <c r="N8" s="236"/>
      <c r="O8" s="236">
        <f>SUM(O9:O9)</f>
        <v>0</v>
      </c>
      <c r="P8" s="236"/>
      <c r="Q8" s="236">
        <f>SUM(Q9:Q9)</f>
        <v>0</v>
      </c>
      <c r="R8" s="236"/>
      <c r="S8" s="236"/>
      <c r="T8" s="236"/>
      <c r="U8" s="236"/>
      <c r="V8" s="236">
        <f>SUM(V9:V9)</f>
        <v>0</v>
      </c>
      <c r="W8" s="236"/>
      <c r="X8" s="236"/>
      <c r="AG8" t="s">
        <v>159</v>
      </c>
    </row>
    <row r="9" spans="1:60" outlineLevel="1" x14ac:dyDescent="0.25">
      <c r="A9" s="249">
        <v>1</v>
      </c>
      <c r="B9" s="250" t="s">
        <v>646</v>
      </c>
      <c r="C9" s="260" t="s">
        <v>647</v>
      </c>
      <c r="D9" s="251" t="s">
        <v>648</v>
      </c>
      <c r="E9" s="252">
        <v>1</v>
      </c>
      <c r="F9" s="253"/>
      <c r="G9" s="254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163</v>
      </c>
      <c r="T9" s="232" t="s">
        <v>185</v>
      </c>
      <c r="U9" s="232">
        <v>0</v>
      </c>
      <c r="V9" s="232">
        <f>ROUND(E9*U9,2)</f>
        <v>0</v>
      </c>
      <c r="W9" s="232"/>
      <c r="X9" s="232" t="s">
        <v>649</v>
      </c>
      <c r="Y9" s="212"/>
      <c r="Z9" s="212"/>
      <c r="AA9" s="212"/>
      <c r="AB9" s="212"/>
      <c r="AC9" s="212"/>
      <c r="AD9" s="212"/>
      <c r="AE9" s="212"/>
      <c r="AF9" s="212"/>
      <c r="AG9" s="212" t="s">
        <v>650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x14ac:dyDescent="0.25">
      <c r="A10" s="237" t="s">
        <v>158</v>
      </c>
      <c r="B10" s="238" t="s">
        <v>132</v>
      </c>
      <c r="C10" s="257" t="s">
        <v>30</v>
      </c>
      <c r="D10" s="239"/>
      <c r="E10" s="240"/>
      <c r="F10" s="241"/>
      <c r="G10" s="242">
        <f>SUMIF(AG11:AG15,"&lt;&gt;NOR",G11:G15)</f>
        <v>0</v>
      </c>
      <c r="H10" s="236"/>
      <c r="I10" s="236">
        <f>SUM(I11:I15)</f>
        <v>0</v>
      </c>
      <c r="J10" s="236"/>
      <c r="K10" s="236">
        <f>SUM(K11:K15)</f>
        <v>0</v>
      </c>
      <c r="L10" s="236"/>
      <c r="M10" s="236">
        <f>SUM(M11:M15)</f>
        <v>0</v>
      </c>
      <c r="N10" s="236"/>
      <c r="O10" s="236">
        <f>SUM(O11:O15)</f>
        <v>0</v>
      </c>
      <c r="P10" s="236"/>
      <c r="Q10" s="236">
        <f>SUM(Q11:Q15)</f>
        <v>0</v>
      </c>
      <c r="R10" s="236"/>
      <c r="S10" s="236"/>
      <c r="T10" s="236"/>
      <c r="U10" s="236"/>
      <c r="V10" s="236">
        <f>SUM(V11:V15)</f>
        <v>0</v>
      </c>
      <c r="W10" s="236"/>
      <c r="X10" s="236"/>
      <c r="AG10" t="s">
        <v>159</v>
      </c>
    </row>
    <row r="11" spans="1:60" outlineLevel="1" x14ac:dyDescent="0.25">
      <c r="A11" s="249">
        <v>2</v>
      </c>
      <c r="B11" s="250" t="s">
        <v>651</v>
      </c>
      <c r="C11" s="260" t="s">
        <v>652</v>
      </c>
      <c r="D11" s="251" t="s">
        <v>648</v>
      </c>
      <c r="E11" s="252">
        <v>1</v>
      </c>
      <c r="F11" s="253"/>
      <c r="G11" s="254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163</v>
      </c>
      <c r="T11" s="232" t="s">
        <v>185</v>
      </c>
      <c r="U11" s="232">
        <v>0</v>
      </c>
      <c r="V11" s="232">
        <f>ROUND(E11*U11,2)</f>
        <v>0</v>
      </c>
      <c r="W11" s="232"/>
      <c r="X11" s="232" t="s">
        <v>649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650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5">
      <c r="A12" s="249">
        <v>3</v>
      </c>
      <c r="B12" s="250" t="s">
        <v>653</v>
      </c>
      <c r="C12" s="260" t="s">
        <v>654</v>
      </c>
      <c r="D12" s="251" t="s">
        <v>648</v>
      </c>
      <c r="E12" s="252">
        <v>1</v>
      </c>
      <c r="F12" s="253"/>
      <c r="G12" s="254">
        <f>ROUND(E12*F12,2)</f>
        <v>0</v>
      </c>
      <c r="H12" s="233"/>
      <c r="I12" s="232">
        <f>ROUND(E12*H12,2)</f>
        <v>0</v>
      </c>
      <c r="J12" s="233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163</v>
      </c>
      <c r="T12" s="232" t="s">
        <v>185</v>
      </c>
      <c r="U12" s="232">
        <v>0</v>
      </c>
      <c r="V12" s="232">
        <f>ROUND(E12*U12,2)</f>
        <v>0</v>
      </c>
      <c r="W12" s="232"/>
      <c r="X12" s="232" t="s">
        <v>649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650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49">
        <v>4</v>
      </c>
      <c r="B13" s="250" t="s">
        <v>655</v>
      </c>
      <c r="C13" s="260" t="s">
        <v>656</v>
      </c>
      <c r="D13" s="251" t="s">
        <v>648</v>
      </c>
      <c r="E13" s="252">
        <v>1</v>
      </c>
      <c r="F13" s="253"/>
      <c r="G13" s="254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163</v>
      </c>
      <c r="T13" s="232" t="s">
        <v>185</v>
      </c>
      <c r="U13" s="232">
        <v>0</v>
      </c>
      <c r="V13" s="232">
        <f>ROUND(E13*U13,2)</f>
        <v>0</v>
      </c>
      <c r="W13" s="232"/>
      <c r="X13" s="232" t="s">
        <v>649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650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49">
        <v>5</v>
      </c>
      <c r="B14" s="250" t="s">
        <v>657</v>
      </c>
      <c r="C14" s="260" t="s">
        <v>658</v>
      </c>
      <c r="D14" s="251" t="s">
        <v>648</v>
      </c>
      <c r="E14" s="252">
        <v>1</v>
      </c>
      <c r="F14" s="253"/>
      <c r="G14" s="254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163</v>
      </c>
      <c r="T14" s="232" t="s">
        <v>185</v>
      </c>
      <c r="U14" s="232">
        <v>0</v>
      </c>
      <c r="V14" s="232">
        <f>ROUND(E14*U14,2)</f>
        <v>0</v>
      </c>
      <c r="W14" s="232"/>
      <c r="X14" s="232" t="s">
        <v>649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650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5">
      <c r="A15" s="243">
        <v>6</v>
      </c>
      <c r="B15" s="244" t="s">
        <v>659</v>
      </c>
      <c r="C15" s="258" t="s">
        <v>660</v>
      </c>
      <c r="D15" s="245" t="s">
        <v>648</v>
      </c>
      <c r="E15" s="246">
        <v>1</v>
      </c>
      <c r="F15" s="247"/>
      <c r="G15" s="248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163</v>
      </c>
      <c r="T15" s="232" t="s">
        <v>185</v>
      </c>
      <c r="U15" s="232">
        <v>0</v>
      </c>
      <c r="V15" s="232">
        <f>ROUND(E15*U15,2)</f>
        <v>0</v>
      </c>
      <c r="W15" s="232"/>
      <c r="X15" s="232" t="s">
        <v>649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650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x14ac:dyDescent="0.25">
      <c r="A16" s="3"/>
      <c r="B16" s="4"/>
      <c r="C16" s="262"/>
      <c r="D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E16">
        <v>15</v>
      </c>
      <c r="AF16">
        <v>21</v>
      </c>
      <c r="AG16" t="s">
        <v>145</v>
      </c>
    </row>
    <row r="17" spans="1:33" x14ac:dyDescent="0.25">
      <c r="A17" s="215"/>
      <c r="B17" s="216" t="s">
        <v>31</v>
      </c>
      <c r="C17" s="263"/>
      <c r="D17" s="217"/>
      <c r="E17" s="218"/>
      <c r="F17" s="218"/>
      <c r="G17" s="256">
        <f>G8+G10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E17">
        <f>SUMIF(L7:L15,AE16,G7:G15)</f>
        <v>0</v>
      </c>
      <c r="AF17">
        <f>SUMIF(L7:L15,AF16,G7:G15)</f>
        <v>0</v>
      </c>
      <c r="AG17" t="s">
        <v>384</v>
      </c>
    </row>
    <row r="18" spans="1:33" x14ac:dyDescent="0.25">
      <c r="A18" s="3"/>
      <c r="B18" s="4"/>
      <c r="C18" s="262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33" x14ac:dyDescent="0.25">
      <c r="A19" s="3"/>
      <c r="B19" s="4"/>
      <c r="C19" s="262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5">
      <c r="A20" s="219" t="s">
        <v>385</v>
      </c>
      <c r="B20" s="219"/>
      <c r="C20" s="264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5">
      <c r="A21" s="220"/>
      <c r="B21" s="221"/>
      <c r="C21" s="265"/>
      <c r="D21" s="221"/>
      <c r="E21" s="221"/>
      <c r="F21" s="221"/>
      <c r="G21" s="2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G21" t="s">
        <v>386</v>
      </c>
    </row>
    <row r="22" spans="1:33" x14ac:dyDescent="0.25">
      <c r="A22" s="223"/>
      <c r="B22" s="224"/>
      <c r="C22" s="266"/>
      <c r="D22" s="224"/>
      <c r="E22" s="224"/>
      <c r="F22" s="224"/>
      <c r="G22" s="2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33" x14ac:dyDescent="0.25">
      <c r="A23" s="223"/>
      <c r="B23" s="224"/>
      <c r="C23" s="266"/>
      <c r="D23" s="224"/>
      <c r="E23" s="224"/>
      <c r="F23" s="224"/>
      <c r="G23" s="2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33" x14ac:dyDescent="0.25">
      <c r="A24" s="223"/>
      <c r="B24" s="224"/>
      <c r="C24" s="266"/>
      <c r="D24" s="224"/>
      <c r="E24" s="224"/>
      <c r="F24" s="224"/>
      <c r="G24" s="2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3" x14ac:dyDescent="0.25">
      <c r="A25" s="226"/>
      <c r="B25" s="227"/>
      <c r="C25" s="267"/>
      <c r="D25" s="227"/>
      <c r="E25" s="227"/>
      <c r="F25" s="227"/>
      <c r="G25" s="22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3" x14ac:dyDescent="0.25">
      <c r="A26" s="3"/>
      <c r="B26" s="4"/>
      <c r="C26" s="262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3" x14ac:dyDescent="0.25">
      <c r="C27" s="268"/>
      <c r="D27" s="10"/>
      <c r="AG27" t="s">
        <v>387</v>
      </c>
    </row>
    <row r="28" spans="1:33" x14ac:dyDescent="0.25">
      <c r="D28" s="10"/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20:C20"/>
    <mergeCell ref="A21:G2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4602-556F-47FB-A8C5-65637BE2CAF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G1" t="s">
        <v>133</v>
      </c>
    </row>
    <row r="2" spans="1:60" ht="25.05" customHeight="1" x14ac:dyDescent="0.25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134</v>
      </c>
    </row>
    <row r="3" spans="1:60" ht="25.05" customHeight="1" x14ac:dyDescent="0.25">
      <c r="A3" s="198" t="s">
        <v>9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134</v>
      </c>
      <c r="AG3" t="s">
        <v>135</v>
      </c>
    </row>
    <row r="4" spans="1:60" ht="25.05" customHeight="1" x14ac:dyDescent="0.25">
      <c r="A4" s="202" t="s">
        <v>10</v>
      </c>
      <c r="B4" s="203" t="s">
        <v>64</v>
      </c>
      <c r="C4" s="204" t="s">
        <v>65</v>
      </c>
      <c r="D4" s="205"/>
      <c r="E4" s="205"/>
      <c r="F4" s="205"/>
      <c r="G4" s="206"/>
      <c r="AG4" t="s">
        <v>136</v>
      </c>
    </row>
    <row r="5" spans="1:60" x14ac:dyDescent="0.25">
      <c r="D5" s="10"/>
    </row>
    <row r="6" spans="1:60" ht="39.6" x14ac:dyDescent="0.25">
      <c r="A6" s="208" t="s">
        <v>137</v>
      </c>
      <c r="B6" s="210" t="s">
        <v>138</v>
      </c>
      <c r="C6" s="210" t="s">
        <v>139</v>
      </c>
      <c r="D6" s="209" t="s">
        <v>140</v>
      </c>
      <c r="E6" s="208" t="s">
        <v>141</v>
      </c>
      <c r="F6" s="207" t="s">
        <v>142</v>
      </c>
      <c r="G6" s="208" t="s">
        <v>31</v>
      </c>
      <c r="H6" s="211" t="s">
        <v>32</v>
      </c>
      <c r="I6" s="211" t="s">
        <v>143</v>
      </c>
      <c r="J6" s="211" t="s">
        <v>33</v>
      </c>
      <c r="K6" s="211" t="s">
        <v>144</v>
      </c>
      <c r="L6" s="211" t="s">
        <v>145</v>
      </c>
      <c r="M6" s="211" t="s">
        <v>146</v>
      </c>
      <c r="N6" s="211" t="s">
        <v>147</v>
      </c>
      <c r="O6" s="211" t="s">
        <v>148</v>
      </c>
      <c r="P6" s="211" t="s">
        <v>149</v>
      </c>
      <c r="Q6" s="211" t="s">
        <v>150</v>
      </c>
      <c r="R6" s="211" t="s">
        <v>151</v>
      </c>
      <c r="S6" s="211" t="s">
        <v>152</v>
      </c>
      <c r="T6" s="211" t="s">
        <v>153</v>
      </c>
      <c r="U6" s="211" t="s">
        <v>154</v>
      </c>
      <c r="V6" s="211" t="s">
        <v>155</v>
      </c>
      <c r="W6" s="211" t="s">
        <v>156</v>
      </c>
      <c r="X6" s="211" t="s">
        <v>157</v>
      </c>
    </row>
    <row r="7" spans="1:60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5">
      <c r="A8" s="237" t="s">
        <v>158</v>
      </c>
      <c r="B8" s="238" t="s">
        <v>112</v>
      </c>
      <c r="C8" s="257" t="s">
        <v>113</v>
      </c>
      <c r="D8" s="239"/>
      <c r="E8" s="240"/>
      <c r="F8" s="241"/>
      <c r="G8" s="242">
        <f>SUMIF(AG9:AG16,"&lt;&gt;NOR",G9:G16)</f>
        <v>0</v>
      </c>
      <c r="H8" s="236"/>
      <c r="I8" s="236">
        <f>SUM(I9:I16)</f>
        <v>0</v>
      </c>
      <c r="J8" s="236"/>
      <c r="K8" s="236">
        <f>SUM(K9:K16)</f>
        <v>0</v>
      </c>
      <c r="L8" s="236"/>
      <c r="M8" s="236">
        <f>SUM(M9:M16)</f>
        <v>0</v>
      </c>
      <c r="N8" s="236"/>
      <c r="O8" s="236">
        <f>SUM(O9:O16)</f>
        <v>0</v>
      </c>
      <c r="P8" s="236"/>
      <c r="Q8" s="236">
        <f>SUM(Q9:Q16)</f>
        <v>0</v>
      </c>
      <c r="R8" s="236"/>
      <c r="S8" s="236"/>
      <c r="T8" s="236"/>
      <c r="U8" s="236"/>
      <c r="V8" s="236">
        <f>SUM(V9:V16)</f>
        <v>0</v>
      </c>
      <c r="W8" s="236"/>
      <c r="X8" s="236"/>
      <c r="AG8" t="s">
        <v>159</v>
      </c>
    </row>
    <row r="9" spans="1:60" ht="20.399999999999999" outlineLevel="1" x14ac:dyDescent="0.25">
      <c r="A9" s="249">
        <v>1</v>
      </c>
      <c r="B9" s="250" t="s">
        <v>661</v>
      </c>
      <c r="C9" s="260" t="s">
        <v>662</v>
      </c>
      <c r="D9" s="251" t="s">
        <v>201</v>
      </c>
      <c r="E9" s="252">
        <v>5</v>
      </c>
      <c r="F9" s="253"/>
      <c r="G9" s="254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193</v>
      </c>
      <c r="T9" s="232" t="s">
        <v>185</v>
      </c>
      <c r="U9" s="232">
        <v>0</v>
      </c>
      <c r="V9" s="232">
        <f>ROUND(E9*U9,2)</f>
        <v>0</v>
      </c>
      <c r="W9" s="232"/>
      <c r="X9" s="232" t="s">
        <v>164</v>
      </c>
      <c r="Y9" s="212"/>
      <c r="Z9" s="212"/>
      <c r="AA9" s="212"/>
      <c r="AB9" s="212"/>
      <c r="AC9" s="212"/>
      <c r="AD9" s="212"/>
      <c r="AE9" s="212"/>
      <c r="AF9" s="212"/>
      <c r="AG9" s="212" t="s">
        <v>165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5">
      <c r="A10" s="249">
        <v>2</v>
      </c>
      <c r="B10" s="250" t="s">
        <v>663</v>
      </c>
      <c r="C10" s="260" t="s">
        <v>664</v>
      </c>
      <c r="D10" s="251" t="s">
        <v>201</v>
      </c>
      <c r="E10" s="252">
        <v>20</v>
      </c>
      <c r="F10" s="253"/>
      <c r="G10" s="254">
        <f>ROUND(E10*F10,2)</f>
        <v>0</v>
      </c>
      <c r="H10" s="233"/>
      <c r="I10" s="232">
        <f>ROUND(E10*H10,2)</f>
        <v>0</v>
      </c>
      <c r="J10" s="233"/>
      <c r="K10" s="232">
        <f>ROUND(E10*J10,2)</f>
        <v>0</v>
      </c>
      <c r="L10" s="232">
        <v>21</v>
      </c>
      <c r="M10" s="232">
        <f>G10*(1+L10/100)</f>
        <v>0</v>
      </c>
      <c r="N10" s="232">
        <v>0</v>
      </c>
      <c r="O10" s="232">
        <f>ROUND(E10*N10,2)</f>
        <v>0</v>
      </c>
      <c r="P10" s="232">
        <v>0</v>
      </c>
      <c r="Q10" s="232">
        <f>ROUND(E10*P10,2)</f>
        <v>0</v>
      </c>
      <c r="R10" s="232"/>
      <c r="S10" s="232" t="s">
        <v>193</v>
      </c>
      <c r="T10" s="232" t="s">
        <v>185</v>
      </c>
      <c r="U10" s="232">
        <v>0</v>
      </c>
      <c r="V10" s="232">
        <f>ROUND(E10*U10,2)</f>
        <v>0</v>
      </c>
      <c r="W10" s="232"/>
      <c r="X10" s="232" t="s">
        <v>164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165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30.6" outlineLevel="1" x14ac:dyDescent="0.25">
      <c r="A11" s="249">
        <v>3</v>
      </c>
      <c r="B11" s="250" t="s">
        <v>665</v>
      </c>
      <c r="C11" s="260" t="s">
        <v>666</v>
      </c>
      <c r="D11" s="251" t="s">
        <v>201</v>
      </c>
      <c r="E11" s="252">
        <v>1</v>
      </c>
      <c r="F11" s="253"/>
      <c r="G11" s="254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193</v>
      </c>
      <c r="T11" s="232" t="s">
        <v>185</v>
      </c>
      <c r="U11" s="232">
        <v>0</v>
      </c>
      <c r="V11" s="232">
        <f>ROUND(E11*U11,2)</f>
        <v>0</v>
      </c>
      <c r="W11" s="232"/>
      <c r="X11" s="232" t="s">
        <v>164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165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0.399999999999999" outlineLevel="1" x14ac:dyDescent="0.25">
      <c r="A12" s="249">
        <v>4</v>
      </c>
      <c r="B12" s="250" t="s">
        <v>667</v>
      </c>
      <c r="C12" s="260" t="s">
        <v>668</v>
      </c>
      <c r="D12" s="251" t="s">
        <v>201</v>
      </c>
      <c r="E12" s="252">
        <v>1</v>
      </c>
      <c r="F12" s="253"/>
      <c r="G12" s="254">
        <f>ROUND(E12*F12,2)</f>
        <v>0</v>
      </c>
      <c r="H12" s="233"/>
      <c r="I12" s="232">
        <f>ROUND(E12*H12,2)</f>
        <v>0</v>
      </c>
      <c r="J12" s="233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193</v>
      </c>
      <c r="T12" s="232" t="s">
        <v>185</v>
      </c>
      <c r="U12" s="232">
        <v>0</v>
      </c>
      <c r="V12" s="232">
        <f>ROUND(E12*U12,2)</f>
        <v>0</v>
      </c>
      <c r="W12" s="232"/>
      <c r="X12" s="232" t="s">
        <v>164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165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5">
      <c r="A13" s="249">
        <v>5</v>
      </c>
      <c r="B13" s="250" t="s">
        <v>669</v>
      </c>
      <c r="C13" s="260" t="s">
        <v>670</v>
      </c>
      <c r="D13" s="251" t="s">
        <v>201</v>
      </c>
      <c r="E13" s="252">
        <v>1</v>
      </c>
      <c r="F13" s="253"/>
      <c r="G13" s="254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193</v>
      </c>
      <c r="T13" s="232" t="s">
        <v>185</v>
      </c>
      <c r="U13" s="232">
        <v>0</v>
      </c>
      <c r="V13" s="232">
        <f>ROUND(E13*U13,2)</f>
        <v>0</v>
      </c>
      <c r="W13" s="232"/>
      <c r="X13" s="232" t="s">
        <v>164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165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5">
      <c r="A14" s="249">
        <v>6</v>
      </c>
      <c r="B14" s="250" t="s">
        <v>671</v>
      </c>
      <c r="C14" s="260" t="s">
        <v>672</v>
      </c>
      <c r="D14" s="251" t="s">
        <v>201</v>
      </c>
      <c r="E14" s="252">
        <v>1</v>
      </c>
      <c r="F14" s="253"/>
      <c r="G14" s="254">
        <f>ROUND(E14*F14,2)</f>
        <v>0</v>
      </c>
      <c r="H14" s="233"/>
      <c r="I14" s="232">
        <f>ROUND(E14*H14,2)</f>
        <v>0</v>
      </c>
      <c r="J14" s="233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193</v>
      </c>
      <c r="T14" s="232" t="s">
        <v>185</v>
      </c>
      <c r="U14" s="232">
        <v>0</v>
      </c>
      <c r="V14" s="232">
        <f>ROUND(E14*U14,2)</f>
        <v>0</v>
      </c>
      <c r="W14" s="232"/>
      <c r="X14" s="232" t="s">
        <v>164</v>
      </c>
      <c r="Y14" s="212"/>
      <c r="Z14" s="212"/>
      <c r="AA14" s="212"/>
      <c r="AB14" s="212"/>
      <c r="AC14" s="212"/>
      <c r="AD14" s="212"/>
      <c r="AE14" s="212"/>
      <c r="AF14" s="212"/>
      <c r="AG14" s="212" t="s">
        <v>165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0.399999999999999" outlineLevel="1" x14ac:dyDescent="0.25">
      <c r="A15" s="249">
        <v>7</v>
      </c>
      <c r="B15" s="250" t="s">
        <v>673</v>
      </c>
      <c r="C15" s="260" t="s">
        <v>674</v>
      </c>
      <c r="D15" s="251" t="s">
        <v>201</v>
      </c>
      <c r="E15" s="252">
        <v>1</v>
      </c>
      <c r="F15" s="253"/>
      <c r="G15" s="254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193</v>
      </c>
      <c r="T15" s="232" t="s">
        <v>185</v>
      </c>
      <c r="U15" s="232">
        <v>0</v>
      </c>
      <c r="V15" s="232">
        <f>ROUND(E15*U15,2)</f>
        <v>0</v>
      </c>
      <c r="W15" s="232"/>
      <c r="X15" s="232" t="s">
        <v>164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165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0.399999999999999" outlineLevel="1" x14ac:dyDescent="0.25">
      <c r="A16" s="243">
        <v>8</v>
      </c>
      <c r="B16" s="244" t="s">
        <v>675</v>
      </c>
      <c r="C16" s="258" t="s">
        <v>676</v>
      </c>
      <c r="D16" s="245" t="s">
        <v>201</v>
      </c>
      <c r="E16" s="246">
        <v>1</v>
      </c>
      <c r="F16" s="247"/>
      <c r="G16" s="248">
        <f>ROUND(E16*F16,2)</f>
        <v>0</v>
      </c>
      <c r="H16" s="233"/>
      <c r="I16" s="232">
        <f>ROUND(E16*H16,2)</f>
        <v>0</v>
      </c>
      <c r="J16" s="233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/>
      <c r="S16" s="232" t="s">
        <v>193</v>
      </c>
      <c r="T16" s="232" t="s">
        <v>185</v>
      </c>
      <c r="U16" s="232">
        <v>0</v>
      </c>
      <c r="V16" s="232">
        <f>ROUND(E16*U16,2)</f>
        <v>0</v>
      </c>
      <c r="W16" s="232"/>
      <c r="X16" s="232" t="s">
        <v>164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165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33" x14ac:dyDescent="0.25">
      <c r="A17" s="3"/>
      <c r="B17" s="4"/>
      <c r="C17" s="262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E17">
        <v>15</v>
      </c>
      <c r="AF17">
        <v>21</v>
      </c>
      <c r="AG17" t="s">
        <v>145</v>
      </c>
    </row>
    <row r="18" spans="1:33" x14ac:dyDescent="0.25">
      <c r="A18" s="215"/>
      <c r="B18" s="216" t="s">
        <v>31</v>
      </c>
      <c r="C18" s="263"/>
      <c r="D18" s="217"/>
      <c r="E18" s="218"/>
      <c r="F18" s="218"/>
      <c r="G18" s="256">
        <f>G8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E18">
        <f>SUMIF(L7:L16,AE17,G7:G16)</f>
        <v>0</v>
      </c>
      <c r="AF18">
        <f>SUMIF(L7:L16,AF17,G7:G16)</f>
        <v>0</v>
      </c>
      <c r="AG18" t="s">
        <v>384</v>
      </c>
    </row>
    <row r="19" spans="1:33" x14ac:dyDescent="0.25">
      <c r="A19" s="3"/>
      <c r="B19" s="4"/>
      <c r="C19" s="262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5">
      <c r="A20" s="3"/>
      <c r="B20" s="4"/>
      <c r="C20" s="262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5">
      <c r="A21" s="219" t="s">
        <v>385</v>
      </c>
      <c r="B21" s="219"/>
      <c r="C21" s="264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5">
      <c r="A22" s="220"/>
      <c r="B22" s="221"/>
      <c r="C22" s="265"/>
      <c r="D22" s="221"/>
      <c r="E22" s="221"/>
      <c r="F22" s="221"/>
      <c r="G22" s="2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G22" t="s">
        <v>386</v>
      </c>
    </row>
    <row r="23" spans="1:33" x14ac:dyDescent="0.25">
      <c r="A23" s="223"/>
      <c r="B23" s="224"/>
      <c r="C23" s="266"/>
      <c r="D23" s="224"/>
      <c r="E23" s="224"/>
      <c r="F23" s="224"/>
      <c r="G23" s="2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33" x14ac:dyDescent="0.25">
      <c r="A24" s="223"/>
      <c r="B24" s="224"/>
      <c r="C24" s="266"/>
      <c r="D24" s="224"/>
      <c r="E24" s="224"/>
      <c r="F24" s="224"/>
      <c r="G24" s="2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3" x14ac:dyDescent="0.25">
      <c r="A25" s="223"/>
      <c r="B25" s="224"/>
      <c r="C25" s="266"/>
      <c r="D25" s="224"/>
      <c r="E25" s="224"/>
      <c r="F25" s="224"/>
      <c r="G25" s="2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3" x14ac:dyDescent="0.25">
      <c r="A26" s="226"/>
      <c r="B26" s="227"/>
      <c r="C26" s="267"/>
      <c r="D26" s="227"/>
      <c r="E26" s="227"/>
      <c r="F26" s="227"/>
      <c r="G26" s="22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3" x14ac:dyDescent="0.25">
      <c r="A27" s="3"/>
      <c r="B27" s="4"/>
      <c r="C27" s="262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33" x14ac:dyDescent="0.25">
      <c r="C28" s="268"/>
      <c r="D28" s="10"/>
      <c r="AG28" t="s">
        <v>387</v>
      </c>
    </row>
    <row r="29" spans="1:33" x14ac:dyDescent="0.25">
      <c r="D29" s="10"/>
    </row>
    <row r="30" spans="1:33" x14ac:dyDescent="0.25">
      <c r="D30" s="10"/>
    </row>
    <row r="31" spans="1:33" x14ac:dyDescent="0.25">
      <c r="D31" s="10"/>
    </row>
    <row r="32" spans="1:33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:G1"/>
    <mergeCell ref="C2:G2"/>
    <mergeCell ref="C3:G3"/>
    <mergeCell ref="C4:G4"/>
    <mergeCell ref="A21:C21"/>
    <mergeCell ref="A22:G2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SO01 D.1.1. Pol</vt:lpstr>
      <vt:lpstr>SO01 D.1.3. Pol</vt:lpstr>
      <vt:lpstr>SO01 D.1.4.1. Pol</vt:lpstr>
      <vt:lpstr>SO01 D.1.5. Pol</vt:lpstr>
      <vt:lpstr>SO01 VNaON Pol</vt:lpstr>
      <vt:lpstr>SO01 VYB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D.1.1. Pol'!Názvy_tisku</vt:lpstr>
      <vt:lpstr>'SO01 D.1.3. Pol'!Názvy_tisku</vt:lpstr>
      <vt:lpstr>'SO01 D.1.4.1. Pol'!Názvy_tisku</vt:lpstr>
      <vt:lpstr>'SO01 D.1.5. Pol'!Názvy_tisku</vt:lpstr>
      <vt:lpstr>'SO01 VNaON Pol'!Názvy_tisku</vt:lpstr>
      <vt:lpstr>'SO01 VYB Pol'!Názvy_tisku</vt:lpstr>
      <vt:lpstr>oadresa</vt:lpstr>
      <vt:lpstr>Stavba!Objednatel</vt:lpstr>
      <vt:lpstr>Stavba!Objekt</vt:lpstr>
      <vt:lpstr>'SO01 D.1.1. Pol'!Oblast_tisku</vt:lpstr>
      <vt:lpstr>'SO01 D.1.3. Pol'!Oblast_tisku</vt:lpstr>
      <vt:lpstr>'SO01 D.1.4.1. Pol'!Oblast_tisku</vt:lpstr>
      <vt:lpstr>'SO01 D.1.5. Pol'!Oblast_tisku</vt:lpstr>
      <vt:lpstr>'SO01 VNaON Pol'!Oblast_tisku</vt:lpstr>
      <vt:lpstr>'SO01 VYB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Churý</dc:creator>
  <cp:lastModifiedBy>Jiří Churý</cp:lastModifiedBy>
  <cp:lastPrinted>2019-03-19T12:27:02Z</cp:lastPrinted>
  <dcterms:created xsi:type="dcterms:W3CDTF">2009-04-08T07:15:50Z</dcterms:created>
  <dcterms:modified xsi:type="dcterms:W3CDTF">2020-12-17T15:52:49Z</dcterms:modified>
</cp:coreProperties>
</file>