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<sst xmlns="http://schemas.openxmlformats.org/spreadsheetml/2006/main" count="259" uniqueCount="133">
  <si>
    <t>Stavba:</t>
  </si>
  <si>
    <t>Objekt:</t>
  </si>
  <si>
    <t xml:space="preserve">Vnitřní el. instalace </t>
  </si>
  <si>
    <t>Rekapitulace montážních prací</t>
  </si>
  <si>
    <t>Montáž</t>
  </si>
  <si>
    <t>Dodávka</t>
  </si>
  <si>
    <t>Montážní práce - vnitřní el. instalace</t>
  </si>
  <si>
    <t>Materiál - vnitřní el. instalace</t>
  </si>
  <si>
    <t>Svítidla</t>
  </si>
  <si>
    <t>Rozvaděče</t>
  </si>
  <si>
    <t>Celkem:</t>
  </si>
  <si>
    <t>(bez DPH)</t>
  </si>
  <si>
    <t>Množství</t>
  </si>
  <si>
    <t>MJ</t>
  </si>
  <si>
    <t>Cena</t>
  </si>
  <si>
    <t>Celkem</t>
  </si>
  <si>
    <t>Součet:</t>
  </si>
  <si>
    <t>Vnitřní el. instalace</t>
  </si>
  <si>
    <t>Montážní práce</t>
  </si>
  <si>
    <t>Materiál</t>
  </si>
  <si>
    <t>m</t>
  </si>
  <si>
    <t>Krabice 68mm s víčkem (KO68)</t>
  </si>
  <si>
    <t>ks</t>
  </si>
  <si>
    <t>Zásuvka domovní polozapuštěná 2P+Z (Z1)</t>
  </si>
  <si>
    <t>Zapojení vodičů v rozvaděčích do 2,5mm2</t>
  </si>
  <si>
    <t>-</t>
  </si>
  <si>
    <t>Montáž svítidla EL1</t>
  </si>
  <si>
    <t>Montáž svítidla EL2</t>
  </si>
  <si>
    <t>Montáž svítidla EL3</t>
  </si>
  <si>
    <t>Součet montáž:</t>
  </si>
  <si>
    <t>Součet materiál:</t>
  </si>
  <si>
    <t>Materiál celkem:</t>
  </si>
  <si>
    <t>Svítidlo EL3</t>
  </si>
  <si>
    <t>Svítidla celkem:</t>
  </si>
  <si>
    <t>Jistič B16/1</t>
  </si>
  <si>
    <t>Napájecí lišta</t>
  </si>
  <si>
    <t>Nul. lišta</t>
  </si>
  <si>
    <t xml:space="preserve">Bezp. tabulka </t>
  </si>
  <si>
    <t>Nápis na dveře - počet písmen</t>
  </si>
  <si>
    <t>Obal na schema</t>
  </si>
  <si>
    <t>Dodávka celkem:</t>
  </si>
  <si>
    <t>Svítidlo EL1</t>
  </si>
  <si>
    <t>Svítidlo EL4</t>
  </si>
  <si>
    <t>Montáž svítidla EL4</t>
  </si>
  <si>
    <t>K nouzovým svítidlům dodat piktogramy se směrem úniku.</t>
  </si>
  <si>
    <t>Proudový chránič s jističem FI10/003/2</t>
  </si>
  <si>
    <t>Dopravné:</t>
  </si>
  <si>
    <t>Spínač polozapuštěný řaz. 1, IP20 (V1)</t>
  </si>
  <si>
    <t>Spínač polozapuštěný řaz. 5, IP20 (V5)</t>
  </si>
  <si>
    <t>Spínač polozapuštěný řaz. 6, IP20 (V6)</t>
  </si>
  <si>
    <t>Kabel CYKY-O 3x1,5 ulož. volně</t>
  </si>
  <si>
    <t>Kabel CYKY-J 3x1,5 ulož. volně</t>
  </si>
  <si>
    <t>Kabel CYKY-J 5x1,5 ulož. volně</t>
  </si>
  <si>
    <t>Kabel CYKY-J 3x2,5 ulož. volně</t>
  </si>
  <si>
    <t>Prořez (5%-m):</t>
  </si>
  <si>
    <t>Podružný materiál (5%-ks):</t>
  </si>
  <si>
    <t>Vodič uzemňovací CYA1PEx16</t>
  </si>
  <si>
    <t>Celkem (dodávka + montáž + revize) :</t>
  </si>
  <si>
    <t>Svítidla budou dodána kompletní, vč. světelných zdrojů apod.</t>
  </si>
  <si>
    <t>Hod. sazby</t>
  </si>
  <si>
    <t>hod.</t>
  </si>
  <si>
    <t>Zapojení vodičů v rozvaděčích do 16mm2</t>
  </si>
  <si>
    <t xml:space="preserve"> </t>
  </si>
  <si>
    <t>Montáž svítidla EL5</t>
  </si>
  <si>
    <t>Svítidlo EL5</t>
  </si>
  <si>
    <t xml:space="preserve">Výchozí revize el. rozvodů </t>
  </si>
  <si>
    <t>Kabel CYKY-J 5x6 ulož. volně</t>
  </si>
  <si>
    <t>Vodič AlMgSi8mm vč. podpěr</t>
  </si>
  <si>
    <t>Vodič FeZn10mm</t>
  </si>
  <si>
    <t>Páska FeZn30x4mm v zemi</t>
  </si>
  <si>
    <t>Svorka SZ</t>
  </si>
  <si>
    <t>Svorka SS</t>
  </si>
  <si>
    <t>Svorka SRO3</t>
  </si>
  <si>
    <t>Štítek označovací ŠO</t>
  </si>
  <si>
    <t>Svorka SRO2</t>
  </si>
  <si>
    <t xml:space="preserve">Svítidlo EL2 </t>
  </si>
  <si>
    <t>Zemní práce</t>
  </si>
  <si>
    <t>Demontáž stáv. el. instalace</t>
  </si>
  <si>
    <t>Krabice s víčk. a svork.100x100 (plast. IP44)</t>
  </si>
  <si>
    <t>Spínač polozapuštěný řaz. 1, IP44 (V01)</t>
  </si>
  <si>
    <t>Krabice 100x100mm s víčkem hromosvod., IP44</t>
  </si>
  <si>
    <t>Zásuvka nástěnná 2P+Z, IP44 (Z01)</t>
  </si>
  <si>
    <t>Kabel CYKY-J 5x10 ulož. volně</t>
  </si>
  <si>
    <t>Montáž pilíře s rozvaděčem do 50kg</t>
  </si>
  <si>
    <t>Montáž pilíře s poj. skříní SS100</t>
  </si>
  <si>
    <t>Montáž svítidla EL6</t>
  </si>
  <si>
    <t>Svorka SP1</t>
  </si>
  <si>
    <t>Svorka SK</t>
  </si>
  <si>
    <t>Jímací tyč 2m</t>
  </si>
  <si>
    <t>Svítidlo EL6</t>
  </si>
  <si>
    <t>Rozvaděč Rh</t>
  </si>
  <si>
    <t>Jistič B25/3</t>
  </si>
  <si>
    <t>Přepěťová ochrana I. a II. st.</t>
  </si>
  <si>
    <t>FCC Znojmo, Dobšická ul., objekt šaten</t>
  </si>
  <si>
    <t>parc. č. 5753/4 k. ú. Znojmo - město</t>
  </si>
  <si>
    <t>Rozvaděč</t>
  </si>
  <si>
    <t>Hod. sazby (technický odhad):</t>
  </si>
  <si>
    <t>Úprava a přeložky sděl. vedení</t>
  </si>
  <si>
    <t>Úprava napojení poj. skříně</t>
  </si>
  <si>
    <t>Lišta vkládací s víkem 24x22mm</t>
  </si>
  <si>
    <t>Lišta vkládací s víkem 40x40mm</t>
  </si>
  <si>
    <t>Lišta vkládací s víkem 40x60mm</t>
  </si>
  <si>
    <t>Lišta vkládací s víkem 100x60mm</t>
  </si>
  <si>
    <t>Krabice lištová pod spínače a zásuvky</t>
  </si>
  <si>
    <t>Krabice lištová s víčkem a svorkovnicí</t>
  </si>
  <si>
    <t>Spínač polozapuštěný řaz. 1, IP44, 16A (V16)</t>
  </si>
  <si>
    <t>Sporáková přípojka 3f, 25A s doutn. pod om.</t>
  </si>
  <si>
    <t>Zásuvka domovní polozap. 2P+Z, IP44 (Z7)</t>
  </si>
  <si>
    <t>Zásuvka nástěnná 32A, 400V, IP44 (Z32)</t>
  </si>
  <si>
    <t>Kabel CYKY-J3x4 ulož. volně</t>
  </si>
  <si>
    <t>Šňůra CGSG-J3x2,5 ulož. volně</t>
  </si>
  <si>
    <t>Montáž pojisky PN00, 63A</t>
  </si>
  <si>
    <t>Sběrnice hl. pospojování HOP na povrch</t>
  </si>
  <si>
    <t>Ventilátor 230V, 100mm</t>
  </si>
  <si>
    <t>Bezp. tlačítko TS v zasklené skříňce</t>
  </si>
  <si>
    <t>Svorka SO</t>
  </si>
  <si>
    <t xml:space="preserve">Ochranný úhelník s držáky do dřeva OÚ </t>
  </si>
  <si>
    <t>Skříň ocel.  Z550x700x100mm s dveřmi na povrch</t>
  </si>
  <si>
    <t>Jistič B2/1</t>
  </si>
  <si>
    <t>Jistič B20/1</t>
  </si>
  <si>
    <t>Proudový chránič FI63/003/4</t>
  </si>
  <si>
    <t>Spínač 400V, 63A s vyrážecí cívkou</t>
  </si>
  <si>
    <t>Pojistka 2A vč. držáku</t>
  </si>
  <si>
    <t>Spínací hodiny digit., týdenní</t>
  </si>
  <si>
    <t>Relé 20A, cívka 230V</t>
  </si>
  <si>
    <t xml:space="preserve">Vysekání drážek, kapes (ve zděných příčkách), </t>
  </si>
  <si>
    <t>provedení průrazů a zapravení</t>
  </si>
  <si>
    <t>Výkop rýhy 35x80cm (150m), demontáž bet. panelů,</t>
  </si>
  <si>
    <t>demontáž dlažby, vč. záhozu a opětovného položení</t>
  </si>
  <si>
    <t>dlažby</t>
  </si>
  <si>
    <t>Rozpočet byl zpracován v rozsahu projektu rekonstrukce elektroinstalace.</t>
  </si>
  <si>
    <t>Výkaz výměr stavebního objektu:</t>
  </si>
  <si>
    <t>Pomocné a ostatní nespecifikované práce a materiál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</si>
</sst>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Kč&quot;"/>
    <numFmt numFmtId="167" formatCode="#,##0.00&quot;Kč&quot;"/>
    <numFmt numFmtId="168" formatCode="#.##0.00,&quot;Kč&quot;"/>
    <numFmt numFmtId="169" formatCode="0.0"/>
    <numFmt numFmtId="170" formatCode="#,##0.00\ &quot;Kč&quot;"/>
    <numFmt numFmtId="171" formatCode="#,##0.000\ &quot;Kč&quot;"/>
    <numFmt numFmtId="172" formatCode="#,##0.0\ &quot;Kč&quot;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7" fillId="20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42" fillId="0" borderId="0" xfId="0" applyFont="1" applyAlignment="1">
      <alignment/>
    </xf>
    <xf numFmtId="173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42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3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0"/>
  <sheetViews>
    <sheetView tabSelected="1" zoomScale="118" zoomScaleNormal="118" zoomScalePageLayoutView="0" workbookViewId="0" topLeftCell="A1">
      <selection activeCell="G11" sqref="G11"/>
    </sheetView>
  </sheetViews>
  <sheetFormatPr defaultColWidth="9.140625" defaultRowHeight="12.75"/>
  <cols>
    <col min="1" max="1" width="7.7109375" style="0" customWidth="1"/>
    <col min="5" max="5" width="15.8515625" style="0" customWidth="1"/>
    <col min="6" max="6" width="8.7109375" style="3" customWidth="1"/>
    <col min="7" max="7" width="15.57421875" style="0" customWidth="1"/>
    <col min="8" max="8" width="9.57421875" style="0" customWidth="1"/>
    <col min="9" max="9" width="13.28125" style="3" customWidth="1"/>
    <col min="10" max="10" width="9.421875" style="3" bestFit="1" customWidth="1"/>
    <col min="11" max="11" width="13.28125" style="3" customWidth="1"/>
  </cols>
  <sheetData>
    <row r="1" ht="12.75">
      <c r="A1" s="1" t="s">
        <v>131</v>
      </c>
    </row>
    <row r="4" spans="1:2" ht="15">
      <c r="A4" s="2" t="s">
        <v>0</v>
      </c>
      <c r="B4" s="19" t="s">
        <v>93</v>
      </c>
    </row>
    <row r="5" spans="1:2" ht="15">
      <c r="A5" s="2"/>
      <c r="B5" s="19" t="s">
        <v>94</v>
      </c>
    </row>
    <row r="6" spans="1:2" ht="12.75">
      <c r="A6" t="s">
        <v>1</v>
      </c>
      <c r="B6" s="1" t="s">
        <v>2</v>
      </c>
    </row>
    <row r="7" ht="12.75">
      <c r="B7" s="1"/>
    </row>
    <row r="8" ht="12.75">
      <c r="B8" s="1"/>
    </row>
    <row r="9" ht="12.75">
      <c r="F9" s="17" t="s">
        <v>62</v>
      </c>
    </row>
    <row r="13" ht="12.75">
      <c r="A13" s="1" t="s">
        <v>3</v>
      </c>
    </row>
    <row r="15" spans="7:11" ht="12.75">
      <c r="G15" t="s">
        <v>4</v>
      </c>
      <c r="I15" s="3" t="s">
        <v>5</v>
      </c>
      <c r="K15" s="17" t="s">
        <v>59</v>
      </c>
    </row>
    <row r="16" spans="1:11" ht="12.75">
      <c r="A16" s="10" t="s">
        <v>59</v>
      </c>
      <c r="G16" s="11"/>
      <c r="H16" s="11"/>
      <c r="I16" s="11"/>
      <c r="K16" s="11">
        <f>I37</f>
        <v>0</v>
      </c>
    </row>
    <row r="17" spans="1:9" ht="12.75">
      <c r="A17" t="s">
        <v>6</v>
      </c>
      <c r="G17" s="11">
        <f>I99</f>
        <v>0</v>
      </c>
      <c r="H17" s="11"/>
      <c r="I17" s="11"/>
    </row>
    <row r="18" spans="1:9" ht="12.75">
      <c r="A18" t="s">
        <v>7</v>
      </c>
      <c r="G18" s="11">
        <f>K106</f>
        <v>0</v>
      </c>
      <c r="H18" s="11"/>
      <c r="I18" s="11"/>
    </row>
    <row r="19" spans="1:9" ht="12.75">
      <c r="A19" t="s">
        <v>8</v>
      </c>
      <c r="G19" s="11">
        <f>I121</f>
        <v>0</v>
      </c>
      <c r="H19" s="11"/>
      <c r="I19" s="11"/>
    </row>
    <row r="20" spans="1:9" ht="12.75">
      <c r="A20" s="10" t="s">
        <v>95</v>
      </c>
      <c r="G20" s="11"/>
      <c r="H20" s="11"/>
      <c r="I20" s="11">
        <f>I150</f>
        <v>0</v>
      </c>
    </row>
    <row r="21" spans="1:9" ht="12.75">
      <c r="A21" t="s">
        <v>132</v>
      </c>
      <c r="G21" s="11">
        <f>I158</f>
        <v>0</v>
      </c>
      <c r="H21" s="11"/>
      <c r="I21" s="11"/>
    </row>
    <row r="22" spans="1:9" ht="12.75">
      <c r="A22" t="s">
        <v>76</v>
      </c>
      <c r="G22" s="11">
        <f>I165</f>
        <v>0</v>
      </c>
      <c r="H22" s="11"/>
      <c r="I22" s="11"/>
    </row>
    <row r="23" spans="7:9" ht="12.75">
      <c r="G23" s="11"/>
      <c r="H23" s="11"/>
      <c r="I23" s="11"/>
    </row>
    <row r="24" spans="1:11" ht="12.75">
      <c r="A24" s="2" t="s">
        <v>10</v>
      </c>
      <c r="G24" s="11">
        <f>SUM(G16:G22)</f>
        <v>0</v>
      </c>
      <c r="H24" s="11"/>
      <c r="I24" s="11">
        <f>I20</f>
        <v>0</v>
      </c>
      <c r="K24" s="11">
        <f>K16</f>
        <v>0</v>
      </c>
    </row>
    <row r="25" ht="12.75">
      <c r="G25" s="3"/>
    </row>
    <row r="26" spans="1:7" ht="12.75">
      <c r="A26" s="9"/>
      <c r="G26" s="3"/>
    </row>
    <row r="27" spans="1:6" ht="12.75">
      <c r="A27" s="1" t="s">
        <v>57</v>
      </c>
      <c r="E27" s="12">
        <f>G24+I24+K24</f>
        <v>0</v>
      </c>
      <c r="F27" s="2" t="s">
        <v>11</v>
      </c>
    </row>
    <row r="28" spans="5:6" ht="12.75">
      <c r="E28" s="14" t="s">
        <v>62</v>
      </c>
      <c r="F28" s="15" t="s">
        <v>62</v>
      </c>
    </row>
    <row r="29" ht="12.75">
      <c r="A29" s="9"/>
    </row>
    <row r="30" ht="12.75">
      <c r="A30" s="1" t="s">
        <v>96</v>
      </c>
    </row>
    <row r="31" spans="1:9" ht="12.75">
      <c r="A31" s="13"/>
      <c r="F31" t="s">
        <v>12</v>
      </c>
      <c r="G31" t="s">
        <v>13</v>
      </c>
      <c r="H31" s="3" t="s">
        <v>14</v>
      </c>
      <c r="I31" s="3" t="s">
        <v>15</v>
      </c>
    </row>
    <row r="32" spans="1:9" ht="12.75">
      <c r="A32" s="10" t="s">
        <v>65</v>
      </c>
      <c r="F32" s="3">
        <v>1</v>
      </c>
      <c r="G32" t="s">
        <v>22</v>
      </c>
      <c r="H32" s="3">
        <v>0</v>
      </c>
      <c r="I32" s="3">
        <f>H32*F32</f>
        <v>0</v>
      </c>
    </row>
    <row r="33" spans="1:9" ht="12.75">
      <c r="A33" s="10" t="s">
        <v>77</v>
      </c>
      <c r="F33" s="3">
        <v>50</v>
      </c>
      <c r="G33" t="s">
        <v>60</v>
      </c>
      <c r="H33" s="3">
        <v>0</v>
      </c>
      <c r="I33" s="3">
        <f>H33*F33</f>
        <v>0</v>
      </c>
    </row>
    <row r="34" spans="1:9" ht="12.75">
      <c r="A34" s="10" t="s">
        <v>97</v>
      </c>
      <c r="F34" s="3">
        <v>25</v>
      </c>
      <c r="G34" t="s">
        <v>60</v>
      </c>
      <c r="H34" s="3">
        <v>0</v>
      </c>
      <c r="I34" s="3">
        <f>H34*F34</f>
        <v>0</v>
      </c>
    </row>
    <row r="35" spans="1:9" ht="12.75">
      <c r="A35" s="10" t="s">
        <v>98</v>
      </c>
      <c r="F35" s="3">
        <v>6</v>
      </c>
      <c r="G35" t="s">
        <v>60</v>
      </c>
      <c r="H35" s="3">
        <v>0</v>
      </c>
      <c r="I35" s="3">
        <f>H35*F35</f>
        <v>0</v>
      </c>
    </row>
    <row r="36" spans="1:8" ht="12.75">
      <c r="A36" s="10"/>
      <c r="H36" s="3"/>
    </row>
    <row r="37" spans="1:9" ht="12.75">
      <c r="A37" t="s">
        <v>16</v>
      </c>
      <c r="I37" s="3">
        <f>SUM(I32:I35)</f>
        <v>0</v>
      </c>
    </row>
    <row r="40" ht="12.75">
      <c r="A40" s="1" t="s">
        <v>17</v>
      </c>
    </row>
    <row r="41" spans="8:10" ht="12.75">
      <c r="H41" t="s">
        <v>18</v>
      </c>
      <c r="J41" s="3" t="s">
        <v>19</v>
      </c>
    </row>
    <row r="42" spans="6:11" ht="12.75">
      <c r="F42" t="s">
        <v>12</v>
      </c>
      <c r="G42" t="s">
        <v>13</v>
      </c>
      <c r="H42" s="3" t="s">
        <v>14</v>
      </c>
      <c r="I42" s="3" t="s">
        <v>15</v>
      </c>
      <c r="J42" s="3" t="s">
        <v>14</v>
      </c>
      <c r="K42" s="3" t="s">
        <v>15</v>
      </c>
    </row>
    <row r="43" spans="1:11" ht="12.75">
      <c r="A43" s="4">
        <v>1</v>
      </c>
      <c r="B43" t="s">
        <v>99</v>
      </c>
      <c r="F43" s="3">
        <v>817</v>
      </c>
      <c r="G43" t="s">
        <v>20</v>
      </c>
      <c r="H43" s="3">
        <v>0</v>
      </c>
      <c r="I43" s="3">
        <f aca="true" t="shared" si="0" ref="I43:I58">H43*F43</f>
        <v>0</v>
      </c>
      <c r="J43" s="3">
        <v>0</v>
      </c>
      <c r="K43" s="3">
        <f aca="true" t="shared" si="1" ref="K43:K58">F43*J43</f>
        <v>0</v>
      </c>
    </row>
    <row r="44" spans="1:11" ht="12.75">
      <c r="A44" s="4">
        <f>1+A43</f>
        <v>2</v>
      </c>
      <c r="B44" t="s">
        <v>100</v>
      </c>
      <c r="F44" s="3">
        <v>56</v>
      </c>
      <c r="G44" t="s">
        <v>20</v>
      </c>
      <c r="H44" s="3">
        <v>0</v>
      </c>
      <c r="I44" s="3">
        <f>H44*F44</f>
        <v>0</v>
      </c>
      <c r="J44" s="3">
        <v>0</v>
      </c>
      <c r="K44" s="3">
        <f>F44*J44</f>
        <v>0</v>
      </c>
    </row>
    <row r="45" spans="1:11" ht="12.75">
      <c r="A45" s="4">
        <f>1+A44</f>
        <v>3</v>
      </c>
      <c r="B45" t="s">
        <v>101</v>
      </c>
      <c r="F45" s="3">
        <v>63</v>
      </c>
      <c r="G45" t="s">
        <v>20</v>
      </c>
      <c r="H45" s="3">
        <v>0</v>
      </c>
      <c r="I45" s="3">
        <f>H45*F45</f>
        <v>0</v>
      </c>
      <c r="J45" s="3">
        <v>0</v>
      </c>
      <c r="K45" s="3">
        <f>F45*J45</f>
        <v>0</v>
      </c>
    </row>
    <row r="46" spans="1:11" ht="12.75">
      <c r="A46" s="4">
        <f>1+A45</f>
        <v>4</v>
      </c>
      <c r="B46" t="s">
        <v>102</v>
      </c>
      <c r="F46" s="3">
        <v>114</v>
      </c>
      <c r="G46" t="s">
        <v>20</v>
      </c>
      <c r="H46" s="3">
        <v>0</v>
      </c>
      <c r="I46" s="3">
        <f>H46*F46</f>
        <v>0</v>
      </c>
      <c r="J46" s="3">
        <v>0</v>
      </c>
      <c r="K46" s="3">
        <f>F46*J46</f>
        <v>0</v>
      </c>
    </row>
    <row r="47" spans="1:11" ht="12.75">
      <c r="A47" s="4">
        <f>1+A46</f>
        <v>5</v>
      </c>
      <c r="B47" t="s">
        <v>21</v>
      </c>
      <c r="F47" s="3">
        <v>4</v>
      </c>
      <c r="G47" t="s">
        <v>22</v>
      </c>
      <c r="H47" s="3">
        <v>0</v>
      </c>
      <c r="I47" s="3">
        <f t="shared" si="0"/>
        <v>0</v>
      </c>
      <c r="J47" s="3">
        <v>0</v>
      </c>
      <c r="K47" s="3">
        <f t="shared" si="1"/>
        <v>0</v>
      </c>
    </row>
    <row r="48" spans="1:11" ht="12.75">
      <c r="A48" s="4">
        <f>A47+1</f>
        <v>6</v>
      </c>
      <c r="B48" t="s">
        <v>103</v>
      </c>
      <c r="F48" s="3">
        <v>119</v>
      </c>
      <c r="G48" t="s">
        <v>22</v>
      </c>
      <c r="H48" s="3">
        <v>0</v>
      </c>
      <c r="I48" s="3">
        <f t="shared" si="0"/>
        <v>0</v>
      </c>
      <c r="J48" s="3">
        <v>0</v>
      </c>
      <c r="K48" s="3">
        <f t="shared" si="1"/>
        <v>0</v>
      </c>
    </row>
    <row r="49" spans="1:11" ht="12.75">
      <c r="A49" s="4">
        <f aca="true" t="shared" si="2" ref="A49:A59">A48+1</f>
        <v>7</v>
      </c>
      <c r="B49" t="s">
        <v>104</v>
      </c>
      <c r="F49" s="3">
        <v>65</v>
      </c>
      <c r="G49" t="s">
        <v>22</v>
      </c>
      <c r="H49" s="3">
        <v>0</v>
      </c>
      <c r="I49" s="3">
        <f t="shared" si="0"/>
        <v>0</v>
      </c>
      <c r="J49" s="3">
        <v>0</v>
      </c>
      <c r="K49" s="3">
        <f t="shared" si="1"/>
        <v>0</v>
      </c>
    </row>
    <row r="50" spans="1:11" ht="12.75">
      <c r="A50" s="4">
        <f t="shared" si="2"/>
        <v>8</v>
      </c>
      <c r="B50" t="s">
        <v>78</v>
      </c>
      <c r="F50" s="3">
        <v>1</v>
      </c>
      <c r="G50" t="s">
        <v>22</v>
      </c>
      <c r="H50" s="3">
        <v>0</v>
      </c>
      <c r="I50" s="3">
        <f t="shared" si="0"/>
        <v>0</v>
      </c>
      <c r="J50" s="3">
        <v>0</v>
      </c>
      <c r="K50" s="3">
        <f t="shared" si="1"/>
        <v>0</v>
      </c>
    </row>
    <row r="51" spans="1:11" ht="12.75">
      <c r="A51" s="4">
        <f t="shared" si="2"/>
        <v>9</v>
      </c>
      <c r="B51" t="s">
        <v>80</v>
      </c>
      <c r="F51" s="3">
        <v>1</v>
      </c>
      <c r="G51" t="s">
        <v>22</v>
      </c>
      <c r="H51" s="3">
        <v>0</v>
      </c>
      <c r="I51" s="3">
        <f t="shared" si="0"/>
        <v>0</v>
      </c>
      <c r="J51" s="3">
        <v>0</v>
      </c>
      <c r="K51" s="3">
        <f t="shared" si="1"/>
        <v>0</v>
      </c>
    </row>
    <row r="52" spans="1:11" ht="12.75">
      <c r="A52" s="4">
        <f t="shared" si="2"/>
        <v>10</v>
      </c>
      <c r="B52" t="s">
        <v>79</v>
      </c>
      <c r="F52" s="3">
        <v>1</v>
      </c>
      <c r="G52" t="s">
        <v>22</v>
      </c>
      <c r="H52" s="3">
        <v>0</v>
      </c>
      <c r="I52" s="3">
        <f t="shared" si="0"/>
        <v>0</v>
      </c>
      <c r="J52" s="3">
        <v>0</v>
      </c>
      <c r="K52" s="3">
        <f t="shared" si="1"/>
        <v>0</v>
      </c>
    </row>
    <row r="53" spans="1:11" ht="12.75">
      <c r="A53" s="4">
        <f t="shared" si="2"/>
        <v>11</v>
      </c>
      <c r="B53" t="s">
        <v>105</v>
      </c>
      <c r="F53" s="3">
        <v>1</v>
      </c>
      <c r="G53" t="s">
        <v>22</v>
      </c>
      <c r="H53" s="3">
        <v>0</v>
      </c>
      <c r="I53" s="3">
        <f t="shared" si="0"/>
        <v>0</v>
      </c>
      <c r="J53" s="3">
        <v>0</v>
      </c>
      <c r="K53" s="3">
        <f t="shared" si="1"/>
        <v>0</v>
      </c>
    </row>
    <row r="54" spans="1:11" ht="12.75">
      <c r="A54" s="4">
        <f t="shared" si="2"/>
        <v>12</v>
      </c>
      <c r="B54" t="s">
        <v>47</v>
      </c>
      <c r="F54" s="3">
        <v>30</v>
      </c>
      <c r="G54" t="s">
        <v>22</v>
      </c>
      <c r="H54" s="3">
        <v>0</v>
      </c>
      <c r="I54" s="3">
        <f t="shared" si="0"/>
        <v>0</v>
      </c>
      <c r="J54" s="3">
        <v>0</v>
      </c>
      <c r="K54" s="3">
        <f t="shared" si="1"/>
        <v>0</v>
      </c>
    </row>
    <row r="55" spans="1:11" ht="12.75">
      <c r="A55" s="4">
        <f t="shared" si="2"/>
        <v>13</v>
      </c>
      <c r="B55" t="s">
        <v>48</v>
      </c>
      <c r="F55" s="3">
        <v>1</v>
      </c>
      <c r="G55" t="s">
        <v>22</v>
      </c>
      <c r="H55" s="3">
        <v>0</v>
      </c>
      <c r="I55" s="3">
        <f t="shared" si="0"/>
        <v>0</v>
      </c>
      <c r="J55" s="3">
        <v>0</v>
      </c>
      <c r="K55" s="3">
        <f t="shared" si="1"/>
        <v>0</v>
      </c>
    </row>
    <row r="56" spans="1:11" ht="12.75">
      <c r="A56" s="4">
        <f t="shared" si="2"/>
        <v>14</v>
      </c>
      <c r="B56" t="s">
        <v>49</v>
      </c>
      <c r="F56" s="3">
        <v>8</v>
      </c>
      <c r="G56" t="s">
        <v>22</v>
      </c>
      <c r="H56" s="3">
        <v>0</v>
      </c>
      <c r="I56" s="3">
        <f t="shared" si="0"/>
        <v>0</v>
      </c>
      <c r="J56" s="3">
        <v>0</v>
      </c>
      <c r="K56" s="3">
        <f t="shared" si="1"/>
        <v>0</v>
      </c>
    </row>
    <row r="57" spans="1:11" ht="12.75">
      <c r="A57" s="4">
        <f t="shared" si="2"/>
        <v>15</v>
      </c>
      <c r="B57" t="s">
        <v>106</v>
      </c>
      <c r="F57" s="3">
        <v>2</v>
      </c>
      <c r="G57" t="s">
        <v>22</v>
      </c>
      <c r="H57" s="3">
        <v>0</v>
      </c>
      <c r="I57" s="3">
        <f>H57*F57</f>
        <v>0</v>
      </c>
      <c r="J57" s="3">
        <v>0</v>
      </c>
      <c r="K57" s="3">
        <f>F57*J57</f>
        <v>0</v>
      </c>
    </row>
    <row r="58" spans="1:11" ht="12.75">
      <c r="A58" s="4">
        <f t="shared" si="2"/>
        <v>16</v>
      </c>
      <c r="B58" t="s">
        <v>23</v>
      </c>
      <c r="F58" s="3">
        <v>74</v>
      </c>
      <c r="G58" t="s">
        <v>22</v>
      </c>
      <c r="H58" s="3">
        <v>0</v>
      </c>
      <c r="I58" s="3">
        <f t="shared" si="0"/>
        <v>0</v>
      </c>
      <c r="J58" s="3">
        <v>0</v>
      </c>
      <c r="K58" s="3">
        <f t="shared" si="1"/>
        <v>0</v>
      </c>
    </row>
    <row r="59" spans="1:11" ht="12.75">
      <c r="A59" s="4">
        <f t="shared" si="2"/>
        <v>17</v>
      </c>
      <c r="B59" t="s">
        <v>107</v>
      </c>
      <c r="F59" s="3">
        <v>5</v>
      </c>
      <c r="G59" t="s">
        <v>22</v>
      </c>
      <c r="H59" s="3">
        <v>0</v>
      </c>
      <c r="I59" s="3">
        <f>H59*F59</f>
        <v>0</v>
      </c>
      <c r="J59" s="3">
        <v>0</v>
      </c>
      <c r="K59" s="3">
        <f>F59*J59</f>
        <v>0</v>
      </c>
    </row>
    <row r="60" spans="1:11" ht="12.75">
      <c r="A60" s="5">
        <f>A59+1</f>
        <v>18</v>
      </c>
      <c r="B60" t="s">
        <v>81</v>
      </c>
      <c r="F60" s="3">
        <v>1</v>
      </c>
      <c r="G60" t="s">
        <v>22</v>
      </c>
      <c r="H60" s="3">
        <v>0</v>
      </c>
      <c r="I60" s="3">
        <f>H60*F60</f>
        <v>0</v>
      </c>
      <c r="J60" s="3">
        <v>0</v>
      </c>
      <c r="K60" s="3">
        <f>F60*J60</f>
        <v>0</v>
      </c>
    </row>
    <row r="61" spans="1:11" ht="12.75">
      <c r="A61" s="5">
        <f>A60+1</f>
        <v>19</v>
      </c>
      <c r="B61" t="s">
        <v>108</v>
      </c>
      <c r="F61" s="3">
        <v>1</v>
      </c>
      <c r="G61" t="s">
        <v>22</v>
      </c>
      <c r="H61" s="3">
        <v>0</v>
      </c>
      <c r="I61" s="3">
        <f aca="true" t="shared" si="3" ref="I61:I73">H61*F61</f>
        <v>0</v>
      </c>
      <c r="J61" s="3">
        <v>0</v>
      </c>
      <c r="K61" s="3">
        <f aca="true" t="shared" si="4" ref="K61:K69">F61*J61</f>
        <v>0</v>
      </c>
    </row>
    <row r="62" spans="1:11" ht="12.75">
      <c r="A62" s="5">
        <f>A61+1</f>
        <v>20</v>
      </c>
      <c r="B62" t="s">
        <v>56</v>
      </c>
      <c r="F62" s="3">
        <v>55</v>
      </c>
      <c r="G62" t="s">
        <v>20</v>
      </c>
      <c r="H62" s="3">
        <v>0</v>
      </c>
      <c r="I62" s="3">
        <f t="shared" si="3"/>
        <v>0</v>
      </c>
      <c r="J62" s="3">
        <v>0</v>
      </c>
      <c r="K62" s="3">
        <f t="shared" si="4"/>
        <v>0</v>
      </c>
    </row>
    <row r="63" spans="1:11" ht="12.75">
      <c r="A63" s="5">
        <f aca="true" t="shared" si="5" ref="A63:A96">A62+1</f>
        <v>21</v>
      </c>
      <c r="B63" t="s">
        <v>50</v>
      </c>
      <c r="F63" s="3">
        <v>156</v>
      </c>
      <c r="G63" t="s">
        <v>20</v>
      </c>
      <c r="H63" s="3">
        <v>0</v>
      </c>
      <c r="I63" s="3">
        <f t="shared" si="3"/>
        <v>0</v>
      </c>
      <c r="J63" s="3">
        <v>0</v>
      </c>
      <c r="K63" s="3">
        <f t="shared" si="4"/>
        <v>0</v>
      </c>
    </row>
    <row r="64" spans="1:11" ht="12.75">
      <c r="A64" s="5">
        <f t="shared" si="5"/>
        <v>22</v>
      </c>
      <c r="B64" t="s">
        <v>51</v>
      </c>
      <c r="F64" s="8">
        <v>716</v>
      </c>
      <c r="G64" t="s">
        <v>20</v>
      </c>
      <c r="H64" s="3">
        <v>0</v>
      </c>
      <c r="I64" s="3">
        <f t="shared" si="3"/>
        <v>0</v>
      </c>
      <c r="J64" s="3">
        <v>0</v>
      </c>
      <c r="K64" s="3">
        <f t="shared" si="4"/>
        <v>0</v>
      </c>
    </row>
    <row r="65" spans="1:11" ht="12.75">
      <c r="A65" s="4">
        <f t="shared" si="5"/>
        <v>23</v>
      </c>
      <c r="B65" t="s">
        <v>52</v>
      </c>
      <c r="F65" s="8">
        <v>38</v>
      </c>
      <c r="G65" t="s">
        <v>20</v>
      </c>
      <c r="H65" s="3">
        <v>0</v>
      </c>
      <c r="I65" s="3">
        <f t="shared" si="3"/>
        <v>0</v>
      </c>
      <c r="J65" s="3">
        <v>0</v>
      </c>
      <c r="K65" s="3">
        <f t="shared" si="4"/>
        <v>0</v>
      </c>
    </row>
    <row r="66" spans="1:11" ht="12.75">
      <c r="A66" s="4">
        <f t="shared" si="5"/>
        <v>24</v>
      </c>
      <c r="B66" t="s">
        <v>53</v>
      </c>
      <c r="F66" s="8">
        <v>893</v>
      </c>
      <c r="G66" t="s">
        <v>20</v>
      </c>
      <c r="H66" s="3">
        <v>0</v>
      </c>
      <c r="I66" s="3">
        <f t="shared" si="3"/>
        <v>0</v>
      </c>
      <c r="J66" s="3">
        <v>0</v>
      </c>
      <c r="K66" s="3">
        <f t="shared" si="4"/>
        <v>0</v>
      </c>
    </row>
    <row r="67" spans="1:11" ht="12.75">
      <c r="A67" s="4">
        <f t="shared" si="5"/>
        <v>25</v>
      </c>
      <c r="B67" s="10" t="s">
        <v>109</v>
      </c>
      <c r="F67" s="8">
        <v>35</v>
      </c>
      <c r="G67" t="s">
        <v>20</v>
      </c>
      <c r="H67" s="3">
        <v>0</v>
      </c>
      <c r="I67" s="3">
        <f>H67*F67</f>
        <v>0</v>
      </c>
      <c r="J67" s="3">
        <v>0</v>
      </c>
      <c r="K67" s="3">
        <f>F67*J67</f>
        <v>0</v>
      </c>
    </row>
    <row r="68" spans="1:11" ht="12.75">
      <c r="A68" s="4">
        <f t="shared" si="5"/>
        <v>26</v>
      </c>
      <c r="B68" t="s">
        <v>66</v>
      </c>
      <c r="F68" s="8">
        <v>15</v>
      </c>
      <c r="G68" t="s">
        <v>20</v>
      </c>
      <c r="H68" s="3">
        <v>0</v>
      </c>
      <c r="I68" s="3">
        <f t="shared" si="3"/>
        <v>0</v>
      </c>
      <c r="J68" s="3">
        <v>0</v>
      </c>
      <c r="K68" s="3">
        <f t="shared" si="4"/>
        <v>0</v>
      </c>
    </row>
    <row r="69" spans="1:11" ht="12.75">
      <c r="A69" s="4">
        <f t="shared" si="5"/>
        <v>27</v>
      </c>
      <c r="B69" t="s">
        <v>82</v>
      </c>
      <c r="F69" s="8">
        <v>16</v>
      </c>
      <c r="G69" t="s">
        <v>20</v>
      </c>
      <c r="H69" s="3">
        <v>0</v>
      </c>
      <c r="I69" s="3">
        <f t="shared" si="3"/>
        <v>0</v>
      </c>
      <c r="J69" s="3">
        <v>0</v>
      </c>
      <c r="K69" s="3">
        <f t="shared" si="4"/>
        <v>0</v>
      </c>
    </row>
    <row r="70" spans="1:11" ht="12.75">
      <c r="A70" s="4">
        <f t="shared" si="5"/>
        <v>28</v>
      </c>
      <c r="B70" s="10" t="s">
        <v>110</v>
      </c>
      <c r="F70" s="8">
        <v>6</v>
      </c>
      <c r="G70" t="s">
        <v>20</v>
      </c>
      <c r="H70" s="3">
        <v>0</v>
      </c>
      <c r="I70" s="3">
        <f>H70*F70</f>
        <v>0</v>
      </c>
      <c r="J70" s="3">
        <v>0</v>
      </c>
      <c r="K70" s="3">
        <f>F70*J70</f>
        <v>0</v>
      </c>
    </row>
    <row r="71" spans="1:11" ht="12.75">
      <c r="A71" s="4">
        <f t="shared" si="5"/>
        <v>29</v>
      </c>
      <c r="B71" t="s">
        <v>24</v>
      </c>
      <c r="F71" s="3">
        <v>28</v>
      </c>
      <c r="G71" t="s">
        <v>22</v>
      </c>
      <c r="H71" s="3">
        <v>0</v>
      </c>
      <c r="I71" s="3">
        <f t="shared" si="3"/>
        <v>0</v>
      </c>
      <c r="J71" s="7" t="s">
        <v>25</v>
      </c>
      <c r="K71" s="7" t="s">
        <v>25</v>
      </c>
    </row>
    <row r="72" spans="1:11" ht="12.75">
      <c r="A72" s="4">
        <f t="shared" si="5"/>
        <v>30</v>
      </c>
      <c r="B72" t="s">
        <v>61</v>
      </c>
      <c r="F72" s="3">
        <v>20</v>
      </c>
      <c r="G72" t="s">
        <v>22</v>
      </c>
      <c r="H72" s="3">
        <v>0</v>
      </c>
      <c r="I72" s="3">
        <f t="shared" si="3"/>
        <v>0</v>
      </c>
      <c r="J72" s="7" t="s">
        <v>25</v>
      </c>
      <c r="K72" s="7" t="s">
        <v>25</v>
      </c>
    </row>
    <row r="73" spans="1:11" ht="12.75">
      <c r="A73" s="4">
        <f t="shared" si="5"/>
        <v>31</v>
      </c>
      <c r="B73" t="s">
        <v>83</v>
      </c>
      <c r="F73" s="3">
        <v>1</v>
      </c>
      <c r="G73" t="s">
        <v>22</v>
      </c>
      <c r="H73" s="3">
        <v>0</v>
      </c>
      <c r="I73" s="3">
        <f t="shared" si="3"/>
        <v>0</v>
      </c>
      <c r="J73" s="7" t="s">
        <v>25</v>
      </c>
      <c r="K73" s="7" t="s">
        <v>25</v>
      </c>
    </row>
    <row r="74" spans="1:11" ht="12.75">
      <c r="A74" s="4">
        <f t="shared" si="5"/>
        <v>32</v>
      </c>
      <c r="B74" t="s">
        <v>84</v>
      </c>
      <c r="F74" s="3">
        <v>1</v>
      </c>
      <c r="G74" t="s">
        <v>22</v>
      </c>
      <c r="H74" s="3">
        <v>0</v>
      </c>
      <c r="I74" s="3">
        <f>H74*F74</f>
        <v>0</v>
      </c>
      <c r="J74" s="6">
        <v>0</v>
      </c>
      <c r="K74" s="6">
        <f>F74*J74</f>
        <v>0</v>
      </c>
    </row>
    <row r="75" spans="1:11" ht="12.75">
      <c r="A75" s="4">
        <f t="shared" si="5"/>
        <v>33</v>
      </c>
      <c r="B75" s="10" t="s">
        <v>111</v>
      </c>
      <c r="F75" s="3">
        <v>3</v>
      </c>
      <c r="G75" t="s">
        <v>22</v>
      </c>
      <c r="H75" s="3">
        <v>0</v>
      </c>
      <c r="I75" s="3">
        <f>H75*F75</f>
        <v>0</v>
      </c>
      <c r="J75" s="6">
        <v>0</v>
      </c>
      <c r="K75" s="6">
        <f>F75*J75</f>
        <v>0</v>
      </c>
    </row>
    <row r="76" spans="1:11" ht="12.75">
      <c r="A76" s="4">
        <f t="shared" si="5"/>
        <v>34</v>
      </c>
      <c r="B76" s="10" t="s">
        <v>112</v>
      </c>
      <c r="F76" s="3">
        <v>1</v>
      </c>
      <c r="G76" t="s">
        <v>22</v>
      </c>
      <c r="H76" s="3">
        <v>0</v>
      </c>
      <c r="I76" s="3">
        <f aca="true" t="shared" si="6" ref="I76:I89">H76*F76</f>
        <v>0</v>
      </c>
      <c r="J76" s="6">
        <v>0</v>
      </c>
      <c r="K76" s="3">
        <f>F76*J76</f>
        <v>0</v>
      </c>
    </row>
    <row r="77" spans="1:11" ht="12.75">
      <c r="A77" s="5">
        <f t="shared" si="5"/>
        <v>35</v>
      </c>
      <c r="B77" s="10" t="s">
        <v>113</v>
      </c>
      <c r="F77" s="3">
        <v>1</v>
      </c>
      <c r="G77" t="s">
        <v>22</v>
      </c>
      <c r="H77" s="3">
        <v>0</v>
      </c>
      <c r="I77" s="3">
        <f t="shared" si="6"/>
        <v>0</v>
      </c>
      <c r="J77" s="6">
        <v>0</v>
      </c>
      <c r="K77" s="3">
        <f aca="true" t="shared" si="7" ref="K77:K89">F77*J77</f>
        <v>0</v>
      </c>
    </row>
    <row r="78" spans="1:11" ht="12.75">
      <c r="A78" s="5">
        <f t="shared" si="5"/>
        <v>36</v>
      </c>
      <c r="B78" t="s">
        <v>26</v>
      </c>
      <c r="F78" s="3">
        <v>39</v>
      </c>
      <c r="G78" t="s">
        <v>22</v>
      </c>
      <c r="H78" s="3">
        <v>0</v>
      </c>
      <c r="I78" s="3">
        <f t="shared" si="6"/>
        <v>0</v>
      </c>
      <c r="J78" s="20" t="s">
        <v>25</v>
      </c>
      <c r="K78" s="20" t="s">
        <v>25</v>
      </c>
    </row>
    <row r="79" spans="1:11" ht="12.75">
      <c r="A79" s="5">
        <f t="shared" si="5"/>
        <v>37</v>
      </c>
      <c r="B79" t="s">
        <v>27</v>
      </c>
      <c r="F79" s="3">
        <v>18</v>
      </c>
      <c r="G79" t="s">
        <v>22</v>
      </c>
      <c r="H79" s="3">
        <v>0</v>
      </c>
      <c r="I79" s="3">
        <f aca="true" t="shared" si="8" ref="I79:I84">H79*F79</f>
        <v>0</v>
      </c>
      <c r="J79" s="7" t="s">
        <v>25</v>
      </c>
      <c r="K79" s="7" t="s">
        <v>25</v>
      </c>
    </row>
    <row r="80" spans="1:11" ht="12.75">
      <c r="A80" s="5">
        <f t="shared" si="5"/>
        <v>38</v>
      </c>
      <c r="B80" t="s">
        <v>28</v>
      </c>
      <c r="F80" s="3">
        <v>10</v>
      </c>
      <c r="G80" t="s">
        <v>22</v>
      </c>
      <c r="H80" s="3">
        <v>0</v>
      </c>
      <c r="I80" s="3">
        <f t="shared" si="8"/>
        <v>0</v>
      </c>
      <c r="J80" s="7" t="s">
        <v>25</v>
      </c>
      <c r="K80" s="7" t="s">
        <v>25</v>
      </c>
    </row>
    <row r="81" spans="1:11" ht="12.75">
      <c r="A81" s="5">
        <f t="shared" si="5"/>
        <v>39</v>
      </c>
      <c r="B81" s="10" t="s">
        <v>43</v>
      </c>
      <c r="F81" s="3">
        <v>3</v>
      </c>
      <c r="G81" t="s">
        <v>22</v>
      </c>
      <c r="H81" s="3">
        <v>0</v>
      </c>
      <c r="I81" s="3">
        <f t="shared" si="8"/>
        <v>0</v>
      </c>
      <c r="J81" s="7" t="s">
        <v>25</v>
      </c>
      <c r="K81" s="7" t="s">
        <v>25</v>
      </c>
    </row>
    <row r="82" spans="1:11" ht="12.75">
      <c r="A82" s="5">
        <f t="shared" si="5"/>
        <v>40</v>
      </c>
      <c r="B82" s="10" t="s">
        <v>63</v>
      </c>
      <c r="F82" s="3">
        <v>3</v>
      </c>
      <c r="G82" t="s">
        <v>22</v>
      </c>
      <c r="H82" s="3">
        <v>0</v>
      </c>
      <c r="I82" s="3">
        <f t="shared" si="8"/>
        <v>0</v>
      </c>
      <c r="J82" s="7" t="s">
        <v>25</v>
      </c>
      <c r="K82" s="7" t="s">
        <v>25</v>
      </c>
    </row>
    <row r="83" spans="1:11" ht="12.75">
      <c r="A83" s="5">
        <f t="shared" si="5"/>
        <v>41</v>
      </c>
      <c r="B83" s="10" t="s">
        <v>85</v>
      </c>
      <c r="F83" s="3">
        <v>7</v>
      </c>
      <c r="G83" t="s">
        <v>22</v>
      </c>
      <c r="H83" s="3">
        <v>0</v>
      </c>
      <c r="I83" s="3">
        <f t="shared" si="8"/>
        <v>0</v>
      </c>
      <c r="J83" s="7" t="s">
        <v>25</v>
      </c>
      <c r="K83" s="7" t="s">
        <v>25</v>
      </c>
    </row>
    <row r="84" spans="1:11" ht="12.75">
      <c r="A84" s="5">
        <f t="shared" si="5"/>
        <v>42</v>
      </c>
      <c r="B84" s="10" t="s">
        <v>114</v>
      </c>
      <c r="F84" s="3">
        <v>1</v>
      </c>
      <c r="G84" t="s">
        <v>22</v>
      </c>
      <c r="H84" s="3">
        <v>0</v>
      </c>
      <c r="I84" s="3">
        <f t="shared" si="8"/>
        <v>0</v>
      </c>
      <c r="J84" s="3">
        <v>0</v>
      </c>
      <c r="K84" s="3">
        <f>F84*J84</f>
        <v>0</v>
      </c>
    </row>
    <row r="85" spans="1:11" ht="12.75">
      <c r="A85" s="5">
        <f t="shared" si="5"/>
        <v>43</v>
      </c>
      <c r="B85" t="s">
        <v>67</v>
      </c>
      <c r="F85" s="3">
        <v>145</v>
      </c>
      <c r="G85" t="s">
        <v>20</v>
      </c>
      <c r="H85" s="3">
        <v>0</v>
      </c>
      <c r="I85" s="3">
        <f t="shared" si="6"/>
        <v>0</v>
      </c>
      <c r="J85" s="3">
        <v>0</v>
      </c>
      <c r="K85" s="3">
        <f t="shared" si="7"/>
        <v>0</v>
      </c>
    </row>
    <row r="86" spans="1:11" ht="12.75">
      <c r="A86" s="5">
        <f t="shared" si="5"/>
        <v>44</v>
      </c>
      <c r="B86" t="s">
        <v>68</v>
      </c>
      <c r="F86" s="3">
        <v>65</v>
      </c>
      <c r="G86" t="s">
        <v>20</v>
      </c>
      <c r="H86" s="3">
        <v>0</v>
      </c>
      <c r="I86" s="3">
        <f t="shared" si="6"/>
        <v>0</v>
      </c>
      <c r="J86" s="3">
        <v>0</v>
      </c>
      <c r="K86" s="3">
        <f t="shared" si="7"/>
        <v>0</v>
      </c>
    </row>
    <row r="87" spans="1:11" ht="12.75">
      <c r="A87" s="5">
        <f t="shared" si="5"/>
        <v>45</v>
      </c>
      <c r="B87" t="s">
        <v>69</v>
      </c>
      <c r="F87" s="3">
        <v>121</v>
      </c>
      <c r="G87" t="s">
        <v>20</v>
      </c>
      <c r="H87" s="3">
        <v>0</v>
      </c>
      <c r="I87" s="3">
        <f t="shared" si="6"/>
        <v>0</v>
      </c>
      <c r="J87" s="3">
        <v>0</v>
      </c>
      <c r="K87" s="3">
        <f t="shared" si="7"/>
        <v>0</v>
      </c>
    </row>
    <row r="88" spans="1:11" ht="12.75">
      <c r="A88" s="5">
        <f t="shared" si="5"/>
        <v>46</v>
      </c>
      <c r="B88" t="s">
        <v>70</v>
      </c>
      <c r="F88" s="3">
        <v>12</v>
      </c>
      <c r="G88" t="s">
        <v>22</v>
      </c>
      <c r="H88" s="3">
        <v>0</v>
      </c>
      <c r="I88" s="3">
        <f t="shared" si="6"/>
        <v>0</v>
      </c>
      <c r="J88" s="3">
        <v>0</v>
      </c>
      <c r="K88" s="3">
        <f t="shared" si="7"/>
        <v>0</v>
      </c>
    </row>
    <row r="89" spans="1:11" ht="12.75">
      <c r="A89" s="5">
        <f t="shared" si="5"/>
        <v>47</v>
      </c>
      <c r="B89" t="s">
        <v>71</v>
      </c>
      <c r="F89" s="3">
        <v>3</v>
      </c>
      <c r="G89" t="s">
        <v>22</v>
      </c>
      <c r="H89" s="3">
        <v>0</v>
      </c>
      <c r="I89" s="3">
        <f t="shared" si="6"/>
        <v>0</v>
      </c>
      <c r="J89" s="3">
        <v>0</v>
      </c>
      <c r="K89" s="3">
        <f t="shared" si="7"/>
        <v>0</v>
      </c>
    </row>
    <row r="90" spans="1:11" ht="12.75">
      <c r="A90" s="5">
        <f t="shared" si="5"/>
        <v>48</v>
      </c>
      <c r="B90" t="s">
        <v>74</v>
      </c>
      <c r="F90" s="3">
        <v>6</v>
      </c>
      <c r="G90" t="s">
        <v>22</v>
      </c>
      <c r="H90" s="3">
        <v>0</v>
      </c>
      <c r="I90" s="3">
        <f aca="true" t="shared" si="9" ref="I90:I97">H90*F90</f>
        <v>0</v>
      </c>
      <c r="J90" s="3">
        <v>0</v>
      </c>
      <c r="K90" s="3">
        <f aca="true" t="shared" si="10" ref="K90:K97">F90*J90</f>
        <v>0</v>
      </c>
    </row>
    <row r="91" spans="1:11" ht="12.75">
      <c r="A91" s="5">
        <f t="shared" si="5"/>
        <v>49</v>
      </c>
      <c r="B91" t="s">
        <v>72</v>
      </c>
      <c r="F91" s="3">
        <v>30</v>
      </c>
      <c r="G91" t="s">
        <v>22</v>
      </c>
      <c r="H91" s="3">
        <v>0</v>
      </c>
      <c r="I91" s="3">
        <f t="shared" si="9"/>
        <v>0</v>
      </c>
      <c r="J91" s="3">
        <v>0</v>
      </c>
      <c r="K91" s="3">
        <f t="shared" si="10"/>
        <v>0</v>
      </c>
    </row>
    <row r="92" spans="1:11" ht="12.75">
      <c r="A92" s="5">
        <f t="shared" si="5"/>
        <v>50</v>
      </c>
      <c r="B92" t="s">
        <v>86</v>
      </c>
      <c r="F92" s="3">
        <v>3</v>
      </c>
      <c r="G92" t="s">
        <v>22</v>
      </c>
      <c r="H92" s="3">
        <v>0</v>
      </c>
      <c r="I92" s="3">
        <f t="shared" si="9"/>
        <v>0</v>
      </c>
      <c r="J92" s="3">
        <v>0</v>
      </c>
      <c r="K92" s="3">
        <f t="shared" si="10"/>
        <v>0</v>
      </c>
    </row>
    <row r="93" spans="1:11" ht="12.75">
      <c r="A93" s="5">
        <f t="shared" si="5"/>
        <v>51</v>
      </c>
      <c r="B93" t="s">
        <v>87</v>
      </c>
      <c r="F93" s="3">
        <v>4</v>
      </c>
      <c r="G93" t="s">
        <v>22</v>
      </c>
      <c r="H93" s="3">
        <v>0</v>
      </c>
      <c r="I93" s="3">
        <f t="shared" si="9"/>
        <v>0</v>
      </c>
      <c r="J93" s="3">
        <v>0</v>
      </c>
      <c r="K93" s="3">
        <f t="shared" si="10"/>
        <v>0</v>
      </c>
    </row>
    <row r="94" spans="1:11" ht="12.75">
      <c r="A94" s="5">
        <f t="shared" si="5"/>
        <v>52</v>
      </c>
      <c r="B94" s="10" t="s">
        <v>115</v>
      </c>
      <c r="F94" s="3">
        <v>10</v>
      </c>
      <c r="G94" t="s">
        <v>22</v>
      </c>
      <c r="H94" s="3">
        <v>0</v>
      </c>
      <c r="I94" s="3">
        <f t="shared" si="9"/>
        <v>0</v>
      </c>
      <c r="J94" s="3">
        <v>0</v>
      </c>
      <c r="K94" s="3">
        <f t="shared" si="10"/>
        <v>0</v>
      </c>
    </row>
    <row r="95" spans="1:11" ht="12.75">
      <c r="A95" s="5">
        <f t="shared" si="5"/>
        <v>53</v>
      </c>
      <c r="B95" t="s">
        <v>88</v>
      </c>
      <c r="F95" s="3">
        <v>4</v>
      </c>
      <c r="G95" t="s">
        <v>22</v>
      </c>
      <c r="H95" s="3">
        <v>0</v>
      </c>
      <c r="I95" s="3">
        <f t="shared" si="9"/>
        <v>0</v>
      </c>
      <c r="J95" s="3">
        <v>0</v>
      </c>
      <c r="K95" s="3">
        <f t="shared" si="10"/>
        <v>0</v>
      </c>
    </row>
    <row r="96" spans="1:11" ht="12.75">
      <c r="A96" s="5">
        <f t="shared" si="5"/>
        <v>54</v>
      </c>
      <c r="B96" s="10" t="s">
        <v>116</v>
      </c>
      <c r="F96" s="3">
        <v>11</v>
      </c>
      <c r="G96" t="s">
        <v>22</v>
      </c>
      <c r="H96" s="3">
        <v>0</v>
      </c>
      <c r="I96" s="3">
        <f t="shared" si="9"/>
        <v>0</v>
      </c>
      <c r="J96" s="3">
        <v>0</v>
      </c>
      <c r="K96" s="3">
        <f t="shared" si="10"/>
        <v>0</v>
      </c>
    </row>
    <row r="97" spans="1:11" ht="12.75">
      <c r="A97" s="5">
        <f>A96+1</f>
        <v>55</v>
      </c>
      <c r="B97" t="s">
        <v>73</v>
      </c>
      <c r="F97" s="3">
        <v>36</v>
      </c>
      <c r="G97" t="s">
        <v>22</v>
      </c>
      <c r="H97" s="3">
        <v>0</v>
      </c>
      <c r="I97" s="3">
        <f t="shared" si="9"/>
        <v>0</v>
      </c>
      <c r="J97" s="3">
        <v>0</v>
      </c>
      <c r="K97" s="3">
        <f t="shared" si="10"/>
        <v>0</v>
      </c>
    </row>
    <row r="98" spans="1:8" ht="12.75">
      <c r="A98" s="5"/>
      <c r="H98" s="8"/>
    </row>
    <row r="99" spans="1:9" ht="12.75">
      <c r="A99" t="s">
        <v>29</v>
      </c>
      <c r="I99" s="3">
        <f>SUM(I43:I97)</f>
        <v>0</v>
      </c>
    </row>
    <row r="101" spans="1:11" ht="12.75">
      <c r="A101" t="s">
        <v>30</v>
      </c>
      <c r="K101" s="3">
        <f>SUM(K43:K97,)</f>
        <v>0</v>
      </c>
    </row>
    <row r="102" spans="1:7" ht="12.75">
      <c r="A102" s="5"/>
      <c r="G102" s="3"/>
    </row>
    <row r="103" spans="1:11" ht="12.75">
      <c r="A103" s="5" t="s">
        <v>54</v>
      </c>
      <c r="G103" s="3"/>
      <c r="I103"/>
      <c r="K103" s="3">
        <f>SUM(K85:K87,K62:K70,K43:K46)*0.05</f>
        <v>0</v>
      </c>
    </row>
    <row r="104" spans="1:11" ht="12.75">
      <c r="A104" s="5" t="s">
        <v>55</v>
      </c>
      <c r="G104" s="3"/>
      <c r="I104"/>
      <c r="J104" s="16"/>
      <c r="K104" s="3">
        <f>(K101-K103/0.05)*0.05</f>
        <v>0</v>
      </c>
    </row>
    <row r="105" spans="1:9" ht="12.75">
      <c r="A105" s="5"/>
      <c r="G105" s="3"/>
      <c r="I105"/>
    </row>
    <row r="106" spans="1:11" ht="12.75">
      <c r="A106" s="5" t="s">
        <v>31</v>
      </c>
      <c r="G106" s="3"/>
      <c r="I106"/>
      <c r="K106" s="3">
        <f>SUM(K101:K104)</f>
        <v>0</v>
      </c>
    </row>
    <row r="107" spans="1:7" ht="12.75">
      <c r="A107" s="5"/>
      <c r="G107" s="3"/>
    </row>
    <row r="108" spans="1:7" ht="12.75">
      <c r="A108" s="5"/>
      <c r="G108" s="3"/>
    </row>
    <row r="109" ht="12.75">
      <c r="A109" s="1" t="s">
        <v>8</v>
      </c>
    </row>
    <row r="110" spans="6:9" ht="12.75">
      <c r="F110" t="s">
        <v>12</v>
      </c>
      <c r="G110" t="s">
        <v>13</v>
      </c>
      <c r="H110" s="3" t="s">
        <v>14</v>
      </c>
      <c r="I110" s="3" t="s">
        <v>15</v>
      </c>
    </row>
    <row r="111" spans="1:9" ht="12.75">
      <c r="A111" s="5">
        <v>1</v>
      </c>
      <c r="B111" t="s">
        <v>41</v>
      </c>
      <c r="F111" s="3">
        <v>39</v>
      </c>
      <c r="G111" t="s">
        <v>22</v>
      </c>
      <c r="H111" s="3">
        <v>0</v>
      </c>
      <c r="I111" s="3">
        <f aca="true" t="shared" si="11" ref="I111:I116">H111*F111</f>
        <v>0</v>
      </c>
    </row>
    <row r="112" spans="1:9" ht="12.75">
      <c r="A112" s="5">
        <f>A111+1</f>
        <v>2</v>
      </c>
      <c r="B112" t="s">
        <v>75</v>
      </c>
      <c r="F112" s="3">
        <v>18</v>
      </c>
      <c r="G112" t="s">
        <v>22</v>
      </c>
      <c r="H112" s="3">
        <v>0</v>
      </c>
      <c r="I112" s="3">
        <f t="shared" si="11"/>
        <v>0</v>
      </c>
    </row>
    <row r="113" spans="1:9" ht="12.75">
      <c r="A113" s="5">
        <f>A112+1</f>
        <v>3</v>
      </c>
      <c r="B113" t="s">
        <v>32</v>
      </c>
      <c r="F113" s="3">
        <v>10</v>
      </c>
      <c r="G113" t="s">
        <v>22</v>
      </c>
      <c r="H113" s="3">
        <v>0</v>
      </c>
      <c r="I113" s="3">
        <f t="shared" si="11"/>
        <v>0</v>
      </c>
    </row>
    <row r="114" spans="1:9" ht="12.75">
      <c r="A114" s="5">
        <f>A113+1</f>
        <v>4</v>
      </c>
      <c r="B114" t="s">
        <v>42</v>
      </c>
      <c r="F114" s="3">
        <v>3</v>
      </c>
      <c r="G114" t="s">
        <v>22</v>
      </c>
      <c r="H114" s="3">
        <v>0</v>
      </c>
      <c r="I114" s="3">
        <f t="shared" si="11"/>
        <v>0</v>
      </c>
    </row>
    <row r="115" spans="1:9" ht="12.75">
      <c r="A115" s="5">
        <f>A114+1</f>
        <v>5</v>
      </c>
      <c r="B115" t="s">
        <v>64</v>
      </c>
      <c r="F115" s="3">
        <v>3</v>
      </c>
      <c r="G115" t="s">
        <v>22</v>
      </c>
      <c r="H115" s="3">
        <v>0</v>
      </c>
      <c r="I115" s="3">
        <f t="shared" si="11"/>
        <v>0</v>
      </c>
    </row>
    <row r="116" spans="1:9" ht="12.75">
      <c r="A116" s="5">
        <f>A115+1</f>
        <v>6</v>
      </c>
      <c r="B116" t="s">
        <v>89</v>
      </c>
      <c r="F116" s="3">
        <v>7</v>
      </c>
      <c r="G116" t="s">
        <v>22</v>
      </c>
      <c r="H116" s="3">
        <v>0</v>
      </c>
      <c r="I116" s="3">
        <f t="shared" si="11"/>
        <v>0</v>
      </c>
    </row>
    <row r="117" spans="1:7" ht="12.75">
      <c r="A117" s="5"/>
      <c r="G117" s="3"/>
    </row>
    <row r="118" ht="12.75">
      <c r="A118" t="s">
        <v>58</v>
      </c>
    </row>
    <row r="119" ht="12.75">
      <c r="A119" t="s">
        <v>44</v>
      </c>
    </row>
    <row r="121" spans="1:9" ht="12.75">
      <c r="A121" t="s">
        <v>33</v>
      </c>
      <c r="I121" s="3">
        <f>SUM(I111:I116)</f>
        <v>0</v>
      </c>
    </row>
    <row r="124" ht="12.75">
      <c r="A124" s="1" t="s">
        <v>9</v>
      </c>
    </row>
    <row r="125" spans="1:11" ht="12.75">
      <c r="A125" s="4"/>
      <c r="H125" s="3"/>
      <c r="J125" s="7"/>
      <c r="K125" s="7"/>
    </row>
    <row r="126" ht="12.75">
      <c r="A126" s="1" t="s">
        <v>90</v>
      </c>
    </row>
    <row r="127" spans="6:9" ht="12.75">
      <c r="F127" t="s">
        <v>12</v>
      </c>
      <c r="G127" t="s">
        <v>13</v>
      </c>
      <c r="H127" s="3" t="s">
        <v>14</v>
      </c>
      <c r="I127" s="3" t="s">
        <v>15</v>
      </c>
    </row>
    <row r="128" spans="1:9" ht="12.75">
      <c r="A128" s="4">
        <v>1</v>
      </c>
      <c r="B128" s="10" t="s">
        <v>117</v>
      </c>
      <c r="F128" s="8">
        <v>1</v>
      </c>
      <c r="G128" t="s">
        <v>22</v>
      </c>
      <c r="H128" s="3">
        <v>0</v>
      </c>
      <c r="I128" s="3">
        <f aca="true" t="shared" si="12" ref="I128:I144">H128*F128</f>
        <v>0</v>
      </c>
    </row>
    <row r="129" spans="1:9" ht="12.75">
      <c r="A129" s="4">
        <f>A128+1</f>
        <v>2</v>
      </c>
      <c r="B129" s="10" t="s">
        <v>118</v>
      </c>
      <c r="F129" s="8">
        <v>1</v>
      </c>
      <c r="G129" t="s">
        <v>22</v>
      </c>
      <c r="H129" s="3">
        <v>0</v>
      </c>
      <c r="I129" s="3">
        <f t="shared" si="12"/>
        <v>0</v>
      </c>
    </row>
    <row r="130" spans="1:9" ht="12.75">
      <c r="A130" s="4">
        <f>A129+1</f>
        <v>3</v>
      </c>
      <c r="B130" t="s">
        <v>34</v>
      </c>
      <c r="F130" s="8">
        <v>17</v>
      </c>
      <c r="G130" t="s">
        <v>22</v>
      </c>
      <c r="H130" s="3">
        <v>0</v>
      </c>
      <c r="I130" s="3">
        <f t="shared" si="12"/>
        <v>0</v>
      </c>
    </row>
    <row r="131" spans="1:9" ht="12.75">
      <c r="A131" s="4">
        <f aca="true" t="shared" si="13" ref="A131:A144">A130+1</f>
        <v>4</v>
      </c>
      <c r="B131" s="10" t="s">
        <v>119</v>
      </c>
      <c r="F131" s="8">
        <v>1</v>
      </c>
      <c r="G131" t="s">
        <v>22</v>
      </c>
      <c r="H131" s="3">
        <v>0</v>
      </c>
      <c r="I131" s="3">
        <f t="shared" si="12"/>
        <v>0</v>
      </c>
    </row>
    <row r="132" spans="1:9" ht="12.75">
      <c r="A132" s="4">
        <f t="shared" si="13"/>
        <v>5</v>
      </c>
      <c r="B132" t="s">
        <v>91</v>
      </c>
      <c r="F132" s="8">
        <v>1</v>
      </c>
      <c r="G132" t="s">
        <v>22</v>
      </c>
      <c r="H132" s="3">
        <v>0</v>
      </c>
      <c r="I132" s="3">
        <f t="shared" si="12"/>
        <v>0</v>
      </c>
    </row>
    <row r="133" spans="1:9" ht="12.75">
      <c r="A133" s="4">
        <f t="shared" si="13"/>
        <v>6</v>
      </c>
      <c r="B133" t="s">
        <v>45</v>
      </c>
      <c r="F133" s="8">
        <v>9</v>
      </c>
      <c r="G133" t="s">
        <v>22</v>
      </c>
      <c r="H133" s="3">
        <v>0</v>
      </c>
      <c r="I133" s="3">
        <f t="shared" si="12"/>
        <v>0</v>
      </c>
    </row>
    <row r="134" spans="1:9" ht="12.75">
      <c r="A134" s="4">
        <f t="shared" si="13"/>
        <v>7</v>
      </c>
      <c r="B134" s="10" t="s">
        <v>120</v>
      </c>
      <c r="F134" s="8">
        <v>2</v>
      </c>
      <c r="G134" t="s">
        <v>22</v>
      </c>
      <c r="H134" s="3">
        <v>0</v>
      </c>
      <c r="I134" s="3">
        <f t="shared" si="12"/>
        <v>0</v>
      </c>
    </row>
    <row r="135" spans="1:9" ht="12.75">
      <c r="A135" s="4">
        <f t="shared" si="13"/>
        <v>8</v>
      </c>
      <c r="B135" s="10" t="s">
        <v>92</v>
      </c>
      <c r="F135" s="8">
        <v>1</v>
      </c>
      <c r="G135" t="s">
        <v>22</v>
      </c>
      <c r="H135" s="3">
        <v>0</v>
      </c>
      <c r="I135" s="3">
        <f t="shared" si="12"/>
        <v>0</v>
      </c>
    </row>
    <row r="136" spans="1:9" ht="12.75">
      <c r="A136" s="4">
        <f t="shared" si="13"/>
        <v>9</v>
      </c>
      <c r="B136" s="10" t="s">
        <v>121</v>
      </c>
      <c r="F136" s="8">
        <v>1</v>
      </c>
      <c r="G136" t="s">
        <v>22</v>
      </c>
      <c r="H136" s="3">
        <v>0</v>
      </c>
      <c r="I136" s="3">
        <f t="shared" si="12"/>
        <v>0</v>
      </c>
    </row>
    <row r="137" spans="1:9" ht="12.75">
      <c r="A137" s="4">
        <f t="shared" si="13"/>
        <v>10</v>
      </c>
      <c r="B137" s="10" t="s">
        <v>122</v>
      </c>
      <c r="F137" s="8">
        <v>1</v>
      </c>
      <c r="G137" t="s">
        <v>22</v>
      </c>
      <c r="H137" s="3">
        <v>0</v>
      </c>
      <c r="I137" s="3">
        <f t="shared" si="12"/>
        <v>0</v>
      </c>
    </row>
    <row r="138" spans="1:9" ht="12.75">
      <c r="A138" s="4">
        <f t="shared" si="13"/>
        <v>11</v>
      </c>
      <c r="B138" s="10" t="s">
        <v>123</v>
      </c>
      <c r="F138" s="8">
        <v>1</v>
      </c>
      <c r="G138" t="s">
        <v>22</v>
      </c>
      <c r="H138" s="3">
        <v>0</v>
      </c>
      <c r="I138" s="3">
        <f t="shared" si="12"/>
        <v>0</v>
      </c>
    </row>
    <row r="139" spans="1:9" ht="12.75">
      <c r="A139" s="4">
        <f t="shared" si="13"/>
        <v>12</v>
      </c>
      <c r="B139" s="10" t="s">
        <v>124</v>
      </c>
      <c r="F139" s="8">
        <v>2</v>
      </c>
      <c r="G139" t="s">
        <v>22</v>
      </c>
      <c r="H139" s="3">
        <v>0</v>
      </c>
      <c r="I139" s="3">
        <f t="shared" si="12"/>
        <v>0</v>
      </c>
    </row>
    <row r="140" spans="1:9" ht="12.75">
      <c r="A140" s="4">
        <f t="shared" si="13"/>
        <v>13</v>
      </c>
      <c r="B140" t="s">
        <v>35</v>
      </c>
      <c r="F140" s="8">
        <v>6</v>
      </c>
      <c r="G140" t="s">
        <v>22</v>
      </c>
      <c r="H140" s="3">
        <v>0</v>
      </c>
      <c r="I140" s="3">
        <f t="shared" si="12"/>
        <v>0</v>
      </c>
    </row>
    <row r="141" spans="1:9" ht="12.75">
      <c r="A141" s="4">
        <f t="shared" si="13"/>
        <v>14</v>
      </c>
      <c r="B141" t="s">
        <v>36</v>
      </c>
      <c r="F141" s="8">
        <v>4</v>
      </c>
      <c r="G141" t="s">
        <v>22</v>
      </c>
      <c r="H141" s="3">
        <v>0</v>
      </c>
      <c r="I141" s="3">
        <f t="shared" si="12"/>
        <v>0</v>
      </c>
    </row>
    <row r="142" spans="1:9" ht="12.75">
      <c r="A142" s="4">
        <f t="shared" si="13"/>
        <v>15</v>
      </c>
      <c r="B142" t="s">
        <v>37</v>
      </c>
      <c r="F142" s="8">
        <v>2</v>
      </c>
      <c r="G142" t="s">
        <v>22</v>
      </c>
      <c r="H142" s="3">
        <v>0</v>
      </c>
      <c r="I142" s="3">
        <f t="shared" si="12"/>
        <v>0</v>
      </c>
    </row>
    <row r="143" spans="1:9" ht="12.75">
      <c r="A143" s="4">
        <f t="shared" si="13"/>
        <v>16</v>
      </c>
      <c r="B143" t="s">
        <v>38</v>
      </c>
      <c r="F143" s="8">
        <v>2</v>
      </c>
      <c r="G143" t="s">
        <v>22</v>
      </c>
      <c r="H143" s="3">
        <v>0</v>
      </c>
      <c r="I143" s="3">
        <f t="shared" si="12"/>
        <v>0</v>
      </c>
    </row>
    <row r="144" spans="1:9" ht="12.75">
      <c r="A144" s="4">
        <f t="shared" si="13"/>
        <v>17</v>
      </c>
      <c r="B144" t="s">
        <v>39</v>
      </c>
      <c r="F144" s="8">
        <v>1</v>
      </c>
      <c r="G144" t="s">
        <v>22</v>
      </c>
      <c r="H144" s="3">
        <v>0</v>
      </c>
      <c r="I144" s="3">
        <f t="shared" si="12"/>
        <v>0</v>
      </c>
    </row>
    <row r="146" spans="1:9" ht="12.75">
      <c r="A146" t="s">
        <v>16</v>
      </c>
      <c r="I146" s="3">
        <f>SUM(I128:I144)</f>
        <v>0</v>
      </c>
    </row>
    <row r="148" spans="1:9" ht="12.75">
      <c r="A148" t="s">
        <v>46</v>
      </c>
      <c r="I148" s="3">
        <f>I146*0.05</f>
        <v>0</v>
      </c>
    </row>
    <row r="150" spans="1:9" ht="12.75">
      <c r="A150" t="s">
        <v>40</v>
      </c>
      <c r="I150" s="3">
        <f>SUM(I146:I149)</f>
        <v>0</v>
      </c>
    </row>
    <row r="153" ht="12.75">
      <c r="A153" s="1" t="s">
        <v>132</v>
      </c>
    </row>
    <row r="154" spans="6:9" ht="12.75">
      <c r="F154" t="s">
        <v>12</v>
      </c>
      <c r="G154" t="s">
        <v>13</v>
      </c>
      <c r="H154" s="3" t="s">
        <v>14</v>
      </c>
      <c r="I154" s="3" t="s">
        <v>15</v>
      </c>
    </row>
    <row r="155" spans="1:8" ht="12.75">
      <c r="A155" s="18" t="s">
        <v>125</v>
      </c>
      <c r="G155" s="6"/>
      <c r="H155" s="4"/>
    </row>
    <row r="156" spans="1:9" ht="12.75">
      <c r="A156" s="18" t="s">
        <v>126</v>
      </c>
      <c r="G156" s="6"/>
      <c r="H156" s="4"/>
      <c r="I156" s="3">
        <v>0</v>
      </c>
    </row>
    <row r="157" spans="1:8" ht="12.75">
      <c r="A157" s="4"/>
      <c r="G157" s="6"/>
      <c r="H157" s="4"/>
    </row>
    <row r="158" spans="1:9" ht="12.75">
      <c r="A158" t="s">
        <v>16</v>
      </c>
      <c r="I158" s="3">
        <f>I156</f>
        <v>0</v>
      </c>
    </row>
    <row r="161" ht="12.75">
      <c r="A161" s="1" t="s">
        <v>76</v>
      </c>
    </row>
    <row r="162" spans="6:9" ht="12.75">
      <c r="F162" t="s">
        <v>12</v>
      </c>
      <c r="G162" t="s">
        <v>13</v>
      </c>
      <c r="H162" s="3" t="s">
        <v>14</v>
      </c>
      <c r="I162" s="3" t="s">
        <v>15</v>
      </c>
    </row>
    <row r="163" spans="1:8" ht="12.75">
      <c r="A163" s="21" t="s">
        <v>127</v>
      </c>
      <c r="H163" s="3"/>
    </row>
    <row r="164" spans="1:8" ht="12.75">
      <c r="A164" s="18" t="s">
        <v>128</v>
      </c>
      <c r="H164" s="3"/>
    </row>
    <row r="165" spans="1:9" ht="12.75">
      <c r="A165" s="18" t="s">
        <v>129</v>
      </c>
      <c r="H165" s="3"/>
      <c r="I165" s="3">
        <v>0</v>
      </c>
    </row>
    <row r="166" spans="1:8" ht="12.75">
      <c r="A166" s="18"/>
      <c r="H166" s="3"/>
    </row>
    <row r="167" spans="1:8" ht="12.75">
      <c r="A167" s="18"/>
      <c r="H167" s="3"/>
    </row>
    <row r="168" spans="1:8" ht="12.75">
      <c r="A168" s="18" t="s">
        <v>130</v>
      </c>
      <c r="H168" s="3"/>
    </row>
    <row r="169" ht="12.75">
      <c r="A169" s="1"/>
    </row>
    <row r="170" spans="1:8" ht="12.75">
      <c r="A170" s="4"/>
      <c r="F170" s="8"/>
      <c r="H170" s="3"/>
    </row>
    <row r="174" ht="12.75">
      <c r="A174" s="1"/>
    </row>
    <row r="175" spans="6:8" ht="12.75">
      <c r="F175"/>
      <c r="H175" s="3"/>
    </row>
    <row r="176" spans="1:8" ht="12.75">
      <c r="A176" s="4"/>
      <c r="F176" s="8"/>
      <c r="H176" s="3"/>
    </row>
    <row r="177" spans="1:8" ht="12.75">
      <c r="A177" s="4"/>
      <c r="F177" s="8"/>
      <c r="H177" s="3"/>
    </row>
    <row r="178" spans="1:8" ht="12.75">
      <c r="A178" s="4"/>
      <c r="F178" s="8"/>
      <c r="H178" s="3"/>
    </row>
    <row r="179" spans="1:8" ht="12.75">
      <c r="A179" s="4"/>
      <c r="F179" s="8"/>
      <c r="H179" s="3"/>
    </row>
    <row r="180" spans="1:8" ht="12.75">
      <c r="A180" s="4"/>
      <c r="B180" s="10"/>
      <c r="F180" s="8"/>
      <c r="H180" s="3"/>
    </row>
    <row r="181" spans="1:8" ht="12.75">
      <c r="A181" s="4"/>
      <c r="F181" s="8"/>
      <c r="H181" s="3"/>
    </row>
    <row r="182" spans="1:8" ht="12.75">
      <c r="A182" s="4"/>
      <c r="F182" s="8"/>
      <c r="H182" s="3"/>
    </row>
    <row r="183" spans="1:8" ht="12.75">
      <c r="A183" s="4"/>
      <c r="F183" s="8"/>
      <c r="H183" s="3"/>
    </row>
    <row r="184" spans="1:8" ht="12.75">
      <c r="A184" s="4"/>
      <c r="F184" s="8"/>
      <c r="H184" s="3"/>
    </row>
    <row r="185" spans="1:8" ht="12.75">
      <c r="A185" s="4"/>
      <c r="F185" s="8"/>
      <c r="H185" s="3"/>
    </row>
    <row r="186" spans="1:8" ht="12.75">
      <c r="A186" s="4"/>
      <c r="F186" s="8"/>
      <c r="H186" s="3"/>
    </row>
    <row r="190" ht="12.75">
      <c r="A190" s="1"/>
    </row>
    <row r="191" spans="6:8" ht="12.75">
      <c r="F191"/>
      <c r="H191" s="3"/>
    </row>
    <row r="192" spans="6:8" ht="12.75">
      <c r="F192" s="8"/>
      <c r="H192" s="3"/>
    </row>
    <row r="193" spans="6:8" ht="12.75">
      <c r="F193" s="8"/>
      <c r="H193" s="3"/>
    </row>
    <row r="194" spans="6:8" ht="12.75">
      <c r="F194" s="8"/>
      <c r="H194" s="3"/>
    </row>
    <row r="203" ht="12.75">
      <c r="A203" s="1"/>
    </row>
    <row r="204" spans="6:8" ht="12.75">
      <c r="F204"/>
      <c r="H204" s="3"/>
    </row>
    <row r="205" spans="1:8" ht="12.75">
      <c r="A205" s="4"/>
      <c r="G205" s="6"/>
      <c r="H205" s="4"/>
    </row>
    <row r="206" spans="1:8" ht="12.75">
      <c r="A206" s="4"/>
      <c r="G206" s="6"/>
      <c r="H206" s="4"/>
    </row>
    <row r="207" spans="1:8" ht="12.75">
      <c r="A207" s="4"/>
      <c r="G207" s="6"/>
      <c r="H207" s="4"/>
    </row>
    <row r="211" ht="12.75">
      <c r="A211" s="1"/>
    </row>
    <row r="212" spans="6:8" ht="12.75">
      <c r="F212"/>
      <c r="H212" s="3"/>
    </row>
    <row r="213" spans="1:8" ht="12.75">
      <c r="A213" s="5"/>
      <c r="H213" s="3"/>
    </row>
    <row r="214" spans="1:8" ht="12.75">
      <c r="A214" s="4"/>
      <c r="H214" s="3"/>
    </row>
    <row r="215" spans="1:8" ht="12.75">
      <c r="A215" s="4"/>
      <c r="H215" s="3"/>
    </row>
    <row r="216" spans="1:8" ht="12.75">
      <c r="A216" s="4"/>
      <c r="H216" s="3"/>
    </row>
    <row r="217" spans="1:8" ht="12.75">
      <c r="A217" s="4"/>
      <c r="H217" s="3"/>
    </row>
    <row r="218" spans="1:8" ht="12.75">
      <c r="A218" s="4"/>
      <c r="H218" s="3"/>
    </row>
    <row r="219" spans="1:8" ht="12.75">
      <c r="A219" s="4"/>
      <c r="H219" s="3"/>
    </row>
    <row r="220" spans="1:8" ht="12.75">
      <c r="A220" s="4"/>
      <c r="H220" s="3"/>
    </row>
    <row r="221" spans="1:8" ht="12.75">
      <c r="A221" s="4"/>
      <c r="H221" s="3"/>
    </row>
    <row r="222" spans="1:8" ht="12.75">
      <c r="A222" s="4"/>
      <c r="H222" s="3"/>
    </row>
    <row r="223" spans="1:8" ht="12.75">
      <c r="A223" s="4"/>
      <c r="H223" s="3"/>
    </row>
    <row r="224" spans="1:8" ht="12.75">
      <c r="A224" s="4"/>
      <c r="H224" s="3"/>
    </row>
    <row r="225" spans="1:8" ht="12.75">
      <c r="A225" s="18"/>
      <c r="C225" s="4"/>
      <c r="G225" s="6"/>
      <c r="H225" s="4"/>
    </row>
    <row r="226" ht="12.75">
      <c r="C226" s="4"/>
    </row>
    <row r="229" ht="12.75">
      <c r="G229" s="4"/>
    </row>
    <row r="230" ht="12.75">
      <c r="G230" s="4"/>
    </row>
  </sheetData>
  <sheetProtection/>
  <printOptions/>
  <pageMargins left="0.75" right="0.75" top="1" bottom="1" header="0.5" footer="0.5"/>
  <pageSetup fitToHeight="6" fitToWidth="1" horizontalDpi="300" verticalDpi="300" orientation="portrait" paperSize="9" scale="64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Kosík</dc:creator>
  <cp:keywords/>
  <dc:description/>
  <cp:lastModifiedBy>Motl</cp:lastModifiedBy>
  <cp:lastPrinted>2015-06-09T12:48:14Z</cp:lastPrinted>
  <dcterms:modified xsi:type="dcterms:W3CDTF">2021-12-07T06:24:05Z</dcterms:modified>
  <cp:category/>
  <cp:version/>
  <cp:contentType/>
  <cp:contentStatus/>
</cp:coreProperties>
</file>