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0"/>
  </bookViews>
  <sheets>
    <sheet name="Rekapitulace stavby" sheetId="1" r:id="rId1"/>
    <sheet name="SO01 - Komunikace a zpevn..." sheetId="2" r:id="rId2"/>
    <sheet name="SO02 - Veřejné osvětlení" sheetId="3" r:id="rId3"/>
    <sheet name="SO03 - SSZ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'SO01 - Komunikace a zpevn...'!$C$126:$K$320</definedName>
    <definedName name="_xlnm.Print_Area" localSheetId="1">'SO01 - Komunikace a zpevn...'!$C$4:$J$76,'SO01 - Komunikace a zpevn...'!$C$82:$J$108,'SO01 - Komunikace a zpevn...'!$C$114:$J$320</definedName>
    <definedName name="_xlnm.Print_Titles" localSheetId="1">'SO01 - Komunikace a zpevn...'!$126:$126</definedName>
    <definedName name="_xlnm._FilterDatabase" localSheetId="2" hidden="1">'SO02 - Veřejné osvětlení'!$C$121:$K$275</definedName>
    <definedName name="_xlnm.Print_Area" localSheetId="2">'SO02 - Veřejné osvětlení'!$C$4:$J$76,'SO02 - Veřejné osvětlení'!$C$82:$J$103,'SO02 - Veřejné osvětlení'!$C$109:$J$275</definedName>
    <definedName name="_xlnm.Print_Titles" localSheetId="2">'SO02 - Veřejné osvětlení'!$121:$121</definedName>
    <definedName name="_xlnm._FilterDatabase" localSheetId="3" hidden="1">'SO03 - SSZ'!$C$129:$K$717</definedName>
    <definedName name="_xlnm.Print_Area" localSheetId="3">'SO03 - SSZ'!$C$4:$J$76,'SO03 - SSZ'!$C$82:$J$111,'SO03 - SSZ'!$C$117:$J$717</definedName>
    <definedName name="_xlnm.Print_Titles" localSheetId="3">'SO03 - SSZ'!$129:$129</definedName>
    <definedName name="_xlnm.Print_Area" localSheetId="4">'Seznam figur'!$C$4:$G$22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P299"/>
  <c r="J37"/>
  <c r="J36"/>
  <c i="1" r="AY97"/>
  <c i="4" r="J35"/>
  <c i="1" r="AX97"/>
  <c i="4" r="BI712"/>
  <c r="BH712"/>
  <c r="BG712"/>
  <c r="BF712"/>
  <c r="T712"/>
  <c r="T711"/>
  <c r="R712"/>
  <c r="R711"/>
  <c r="P712"/>
  <c r="P711"/>
  <c r="BI705"/>
  <c r="BH705"/>
  <c r="BG705"/>
  <c r="BF705"/>
  <c r="T705"/>
  <c r="T704"/>
  <c r="R705"/>
  <c r="R704"/>
  <c r="P705"/>
  <c r="P704"/>
  <c r="BI698"/>
  <c r="BH698"/>
  <c r="BG698"/>
  <c r="BF698"/>
  <c r="T698"/>
  <c r="R698"/>
  <c r="P698"/>
  <c r="BI692"/>
  <c r="BH692"/>
  <c r="BG692"/>
  <c r="BF692"/>
  <c r="T692"/>
  <c r="R692"/>
  <c r="P692"/>
  <c r="BI686"/>
  <c r="BH686"/>
  <c r="BG686"/>
  <c r="BF686"/>
  <c r="T686"/>
  <c r="R686"/>
  <c r="P686"/>
  <c r="BI678"/>
  <c r="BH678"/>
  <c r="BG678"/>
  <c r="BF678"/>
  <c r="T678"/>
  <c r="T677"/>
  <c r="R678"/>
  <c r="R677"/>
  <c r="P678"/>
  <c r="P677"/>
  <c r="BI670"/>
  <c r="BH670"/>
  <c r="BG670"/>
  <c r="BF670"/>
  <c r="T670"/>
  <c r="R670"/>
  <c r="P670"/>
  <c r="BI664"/>
  <c r="BH664"/>
  <c r="BG664"/>
  <c r="BF664"/>
  <c r="T664"/>
  <c r="R664"/>
  <c r="P664"/>
  <c r="BI658"/>
  <c r="BH658"/>
  <c r="BG658"/>
  <c r="BF658"/>
  <c r="T658"/>
  <c r="R658"/>
  <c r="P658"/>
  <c r="BI652"/>
  <c r="BH652"/>
  <c r="BG652"/>
  <c r="BF652"/>
  <c r="T652"/>
  <c r="R652"/>
  <c r="P652"/>
  <c r="BI646"/>
  <c r="BH646"/>
  <c r="BG646"/>
  <c r="BF646"/>
  <c r="T646"/>
  <c r="R646"/>
  <c r="P646"/>
  <c r="BI640"/>
  <c r="BH640"/>
  <c r="BG640"/>
  <c r="BF640"/>
  <c r="T640"/>
  <c r="R640"/>
  <c r="P640"/>
  <c r="BI634"/>
  <c r="BH634"/>
  <c r="BG634"/>
  <c r="BF634"/>
  <c r="T634"/>
  <c r="R634"/>
  <c r="P634"/>
  <c r="BI628"/>
  <c r="BH628"/>
  <c r="BG628"/>
  <c r="BF628"/>
  <c r="T628"/>
  <c r="R628"/>
  <c r="P628"/>
  <c r="BI622"/>
  <c r="BH622"/>
  <c r="BG622"/>
  <c r="BF622"/>
  <c r="T622"/>
  <c r="R622"/>
  <c r="P622"/>
  <c r="BI616"/>
  <c r="BH616"/>
  <c r="BG616"/>
  <c r="BF616"/>
  <c r="T616"/>
  <c r="R616"/>
  <c r="P616"/>
  <c r="BI610"/>
  <c r="BH610"/>
  <c r="BG610"/>
  <c r="BF610"/>
  <c r="T610"/>
  <c r="R610"/>
  <c r="P610"/>
  <c r="BI604"/>
  <c r="BH604"/>
  <c r="BG604"/>
  <c r="BF604"/>
  <c r="T604"/>
  <c r="R604"/>
  <c r="P604"/>
  <c r="BI598"/>
  <c r="BH598"/>
  <c r="BG598"/>
  <c r="BF598"/>
  <c r="T598"/>
  <c r="R598"/>
  <c r="P598"/>
  <c r="BI593"/>
  <c r="BH593"/>
  <c r="BG593"/>
  <c r="BF593"/>
  <c r="T593"/>
  <c r="R593"/>
  <c r="P593"/>
  <c r="BI587"/>
  <c r="BH587"/>
  <c r="BG587"/>
  <c r="BF587"/>
  <c r="T587"/>
  <c r="R587"/>
  <c r="P587"/>
  <c r="BI580"/>
  <c r="BH580"/>
  <c r="BG580"/>
  <c r="BF580"/>
  <c r="T580"/>
  <c r="R580"/>
  <c r="P580"/>
  <c r="BI573"/>
  <c r="BH573"/>
  <c r="BG573"/>
  <c r="BF573"/>
  <c r="T573"/>
  <c r="R573"/>
  <c r="P573"/>
  <c r="BI566"/>
  <c r="BH566"/>
  <c r="BG566"/>
  <c r="BF566"/>
  <c r="T566"/>
  <c r="R566"/>
  <c r="P566"/>
  <c r="BI560"/>
  <c r="BH560"/>
  <c r="BG560"/>
  <c r="BF560"/>
  <c r="T560"/>
  <c r="R560"/>
  <c r="P560"/>
  <c r="BI553"/>
  <c r="BH553"/>
  <c r="BG553"/>
  <c r="BF553"/>
  <c r="T553"/>
  <c r="R553"/>
  <c r="P553"/>
  <c r="BI546"/>
  <c r="BH546"/>
  <c r="BG546"/>
  <c r="BF546"/>
  <c r="T546"/>
  <c r="R546"/>
  <c r="P546"/>
  <c r="BI540"/>
  <c r="BH540"/>
  <c r="BG540"/>
  <c r="BF540"/>
  <c r="T540"/>
  <c r="R540"/>
  <c r="P540"/>
  <c r="BI534"/>
  <c r="BH534"/>
  <c r="BG534"/>
  <c r="BF534"/>
  <c r="T534"/>
  <c r="R534"/>
  <c r="P534"/>
  <c r="BI528"/>
  <c r="BH528"/>
  <c r="BG528"/>
  <c r="BF528"/>
  <c r="T528"/>
  <c r="R528"/>
  <c r="P528"/>
  <c r="BI522"/>
  <c r="BH522"/>
  <c r="BG522"/>
  <c r="BF522"/>
  <c r="T522"/>
  <c r="R522"/>
  <c r="P522"/>
  <c r="BI516"/>
  <c r="BH516"/>
  <c r="BG516"/>
  <c r="BF516"/>
  <c r="T516"/>
  <c r="R516"/>
  <c r="P516"/>
  <c r="BI510"/>
  <c r="BH510"/>
  <c r="BG510"/>
  <c r="BF510"/>
  <c r="T510"/>
  <c r="R510"/>
  <c r="P510"/>
  <c r="BI502"/>
  <c r="BH502"/>
  <c r="BG502"/>
  <c r="BF502"/>
  <c r="T502"/>
  <c r="R502"/>
  <c r="P502"/>
  <c r="BI494"/>
  <c r="BH494"/>
  <c r="BG494"/>
  <c r="BF494"/>
  <c r="T494"/>
  <c r="R494"/>
  <c r="P494"/>
  <c r="BI486"/>
  <c r="BH486"/>
  <c r="BG486"/>
  <c r="BF486"/>
  <c r="T486"/>
  <c r="R486"/>
  <c r="P486"/>
  <c r="BI480"/>
  <c r="BH480"/>
  <c r="BG480"/>
  <c r="BF480"/>
  <c r="T480"/>
  <c r="R480"/>
  <c r="P480"/>
  <c r="BI474"/>
  <c r="BH474"/>
  <c r="BG474"/>
  <c r="BF474"/>
  <c r="T474"/>
  <c r="R474"/>
  <c r="P474"/>
  <c r="BI468"/>
  <c r="BH468"/>
  <c r="BG468"/>
  <c r="BF468"/>
  <c r="T468"/>
  <c r="R468"/>
  <c r="P468"/>
  <c r="BI460"/>
  <c r="BH460"/>
  <c r="BG460"/>
  <c r="BF460"/>
  <c r="T460"/>
  <c r="R460"/>
  <c r="P460"/>
  <c r="BI452"/>
  <c r="BH452"/>
  <c r="BG452"/>
  <c r="BF452"/>
  <c r="T452"/>
  <c r="R452"/>
  <c r="P452"/>
  <c r="BI444"/>
  <c r="BH444"/>
  <c r="BG444"/>
  <c r="BF444"/>
  <c r="T444"/>
  <c r="R444"/>
  <c r="P444"/>
  <c r="BI436"/>
  <c r="BH436"/>
  <c r="BG436"/>
  <c r="BF436"/>
  <c r="T436"/>
  <c r="R436"/>
  <c r="P436"/>
  <c r="BI428"/>
  <c r="BH428"/>
  <c r="BG428"/>
  <c r="BF428"/>
  <c r="T428"/>
  <c r="R428"/>
  <c r="P428"/>
  <c r="BI422"/>
  <c r="BH422"/>
  <c r="BG422"/>
  <c r="BF422"/>
  <c r="T422"/>
  <c r="R422"/>
  <c r="P422"/>
  <c r="BI416"/>
  <c r="BH416"/>
  <c r="BG416"/>
  <c r="BF416"/>
  <c r="T416"/>
  <c r="R416"/>
  <c r="P416"/>
  <c r="BI410"/>
  <c r="BH410"/>
  <c r="BG410"/>
  <c r="BF410"/>
  <c r="T410"/>
  <c r="R410"/>
  <c r="P410"/>
  <c r="BI404"/>
  <c r="BH404"/>
  <c r="BG404"/>
  <c r="BF404"/>
  <c r="T404"/>
  <c r="R404"/>
  <c r="P404"/>
  <c r="BI398"/>
  <c r="BH398"/>
  <c r="BG398"/>
  <c r="BF398"/>
  <c r="T398"/>
  <c r="R398"/>
  <c r="P398"/>
  <c r="BI392"/>
  <c r="BH392"/>
  <c r="BG392"/>
  <c r="BF392"/>
  <c r="T392"/>
  <c r="R392"/>
  <c r="P392"/>
  <c r="BI386"/>
  <c r="BH386"/>
  <c r="BG386"/>
  <c r="BF386"/>
  <c r="T386"/>
  <c r="R386"/>
  <c r="P386"/>
  <c r="BI376"/>
  <c r="BH376"/>
  <c r="BG376"/>
  <c r="BF376"/>
  <c r="T376"/>
  <c r="R376"/>
  <c r="P376"/>
  <c r="BI366"/>
  <c r="BH366"/>
  <c r="BG366"/>
  <c r="BF366"/>
  <c r="T366"/>
  <c r="R366"/>
  <c r="P366"/>
  <c r="BI360"/>
  <c r="BH360"/>
  <c r="BG360"/>
  <c r="BF360"/>
  <c r="T360"/>
  <c r="R360"/>
  <c r="P360"/>
  <c r="BI354"/>
  <c r="BH354"/>
  <c r="BG354"/>
  <c r="BF354"/>
  <c r="T354"/>
  <c r="R354"/>
  <c r="P354"/>
  <c r="BI348"/>
  <c r="BH348"/>
  <c r="BG348"/>
  <c r="BF348"/>
  <c r="T348"/>
  <c r="R348"/>
  <c r="P348"/>
  <c r="BI346"/>
  <c r="BH346"/>
  <c r="BG346"/>
  <c r="BF346"/>
  <c r="T346"/>
  <c r="R346"/>
  <c r="P346"/>
  <c r="BI340"/>
  <c r="BH340"/>
  <c r="BG340"/>
  <c r="BF340"/>
  <c r="T340"/>
  <c r="R340"/>
  <c r="P340"/>
  <c r="BI332"/>
  <c r="BH332"/>
  <c r="BG332"/>
  <c r="BF332"/>
  <c r="T332"/>
  <c r="R332"/>
  <c r="P332"/>
  <c r="BI326"/>
  <c r="BH326"/>
  <c r="BG326"/>
  <c r="BF326"/>
  <c r="T326"/>
  <c r="R326"/>
  <c r="P326"/>
  <c r="BI317"/>
  <c r="BH317"/>
  <c r="BG317"/>
  <c r="BF317"/>
  <c r="T317"/>
  <c r="R317"/>
  <c r="P317"/>
  <c r="BI310"/>
  <c r="BH310"/>
  <c r="BG310"/>
  <c r="BF310"/>
  <c r="T310"/>
  <c r="R310"/>
  <c r="P310"/>
  <c r="BI305"/>
  <c r="BH305"/>
  <c r="BG305"/>
  <c r="BF305"/>
  <c r="T305"/>
  <c r="R305"/>
  <c r="P305"/>
  <c r="BI300"/>
  <c r="BH300"/>
  <c r="BG300"/>
  <c r="BF300"/>
  <c r="T300"/>
  <c r="R300"/>
  <c r="P300"/>
  <c r="BI296"/>
  <c r="BH296"/>
  <c r="BG296"/>
  <c r="BF296"/>
  <c r="T296"/>
  <c r="T295"/>
  <c r="R296"/>
  <c r="R295"/>
  <c r="P296"/>
  <c r="P295"/>
  <c r="BI287"/>
  <c r="BH287"/>
  <c r="BG287"/>
  <c r="BF287"/>
  <c r="T287"/>
  <c r="T286"/>
  <c r="R287"/>
  <c r="R286"/>
  <c r="P287"/>
  <c r="P286"/>
  <c r="BI280"/>
  <c r="BH280"/>
  <c r="BG280"/>
  <c r="BF280"/>
  <c r="T280"/>
  <c r="R280"/>
  <c r="P280"/>
  <c r="BI274"/>
  <c r="BH274"/>
  <c r="BG274"/>
  <c r="BF274"/>
  <c r="T274"/>
  <c r="R274"/>
  <c r="P274"/>
  <c r="BI266"/>
  <c r="BH266"/>
  <c r="BG266"/>
  <c r="BF266"/>
  <c r="T266"/>
  <c r="R266"/>
  <c r="P266"/>
  <c r="BI258"/>
  <c r="BH258"/>
  <c r="BG258"/>
  <c r="BF258"/>
  <c r="T258"/>
  <c r="R258"/>
  <c r="P258"/>
  <c r="BI250"/>
  <c r="BH250"/>
  <c r="BG250"/>
  <c r="BF250"/>
  <c r="T250"/>
  <c r="R250"/>
  <c r="P250"/>
  <c r="BI242"/>
  <c r="BH242"/>
  <c r="BG242"/>
  <c r="BF242"/>
  <c r="T242"/>
  <c r="R242"/>
  <c r="P242"/>
  <c r="BI235"/>
  <c r="BH235"/>
  <c r="BG235"/>
  <c r="BF235"/>
  <c r="T235"/>
  <c r="R235"/>
  <c r="P235"/>
  <c r="BI228"/>
  <c r="BH228"/>
  <c r="BG228"/>
  <c r="BF228"/>
  <c r="T228"/>
  <c r="R228"/>
  <c r="P228"/>
  <c r="BI221"/>
  <c r="BH221"/>
  <c r="BG221"/>
  <c r="BF221"/>
  <c r="T221"/>
  <c r="R221"/>
  <c r="P221"/>
  <c r="BI215"/>
  <c r="BH215"/>
  <c r="BG215"/>
  <c r="BF215"/>
  <c r="T215"/>
  <c r="R215"/>
  <c r="P215"/>
  <c r="BI209"/>
  <c r="BH209"/>
  <c r="BG209"/>
  <c r="BF209"/>
  <c r="T209"/>
  <c r="R209"/>
  <c r="P209"/>
  <c r="BI203"/>
  <c r="BH203"/>
  <c r="BG203"/>
  <c r="BF203"/>
  <c r="T203"/>
  <c r="R203"/>
  <c r="P203"/>
  <c r="BI197"/>
  <c r="BH197"/>
  <c r="BG197"/>
  <c r="BF197"/>
  <c r="T197"/>
  <c r="R197"/>
  <c r="P197"/>
  <c r="BI192"/>
  <c r="BH192"/>
  <c r="BG192"/>
  <c r="BF192"/>
  <c r="T192"/>
  <c r="R192"/>
  <c r="P192"/>
  <c r="BI184"/>
  <c r="BH184"/>
  <c r="BG184"/>
  <c r="BF184"/>
  <c r="T184"/>
  <c r="R184"/>
  <c r="P184"/>
  <c r="BI178"/>
  <c r="BH178"/>
  <c r="BG178"/>
  <c r="BF178"/>
  <c r="T178"/>
  <c r="R178"/>
  <c r="P178"/>
  <c r="BI172"/>
  <c r="BH172"/>
  <c r="BG172"/>
  <c r="BF172"/>
  <c r="T172"/>
  <c r="R172"/>
  <c r="P172"/>
  <c r="BI166"/>
  <c r="BH166"/>
  <c r="BG166"/>
  <c r="BF166"/>
  <c r="T166"/>
  <c r="R166"/>
  <c r="P166"/>
  <c r="BI160"/>
  <c r="BH160"/>
  <c r="BG160"/>
  <c r="BF160"/>
  <c r="T160"/>
  <c r="R160"/>
  <c r="P160"/>
  <c r="BI153"/>
  <c r="BH153"/>
  <c r="BG153"/>
  <c r="BF153"/>
  <c r="T153"/>
  <c r="R153"/>
  <c r="P153"/>
  <c r="BI147"/>
  <c r="BH147"/>
  <c r="BG147"/>
  <c r="BF147"/>
  <c r="T147"/>
  <c r="R147"/>
  <c r="P147"/>
  <c r="BI139"/>
  <c r="BH139"/>
  <c r="BG139"/>
  <c r="BF139"/>
  <c r="T139"/>
  <c r="R139"/>
  <c r="P139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126"/>
  <c r="J20"/>
  <c r="J18"/>
  <c r="E18"/>
  <c r="F127"/>
  <c r="J17"/>
  <c r="J15"/>
  <c r="E15"/>
  <c r="F91"/>
  <c r="J14"/>
  <c r="J12"/>
  <c r="J89"/>
  <c r="E7"/>
  <c r="E120"/>
  <c i="3" r="J37"/>
  <c r="J36"/>
  <c i="1" r="AY96"/>
  <c i="3" r="J35"/>
  <c i="1" r="AX96"/>
  <c i="3"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92"/>
  <c r="J17"/>
  <c r="J15"/>
  <c r="E15"/>
  <c r="F118"/>
  <c r="J14"/>
  <c r="J12"/>
  <c r="J89"/>
  <c r="E7"/>
  <c r="E112"/>
  <c i="2" r="J37"/>
  <c r="J36"/>
  <c i="1" r="AY95"/>
  <c i="2" r="J35"/>
  <c i="1" r="AX95"/>
  <c i="2" r="BI319"/>
  <c r="BH319"/>
  <c r="BG319"/>
  <c r="BF319"/>
  <c r="T319"/>
  <c r="T318"/>
  <c r="R319"/>
  <c r="R318"/>
  <c r="P319"/>
  <c r="P318"/>
  <c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T300"/>
  <c r="R301"/>
  <c r="R300"/>
  <c r="P301"/>
  <c r="P300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2"/>
  <c r="BH282"/>
  <c r="BG282"/>
  <c r="BF282"/>
  <c r="T282"/>
  <c r="R282"/>
  <c r="P282"/>
  <c r="BI280"/>
  <c r="BH280"/>
  <c r="BG280"/>
  <c r="BF280"/>
  <c r="T280"/>
  <c r="R280"/>
  <c r="P280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6"/>
  <c r="BH226"/>
  <c r="BG226"/>
  <c r="BF226"/>
  <c r="T226"/>
  <c r="R226"/>
  <c r="P226"/>
  <c r="BI221"/>
  <c r="BH221"/>
  <c r="BG221"/>
  <c r="BF221"/>
  <c r="T221"/>
  <c r="R221"/>
  <c r="P221"/>
  <c r="BI218"/>
  <c r="BH218"/>
  <c r="BG218"/>
  <c r="BF218"/>
  <c r="T218"/>
  <c r="R218"/>
  <c r="P218"/>
  <c r="BI213"/>
  <c r="BH213"/>
  <c r="BG213"/>
  <c r="BF213"/>
  <c r="T213"/>
  <c r="R213"/>
  <c r="P213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92"/>
  <c r="J17"/>
  <c r="J15"/>
  <c r="E15"/>
  <c r="F123"/>
  <c r="J14"/>
  <c r="J12"/>
  <c r="J121"/>
  <c r="E7"/>
  <c r="E85"/>
  <c i="1" r="L90"/>
  <c r="AM90"/>
  <c r="AM89"/>
  <c r="L89"/>
  <c r="AM87"/>
  <c r="L87"/>
  <c r="L85"/>
  <c r="L84"/>
  <c i="2" r="BK316"/>
  <c r="J316"/>
  <c r="BK311"/>
  <c r="J309"/>
  <c r="BK305"/>
  <c r="J301"/>
  <c r="BK294"/>
  <c r="J291"/>
  <c r="J288"/>
  <c r="J275"/>
  <c r="J261"/>
  <c r="BK250"/>
  <c r="BK226"/>
  <c r="BK203"/>
  <c r="BK195"/>
  <c r="J186"/>
  <c r="J176"/>
  <c r="J157"/>
  <c r="BK150"/>
  <c r="BK139"/>
  <c r="BK130"/>
  <c r="J282"/>
  <c r="J267"/>
  <c r="BK258"/>
  <c r="BK243"/>
  <c r="BK232"/>
  <c r="J213"/>
  <c r="J203"/>
  <c r="BK186"/>
  <c r="J178"/>
  <c r="J172"/>
  <c r="BK157"/>
  <c r="J136"/>
  <c r="BK280"/>
  <c r="BK267"/>
  <c r="J253"/>
  <c r="J243"/>
  <c r="J232"/>
  <c r="BK213"/>
  <c r="J170"/>
  <c r="J152"/>
  <c r="J264"/>
  <c r="J235"/>
  <c r="J190"/>
  <c r="BK162"/>
  <c r="BK147"/>
  <c r="J142"/>
  <c i="3" r="J267"/>
  <c r="J260"/>
  <c r="J252"/>
  <c r="BK250"/>
  <c r="BK241"/>
  <c r="J239"/>
  <c r="J233"/>
  <c r="BK227"/>
  <c r="J217"/>
  <c r="J206"/>
  <c r="BK199"/>
  <c r="BK193"/>
  <c r="BK183"/>
  <c r="J177"/>
  <c r="BK171"/>
  <c r="J161"/>
  <c r="J141"/>
  <c r="BK135"/>
  <c r="J129"/>
  <c r="BK260"/>
  <c r="J246"/>
  <c r="J237"/>
  <c r="BK215"/>
  <c r="J191"/>
  <c r="J167"/>
  <c r="J157"/>
  <c r="J135"/>
  <c r="J273"/>
  <c r="J258"/>
  <c r="J235"/>
  <c r="J225"/>
  <c r="BK219"/>
  <c r="BK212"/>
  <c r="J183"/>
  <c r="J171"/>
  <c r="J155"/>
  <c r="J147"/>
  <c r="BK125"/>
  <c r="J256"/>
  <c r="BK252"/>
  <c r="BK246"/>
  <c r="BK229"/>
  <c r="J219"/>
  <c r="J199"/>
  <c r="J193"/>
  <c r="BK177"/>
  <c r="BK161"/>
  <c r="BK159"/>
  <c r="BK151"/>
  <c r="BK145"/>
  <c r="J139"/>
  <c r="J127"/>
  <c i="4" r="J692"/>
  <c r="J678"/>
  <c r="J658"/>
  <c r="BK610"/>
  <c r="BK580"/>
  <c r="BK528"/>
  <c r="BK494"/>
  <c r="J444"/>
  <c r="BK416"/>
  <c r="J354"/>
  <c r="BK317"/>
  <c r="J287"/>
  <c r="BK250"/>
  <c r="BK197"/>
  <c r="BK172"/>
  <c r="BK153"/>
  <c r="J712"/>
  <c r="J698"/>
  <c r="BK686"/>
  <c r="J640"/>
  <c r="BK616"/>
  <c r="BK587"/>
  <c r="BK534"/>
  <c r="J502"/>
  <c r="J480"/>
  <c r="J404"/>
  <c r="J386"/>
  <c r="BK354"/>
  <c r="BK340"/>
  <c r="J317"/>
  <c r="BK274"/>
  <c r="J228"/>
  <c r="J209"/>
  <c r="BK192"/>
  <c r="J160"/>
  <c r="BK147"/>
  <c r="J652"/>
  <c r="J258"/>
  <c r="J235"/>
  <c r="BK678"/>
  <c r="BK640"/>
  <c r="J587"/>
  <c r="BK573"/>
  <c r="BK553"/>
  <c r="J510"/>
  <c r="J436"/>
  <c r="J410"/>
  <c r="BK348"/>
  <c r="J310"/>
  <c r="J242"/>
  <c r="J178"/>
  <c r="BK133"/>
  <c i="2" r="J319"/>
  <c r="BK314"/>
  <c r="J311"/>
  <c r="J307"/>
  <c r="BK301"/>
  <c r="J297"/>
  <c r="BK291"/>
  <c r="BK286"/>
  <c r="BK273"/>
  <c r="J269"/>
  <c r="BK247"/>
  <c r="BK221"/>
  <c r="J198"/>
  <c r="BK190"/>
  <c r="J180"/>
  <c r="J174"/>
  <c r="BK152"/>
  <c r="J147"/>
  <c r="BK133"/>
  <c r="BK275"/>
  <c r="BK264"/>
  <c r="BK253"/>
  <c r="BK238"/>
  <c r="J218"/>
  <c r="J207"/>
  <c r="BK198"/>
  <c r="BK180"/>
  <c r="BK170"/>
  <c r="J155"/>
  <c r="J133"/>
  <c r="BK269"/>
  <c r="J256"/>
  <c r="J245"/>
  <c r="BK235"/>
  <c r="BK218"/>
  <c r="J200"/>
  <c r="BK160"/>
  <c r="J139"/>
  <c r="BK245"/>
  <c r="BK192"/>
  <c r="BK172"/>
  <c r="J150"/>
  <c r="J130"/>
  <c i="3" r="BK270"/>
  <c r="J264"/>
  <c r="BK256"/>
  <c r="BK235"/>
  <c r="J231"/>
  <c r="BK225"/>
  <c r="BK210"/>
  <c r="J197"/>
  <c r="J187"/>
  <c r="BK179"/>
  <c r="BK173"/>
  <c r="BK169"/>
  <c r="J145"/>
  <c r="BK139"/>
  <c r="J133"/>
  <c r="BK273"/>
  <c r="BK258"/>
  <c r="BK244"/>
  <c r="J221"/>
  <c r="BK206"/>
  <c r="BK187"/>
  <c r="J173"/>
  <c r="J159"/>
  <c r="J151"/>
  <c r="J125"/>
  <c r="J262"/>
  <c r="BK239"/>
  <c r="BK231"/>
  <c r="BK221"/>
  <c r="J215"/>
  <c r="J189"/>
  <c r="J181"/>
  <c r="BK165"/>
  <c r="BK149"/>
  <c r="J131"/>
  <c r="BK262"/>
  <c r="J250"/>
  <c r="J227"/>
  <c r="J210"/>
  <c r="BK201"/>
  <c r="J195"/>
  <c r="J179"/>
  <c r="J169"/>
  <c r="J153"/>
  <c r="J149"/>
  <c r="BK143"/>
  <c r="J137"/>
  <c i="4" r="J670"/>
  <c r="BK604"/>
  <c r="BK540"/>
  <c r="BK480"/>
  <c r="BK468"/>
  <c r="BK436"/>
  <c r="J376"/>
  <c r="J305"/>
  <c r="BK280"/>
  <c r="J215"/>
  <c r="BK178"/>
  <c r="BK160"/>
  <c r="BK139"/>
  <c r="BK705"/>
  <c r="BK698"/>
  <c r="BK670"/>
  <c r="J634"/>
  <c r="BK622"/>
  <c r="BK593"/>
  <c r="J546"/>
  <c r="BK516"/>
  <c r="J486"/>
  <c r="J422"/>
  <c r="BK392"/>
  <c r="J360"/>
  <c r="J346"/>
  <c r="BK296"/>
  <c r="BK266"/>
  <c r="BK215"/>
  <c r="J197"/>
  <c r="J172"/>
  <c r="J139"/>
  <c r="BK628"/>
  <c r="J593"/>
  <c r="BK560"/>
  <c r="BK546"/>
  <c r="BK522"/>
  <c r="BK510"/>
  <c r="BK486"/>
  <c r="J452"/>
  <c r="BK428"/>
  <c r="BK410"/>
  <c r="BK386"/>
  <c r="J366"/>
  <c r="BK346"/>
  <c r="BK310"/>
  <c r="BK300"/>
  <c r="BK287"/>
  <c r="J250"/>
  <c r="BK209"/>
  <c r="J664"/>
  <c r="BK634"/>
  <c r="J604"/>
  <c r="J560"/>
  <c r="J474"/>
  <c r="J428"/>
  <c r="J326"/>
  <c r="J266"/>
  <c r="BK184"/>
  <c r="J147"/>
  <c i="2" r="BK319"/>
  <c r="J314"/>
  <c r="BK309"/>
  <c r="BK307"/>
  <c r="J305"/>
  <c r="BK297"/>
  <c r="J294"/>
  <c r="BK288"/>
  <c r="BK282"/>
  <c r="J271"/>
  <c r="J258"/>
  <c r="J240"/>
  <c r="BK200"/>
  <c r="J192"/>
  <c r="J182"/>
  <c r="BK178"/>
  <c r="J165"/>
  <c r="BK155"/>
  <c r="BK136"/>
  <c r="J286"/>
  <c r="J280"/>
  <c r="J273"/>
  <c r="BK256"/>
  <c r="BK240"/>
  <c r="J226"/>
  <c r="J205"/>
  <c r="J195"/>
  <c r="BK182"/>
  <c r="BK176"/>
  <c r="J162"/>
  <c r="BK144"/>
  <c r="BK271"/>
  <c r="BK261"/>
  <c r="J250"/>
  <c r="J238"/>
  <c r="J221"/>
  <c r="BK205"/>
  <c r="BK165"/>
  <c r="BK142"/>
  <c r="J247"/>
  <c r="BK207"/>
  <c r="BK174"/>
  <c r="J160"/>
  <c r="J144"/>
  <c i="1" r="AS94"/>
  <c i="3" r="BK237"/>
  <c r="J229"/>
  <c r="J223"/>
  <c r="BK203"/>
  <c r="J201"/>
  <c r="BK195"/>
  <c r="BK189"/>
  <c r="BK181"/>
  <c r="BK175"/>
  <c r="BK163"/>
  <c r="J143"/>
  <c r="BK137"/>
  <c r="BK131"/>
  <c r="J270"/>
  <c r="BK254"/>
  <c r="J241"/>
  <c r="BK208"/>
  <c r="J203"/>
  <c r="J185"/>
  <c r="J163"/>
  <c r="BK155"/>
  <c r="BK127"/>
  <c r="BK264"/>
  <c r="BK248"/>
  <c r="BK233"/>
  <c r="BK223"/>
  <c r="BK217"/>
  <c r="BK185"/>
  <c r="BK167"/>
  <c r="BK153"/>
  <c r="BK133"/>
  <c r="BK267"/>
  <c r="J254"/>
  <c r="J248"/>
  <c r="J244"/>
  <c r="J212"/>
  <c r="J208"/>
  <c r="BK197"/>
  <c r="BK191"/>
  <c r="J175"/>
  <c r="J165"/>
  <c r="BK157"/>
  <c r="BK147"/>
  <c r="BK141"/>
  <c r="BK129"/>
  <c i="4" r="J686"/>
  <c r="BK664"/>
  <c r="J622"/>
  <c r="J598"/>
  <c r="J522"/>
  <c r="BK474"/>
  <c r="BK452"/>
  <c r="J398"/>
  <c r="J340"/>
  <c r="J300"/>
  <c r="BK258"/>
  <c r="BK228"/>
  <c r="J192"/>
  <c r="BK166"/>
  <c r="BK712"/>
  <c r="J705"/>
  <c r="BK692"/>
  <c r="J646"/>
  <c r="J628"/>
  <c r="J610"/>
  <c r="J566"/>
  <c r="J528"/>
  <c r="J494"/>
  <c r="J460"/>
  <c r="BK398"/>
  <c r="BK366"/>
  <c r="J348"/>
  <c r="BK326"/>
  <c r="J280"/>
  <c r="BK235"/>
  <c r="BK221"/>
  <c r="J203"/>
  <c r="J184"/>
  <c r="J153"/>
  <c r="BK658"/>
  <c r="BK646"/>
  <c r="BK598"/>
  <c r="J573"/>
  <c r="J553"/>
  <c r="J540"/>
  <c r="J516"/>
  <c r="BK502"/>
  <c r="BK460"/>
  <c r="BK444"/>
  <c r="BK422"/>
  <c r="J392"/>
  <c r="BK376"/>
  <c r="BK360"/>
  <c r="BK332"/>
  <c r="BK305"/>
  <c r="J296"/>
  <c r="J274"/>
  <c r="BK242"/>
  <c r="BK203"/>
  <c r="BK652"/>
  <c r="J616"/>
  <c r="J580"/>
  <c r="BK566"/>
  <c r="J534"/>
  <c r="J468"/>
  <c r="J416"/>
  <c r="BK404"/>
  <c r="J332"/>
  <c r="J221"/>
  <c r="J166"/>
  <c r="J133"/>
  <c i="2" l="1" r="R129"/>
  <c r="P164"/>
  <c r="R164"/>
  <c r="BK197"/>
  <c r="J197"/>
  <c r="J100"/>
  <c r="T197"/>
  <c r="T202"/>
  <c r="R285"/>
  <c r="BK304"/>
  <c r="J304"/>
  <c r="J105"/>
  <c r="T304"/>
  <c r="R313"/>
  <c i="3" r="T124"/>
  <c r="R205"/>
  <c r="P214"/>
  <c r="BK243"/>
  <c r="J243"/>
  <c r="J101"/>
  <c r="R243"/>
  <c r="P266"/>
  <c i="4" r="R132"/>
  <c r="P249"/>
  <c r="BK339"/>
  <c r="J339"/>
  <c r="J104"/>
  <c r="P339"/>
  <c r="P298"/>
  <c r="BK603"/>
  <c r="J603"/>
  <c r="J105"/>
  <c r="P603"/>
  <c r="P685"/>
  <c r="P684"/>
  <c i="2" r="BK129"/>
  <c r="J129"/>
  <c r="J98"/>
  <c r="T129"/>
  <c r="BK202"/>
  <c r="J202"/>
  <c r="J101"/>
  <c r="P202"/>
  <c r="BK285"/>
  <c r="J285"/>
  <c r="J102"/>
  <c r="T285"/>
  <c r="R304"/>
  <c r="R303"/>
  <c r="P313"/>
  <c i="3" r="BK124"/>
  <c r="J124"/>
  <c r="J98"/>
  <c r="R124"/>
  <c r="BK214"/>
  <c r="J214"/>
  <c r="J100"/>
  <c r="R214"/>
  <c r="P243"/>
  <c r="BK266"/>
  <c r="J266"/>
  <c r="J102"/>
  <c r="T266"/>
  <c i="4" r="T132"/>
  <c r="R249"/>
  <c r="BK299"/>
  <c r="J299"/>
  <c r="J103"/>
  <c r="R299"/>
  <c r="R339"/>
  <c r="T603"/>
  <c r="T685"/>
  <c r="T684"/>
  <c i="2" r="P129"/>
  <c r="BK164"/>
  <c r="J164"/>
  <c r="J99"/>
  <c r="T164"/>
  <c r="P197"/>
  <c r="R197"/>
  <c r="R202"/>
  <c r="P285"/>
  <c r="P304"/>
  <c r="P303"/>
  <c r="BK313"/>
  <c r="J313"/>
  <c r="J106"/>
  <c r="T313"/>
  <c i="3" r="P124"/>
  <c r="P123"/>
  <c r="P122"/>
  <c i="1" r="AU96"/>
  <c i="3" r="BK205"/>
  <c r="J205"/>
  <c r="J99"/>
  <c r="P205"/>
  <c r="T205"/>
  <c r="T214"/>
  <c r="T243"/>
  <c r="R266"/>
  <c i="4" r="BK132"/>
  <c r="P132"/>
  <c r="P131"/>
  <c r="BK249"/>
  <c r="J249"/>
  <c r="J99"/>
  <c r="T249"/>
  <c r="T299"/>
  <c r="T339"/>
  <c r="R603"/>
  <c r="BK685"/>
  <c r="J685"/>
  <c r="J108"/>
  <c r="R685"/>
  <c r="R684"/>
  <c r="BK677"/>
  <c r="J677"/>
  <c r="J106"/>
  <c i="2" r="BK318"/>
  <c r="J318"/>
  <c r="J107"/>
  <c i="4" r="BK286"/>
  <c r="J286"/>
  <c r="J100"/>
  <c r="BK711"/>
  <c r="J711"/>
  <c r="J110"/>
  <c i="2" r="BK300"/>
  <c r="J300"/>
  <c r="J103"/>
  <c i="4" r="BK295"/>
  <c r="J295"/>
  <c r="J101"/>
  <c r="BK704"/>
  <c r="J704"/>
  <c r="J109"/>
  <c i="3" r="BK123"/>
  <c r="J123"/>
  <c r="J97"/>
  <c i="4" r="E85"/>
  <c r="J91"/>
  <c r="F92"/>
  <c r="J92"/>
  <c r="F126"/>
  <c r="BE166"/>
  <c r="BE192"/>
  <c r="BE209"/>
  <c r="BE215"/>
  <c r="BE228"/>
  <c r="BE235"/>
  <c r="BE242"/>
  <c r="BE250"/>
  <c r="BE266"/>
  <c r="BE274"/>
  <c r="BE296"/>
  <c r="BE310"/>
  <c r="BE317"/>
  <c r="BE332"/>
  <c r="BE366"/>
  <c r="BE376"/>
  <c r="BE392"/>
  <c r="BE428"/>
  <c r="BE452"/>
  <c r="BE460"/>
  <c r="BE480"/>
  <c r="BE494"/>
  <c r="BE540"/>
  <c r="BE640"/>
  <c r="BE646"/>
  <c r="BE670"/>
  <c r="BE139"/>
  <c r="BE178"/>
  <c r="BE197"/>
  <c r="BE221"/>
  <c r="BE348"/>
  <c r="BE398"/>
  <c r="BE404"/>
  <c r="BE416"/>
  <c r="BE474"/>
  <c r="BE528"/>
  <c r="BE580"/>
  <c r="BE604"/>
  <c r="BE610"/>
  <c r="BE616"/>
  <c r="BE634"/>
  <c r="J124"/>
  <c r="BE133"/>
  <c r="BE153"/>
  <c r="BE160"/>
  <c r="BE172"/>
  <c r="BE280"/>
  <c r="BE300"/>
  <c r="BE305"/>
  <c r="BE410"/>
  <c r="BE436"/>
  <c r="BE444"/>
  <c r="BE468"/>
  <c r="BE486"/>
  <c r="BE502"/>
  <c r="BE516"/>
  <c r="BE522"/>
  <c r="BE566"/>
  <c r="BE598"/>
  <c r="BE658"/>
  <c r="BE664"/>
  <c r="BE686"/>
  <c r="BE692"/>
  <c r="BE698"/>
  <c r="BE705"/>
  <c r="BE712"/>
  <c r="BE147"/>
  <c r="BE184"/>
  <c r="BE203"/>
  <c r="BE258"/>
  <c r="BE287"/>
  <c r="BE326"/>
  <c r="BE340"/>
  <c r="BE346"/>
  <c r="BE354"/>
  <c r="BE360"/>
  <c r="BE386"/>
  <c r="BE422"/>
  <c r="BE510"/>
  <c r="BE534"/>
  <c r="BE546"/>
  <c r="BE553"/>
  <c r="BE560"/>
  <c r="BE573"/>
  <c r="BE587"/>
  <c r="BE593"/>
  <c r="BE622"/>
  <c r="BE628"/>
  <c r="BE652"/>
  <c r="BE678"/>
  <c i="3" r="F91"/>
  <c r="J116"/>
  <c r="J119"/>
  <c r="BE131"/>
  <c r="BE133"/>
  <c r="BE153"/>
  <c r="BE171"/>
  <c r="BE185"/>
  <c r="BE195"/>
  <c r="BE199"/>
  <c r="BE203"/>
  <c r="BE208"/>
  <c r="BE212"/>
  <c r="BE215"/>
  <c r="BE223"/>
  <c r="BE225"/>
  <c r="BE231"/>
  <c r="BE233"/>
  <c r="BE239"/>
  <c r="BE256"/>
  <c r="BE258"/>
  <c r="BE270"/>
  <c r="E85"/>
  <c r="J91"/>
  <c r="F119"/>
  <c r="BE127"/>
  <c r="BE129"/>
  <c r="BE135"/>
  <c r="BE137"/>
  <c r="BE141"/>
  <c r="BE143"/>
  <c r="BE145"/>
  <c r="BE149"/>
  <c r="BE155"/>
  <c r="BE161"/>
  <c r="BE173"/>
  <c r="BE177"/>
  <c r="BE181"/>
  <c r="BE187"/>
  <c r="BE189"/>
  <c r="BE191"/>
  <c r="BE241"/>
  <c r="BE248"/>
  <c r="BE252"/>
  <c r="BE254"/>
  <c r="BE260"/>
  <c r="BE267"/>
  <c r="BE139"/>
  <c r="BE147"/>
  <c r="BE151"/>
  <c r="BE159"/>
  <c r="BE163"/>
  <c r="BE167"/>
  <c r="BE169"/>
  <c r="BE175"/>
  <c r="BE179"/>
  <c r="BE183"/>
  <c r="BE206"/>
  <c r="BE210"/>
  <c r="BE217"/>
  <c r="BE219"/>
  <c r="BE221"/>
  <c r="BE227"/>
  <c r="BE229"/>
  <c r="BE235"/>
  <c r="BE250"/>
  <c r="BE262"/>
  <c r="BE125"/>
  <c r="BE157"/>
  <c r="BE165"/>
  <c r="BE193"/>
  <c r="BE197"/>
  <c r="BE201"/>
  <c r="BE237"/>
  <c r="BE244"/>
  <c r="BE246"/>
  <c r="BE264"/>
  <c r="BE273"/>
  <c i="2" r="J89"/>
  <c r="E117"/>
  <c r="F124"/>
  <c r="BE130"/>
  <c r="BE136"/>
  <c r="BE155"/>
  <c r="BE160"/>
  <c r="BE165"/>
  <c r="BE176"/>
  <c r="BE182"/>
  <c r="BE195"/>
  <c r="BE203"/>
  <c r="BE238"/>
  <c r="BE250"/>
  <c r="BE256"/>
  <c r="F91"/>
  <c r="J124"/>
  <c r="BE133"/>
  <c r="BE144"/>
  <c r="BE147"/>
  <c r="BE157"/>
  <c r="BE162"/>
  <c r="BE170"/>
  <c r="BE174"/>
  <c r="BE178"/>
  <c r="BE180"/>
  <c r="BE186"/>
  <c r="BE190"/>
  <c r="BE192"/>
  <c r="BE198"/>
  <c r="BE200"/>
  <c r="BE221"/>
  <c r="BE253"/>
  <c r="BE275"/>
  <c r="J91"/>
  <c r="BE139"/>
  <c r="BE150"/>
  <c r="BE152"/>
  <c r="BE207"/>
  <c r="BE218"/>
  <c r="BE226"/>
  <c r="BE245"/>
  <c r="BE247"/>
  <c r="BE258"/>
  <c r="BE267"/>
  <c r="BE273"/>
  <c r="BE280"/>
  <c r="BE142"/>
  <c r="BE172"/>
  <c r="BE205"/>
  <c r="BE213"/>
  <c r="BE232"/>
  <c r="BE235"/>
  <c r="BE240"/>
  <c r="BE243"/>
  <c r="BE261"/>
  <c r="BE264"/>
  <c r="BE269"/>
  <c r="BE271"/>
  <c r="BE282"/>
  <c r="BE286"/>
  <c r="BE288"/>
  <c r="BE291"/>
  <c r="BE294"/>
  <c r="BE297"/>
  <c r="BE301"/>
  <c r="BE305"/>
  <c r="BE307"/>
  <c r="BE309"/>
  <c r="BE311"/>
  <c r="BE314"/>
  <c r="BE316"/>
  <c r="BE319"/>
  <c r="F35"/>
  <c i="1" r="BB95"/>
  <c i="2" r="F37"/>
  <c i="1" r="BD95"/>
  <c i="3" r="F36"/>
  <c i="1" r="BC96"/>
  <c i="4" r="F37"/>
  <c i="1" r="BD97"/>
  <c i="4" r="F34"/>
  <c i="1" r="BA97"/>
  <c i="2" r="J34"/>
  <c i="1" r="AW95"/>
  <c i="2" r="F36"/>
  <c i="1" r="BC95"/>
  <c i="3" r="J34"/>
  <c i="1" r="AW96"/>
  <c i="4" r="F36"/>
  <c i="1" r="BC97"/>
  <c i="2" r="F34"/>
  <c i="1" r="BA95"/>
  <c i="3" r="F35"/>
  <c i="1" r="BB96"/>
  <c i="3" r="F37"/>
  <c i="1" r="BD96"/>
  <c i="4" r="J34"/>
  <c i="1" r="AW97"/>
  <c i="3" r="F34"/>
  <c i="1" r="BA96"/>
  <c i="4" r="F35"/>
  <c i="1" r="BB97"/>
  <c i="4" l="1" r="BK131"/>
  <c r="J131"/>
  <c r="J97"/>
  <c r="R298"/>
  <c i="3" r="R123"/>
  <c r="R122"/>
  <c i="4" r="P130"/>
  <c i="1" r="AU97"/>
  <c i="3" r="T123"/>
  <c r="T122"/>
  <c i="4" r="T298"/>
  <c i="2" r="P128"/>
  <c r="P127"/>
  <c i="1" r="AU95"/>
  <c i="4" r="T131"/>
  <c r="T130"/>
  <c i="2" r="T128"/>
  <c i="4" r="R131"/>
  <c r="R130"/>
  <c i="2" r="T303"/>
  <c r="R128"/>
  <c r="R127"/>
  <c r="BK128"/>
  <c r="J128"/>
  <c r="J97"/>
  <c i="4" r="J132"/>
  <c r="J98"/>
  <c i="2" r="BK303"/>
  <c r="J303"/>
  <c r="J104"/>
  <c i="4" r="BK298"/>
  <c r="J298"/>
  <c r="J102"/>
  <c r="BK684"/>
  <c r="J684"/>
  <c r="J107"/>
  <c i="3" r="BK122"/>
  <c r="J122"/>
  <c r="J96"/>
  <c r="F33"/>
  <c i="1" r="AZ96"/>
  <c i="4" r="F33"/>
  <c i="1" r="AZ97"/>
  <c i="2" r="J33"/>
  <c i="1" r="AV95"/>
  <c r="AT95"/>
  <c r="BA94"/>
  <c r="W30"/>
  <c r="BC94"/>
  <c r="AY94"/>
  <c i="2" r="F33"/>
  <c i="1" r="AZ95"/>
  <c r="BD94"/>
  <c r="W33"/>
  <c r="BB94"/>
  <c r="AX94"/>
  <c i="3" r="J33"/>
  <c i="1" r="AV96"/>
  <c r="AT96"/>
  <c i="4" r="J33"/>
  <c i="1" r="AV97"/>
  <c r="AT97"/>
  <c i="2" l="1" r="T127"/>
  <c i="4" r="BK130"/>
  <c r="J130"/>
  <c i="2" r="BK127"/>
  <c r="J127"/>
  <c r="J96"/>
  <c i="1" r="AU94"/>
  <c r="W31"/>
  <c r="AZ94"/>
  <c r="AV94"/>
  <c r="AK29"/>
  <c i="4" r="J30"/>
  <c i="1" r="AG97"/>
  <c i="3" r="J30"/>
  <c i="1" r="AG96"/>
  <c r="AW94"/>
  <c r="AK30"/>
  <c r="W32"/>
  <c i="4" l="1" r="J39"/>
  <c r="J96"/>
  <c i="3" r="J39"/>
  <c i="1" r="AN96"/>
  <c r="AN97"/>
  <c i="2" r="J30"/>
  <c i="1" r="AG95"/>
  <c r="AT94"/>
  <c r="W29"/>
  <c i="2" l="1" r="J39"/>
  <c i="1" r="AN95"/>
  <c r="AG94"/>
  <c r="AK26"/>
  <c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<sst xmlns="http://schemas.openxmlformats.org/spreadsheetml/2006/main">
  <si>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</si>
  <si>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</si>
  <si>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</si>
  <si>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</si>
  <si>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</si>
  <si>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{abfbe7b7-4192-4fd3-85ca-a2008170b676}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</si>
  <si>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</si>
  <si>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</si>
  <si>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</si>
  <si>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</si>
  <si>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</si>
  <si>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</si>
  <si>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</si>
  <si>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</si>
  <si>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2022/01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</si>
  <si>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</si>
  <si>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</si>
  <si>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Kyjov - MK ul. Svatoborská, Riegrova</t>
  </si>
  <si>
    <t>KSO:</t>
  </si>
  <si>
    <t>CC-CZ:</t>
  </si>
  <si>
    <t>Místo:</t>
  </si>
  <si>
    <t>Kyjov</t>
  </si>
  <si>
    <t>Datum:</t>
  </si>
  <si>
    <t>11. 1. 2022</t>
  </si>
  <si>
    <t>Zadavatel:</t>
  </si>
  <si>
    <t>IČ:</t>
  </si>
  <si>
    <t>Město Kyjov</t>
  </si>
  <si>
    <t>DIČ:</t>
  </si>
  <si>
    <t>Uchazeč:</t>
  </si>
  <si>
    <t>Vyplň údaj</t>
  </si>
  <si>
    <t>Projektant:</t>
  </si>
  <si>
    <t>Projekce DS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</si>
  <si>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</si>
  <si>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</si>
  <si>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</si>
  <si>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</si>
  <si>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</si>
  <si>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</si>
  <si>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</si>
  <si>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</si>
  <si>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</si>
  <si>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</si>
  <si>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</si>
  <si>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</si>
  <si>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</si>
  <si>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</si>
  <si>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</si>
  <si>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</si>
  <si>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</si>
  <si>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</si>
  <si>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</si>
  <si>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</si>
  <si>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</si>
  <si>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</si>
  <si>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</si>
  <si>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</si>
  <si>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</si>
  <si>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</si>
  <si>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</si>
  <si>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</si>
  <si>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</si>
  <si>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</si>
  <si>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</si>
  <si>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</si>
  <si>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</si>
  <si>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</si>
  <si>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</si>
  <si>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</si>
  <si>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</si>
  <si>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</si>
  <si>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</si>
  <si>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</si>
  <si>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</si>
  <si>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</si>
  <si>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</si>
  <si>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</si>
  <si>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</si>
  <si>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</si>
  <si>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</si>
  <si>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</si>
  <si>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</si>
  <si>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</si>
  <si>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Komunikace a zpevněné plochy</t>
  </si>
  <si>
    <t>STA</t>
  </si>
  <si>
    <t>1</t>
  </si>
  <si>
    <t>{d39313d1-d482-49bf-b11c-8df1f951f73b}</t>
  </si>
  <si>
    <t>2</t>
  </si>
  <si>
    <t>SO02</t>
  </si>
  <si>
    <t>Veřejné osvětlení</t>
  </si>
  <si>
    <t>{9aad4b76-927b-48b2-9a7c-ed4a123093c8}</t>
  </si>
  <si>
    <t>SO03</t>
  </si>
  <si>
    <t>SSZ</t>
  </si>
  <si>
    <t>{88314915-86ca-4056-b0f1-7bdc95ff76dc}</t>
  </si>
  <si>
    <t>roz_dlažba</t>
  </si>
  <si>
    <t>rozebraná dlažba</t>
  </si>
  <si>
    <t>505,1</t>
  </si>
  <si>
    <t>roz_LA</t>
  </si>
  <si>
    <t>odstranění LA z chodníků</t>
  </si>
  <si>
    <t>170,4</t>
  </si>
  <si>
    <t>KRYCÍ LIST SOUPISU PRACÍ</t>
  </si>
  <si>
    <t>Objekt:</t>
  </si>
  <si>
    <t>SO01 - Komunikace a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</si>
  <si>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</si>
  <si>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</si>
  <si>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</si>
  <si>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</si>
  <si>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</si>
  <si>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</si>
  <si>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</si>
  <si>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</si>
  <si>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</si>
  <si>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</si>
  <si>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</si>
  <si>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</si>
  <si>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</si>
  <si>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</si>
  <si>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</si>
  <si>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</si>
  <si>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</si>
  <si>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</si>
  <si>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</si>
  <si>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</si>
  <si>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</si>
  <si>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</si>
  <si>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</si>
  <si>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</si>
  <si>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</si>
  <si>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</si>
  <si>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</si>
  <si>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</si>
  <si>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</si>
  <si>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</si>
  <si>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</si>
  <si>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</si>
  <si>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</si>
  <si>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</si>
  <si>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113106143</t>
  </si>
  <si>
    <t>Rozebrání dlažeb z kamenných dlaždic komunikací pro pěší strojně pl přes 50 m2</t>
  </si>
  <si>
    <t>m2</t>
  </si>
  <si>
    <t>4</t>
  </si>
  <si>
    <t>-189905288</t>
  </si>
  <si>
    <t>PP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</si>
  <si>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kamenných dlaždic nebo desek</t>
  </si>
  <si>
    <t>VV</t>
  </si>
  <si>
    <t>119,4+37,4+108,8+22,0+159,4+58,1</t>
  </si>
  <si>
    <t>113107181</t>
  </si>
  <si>
    <t>Odstranění litého asfaltu tl 50 mm strojně pl přes 50 do 200 m2</t>
  </si>
  <si>
    <t>-1801883755</t>
  </si>
  <si>
    <t>Odstranění podkladů nebo krytů strojně plochy jednotlivě přes 50 m2 do 200 m2 s přemístěním hmot na skládku na vzdálenost do 20 m nebo s naložením na dopravní prostředek živičných, o tl. vrstvy do 50 mm</t>
  </si>
  <si>
    <t>3</t>
  </si>
  <si>
    <t>113107222</t>
  </si>
  <si>
    <t>Odstranění podkladu z kameniva drceného tl 200 mm strojně pl přes 200 m2</t>
  </si>
  <si>
    <t>179682709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</si>
  <si>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</si>
  <si>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roz_LA+roz_dlažba</t>
  </si>
  <si>
    <t>113107231</t>
  </si>
  <si>
    <t>Odstranění podkladu z betonu prostého tl 150 mm strojně pl přes 200 m2</t>
  </si>
  <si>
    <t>1262261845</t>
  </si>
  <si>
    <t>Odstranění podkladů nebo krytů strojně plochy jednotlivě přes 200 m2 s přemístěním hmot na skládku na vzdálenost do 20 m nebo s naložením na dopravní prostředek z betonu prostého, o tl. vrstvy přes 100 do 150 mm</t>
  </si>
  <si>
    <t>5</t>
  </si>
  <si>
    <t>113154364</t>
  </si>
  <si>
    <t>Frézování živičného krytu tl 100 mm pruh š 2 m pl do 10000 m2 s překážkami v trase</t>
  </si>
  <si>
    <t>1745381538</t>
  </si>
  <si>
    <t xml:space="preserve">Frézování živičného podkladu nebo krytu  s naložením na dopravní prostředek plochy přes 1 000 do 10 000 m2 s překážkami v trase pruhu šířky přes 1 m do 2 m, tloušťky vrstvy 100 mm</t>
  </si>
  <si>
    <t>6</t>
  </si>
  <si>
    <t>113202111</t>
  </si>
  <si>
    <t>Vytrhání obrub krajníků obrubníků stojatých</t>
  </si>
  <si>
    <t>m</t>
  </si>
  <si>
    <t>394990051</t>
  </si>
  <si>
    <t xml:space="preserve">Vytrhání obrub  s vybouráním lože, s přemístěním hmot na skládku na vzdálenost do 3 m nebo s naložením na dopravní prostředek z krajníků nebo obrubníků stojatých</t>
  </si>
  <si>
    <t>101,7+18+23,4+63,5+90+134,2+11,2+18,5</t>
  </si>
  <si>
    <t>7</t>
  </si>
  <si>
    <t>113204111</t>
  </si>
  <si>
    <t>Vytrhání obrub záhonových</t>
  </si>
  <si>
    <t>-2106283111</t>
  </si>
  <si>
    <t xml:space="preserve">Vytrhání obrub  s vybouráním lože, s přemístěním hmot na skládku na vzdálenost do 3 m nebo s naložením na dopravní prostředek záhonových</t>
  </si>
  <si>
    <t>10,5+14+52+52+27+18,2+7,5</t>
  </si>
  <si>
    <t>8</t>
  </si>
  <si>
    <t>180405111</t>
  </si>
  <si>
    <t>Založení trávníku ve vegetačních prefabrikátech výsevem semene v rovině a ve svahu do 1:5</t>
  </si>
  <si>
    <t>-1307173731</t>
  </si>
  <si>
    <t>Založení trávníků ve vegetačních dlaždicích nebo prefabrikátech výsevem semene v rovině nebo na svahu do 1:5</t>
  </si>
  <si>
    <t>9</t>
  </si>
  <si>
    <t>M</t>
  </si>
  <si>
    <t>00572410</t>
  </si>
  <si>
    <t>osivo směs travní parková</t>
  </si>
  <si>
    <t>kg</t>
  </si>
  <si>
    <t>-1500926725</t>
  </si>
  <si>
    <t>288,9*0,03 'Přepočtené koeficientem množství</t>
  </si>
  <si>
    <t>10</t>
  </si>
  <si>
    <t>181301105</t>
  </si>
  <si>
    <t>Rozprostření ornice tl vrstvy do 300 mm pl do 500 m2 v rovině nebo ve svahu do 1:5</t>
  </si>
  <si>
    <t>-1420735621</t>
  </si>
  <si>
    <t>Rozprostření a urovnání ornice v rovině nebo ve svahu sklonu do 1:5 při souvislé ploše do 500 m2, tl. vrstvy přes 250 do 300 mm</t>
  </si>
  <si>
    <t>11</t>
  </si>
  <si>
    <t>10364101</t>
  </si>
  <si>
    <t xml:space="preserve">zemina pro terénní úpravy -  ornice vč. dopravy</t>
  </si>
  <si>
    <t>t</t>
  </si>
  <si>
    <t>475059051</t>
  </si>
  <si>
    <t>(288,9*0,3)*1,7</t>
  </si>
  <si>
    <t>12</t>
  </si>
  <si>
    <t>184201111</t>
  </si>
  <si>
    <t>Výsadba stromu bez balu do jamky výška kmene do 1,8 m v rovině a svahu do 1:5</t>
  </si>
  <si>
    <t>kus</t>
  </si>
  <si>
    <t>1160876996</t>
  </si>
  <si>
    <t xml:space="preserve">Výsadba stromů bez balu do předem vyhloubené jamky se zalitím  v rovině nebo na svahu do 1:5, při výšce kmene do 1,8 m</t>
  </si>
  <si>
    <t>13</t>
  </si>
  <si>
    <t>02640445</t>
  </si>
  <si>
    <t>druh stromu určen investorem</t>
  </si>
  <si>
    <t>1868123045</t>
  </si>
  <si>
    <t>Komunikace pozemní</t>
  </si>
  <si>
    <t>14</t>
  </si>
  <si>
    <t>564801112</t>
  </si>
  <si>
    <t>Podklad ze štěrkodrtě ŠD tl 40 mm</t>
  </si>
  <si>
    <t>917370497</t>
  </si>
  <si>
    <t xml:space="preserve">Podklad ze štěrkodrti ŠD  s rozprostřením a zhutněním, po zhutnění tl. 40 mm</t>
  </si>
  <si>
    <t>"chodníky"1240,3</t>
  </si>
  <si>
    <t>"parkovací místa" 346,1</t>
  </si>
  <si>
    <t>Součet</t>
  </si>
  <si>
    <t>564861111</t>
  </si>
  <si>
    <t>Podklad ze štěrkodrtě ŠD tl 200 mm</t>
  </si>
  <si>
    <t>-1413634110</t>
  </si>
  <si>
    <t xml:space="preserve">Podklad ze štěrkodrti ŠD  s rozprostřením a zhutněním, po zhutnění tl. 200 mm</t>
  </si>
  <si>
    <t>16</t>
  </si>
  <si>
    <t>572131312</t>
  </si>
  <si>
    <t>Vyrovnání povrchu dosavadních krytů živičnou směsí SAL tl do 30 m</t>
  </si>
  <si>
    <t>-984439432</t>
  </si>
  <si>
    <t xml:space="preserve">Vyrovnání povrchu dosavadních krytů  s rozprostřením hmot a zhutněním živičnou směsí pro SAL tl. přes 20 do 30 mm</t>
  </si>
  <si>
    <t>17</t>
  </si>
  <si>
    <t>573211109</t>
  </si>
  <si>
    <t>Postřik živičný spojovací z asfaltu v množství 0,50 kg/m2</t>
  </si>
  <si>
    <t>2056647274</t>
  </si>
  <si>
    <t>Postřik spojovací PS bez posypu kamenivem z asfaltu silničního, v množství 0,50 kg/m2</t>
  </si>
  <si>
    <t>18</t>
  </si>
  <si>
    <t>573211112</t>
  </si>
  <si>
    <t>Postřik živičný spojovací z asfaltu v množství 0,70 kg/m2</t>
  </si>
  <si>
    <t>637792285</t>
  </si>
  <si>
    <t>Postřik spojovací PS bez posypu kamenivem z asfaltu silničního, v množství 0,70 kg/m2</t>
  </si>
  <si>
    <t>19</t>
  </si>
  <si>
    <t>577144111</t>
  </si>
  <si>
    <t>Asfaltový beton vrstva obrusná ACO 11 (ABS) tř. I tl 50 mm š do 3 m z nemodifikovaného asfaltu</t>
  </si>
  <si>
    <t>105318586</t>
  </si>
  <si>
    <t xml:space="preserve">Asfaltový beton vrstva obrusná ACO 11 (ABS)  s rozprostřením a se zhutněním z nemodifikovaného asfaltu v pruhu šířky do 3 m tř. I, po zhutnění tl. 50 mm</t>
  </si>
  <si>
    <t>20</t>
  </si>
  <si>
    <t>596211113</t>
  </si>
  <si>
    <t>Kladení zámkové dlažby komunikací pro pěší tl 60 mm skupiny A pl přes 300 m2</t>
  </si>
  <si>
    <t>1124936882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</si>
  <si>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</si>
  <si>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59245018</t>
  </si>
  <si>
    <t>dlažba tvar obdélník betonová 200x100x60mm přírodní</t>
  </si>
  <si>
    <t>1820285561</t>
  </si>
  <si>
    <t>1154,9</t>
  </si>
  <si>
    <t>1154,9*1,01 'Přepočtené koeficientem množství</t>
  </si>
  <si>
    <t>22</t>
  </si>
  <si>
    <t>59245006</t>
  </si>
  <si>
    <t>dlažba tvar obdélník betonová pro nevidomé 200x100x60mm barevná</t>
  </si>
  <si>
    <t>119124145</t>
  </si>
  <si>
    <t>85,4</t>
  </si>
  <si>
    <t>85,4*1,03 'Přepočtené koeficientem množství</t>
  </si>
  <si>
    <t>23</t>
  </si>
  <si>
    <t>596212213</t>
  </si>
  <si>
    <t>Kladení zámkové dlažby pozemních komunikací tl 80 mm skupiny A pl přes 300 m2</t>
  </si>
  <si>
    <t>1324717759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</si>
  <si>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300 m2</t>
  </si>
  <si>
    <t>24</t>
  </si>
  <si>
    <t>59246017</t>
  </si>
  <si>
    <t>dlažba betonová vegetační 240x80x170mm</t>
  </si>
  <si>
    <t>-1510702367</t>
  </si>
  <si>
    <t>346,1*1,01 'Přepočtené koeficientem množství</t>
  </si>
  <si>
    <t>25</t>
  </si>
  <si>
    <t>599141111</t>
  </si>
  <si>
    <t>Vyplnění spár mezi silničními dílci živičnou zálivkou</t>
  </si>
  <si>
    <t>-1750488970</t>
  </si>
  <si>
    <t xml:space="preserve">Vyplnění spár mezi silničními dílci jakékoliv tloušťky  živičnou zálivkou</t>
  </si>
  <si>
    <t>Trubní vedení</t>
  </si>
  <si>
    <t>26</t>
  </si>
  <si>
    <t>871265211</t>
  </si>
  <si>
    <t>Napojení dešťových svodů z domů na kanalizaci</t>
  </si>
  <si>
    <t>ks</t>
  </si>
  <si>
    <t>-554511755</t>
  </si>
  <si>
    <t>Napojení dešťových svodů z domů na kanalizaci dodávka a montáž cč. veškerého materiálu a zemních prací - detailní rozsah stanoven prohlídkou při VŘ</t>
  </si>
  <si>
    <t>27</t>
  </si>
  <si>
    <t>899231111</t>
  </si>
  <si>
    <t xml:space="preserve">Výšková úprava inženýrských poklopů </t>
  </si>
  <si>
    <t>791791287</t>
  </si>
  <si>
    <t>Výšková úprava poklopů a krycích hrnců šoupat inž. sítí</t>
  </si>
  <si>
    <t>Ostatní konstrukce a práce, bourání</t>
  </si>
  <si>
    <t>28</t>
  </si>
  <si>
    <t>914511112</t>
  </si>
  <si>
    <t>Montáž dopravních značek délky do 3,5 m s betonovým základem a patkou - přesun stávajícího značení</t>
  </si>
  <si>
    <t>-539828590</t>
  </si>
  <si>
    <t xml:space="preserve">Montáž sloupku dopravních značek  délky do 3,5 m do hliníkové patky - posun stávajícího dopravního značení vč. materiálu a zemních prací</t>
  </si>
  <si>
    <t>29</t>
  </si>
  <si>
    <t>914531111</t>
  </si>
  <si>
    <t>Montáž dopravních značek vč. materiálu</t>
  </si>
  <si>
    <t>-1951127850</t>
  </si>
  <si>
    <t xml:space="preserve">Montáž dopravních značek  velikosti do 1 m2 na sloupek, vč. dodávky veškerého materiálu a zemních prací</t>
  </si>
  <si>
    <t>30</t>
  </si>
  <si>
    <t>915111111</t>
  </si>
  <si>
    <t>Vodorovné dopravní značení dělící čáry souvislé š 125 mm základní bílá barva</t>
  </si>
  <si>
    <t>-782358423</t>
  </si>
  <si>
    <t xml:space="preserve">Vodorovné dopravní značení stříkané barvou  dělící čára šířky 125 mm souvislá bílá základní</t>
  </si>
  <si>
    <t>"parkovací místa" 20*4,5+3*5</t>
  </si>
  <si>
    <t>"čára souvislá" 10+41,6+16,9</t>
  </si>
  <si>
    <t>"dopravní stín ul. Jungmannova"(9+3+2,3+1,8+1,3+0,7+2,6+2,3+2+1,7+1,4+1+0,8+0,5)</t>
  </si>
  <si>
    <t>31</t>
  </si>
  <si>
    <t>915111115</t>
  </si>
  <si>
    <t>Vodorovné dopravní značení dělící čáry souvislé š 125 mm základní žlutá barva</t>
  </si>
  <si>
    <t>121339465</t>
  </si>
  <si>
    <t xml:space="preserve">Vodorovné dopravní značení stříkané barvou  dělící čára šířky 125 mm souvislá žlutá základní</t>
  </si>
  <si>
    <t>"V12a"19</t>
  </si>
  <si>
    <t>"V12b" 52,5+10*7,2</t>
  </si>
  <si>
    <t>32</t>
  </si>
  <si>
    <t>915111121</t>
  </si>
  <si>
    <t>Vodorovné dopravní značení dělící čáry přerušované š 125 mm základní bílá barva</t>
  </si>
  <si>
    <t>733117066</t>
  </si>
  <si>
    <t xml:space="preserve">Vodorovné dopravní značení stříkané barvou  dělící čára šířky 125 mm přerušovaná bílá základní</t>
  </si>
  <si>
    <t>21,5+133,6</t>
  </si>
  <si>
    <t>33</t>
  </si>
  <si>
    <t>915121111</t>
  </si>
  <si>
    <t>Vodorovné dopravní značení vodící čáry souvislé š 500 mm základní bílá barva</t>
  </si>
  <si>
    <t>1520211016</t>
  </si>
  <si>
    <t xml:space="preserve">Vodorovné dopravní značení stříkané barvou  vodící čára bílá šířky 500 mm souvislá základní</t>
  </si>
  <si>
    <t>"čára stop" 6</t>
  </si>
  <si>
    <t>"dopr. stín - odbočovací pruh" 0,6+0,9+1,3+1,6+1,8+1,9+1,9+1,6+1,3+0,9+0,6</t>
  </si>
  <si>
    <t>34</t>
  </si>
  <si>
    <t>915231111</t>
  </si>
  <si>
    <t>Vodorovné dopravní značení přechody pro chodce, šipky, symboly bílý</t>
  </si>
  <si>
    <t>2100464727</t>
  </si>
  <si>
    <t xml:space="preserve">Vodorovné dopravní značení stříkaným plastem  přechody pro chodce, šipky, symboly nápisy bílé základní</t>
  </si>
  <si>
    <t>"přechody" 16+21+20+28+56</t>
  </si>
  <si>
    <t>"šipky" 1,35+1,1</t>
  </si>
  <si>
    <t>"ZTP" 2*1,2</t>
  </si>
  <si>
    <t>35</t>
  </si>
  <si>
    <t>915321115</t>
  </si>
  <si>
    <t>Předformátované vodorovné dopravní značení vodící pás pro slabozraké</t>
  </si>
  <si>
    <t>-1497684781</t>
  </si>
  <si>
    <t xml:space="preserve">Vodorovné značení předformovaným termoplastem  vodící pás pro slabozraké z 6 proužků</t>
  </si>
  <si>
    <t>13+7+6+7</t>
  </si>
  <si>
    <t>36</t>
  </si>
  <si>
    <t>915491211</t>
  </si>
  <si>
    <t>Osazení vodícího proužku z betonových desek do betonového lože tl do 100 mm š proužku 250 mm</t>
  </si>
  <si>
    <t>1591269708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</si>
  <si>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</si>
  <si>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138,8+80,6+33,3+146,3+14,7</t>
  </si>
  <si>
    <t>37</t>
  </si>
  <si>
    <t>59218002</t>
  </si>
  <si>
    <t>krajník betonový silniční 500x250x150mm</t>
  </si>
  <si>
    <t>-1903051899</t>
  </si>
  <si>
    <t>38</t>
  </si>
  <si>
    <t>915611111</t>
  </si>
  <si>
    <t>Předznačení vodorovného liniového značení</t>
  </si>
  <si>
    <t>-685380802</t>
  </si>
  <si>
    <t xml:space="preserve">Předznačení pro vodorovné značení  stříkané barvou nebo prováděné z nátěrových hmot liniové dělicí čáry, vodicí proužky</t>
  </si>
  <si>
    <t>13+20,4+155,1+143,5+203,9</t>
  </si>
  <si>
    <t>39</t>
  </si>
  <si>
    <t>915621111</t>
  </si>
  <si>
    <t>Předznačení vodorovného plošného značení</t>
  </si>
  <si>
    <t>-1262811520</t>
  </si>
  <si>
    <t xml:space="preserve">Předznačení pro vodorovné značení  stříkané barvou nebo prováděné z nátěrových hmot plošné šipky, symboly, nápisy</t>
  </si>
  <si>
    <t>40</t>
  </si>
  <si>
    <t>916131213</t>
  </si>
  <si>
    <t>Osazení silničního obrubníku betonového stojatého s boční opěrou do lože z betonu prostého</t>
  </si>
  <si>
    <t>-691128612</t>
  </si>
  <si>
    <t>Osazení silničního obrubníku betonového se zřízením lože, s vyplněním a zatřením spár cementovou maltou stojatého s boční opěrou z betonu prostého, do lože z betonu prostého</t>
  </si>
  <si>
    <t>41</t>
  </si>
  <si>
    <t>59217031</t>
  </si>
  <si>
    <t>obrubník betonový silniční 1000x150x250mm</t>
  </si>
  <si>
    <t>-1890500658</t>
  </si>
  <si>
    <t>86+49+20,4+73,1+7+7+7+38+76+15+20+6</t>
  </si>
  <si>
    <t>42</t>
  </si>
  <si>
    <t>59217029</t>
  </si>
  <si>
    <t>obrubník betonový silniční nájezdový 1000x150x150mm</t>
  </si>
  <si>
    <t>-730754644</t>
  </si>
  <si>
    <t>4+4+3+3+8+4+17+13+15+7+4+4+4+4+72,7+16,2</t>
  </si>
  <si>
    <t>43</t>
  </si>
  <si>
    <t>59217030</t>
  </si>
  <si>
    <t>obrubník betonový silniční přechodový 1000x150x150-250mm</t>
  </si>
  <si>
    <t>1737457271</t>
  </si>
  <si>
    <t>"13x L; 14xP" 13+14</t>
  </si>
  <si>
    <t>44</t>
  </si>
  <si>
    <t>916231213</t>
  </si>
  <si>
    <t>Osazení chodníkového obrubníku betonového stojatého s boční opěrou do lože z betonu prostého</t>
  </si>
  <si>
    <t>985327113</t>
  </si>
  <si>
    <t>Osazení chodníkového obrubníku betonového se zřízením lože, s vyplněním a zatřením spár cementovou maltou stojatého s boční opěrou z betonu prostého, do lože z betonu prostého</t>
  </si>
  <si>
    <t>45</t>
  </si>
  <si>
    <t>59217017</t>
  </si>
  <si>
    <t>obrubník betonový chodníkový 1000x100x250mm</t>
  </si>
  <si>
    <t>-330458310</t>
  </si>
  <si>
    <t>14+25+52+16,5+16,3+40,6+22,8+4,5+9,7+8,3+4*1,2</t>
  </si>
  <si>
    <t>46</t>
  </si>
  <si>
    <t>919721202</t>
  </si>
  <si>
    <t>Geomříž pro vyztužení asfaltového povrchu včetně dodávky a montáže</t>
  </si>
  <si>
    <t>2011601723</t>
  </si>
  <si>
    <t>Geomříž pro vyztužení asfaltového povrchu z polypropylénu s geotextilií</t>
  </si>
  <si>
    <t>1564,2</t>
  </si>
  <si>
    <t>47</t>
  </si>
  <si>
    <t>919735112</t>
  </si>
  <si>
    <t>Řezání stávajícího živičného krytu hl do 100 mm</t>
  </si>
  <si>
    <t>-1200918144</t>
  </si>
  <si>
    <t xml:space="preserve">Řezání stávajícího živičného krytu nebo podkladu  hloubky přes 50 do 100 mm</t>
  </si>
  <si>
    <t>28+6+7+11,4+4,6</t>
  </si>
  <si>
    <t>48</t>
  </si>
  <si>
    <t>935114112</t>
  </si>
  <si>
    <t>Mikroštěrbinový odvodňovací betonový žlab 220x260 mm se spádem dna 0,5 % se základem</t>
  </si>
  <si>
    <t>1674060396</t>
  </si>
  <si>
    <t>Štěrbinový odvodňovací betonový žlab se základem z betonu prostého a s obetonováním rozměru 220x260 mm (mikroštěrbinový) se spádem dna 0,5 %</t>
  </si>
  <si>
    <t>49</t>
  </si>
  <si>
    <t>936104211</t>
  </si>
  <si>
    <t>Montáž odpadkového koše do betonové patky</t>
  </si>
  <si>
    <t>154848869</t>
  </si>
  <si>
    <t xml:space="preserve">Montáž odpadkového koše  do betonové patky, vč. dodávky a montáže</t>
  </si>
  <si>
    <t>50</t>
  </si>
  <si>
    <t>936124113</t>
  </si>
  <si>
    <t>Montáž lavičky stabilní kotvené šrouby na pevný podklad</t>
  </si>
  <si>
    <t>731160396</t>
  </si>
  <si>
    <t xml:space="preserve">Montáž lavičky parkové  stabilní přichycené kotevními šrouby, vč. dodávky a montáže</t>
  </si>
  <si>
    <t>51</t>
  </si>
  <si>
    <t>936174311</t>
  </si>
  <si>
    <t>Montáž stojanu na kola pro 3 kol kotevními šrouby na pevný podklad</t>
  </si>
  <si>
    <t>672354308</t>
  </si>
  <si>
    <t xml:space="preserve">Montáž stojanu na kola  přichyceného kotevními šrouby 3 kola, vč. dodávky a montáže</t>
  </si>
  <si>
    <t>52</t>
  </si>
  <si>
    <t>938909311</t>
  </si>
  <si>
    <t>Čištění vozovek metením strojně podkladu nebo krytu betonového nebo živičného</t>
  </si>
  <si>
    <t>2129324188</t>
  </si>
  <si>
    <t>Čištění vozovek metením bláta, prachu nebo hlinitého nánosu s odklizením na hromady na vzdálenost do 20 m nebo naložením na dopravní prostředek strojně povrchu podkladu nebo krytu betonového nebo živičného</t>
  </si>
  <si>
    <t>"před pokládkou asf. vrstev" 1564,2</t>
  </si>
  <si>
    <t>"před provedení VDZ" 1564,2</t>
  </si>
  <si>
    <t>53</t>
  </si>
  <si>
    <t>966006211</t>
  </si>
  <si>
    <t>Odstranění svislých dopravních značek ze sloupů, sloupků nebo konzol</t>
  </si>
  <si>
    <t>2105328173</t>
  </si>
  <si>
    <t xml:space="preserve">Odstranění (demontáž) svislých dopravních značek  s odklizením materiálu na skládku na vzdálenost do 20 m nebo s naložením na dopravní prostředek</t>
  </si>
  <si>
    <t>54</t>
  </si>
  <si>
    <t>966008211</t>
  </si>
  <si>
    <t>Bourání odvodňovacího žlabu š do 500 mm</t>
  </si>
  <si>
    <t>652316189</t>
  </si>
  <si>
    <t>Bourání odvodňovacího žlabu s odklizením a uložením vybouraného materiálu na skládku na vzdálenost do 10 m nebo s naložením na dopravní prostředek šířky do 500 mm</t>
  </si>
  <si>
    <t>7,5+1</t>
  </si>
  <si>
    <t>997</t>
  </si>
  <si>
    <t>Přesun sutě</t>
  </si>
  <si>
    <t>55</t>
  </si>
  <si>
    <t>997221571</t>
  </si>
  <si>
    <t>Vodorovná doprava vybouraných hmot do 1 km</t>
  </si>
  <si>
    <t>1091385415</t>
  </si>
  <si>
    <t xml:space="preserve">Vodorovná doprava vybouraných hmot  bez naložení, ale se složením a s hrubým urovnáním na vzdálenost do 1 km recyklační centrum fy PLUS s.r.o. Hodonín - 17,3km</t>
  </si>
  <si>
    <t>56</t>
  </si>
  <si>
    <t>997221579</t>
  </si>
  <si>
    <t>Příplatek ZKD 1 km u vodorovné dopravy vybouraných hmot</t>
  </si>
  <si>
    <t>-1805196541</t>
  </si>
  <si>
    <t xml:space="preserve">Vodorovná doprava vybouraných hmot  bez naložení, ale se složením a s hrubým urovnáním na vzdálenost Příplatek k ceně za každý další i započatý 1 km přes 1 km</t>
  </si>
  <si>
    <t>1408,045*16 'Přepočtené koeficientem množství</t>
  </si>
  <si>
    <t>57</t>
  </si>
  <si>
    <t>997221861</t>
  </si>
  <si>
    <t>Poplatek za uložení stavebního odpadu na recyklační skládce (skládkovné) z prostého betonu pod kódem 17 01 01</t>
  </si>
  <si>
    <t>-1453027989</t>
  </si>
  <si>
    <t>Poplatek za uložení stavebního odpadu na recyklační skládce (skládkovné) z prostého betonu zatříděného do Katalogu odpadů pod kódem 17 01 01</t>
  </si>
  <si>
    <t>118,699+219,538+94,403+7,248+0,213</t>
  </si>
  <si>
    <t>58</t>
  </si>
  <si>
    <t>997221875</t>
  </si>
  <si>
    <t>Poplatek za uložení stavebního odpadu na recyklační skládce (skládkovné) asfaltového bez obsahu dehtu zatříděného do Katalogu odpadů pod kódem 17 03 02</t>
  </si>
  <si>
    <t>-1532822930</t>
  </si>
  <si>
    <t>16,699+690,967</t>
  </si>
  <si>
    <t>59</t>
  </si>
  <si>
    <t>997221873</t>
  </si>
  <si>
    <t>Poplatek za uložení stavebního odpadu na recyklační skládce (skládkovné) zeminy a kamení zatříděného do Katalogu odpadů pod kódem 17 05 04</t>
  </si>
  <si>
    <t>1750322951</t>
  </si>
  <si>
    <t>195,895+0,063</t>
  </si>
  <si>
    <t>998</t>
  </si>
  <si>
    <t>Přesun hmot</t>
  </si>
  <si>
    <t>60</t>
  </si>
  <si>
    <t>998225111</t>
  </si>
  <si>
    <t>Přesun hmot pro pozemní komunikace s krytem z kamene, monolitickým betonovým nebo živičným</t>
  </si>
  <si>
    <t>-893914225</t>
  </si>
  <si>
    <t xml:space="preserve">Přesun hmot pro komunikace s krytem z kameniva, monolitickým betonovým nebo živičným  dopravní vzdálenost do 200 m jakékoliv délky objektu</t>
  </si>
  <si>
    <t>VRN</t>
  </si>
  <si>
    <t>Vedlejší rozpočtové náklady</t>
  </si>
  <si>
    <t>VRN1</t>
  </si>
  <si>
    <t>Průzkumné, geodetické a projektové práce</t>
  </si>
  <si>
    <t>61</t>
  </si>
  <si>
    <t>012103000</t>
  </si>
  <si>
    <t>Geodetické práce před výstavbou</t>
  </si>
  <si>
    <t>…</t>
  </si>
  <si>
    <t>1024</t>
  </si>
  <si>
    <t>1579534118</t>
  </si>
  <si>
    <t>Geodetické práce před výstavbou - vytyčení inž. sítí</t>
  </si>
  <si>
    <t>62</t>
  </si>
  <si>
    <t>012203000</t>
  </si>
  <si>
    <t>Geodetické práce při provádění stavby</t>
  </si>
  <si>
    <t>-849735284</t>
  </si>
  <si>
    <t>Geodetické práce při provádění stavby - vytyčení stavby</t>
  </si>
  <si>
    <t>63</t>
  </si>
  <si>
    <t>012303000</t>
  </si>
  <si>
    <t>Geodetické práce po výstavbě</t>
  </si>
  <si>
    <t>1530981531</t>
  </si>
  <si>
    <t>Geodetické práce po výstavbě - zaměření hotového díla</t>
  </si>
  <si>
    <t>64</t>
  </si>
  <si>
    <t>013254000</t>
  </si>
  <si>
    <t>Dokumentace skutečného provedení stavby</t>
  </si>
  <si>
    <t>-416510343</t>
  </si>
  <si>
    <t>VRN3</t>
  </si>
  <si>
    <t>Zařízení staveniště</t>
  </si>
  <si>
    <t>65</t>
  </si>
  <si>
    <t>030001000</t>
  </si>
  <si>
    <t>-1702706080</t>
  </si>
  <si>
    <t>66</t>
  </si>
  <si>
    <t>034303000</t>
  </si>
  <si>
    <t xml:space="preserve">Přechodné dopravní značení na staveništi </t>
  </si>
  <si>
    <t>-1183290881</t>
  </si>
  <si>
    <t>Přechodné dopravní značení na staveništi (PD, schválení a provoz)</t>
  </si>
  <si>
    <t>VRN4</t>
  </si>
  <si>
    <t>Inženýrská činnost</t>
  </si>
  <si>
    <t>67</t>
  </si>
  <si>
    <t>043002000</t>
  </si>
  <si>
    <t>Zkoušky a ostatní měření</t>
  </si>
  <si>
    <t>-1358868527</t>
  </si>
  <si>
    <t>SO02 - Veřejné osvětlení</t>
  </si>
  <si>
    <t>D1 - Stavební elektroinstalace</t>
  </si>
  <si>
    <t xml:space="preserve">    D2 - Materiály</t>
  </si>
  <si>
    <t xml:space="preserve">    D3 - Práce v HZS:</t>
  </si>
  <si>
    <t xml:space="preserve">    D4 - Zemní práce:</t>
  </si>
  <si>
    <t xml:space="preserve">    D5 - Elektromontáže:</t>
  </si>
  <si>
    <t xml:space="preserve">    D6 - Stavební elektroinstalace [Kč]:</t>
  </si>
  <si>
    <t>D1</t>
  </si>
  <si>
    <t>Stavební elektroinstalace</t>
  </si>
  <si>
    <t>D2</t>
  </si>
  <si>
    <t>Materiály</t>
  </si>
  <si>
    <t>Pol1</t>
  </si>
  <si>
    <t xml:space="preserve">Kabel CYKY-J  3 x 1,5</t>
  </si>
  <si>
    <t>Pol2</t>
  </si>
  <si>
    <t xml:space="preserve">Kabel CYKY-J  4 x 10</t>
  </si>
  <si>
    <t>Pol3</t>
  </si>
  <si>
    <t>DRAT ZEMNICI 10 FeZn (1m=0,62kg)</t>
  </si>
  <si>
    <t>Pol4</t>
  </si>
  <si>
    <t>OMS AD SVÍTIDLO DALYA (L04) LED 8050lm/730 1x65W, LED DRIVER DALI+CLO+POWERLINE CONTROL CITY SYS, RAL 9006</t>
  </si>
  <si>
    <t>KS</t>
  </si>
  <si>
    <t>Pol5</t>
  </si>
  <si>
    <t>Stožáry P1/1 + P1/2 + P2/1 + P3/1 + P3/2 (přechody pro chodce)</t>
  </si>
  <si>
    <t>Pol6</t>
  </si>
  <si>
    <t>OMS AD SVÍTIDLO DALYA (L18) LED 10750lm/765 1x87W, LED DRIVER DALI+CLO+POWERLINE CONTROL CITY SYS, RAL 9006</t>
  </si>
  <si>
    <t>Pol7</t>
  </si>
  <si>
    <t>Stožár P4/1 (přechod pro chodce)</t>
  </si>
  <si>
    <t>Pol8</t>
  </si>
  <si>
    <t>OMS AD SVÍTIDLO DALYA (L19) LED 5450lm/765 1x40W, LED DRIVER DALI+CLO+POWERLINE CONTROL CITY SYS, RAL 9006</t>
  </si>
  <si>
    <t>Pol9</t>
  </si>
  <si>
    <t xml:space="preserve">AK STOŽÁR JB  8, SILNIČNÍ BEZPATIC., 133/102/76MM, ŽÁR.ZINEK</t>
  </si>
  <si>
    <t>Pol10</t>
  </si>
  <si>
    <t>AK TERMOPLAST 133 (1,5) PO DOLNÍ HRANU DVÍŘEK 1330150029</t>
  </si>
  <si>
    <t>Pol11</t>
  </si>
  <si>
    <t>AK VÝLOŽNÍK 1/76-1000, OBLOUK., 1 RAM., PRŮM.76MM, ŽÁR.ZINEK</t>
  </si>
  <si>
    <t>Pol12</t>
  </si>
  <si>
    <t>AK VÝLOŽNÍK 1/76-2000, OBLOUK., 1 RAM., PRŮM.76MM, ŽÁR.ZINEK</t>
  </si>
  <si>
    <t>Pol13</t>
  </si>
  <si>
    <t>AK VÝLOŽNÍK UDOBJ 1-3000 ATYP., ROVNÝ., 1 RAM., PRŮM.76MM, ŽÁR.ZINEK</t>
  </si>
  <si>
    <t>Pol14</t>
  </si>
  <si>
    <t xml:space="preserve">AK VÝLOŽNÍK  V 1/76 - 2500</t>
  </si>
  <si>
    <t>Pol15</t>
  </si>
  <si>
    <t>AK VÝLOŽNÍK 1/76-1500, OBLOUK., 1 RAM., PRŮM.76MM, ŽÁR.ZINEK</t>
  </si>
  <si>
    <t>Pol16</t>
  </si>
  <si>
    <t>AK STOŽÁR STP 6-B, SILNIČNÍ BEZPATIC., 133/108/89MM, ŽÁR.ZINEK</t>
  </si>
  <si>
    <t>Pol17</t>
  </si>
  <si>
    <t>AK TPU 133 (1 - 1,2), PO DOLNÍ HRANU DVÍŘEK 1330120029</t>
  </si>
  <si>
    <t>Pol18</t>
  </si>
  <si>
    <t>AK VÝLOŽNÍK UD 1-2000/B, ROVNÝ, PŘECHODY, 1 RAM., PRŮM.89MM, ŽÁR.ZINEK</t>
  </si>
  <si>
    <t>Pol19</t>
  </si>
  <si>
    <t>AK STOŽÁR STP 6,2-C, SILNIČNÍ BEZPATIC., 159/133/114MM, ŽÁR.ZINEK</t>
  </si>
  <si>
    <t>Pol20</t>
  </si>
  <si>
    <t xml:space="preserve">AK TPU 159 (1,5M), PO DOLNÍ HRANU DVÍŘEK  1590150029</t>
  </si>
  <si>
    <t>Pol21</t>
  </si>
  <si>
    <t>AK VÝLOŽNÍK UD 1-3500/C, ROVNÝ, PŘECHODY, 1 RAM., PRŮM.114MM, ŽÁR.ZINEK</t>
  </si>
  <si>
    <t>Pol22</t>
  </si>
  <si>
    <t>AK STOŽÁR STP 6,2-B, SILNIČNÍ BEZPATIC., 133/108/89MM, ŽÁR.ZINEK</t>
  </si>
  <si>
    <t>Pol23</t>
  </si>
  <si>
    <t>AK VÝLOŽNÍK UD 1-2500/B, ROVNÝ, PŘECHODY, 1 RAM., PRŮM.89MM, ŽÁR.ZINEK</t>
  </si>
  <si>
    <t>68</t>
  </si>
  <si>
    <t>Pol24</t>
  </si>
  <si>
    <t>AK VÝLOŽNÍK UD 1-3500/C, ROVNÝ+ 20cm SKLON 30° ATYP, PŘECHODY, 1 RAM., PRŮM.114MM, ŽÁR.ZINEK</t>
  </si>
  <si>
    <t>70</t>
  </si>
  <si>
    <t>Pol25</t>
  </si>
  <si>
    <t>Materiál předem nepředvídatelný – vyšší délka stožáru (V případě umístění sloupu v bezprostřední blízkosti sítě nutno osadit sloup v hloubce 1m pod úroveň příslušné sítě.)</t>
  </si>
  <si>
    <t>72</t>
  </si>
  <si>
    <t>Pol26</t>
  </si>
  <si>
    <t>OCHRANNÁ TRUBKA KF09040 červená (50m/bal)</t>
  </si>
  <si>
    <t>74</t>
  </si>
  <si>
    <t>Pol27</t>
  </si>
  <si>
    <t>OCHRANNÁ TRUBKA KF09063 červená (pod vozovkou)</t>
  </si>
  <si>
    <t>76</t>
  </si>
  <si>
    <t>Pol28</t>
  </si>
  <si>
    <t>Folie 330 rudá – blesk, 250m/bal</t>
  </si>
  <si>
    <t>bal</t>
  </si>
  <si>
    <t>78</t>
  </si>
  <si>
    <t>Pol29</t>
  </si>
  <si>
    <t>Písek kopaný</t>
  </si>
  <si>
    <t>m3</t>
  </si>
  <si>
    <t>80</t>
  </si>
  <si>
    <t>D3</t>
  </si>
  <si>
    <t>Práce v HZS:</t>
  </si>
  <si>
    <t>Pol30</t>
  </si>
  <si>
    <t>Uvedení do provozu</t>
  </si>
  <si>
    <t>h</t>
  </si>
  <si>
    <t>82</t>
  </si>
  <si>
    <t>Pol31</t>
  </si>
  <si>
    <t>Revize elektro – výchozí</t>
  </si>
  <si>
    <t>84</t>
  </si>
  <si>
    <t>Pol32</t>
  </si>
  <si>
    <t>Projektová dokumentace – skutečné provedení</t>
  </si>
  <si>
    <t>86</t>
  </si>
  <si>
    <t>Pol61</t>
  </si>
  <si>
    <t>Měření osvitu na přechodech - pro kolaudaci</t>
  </si>
  <si>
    <t>-707561191</t>
  </si>
  <si>
    <t>D4</t>
  </si>
  <si>
    <t>Zemní práce:</t>
  </si>
  <si>
    <t>Pol33</t>
  </si>
  <si>
    <t>vytyč.trati kab.vedení v zastavěném prostoru</t>
  </si>
  <si>
    <t>kpl</t>
  </si>
  <si>
    <t>88</t>
  </si>
  <si>
    <t>Pol34</t>
  </si>
  <si>
    <t>kabel.rýha 35cm/šíř. 80cm/hl. zem.tř.3</t>
  </si>
  <si>
    <t>90</t>
  </si>
  <si>
    <t>Pol35</t>
  </si>
  <si>
    <t xml:space="preserve">kabel.lože z kop.písku rýha  35cm tl  22cm</t>
  </si>
  <si>
    <t>92</t>
  </si>
  <si>
    <t>Pol36</t>
  </si>
  <si>
    <t>fólie výstražná z PVC šířky 33cm</t>
  </si>
  <si>
    <t>94</t>
  </si>
  <si>
    <t>Pol37</t>
  </si>
  <si>
    <t>ruč.zához.kab.rýhy 35cm šíř.; 80cm hl.; zem.tř.3</t>
  </si>
  <si>
    <t>96</t>
  </si>
  <si>
    <t>Pol38</t>
  </si>
  <si>
    <t>kabel.rýha 35cm/šíř. 1M/hl. zem.tř.3, délka 2m = kontrolní výkop protlak</t>
  </si>
  <si>
    <t>98</t>
  </si>
  <si>
    <t>Pol39</t>
  </si>
  <si>
    <t>Výkop – startovací jáma o rozměrech 1,3 × 1,6 m, hloubka 2,3m</t>
  </si>
  <si>
    <t>100</t>
  </si>
  <si>
    <t>Pol40</t>
  </si>
  <si>
    <t>Výkop – koncová jáma o rozměrech 1 × 1,2 m, hloubka 2,3m</t>
  </si>
  <si>
    <t>102</t>
  </si>
  <si>
    <t>Pol41</t>
  </si>
  <si>
    <t>Zához – startovací jáma o rozměrech 1,3 × 1,6 m, hloubka 2,3m</t>
  </si>
  <si>
    <t>104</t>
  </si>
  <si>
    <t>Pol42</t>
  </si>
  <si>
    <t>Zához – koncová jáma o rozměrech 1 × 1,2 m, hloubka 2,3m</t>
  </si>
  <si>
    <t>106</t>
  </si>
  <si>
    <t>Pol43</t>
  </si>
  <si>
    <t>Protlak pod vozovkou pr. 63Mm</t>
  </si>
  <si>
    <t>108</t>
  </si>
  <si>
    <t>Pol44</t>
  </si>
  <si>
    <t>pouzdro pro stožár VO - vyplnění betonem (600x600x1200)</t>
  </si>
  <si>
    <t>110</t>
  </si>
  <si>
    <t>Pol45</t>
  </si>
  <si>
    <t>pouzdro pro stožár VO - vyplnění betonem (600x600x1000)</t>
  </si>
  <si>
    <t>112</t>
  </si>
  <si>
    <t>Pol46</t>
  </si>
  <si>
    <t>demontáž stáv. osvětlení – stožáry, beton.pouzdra stožárů, odvoz mater.</t>
  </si>
  <si>
    <t>114</t>
  </si>
  <si>
    <t>D5</t>
  </si>
  <si>
    <t>Elektromontáže:</t>
  </si>
  <si>
    <t>Pol47</t>
  </si>
  <si>
    <t>ukonč.vod. vč.zap.a konc.do 16mm2</t>
  </si>
  <si>
    <t>116</t>
  </si>
  <si>
    <t>Pol48</t>
  </si>
  <si>
    <t>ukonč.vod.v rozv.vč.zap.a konc.do 2.5mm2</t>
  </si>
  <si>
    <t>118</t>
  </si>
  <si>
    <t>Pol49</t>
  </si>
  <si>
    <t xml:space="preserve">pojistk. vložka  E14/E27/ E33/MAX 63A vč. doteku</t>
  </si>
  <si>
    <t>120</t>
  </si>
  <si>
    <t>Pol50</t>
  </si>
  <si>
    <t>LED SVÍTIDLO STOŽÁROVÉ vč.zdroje</t>
  </si>
  <si>
    <t>122</t>
  </si>
  <si>
    <t>Pol51</t>
  </si>
  <si>
    <t xml:space="preserve">stožár sadový ocelový -  žárový zinek</t>
  </si>
  <si>
    <t>124</t>
  </si>
  <si>
    <t>Pol52</t>
  </si>
  <si>
    <t>elektrovýzbroj stožáru pro 1 okruh/1x4A-kompletní;max.5x16mm2</t>
  </si>
  <si>
    <t>126</t>
  </si>
  <si>
    <t>Pol53</t>
  </si>
  <si>
    <t>uzem. v zemi FeZn 10mm (0,62kg/m) vč.svorek;propoj.; antikor.ochran.</t>
  </si>
  <si>
    <t>128</t>
  </si>
  <si>
    <t>Pol54</t>
  </si>
  <si>
    <t>Napojení stáv. Kabelu CYKY- J 4x10 do stožáru 5/051</t>
  </si>
  <si>
    <t>130</t>
  </si>
  <si>
    <t>Pol55</t>
  </si>
  <si>
    <t xml:space="preserve">CYKY- J  3x1,5 mm2</t>
  </si>
  <si>
    <t>132</t>
  </si>
  <si>
    <t>Pol56</t>
  </si>
  <si>
    <t xml:space="preserve">CYKY- J  4x10 mm2</t>
  </si>
  <si>
    <t>134</t>
  </si>
  <si>
    <t>69</t>
  </si>
  <si>
    <t>Pol57</t>
  </si>
  <si>
    <t>demontáž stávajícího osvětlení stožárů – svítidla, kabeláž</t>
  </si>
  <si>
    <t>136</t>
  </si>
  <si>
    <t>D6</t>
  </si>
  <si>
    <t>Stavební elektroinstalace [Kč]:</t>
  </si>
  <si>
    <t>Pol58</t>
  </si>
  <si>
    <t>doprava</t>
  </si>
  <si>
    <t>%</t>
  </si>
  <si>
    <t>138</t>
  </si>
  <si>
    <t>2,5*0,01 'Přepočtené koeficientem množství</t>
  </si>
  <si>
    <t>71</t>
  </si>
  <si>
    <t>Pol59</t>
  </si>
  <si>
    <t>přesun hmot</t>
  </si>
  <si>
    <t>140</t>
  </si>
  <si>
    <t>1*0,01 'Přepočtené koeficientem množství</t>
  </si>
  <si>
    <t>Pol60</t>
  </si>
  <si>
    <t>zařízení staveniště</t>
  </si>
  <si>
    <t>142</t>
  </si>
  <si>
    <t>2*0,01 'Přepočtené koeficientem množství</t>
  </si>
  <si>
    <t>SO03 - SSZ</t>
  </si>
  <si>
    <t xml:space="preserve">HSV - Práce a dodávky HSV   </t>
  </si>
  <si>
    <t xml:space="preserve">    1 - Zemní práce   </t>
  </si>
  <si>
    <t xml:space="preserve">    5 - Komunikace pozemní   </t>
  </si>
  <si>
    <t xml:space="preserve">    9 - Ostatní konstrukce a práce, bourání   </t>
  </si>
  <si>
    <t xml:space="preserve">    998 - Přesun hmot   </t>
  </si>
  <si>
    <t xml:space="preserve">M - Práce a dodávky M   </t>
  </si>
  <si>
    <t xml:space="preserve">    21-M - Elektromontáže   </t>
  </si>
  <si>
    <t xml:space="preserve">    22-M - Montáže technologických zařízení pro dopravní stavby   </t>
  </si>
  <si>
    <t xml:space="preserve">    46-M - Zemní práce při extr.mont.pracích   </t>
  </si>
  <si>
    <t xml:space="preserve">HZS - Hodinové zúčtovací sazby   </t>
  </si>
  <si>
    <t xml:space="preserve">VRN - Vedlejší rozpočtové náklady   </t>
  </si>
  <si>
    <t xml:space="preserve">    VRN1 - Průzkumné, geodetické a projektové práce   </t>
  </si>
  <si>
    <t xml:space="preserve">    VRN3 - Zařízení staveniště   </t>
  </si>
  <si>
    <t xml:space="preserve">    VRN4 - Inženýrská činnost   </t>
  </si>
  <si>
    <t xml:space="preserve">Práce a dodávky HSV   </t>
  </si>
  <si>
    <t xml:space="preserve">Zemní práce   </t>
  </si>
  <si>
    <t>113106111</t>
  </si>
  <si>
    <t>Rozebrání dlažeb komunikací pro pěší s přemístěním hmot na skládku na vzdálenost do 3 m nebo s naložením na dopravní prostředek s ložem z kameniva nebo živice a s jakoukoliv výplní spár ručně z mozaiky</t>
  </si>
  <si>
    <t xml:space="preserve">v. č. 04 - Kabelový plán   </t>
  </si>
  <si>
    <t xml:space="preserve">- rozebrání dlažby z kostek - odměřeno v AutoCadu:   </t>
  </si>
  <si>
    <t xml:space="preserve">3+1,3   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</si>
  <si>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</si>
  <si>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</si>
  <si>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 xml:space="preserve">- rozebrání dlažby 20/10/6 - odměřeno v AutoCadu:   </t>
  </si>
  <si>
    <t xml:space="preserve">3+1,3-0,8   </t>
  </si>
  <si>
    <t xml:space="preserve">- rozebrání reliéfní dlažby 20/10/6 - odměřeno v AutoCadu:   </t>
  </si>
  <si>
    <t xml:space="preserve">0,8   </t>
  </si>
  <si>
    <t xml:space="preserve">Součet   </t>
  </si>
  <si>
    <t>122201101</t>
  </si>
  <si>
    <t>Odkopávky a prokopávky nezapažené s přehozením výkopku na vzdálenost do 3 m nebo s naložením na dopravní prostředek v hornině tř. 3 do 100 m3</t>
  </si>
  <si>
    <t xml:space="preserve">tř. 3 (dle ČSN 73 3050) = tř. I (dle ČSN EN 805)   </t>
  </si>
  <si>
    <t xml:space="preserve">((3+1,3+2,5)*0,15)   </t>
  </si>
  <si>
    <t>122201109</t>
  </si>
  <si>
    <t>Odkopávky a prokopávky nezapažené s přehozením výkopku na vzdálenost do 3 m nebo s naložením na dopravní prostředek v hornině tř. 3 Příplatek k cenám za lepivost horniny tř. 3</t>
  </si>
  <si>
    <t xml:space="preserve">Příplatek za lepivost 30%   </t>
  </si>
  <si>
    <t xml:space="preserve">((3+1,3+2,5)*0,15)*0,3   </t>
  </si>
  <si>
    <t>162601102</t>
  </si>
  <si>
    <t>Vodorovné přemístění výkopku nebo sypaniny po suchu na obvyklém dopravním prostředku, bez naložení výkopku, avšak se složením bez rozhrnutí z horniny tř. 1 až 4 na vzdálenost přes 4 000 do 5 000 m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</si>
  <si>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</si>
  <si>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</si>
  <si>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 xml:space="preserve">- úprava plochy zeleně. Odměřeno v AutoCadu:   </t>
  </si>
  <si>
    <t xml:space="preserve">2,5   </t>
  </si>
  <si>
    <t>181301101</t>
  </si>
  <si>
    <t>Rozprostření a urovnání ornice v rovině nebo ve svahu sklonu do 1:5 při souvislé ploše do 500 m2, tl. vrstvy do 100 mm</t>
  </si>
  <si>
    <t>181411141</t>
  </si>
  <si>
    <t>Založení trávníku na půdě předem připravené plochy do 1000 m2 výsevem včetně utažení parterového v rovině nebo na svahu do 1:5</t>
  </si>
  <si>
    <t xml:space="preserve">- osetí plochy kabelové trasy - odměřeno v AutoCadu:   </t>
  </si>
  <si>
    <t xml:space="preserve">1Kg travního semene na 50m2 plochy   </t>
  </si>
  <si>
    <t xml:space="preserve">- úprava plochy zeleně   </t>
  </si>
  <si>
    <t xml:space="preserve">2,5/50   </t>
  </si>
  <si>
    <t>181951102</t>
  </si>
  <si>
    <t>Úprava pláně vyrovnáním výškových rozdílů v hornině tř. 1 až 4 se zhutněním</t>
  </si>
  <si>
    <t xml:space="preserve">3+1,3+2,5   </t>
  </si>
  <si>
    <t>183205111</t>
  </si>
  <si>
    <t>Založení záhonu pro výsadbu rostlin v rovině nebo na svahu do 1:5 v zemině tř. 1 až 2</t>
  </si>
  <si>
    <t xml:space="preserve">- úprava plochy zeleně - Odměřeno v AutoCadu:   </t>
  </si>
  <si>
    <t>183403114</t>
  </si>
  <si>
    <t>Obdělání půdy kultivátorováním v rovině nebo na svahu do 1:5</t>
  </si>
  <si>
    <t>183403153</t>
  </si>
  <si>
    <t>Obdělání půdy hrabáním v rovině nebo na svahu do 1:5</t>
  </si>
  <si>
    <t>185803111</t>
  </si>
  <si>
    <t>Ošetření trávníku jednorázové v rovině nebo na svahu do 1:5</t>
  </si>
  <si>
    <t>185804312</t>
  </si>
  <si>
    <t>Zalití rostlin vodou plochy záhonů jednotlivě přes 20 m2</t>
  </si>
  <si>
    <t xml:space="preserve">- zálivka osetého povrchu kabelové trasy   </t>
  </si>
  <si>
    <t xml:space="preserve">Zalévání trávníku vodou 8x po 10 l/m2   </t>
  </si>
  <si>
    <t xml:space="preserve">2,5*0,001*8   </t>
  </si>
  <si>
    <t>08211320</t>
  </si>
  <si>
    <t>voda pitná pro smluvní odběratele</t>
  </si>
  <si>
    <t>185851121</t>
  </si>
  <si>
    <t>Dovoz vody pro zálivku rostlin na vzdálenost do 1000 m</t>
  </si>
  <si>
    <t>185851129</t>
  </si>
  <si>
    <t>Dovoz vody pro zálivku rostlin Příplatek k ceně za každých dalších i započatých 1000 m</t>
  </si>
  <si>
    <t xml:space="preserve">2,5*0,001*8*10   </t>
  </si>
  <si>
    <t xml:space="preserve">Komunikace pozemní   </t>
  </si>
  <si>
    <t>Podklad ze štěrkodrti ŠD s rozprostřením a zhutněním, po zhutnění tl. 40 mm</t>
  </si>
  <si>
    <t xml:space="preserve">- pokládka dlažby 20/10/6 - odměřeno v AutoCadu:   </t>
  </si>
  <si>
    <t xml:space="preserve">- pokládka reliéfní dlažby 20/10/6 - odměřeno v AutoCadu:   </t>
  </si>
  <si>
    <t>564851111</t>
  </si>
  <si>
    <t>Podklad ze štěrkodrti ŠD s rozprostřením a zhutněním, po zhutnění tl. 150 mm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</si>
  <si>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</si>
  <si>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</si>
  <si>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</si>
  <si>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dlažba skladebná betonová 20x10x6 cm přírodní</t>
  </si>
  <si>
    <t xml:space="preserve">pokládka šedé dlažby 20/10/6 (využitím 90% původní dlažby) - odměřeno v AutoCadu:   </t>
  </si>
  <si>
    <t xml:space="preserve">(3+1,3-0,8)*0,1   </t>
  </si>
  <si>
    <t>dlažba skladebná betonová základní pro nevidomé 20 x 10 x 6 cm barevná</t>
  </si>
  <si>
    <t xml:space="preserve">Ostatní konstrukce a práce, bourání   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</si>
  <si>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</si>
  <si>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</si>
  <si>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 xml:space="preserve">3,5   </t>
  </si>
  <si>
    <t xml:space="preserve">Přesun hmot   </t>
  </si>
  <si>
    <t>998223011</t>
  </si>
  <si>
    <t>Přesun hmot pro pozemní komunikace s krytem dlážděným dopravní vzdálenost do 200 m jakékoliv délky objektu</t>
  </si>
  <si>
    <t xml:space="preserve">Práce a dodávky M   </t>
  </si>
  <si>
    <t>21-M</t>
  </si>
  <si>
    <t xml:space="preserve">Elektromontáže   </t>
  </si>
  <si>
    <t>210220301</t>
  </si>
  <si>
    <t>Montáž hromosvodného vedení svorek se 2 šrouby</t>
  </si>
  <si>
    <t xml:space="preserve">v.č. 06 - Doplňující ochranné pospojování   </t>
  </si>
  <si>
    <t xml:space="preserve">4   </t>
  </si>
  <si>
    <t>35441885</t>
  </si>
  <si>
    <t>svorka spojovací pro lano D 8-10 mm</t>
  </si>
  <si>
    <t>256</t>
  </si>
  <si>
    <t>210220452</t>
  </si>
  <si>
    <t>Montáž hromosvodného vedení ochranných prvků a doplňků ochranného pospojování pevně</t>
  </si>
  <si>
    <t xml:space="preserve">v.č. 02 - Situace SSZ   </t>
  </si>
  <si>
    <t xml:space="preserve">- odměřeno v AutoCadu:   </t>
  </si>
  <si>
    <t xml:space="preserve">26   </t>
  </si>
  <si>
    <t>35441072</t>
  </si>
  <si>
    <t>drát pro hromosvod FeZn D 8mm</t>
  </si>
  <si>
    <t xml:space="preserve">Poznámka k položce:   </t>
  </si>
  <si>
    <t xml:space="preserve">hmotnost: 0,4 Kg/m   </t>
  </si>
  <si>
    <t xml:space="preserve">(26)*0,4   </t>
  </si>
  <si>
    <t>210813081</t>
  </si>
  <si>
    <t>Montáž izolovaných kabelů měděných do 1 kV bez ukončení plných a kulatých (CYKY, CHKE-R,...) uložených pevně počtu a průřezu žil 12x1,5 mm2</t>
  </si>
  <si>
    <t xml:space="preserve">v.č. 05 - Schématický kabelový plán SSZ   </t>
  </si>
  <si>
    <t xml:space="preserve">- pokládka kabelu CYKY 12x1,5 odměřeno v AutoCadu:   </t>
  </si>
  <si>
    <t xml:space="preserve">28   </t>
  </si>
  <si>
    <t>341310108</t>
  </si>
  <si>
    <t>kabel CYKY 12x1,5</t>
  </si>
  <si>
    <t xml:space="preserve">- včetně 5% prořezu   </t>
  </si>
  <si>
    <t xml:space="preserve">(28)*1,05   </t>
  </si>
  <si>
    <t>22-M</t>
  </si>
  <si>
    <t xml:space="preserve">Montáže technologických zařízení pro dopravní stavby   </t>
  </si>
  <si>
    <t>220110346</t>
  </si>
  <si>
    <t>Montáž kabelového štítku včetně vyražení znaku na štítek, připevnění na kabel, ovinutí štítku páskou pro označení konce kabelu</t>
  </si>
  <si>
    <t xml:space="preserve">v.č. 05 - Schematický kabelový plán SSZ   </t>
  </si>
  <si>
    <t xml:space="preserve">- značení konců kabelů   </t>
  </si>
  <si>
    <t>354421101</t>
  </si>
  <si>
    <t>Štítek kabelový s upevňovacím páskem</t>
  </si>
  <si>
    <t>220111436</t>
  </si>
  <si>
    <t>Kontrolní a závěrečné měření na kabelu včetně provedení správného sledu zapojení žil na koncovkách nebo závěrech, měření smyčkových a izolačních odporů, vyplnění měřícího protokolu pro rozvod signalizace</t>
  </si>
  <si>
    <t xml:space="preserve">- měření kabelů ke stožárům   </t>
  </si>
  <si>
    <t xml:space="preserve">2   </t>
  </si>
  <si>
    <t>220111741</t>
  </si>
  <si>
    <t>Montáž svorky rozpojovací včetně montáže skříňky pro svorku, úpravy zemniče pro připojení svorky, očíslování zemniče zkušební</t>
  </si>
  <si>
    <t xml:space="preserve">v.č. 06 - Doplňující ochranné pospojování SSZ   </t>
  </si>
  <si>
    <t xml:space="preserve">- montáž zkušební svorky na stožárech SSZ:   </t>
  </si>
  <si>
    <t xml:space="preserve">1   </t>
  </si>
  <si>
    <t>35441925</t>
  </si>
  <si>
    <t>svorka zkušební pro lano D 6-12 mm, FeZn</t>
  </si>
  <si>
    <t>220271621</t>
  </si>
  <si>
    <t>Pocínování sdělovacích vodičů a silnoproudých šňůr v krabici</t>
  </si>
  <si>
    <t xml:space="preserve">v.č. 07 - Stožáry SSZ - umístění návěstidel   </t>
  </si>
  <si>
    <t xml:space="preserve">Stožár č. 3:   </t>
  </si>
  <si>
    <t xml:space="preserve">5   </t>
  </si>
  <si>
    <t xml:space="preserve">Stožár č. 4:   </t>
  </si>
  <si>
    <t xml:space="preserve">Stožár č. 8:   </t>
  </si>
  <si>
    <t>220300533</t>
  </si>
  <si>
    <t>Ukončení vodiče na svorkovnici na kabelu CMSM do 7 žil 1,50 mm2</t>
  </si>
  <si>
    <t>220300603</t>
  </si>
  <si>
    <t>Ukončení návěstních kabelů smršťovací záklopkou včetně odizolování, vyformování a zapojení vodičů na kabelech NCEY, NCYY do 12x1 nebo 1,5</t>
  </si>
  <si>
    <t xml:space="preserve">- ukončení kabelů CYKY 12x1,5   </t>
  </si>
  <si>
    <t xml:space="preserve">1*2   </t>
  </si>
  <si>
    <t>34343201</t>
  </si>
  <si>
    <t>trubka smršťovací středněstěnná s lepidlem MDT-A 19/6</t>
  </si>
  <si>
    <t xml:space="preserve">(1*2)*0,1   </t>
  </si>
  <si>
    <t>220960002</t>
  </si>
  <si>
    <t>Montáž stožáru nebo sloupku včetně postavení stožáru, usazení nebo zabetonování základu, zatažení kabelu do stožáru, připojení kabelu, připojení uzemnění přímého na základovém rámu</t>
  </si>
  <si>
    <t xml:space="preserve">- Stožáry č. 8   </t>
  </si>
  <si>
    <t>404451641</t>
  </si>
  <si>
    <t>Chodecký výšky 3,4 m (O159 mm) - na patku</t>
  </si>
  <si>
    <t xml:space="preserve">PS 401 - v.č. 07 - Stožáry SSZ - umístění návěstidel   </t>
  </si>
  <si>
    <t xml:space="preserve">- Stožár č. 8   </t>
  </si>
  <si>
    <t>404451643</t>
  </si>
  <si>
    <t>Základový rám</t>
  </si>
  <si>
    <t>220960021</t>
  </si>
  <si>
    <t>Montáž stožárové svorkovnice s připevněním</t>
  </si>
  <si>
    <t>404451648</t>
  </si>
  <si>
    <t>Stožárová svorkovnice s krytím IP54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</si>
  <si>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</si>
  <si>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</si>
  <si>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</si>
  <si>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404135599</t>
  </si>
  <si>
    <t xml:space="preserve">Návěstidlo chodecké 2x200 (červená a zelená) - světelný zdroj LED  (napájený 42V AC)</t>
  </si>
  <si>
    <t>404135560</t>
  </si>
  <si>
    <t>Symbol stojící chodec - signály pro chodce (S9)</t>
  </si>
  <si>
    <t>404135561</t>
  </si>
  <si>
    <t xml:space="preserve">Symbol kráčející chodec  - signály pro chodce (S9)</t>
  </si>
  <si>
    <t>404135571</t>
  </si>
  <si>
    <t>Držák návěstidla (AL)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</si>
  <si>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</si>
  <si>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</si>
  <si>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</si>
  <si>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404135562</t>
  </si>
  <si>
    <t xml:space="preserve">Návěstidlo 3 světlové 200 - světelný zdroj LED  (napájený 42V AC)</t>
  </si>
  <si>
    <t>220960096</t>
  </si>
  <si>
    <t>Smontování dopravního návěstidla včetně sestavení návěstidla s elektrickým propojením, montáže upevňovací konzoly pro upevnění na stožár nebo montáže nosiče pro upevnění na výložník dvoukomorového pro montáž na stožár</t>
  </si>
  <si>
    <t>40445260</t>
  </si>
  <si>
    <t>páska upínací 12,7x0,75mm</t>
  </si>
  <si>
    <t xml:space="preserve">2*(2*3,14*0,1)   </t>
  </si>
  <si>
    <t>40445261</t>
  </si>
  <si>
    <t>spona upínací 12,7mm</t>
  </si>
  <si>
    <t>100 kus</t>
  </si>
  <si>
    <t xml:space="preserve">2/100   </t>
  </si>
  <si>
    <t>220960101</t>
  </si>
  <si>
    <t>Smontování dopravního návěstidla včetně sestavení návěstidla s elektrickým propojením, montáže upevňovací konzoly pro upevnění na stožár nebo montáže nosiče pro upevnění na výložník tříkomorového pro montáž na stožár</t>
  </si>
  <si>
    <t>220960120</t>
  </si>
  <si>
    <t>Montáž dopravního detektoru včetně rozměření a označení místa pro vyvrtání otvorů, vyvrtání otvorů, vyříznutí závitů, montáže skříňky se zapojením, nastavení a vyzkoušení, připojení uzemnění radiodetektoru na výložník</t>
  </si>
  <si>
    <t>404611309</t>
  </si>
  <si>
    <t>Radiodetektor</t>
  </si>
  <si>
    <t>220960125</t>
  </si>
  <si>
    <t>Nastavení dopravního detektoru radiodetektoru na výložníku</t>
  </si>
  <si>
    <t>220960192</t>
  </si>
  <si>
    <t>Regulace a aktivace jedné signální skupiny mikroprocesorového řadiče</t>
  </si>
  <si>
    <t xml:space="preserve">v.č. 01 - Technická zpráva   </t>
  </si>
  <si>
    <t xml:space="preserve">Skupina VB   </t>
  </si>
  <si>
    <t>220960199</t>
  </si>
  <si>
    <t>Regulace a aktivace každé další signální skupiny mikroprocesorového řadiče bez použití plošiny</t>
  </si>
  <si>
    <t xml:space="preserve">Skupina PB   </t>
  </si>
  <si>
    <t>220960221</t>
  </si>
  <si>
    <t>Programování řadiče MR do deseti světelných skupin</t>
  </si>
  <si>
    <t xml:space="preserve">PS 401 - v.č. 01 - Technická zpráva   </t>
  </si>
  <si>
    <t xml:space="preserve">PS 401 - v.č. 02 Situace SSZ   </t>
  </si>
  <si>
    <t>220960301</t>
  </si>
  <si>
    <t>Příprava ke komplexnímu vyzkoušení křižovatky s mikroprocesorovým řadičem MR za první signální skupinu</t>
  </si>
  <si>
    <t>220960302</t>
  </si>
  <si>
    <t>Příprava ke komplexnímu vyzkoušení křižovatky s mikroprocesorovým řadičem MR za každou další signální skupinu</t>
  </si>
  <si>
    <t xml:space="preserve">Skupiny  PB   </t>
  </si>
  <si>
    <t>220960311</t>
  </si>
  <si>
    <t>Komplexní vyzkoušení křižovatky s mikroprocesorovým řadičem MR před uvedením zařízení do provozu do pěti signálních skupin</t>
  </si>
  <si>
    <t xml:space="preserve">Skupiny VA, VB, VC, VD   </t>
  </si>
  <si>
    <t>220960312</t>
  </si>
  <si>
    <t>Komplexní vyzkoušení křižovatky s MRřadičem v koordinaci s dalším řadičem</t>
  </si>
  <si>
    <t>220960422</t>
  </si>
  <si>
    <t>Uvedení do provozu silniční signalizační zařízení po přepnutí na blikající žlutou</t>
  </si>
  <si>
    <t>220960441</t>
  </si>
  <si>
    <t>Uvedení do provozu silniční signalizační zařízení po přepnutí na blikající žlutou se zajištěním v řadiči MR</t>
  </si>
  <si>
    <t>46-M</t>
  </si>
  <si>
    <t xml:space="preserve">Zemní práce při extr.mont.pracích   </t>
  </si>
  <si>
    <t>460010024</t>
  </si>
  <si>
    <t>Vytyčení trasy vedení kabelového (podzemního) v zastavěném prostoru</t>
  </si>
  <si>
    <t>km</t>
  </si>
  <si>
    <t>144</t>
  </si>
  <si>
    <t xml:space="preserve">v. č. 03 - Koordinační situační výkres   </t>
  </si>
  <si>
    <t xml:space="preserve">- odměřenov AutoCadu:   </t>
  </si>
  <si>
    <t xml:space="preserve">(100)*0,001   </t>
  </si>
  <si>
    <t>73</t>
  </si>
  <si>
    <t>460010025</t>
  </si>
  <si>
    <t>Vytyčení trasy inženýrských sítí v zastavěném prostoru</t>
  </si>
  <si>
    <t>146</t>
  </si>
  <si>
    <t xml:space="preserve">v.č. 03 - Koordinační situační výkres   </t>
  </si>
  <si>
    <t>460070533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</si>
  <si>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</t>
  </si>
  <si>
    <t>148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</si>
  <si>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stožárů bez patky přímých, v hornině třídy 3</t>
  </si>
  <si>
    <t xml:space="preserve">02 - Situace SSZ   </t>
  </si>
  <si>
    <t xml:space="preserve">- výkop pro základy stožárů SSZ č.  8   </t>
  </si>
  <si>
    <t>75</t>
  </si>
  <si>
    <t>460080014</t>
  </si>
  <si>
    <t>Základové konstrukce základ bez bednění do rostlé zeminy z monolitického betonu tř. C 16/20</t>
  </si>
  <si>
    <t>150</t>
  </si>
  <si>
    <t xml:space="preserve">-  betonových základů chodeckých stožárů SZZ č. 8:   </t>
  </si>
  <si>
    <t xml:space="preserve">(0,6*0,6*0,6)*1   </t>
  </si>
  <si>
    <t>460080042</t>
  </si>
  <si>
    <t>Základové konstrukce výztuž základové konstrukce z betonářské oceli 10505</t>
  </si>
  <si>
    <t>152</t>
  </si>
  <si>
    <t xml:space="preserve">- hmotnost ocelové výztuže betonových základů stožárů výložníkových   </t>
  </si>
  <si>
    <t xml:space="preserve">1*0,005   </t>
  </si>
  <si>
    <t>77</t>
  </si>
  <si>
    <t>460150143</t>
  </si>
  <si>
    <t>Hloubení zapažených i nezapažených kabelových rýh ručně včetně urovnání dna s přemístěním výkopku do vzdálenosti 3 m od okraje jámy nebo naložením na dopravní prostředek šířky 35 cm, hloubky 60 cm, v hornině třídy 3</t>
  </si>
  <si>
    <t>154</t>
  </si>
  <si>
    <t xml:space="preserve">- výkop 35 x 60 ručně - odměřeno v AutoCadu:   </t>
  </si>
  <si>
    <t xml:space="preserve">25   </t>
  </si>
  <si>
    <t>460421182</t>
  </si>
  <si>
    <t>Kabelové lože včetně podsypu, zhutnění a urovnání povrchu z písku nebo štěrkopísku tloušťky 10 cm nad kabel zakryté plastovou fólií, šířky lože přes 25 do 50 cm</t>
  </si>
  <si>
    <t>156</t>
  </si>
  <si>
    <t>79</t>
  </si>
  <si>
    <t>34571351</t>
  </si>
  <si>
    <t>trubka elektroinstalační ohebná dvouplášťová korugovaná D 41/50 mm, HDPE+LDPE</t>
  </si>
  <si>
    <t>158</t>
  </si>
  <si>
    <t xml:space="preserve">- chránička kabelů - odměřeno v AutoCadu:   </t>
  </si>
  <si>
    <t xml:space="preserve">(25)*1,15   </t>
  </si>
  <si>
    <t>69311311</t>
  </si>
  <si>
    <t>pás varovný plný PE šíře 33 cm s potiskem</t>
  </si>
  <si>
    <t>160</t>
  </si>
  <si>
    <t xml:space="preserve">28,750   </t>
  </si>
  <si>
    <t>81</t>
  </si>
  <si>
    <t>460560143</t>
  </si>
  <si>
    <t>Zásyp kabelových rýh ručně s uložením výkopku ve vrstvách včetně zhutnění a urovnání povrchu šířky 35 cm hloubky 60 cm, v hornině třídy 3</t>
  </si>
  <si>
    <t>162</t>
  </si>
  <si>
    <t>460600023</t>
  </si>
  <si>
    <t>Přemístění (odvoz) horniny, suti a vybouraných hmot vodorovné přemístění horniny včetně složení, bez naložení a rozprostření jakékoliv třídy, na vzdálenost přes 500 do 1000 m</t>
  </si>
  <si>
    <t>164</t>
  </si>
  <si>
    <t xml:space="preserve">- přebytečná zemina z výkopu 35 x 60 - odměřeno v AutoCadu:   </t>
  </si>
  <si>
    <t xml:space="preserve">25*0,35*0,2   </t>
  </si>
  <si>
    <t>83</t>
  </si>
  <si>
    <t>460600031</t>
  </si>
  <si>
    <t>Přemístění (odvoz) horniny, suti a vybouraných hmot vodorovné přemístění horniny včetně složení, bez naložení a rozprostření jakékoliv třídy, na vzdálenost Příplatek k ceně -0023 za každých dalších i započatých 1000 m</t>
  </si>
  <si>
    <t>166</t>
  </si>
  <si>
    <t xml:space="preserve">Za dalších 9 km:   </t>
  </si>
  <si>
    <t xml:space="preserve">25*0,35*0,2*9   </t>
  </si>
  <si>
    <t>HZS</t>
  </si>
  <si>
    <t xml:space="preserve">Hodinové zúčtovací sazby   </t>
  </si>
  <si>
    <t>HZS3222</t>
  </si>
  <si>
    <t>Hodinové zúčtovací sazby montáží technologických zařízení na stavebních objektech montér slaboproudých zařízení odborný</t>
  </si>
  <si>
    <t>hod</t>
  </si>
  <si>
    <t>262144</t>
  </si>
  <si>
    <t>168</t>
  </si>
  <si>
    <t xml:space="preserve">- přímo zadané   </t>
  </si>
  <si>
    <t xml:space="preserve">12   </t>
  </si>
  <si>
    <t xml:space="preserve">Vedlejší rozpočtové náklady   </t>
  </si>
  <si>
    <t xml:space="preserve">Průzkumné, geodetické a projektové práce   </t>
  </si>
  <si>
    <t>85</t>
  </si>
  <si>
    <t>170</t>
  </si>
  <si>
    <t>013203000</t>
  </si>
  <si>
    <t>Dokumentace stavby bez rozlišení - vypracování dílenské dokumentace SSZ + DŘ</t>
  </si>
  <si>
    <t>172</t>
  </si>
  <si>
    <t xml:space="preserve">- vypracování dílenské dokumentace  SSZ   </t>
  </si>
  <si>
    <t>87</t>
  </si>
  <si>
    <t>174</t>
  </si>
  <si>
    <t xml:space="preserve">- oprava PD a zhotovení tištěné formy PD   </t>
  </si>
  <si>
    <t xml:space="preserve">Zařízení staveniště   </t>
  </si>
  <si>
    <t>032002000</t>
  </si>
  <si>
    <t>Vybavení staveniště</t>
  </si>
  <si>
    <t>176</t>
  </si>
  <si>
    <t xml:space="preserve">- náklady na dočasné dopravní značení během stavby - přímo zadané   </t>
  </si>
  <si>
    <t xml:space="preserve">Inženýrská činnost   </t>
  </si>
  <si>
    <t>89</t>
  </si>
  <si>
    <t>044002000</t>
  </si>
  <si>
    <t>Revize</t>
  </si>
  <si>
    <t>178</t>
  </si>
  <si>
    <t>SEZNAM FIGUR</t>
  </si>
  <si>
    <t>Výměra</t>
  </si>
  <si>
    <t xml:space="preserve"> SO01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</si>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</sst>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2022/01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Kyjov - MK ul. Svatoborská, Riegrova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Kyjov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11. 1. 2022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Kyjov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'SO01 - Komunikace a zpevn...'!J30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'SO01 - Komunikace a zpevn...'!P127</f>
        <v>0</v>
      </c>
      <c r="AV95" s="128">
        <f>'SO01 - Komunikace a zpevn...'!J33</f>
        <v>0</v>
      </c>
      <c r="AW95" s="128">
        <f>'SO01 - Komunikace a zpevn...'!J34</f>
        <v>0</v>
      </c>
      <c r="AX95" s="128">
        <f>'SO01 - Komunikace a zpevn...'!J35</f>
        <v>0</v>
      </c>
      <c r="AY95" s="128">
        <f>'SO01 - Komunikace a zpevn...'!J36</f>
        <v>0</v>
      </c>
      <c r="AZ95" s="128">
        <f>'SO01 - Komunikace a zpevn...'!F33</f>
        <v>0</v>
      </c>
      <c r="BA95" s="128">
        <f>'SO01 - Komunikace a zpevn...'!F34</f>
        <v>0</v>
      </c>
      <c r="BB95" s="128">
        <f>'SO01 - Komunikace a zpevn...'!F35</f>
        <v>0</v>
      </c>
      <c r="BC95" s="128">
        <f>'SO01 - Komunikace a zpevn...'!F36</f>
        <v>0</v>
      </c>
      <c r="BD95" s="130">
        <f>'SO01 - Komunikace a zpevn...'!F37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'SO02 - Veřejné osvětlení'!J30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'SO02 - Veřejné osvětlení'!P122</f>
        <v>0</v>
      </c>
      <c r="AV96" s="128">
        <f>'SO02 - Veřejné osvětlení'!J33</f>
        <v>0</v>
      </c>
      <c r="AW96" s="128">
        <f>'SO02 - Veřejné osvětlení'!J34</f>
        <v>0</v>
      </c>
      <c r="AX96" s="128">
        <f>'SO02 - Veřejné osvětlení'!J35</f>
        <v>0</v>
      </c>
      <c r="AY96" s="128">
        <f>'SO02 - Veřejné osvětlení'!J36</f>
        <v>0</v>
      </c>
      <c r="AZ96" s="128">
        <f>'SO02 - Veřejné osvětlení'!F33</f>
        <v>0</v>
      </c>
      <c r="BA96" s="128">
        <f>'SO02 - Veřejné osvětlení'!F34</f>
        <v>0</v>
      </c>
      <c r="BB96" s="128">
        <f>'SO02 - Veřejné osvětlení'!F35</f>
        <v>0</v>
      </c>
      <c r="BC96" s="128">
        <f>'SO02 - Veřejné osvětlení'!F36</f>
        <v>0</v>
      </c>
      <c r="BD96" s="130">
        <f>'SO02 - Veřejné osvětlení'!F37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'SO03 - SSZ'!J30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32">
        <v>0</v>
      </c>
      <c r="AT97" s="133">
        <f>ROUND(SUM(AV97:AW97),2)</f>
        <v>0</v>
      </c>
      <c r="AU97" s="134">
        <f>'SO03 - SSZ'!P130</f>
        <v>0</v>
      </c>
      <c r="AV97" s="133">
        <f>'SO03 - SSZ'!J33</f>
        <v>0</v>
      </c>
      <c r="AW97" s="133">
        <f>'SO03 - SSZ'!J34</f>
        <v>0</v>
      </c>
      <c r="AX97" s="133">
        <f>'SO03 - SSZ'!J35</f>
        <v>0</v>
      </c>
      <c r="AY97" s="133">
        <f>'SO03 - SSZ'!J36</f>
        <v>0</v>
      </c>
      <c r="AZ97" s="133">
        <f>'SO03 - SSZ'!F33</f>
        <v>0</v>
      </c>
      <c r="BA97" s="133">
        <f>'SO03 - SSZ'!F34</f>
        <v>0</v>
      </c>
      <c r="BB97" s="133">
        <f>'SO03 - SSZ'!F35</f>
        <v>0</v>
      </c>
      <c r="BC97" s="133">
        <f>'SO03 - SSZ'!F36</f>
        <v>0</v>
      </c>
      <c r="BD97" s="135">
        <f>'SO03 - SSZ'!F37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F191wh4y7lZAu96qE6IlWZSKeAmZe+9vsvxV+Zg60laL6TDBzaaJNQuM38eYwUnUx0WAU6vAW+zzmSv2TX82yA==" hashValue="cKR8/lg6UZX20ct0XQbwKyhZGXYdyXZNEV6l1X3AlI5N6Wgr3kkmSNivu/Hy+kr1xqalbiwPwahVqH+dISbL/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01 - Komunikace a zpevn...'!C2" display="/"/>
    <hyperlink ref="A96" location="'SO02 - Veřejné osvětlení'!C2" display="/"/>
    <hyperlink ref="A97" location="'SO03 - SSZ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6" t="s">
        <v>93</v>
      </c>
      <c r="BA2" s="136" t="s">
        <v>94</v>
      </c>
      <c r="BB2" s="136" t="s">
        <v>1</v>
      </c>
      <c r="BC2" s="136" t="s">
        <v>95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96</v>
      </c>
      <c r="BA3" s="136" t="s">
        <v>97</v>
      </c>
      <c r="BB3" s="136" t="s">
        <v>1</v>
      </c>
      <c r="BC3" s="136" t="s">
        <v>98</v>
      </c>
      <c r="BD3" s="136" t="s">
        <v>86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Kyjov - MK ul. Svatoborská, Riegrova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34</v>
      </c>
      <c r="G12" s="38"/>
      <c r="H12" s="38"/>
      <c r="I12" s="141" t="s">
        <v>22</v>
      </c>
      <c r="J12" s="145" t="str">
        <f>'Rekapitulace stavby'!AN8</f>
        <v>11. 1. 2022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>Město Kyjov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ROUND((SUM(BE127:BE320)),  2)</f>
        <v>0</v>
      </c>
      <c r="G33" s="38"/>
      <c r="H33" s="38"/>
      <c r="I33" s="156">
        <v>0.20999999999999999</v>
      </c>
      <c r="J33" s="155">
        <f>ROUND(((SUM(BE127:BE320))*I33),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ROUND((SUM(BF127:BF320)),  2)</f>
        <v>0</v>
      </c>
      <c r="G34" s="38"/>
      <c r="H34" s="38"/>
      <c r="I34" s="156">
        <v>0.14999999999999999</v>
      </c>
      <c r="J34" s="155">
        <f>ROUND(((SUM(BF127:BF320))*I34),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ROUND((SUM(BG127:BG320)),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ROUND((SUM(BH127:BH320)),  2)</f>
        <v>0</v>
      </c>
      <c r="G36" s="38"/>
      <c r="H36" s="38"/>
      <c r="I36" s="156">
        <v>0.14999999999999999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ROUND((SUM(BI127:BI320)),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Kyjov - MK ul. Svatoborská, Riegrova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SO01 - Komunikace a zpevněné plochy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11. 1. 2022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Kyjov</v>
      </c>
      <c r="G91" s="40"/>
      <c r="H91" s="40"/>
      <c r="I91" s="32" t="s">
        <v>30</v>
      </c>
      <c r="J91" s="36" t="str">
        <f>E21</f>
        <v>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108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109</v>
      </c>
      <c r="E99" s="189"/>
      <c r="F99" s="189"/>
      <c r="G99" s="189"/>
      <c r="H99" s="189"/>
      <c r="I99" s="189"/>
      <c r="J99" s="190">
        <f>J164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110</v>
      </c>
      <c r="E100" s="189"/>
      <c r="F100" s="189"/>
      <c r="G100" s="189"/>
      <c r="H100" s="189"/>
      <c r="I100" s="189"/>
      <c r="J100" s="190">
        <f>J197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111</v>
      </c>
      <c r="E101" s="189"/>
      <c r="F101" s="189"/>
      <c r="G101" s="189"/>
      <c r="H101" s="189"/>
      <c r="I101" s="189"/>
      <c r="J101" s="190">
        <f>J202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112</v>
      </c>
      <c r="E102" s="189"/>
      <c r="F102" s="189"/>
      <c r="G102" s="189"/>
      <c r="H102" s="189"/>
      <c r="I102" s="189"/>
      <c r="J102" s="190">
        <f>J285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113</v>
      </c>
      <c r="E103" s="189"/>
      <c r="F103" s="189"/>
      <c r="G103" s="189"/>
      <c r="H103" s="189"/>
      <c r="I103" s="189"/>
      <c r="J103" s="190">
        <f>J300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114</v>
      </c>
      <c r="E104" s="183"/>
      <c r="F104" s="183"/>
      <c r="G104" s="183"/>
      <c r="H104" s="183"/>
      <c r="I104" s="183"/>
      <c r="J104" s="184">
        <f>J303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115</v>
      </c>
      <c r="E105" s="189"/>
      <c r="F105" s="189"/>
      <c r="G105" s="189"/>
      <c r="H105" s="189"/>
      <c r="I105" s="189"/>
      <c r="J105" s="190">
        <f>J304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116</v>
      </c>
      <c r="E106" s="189"/>
      <c r="F106" s="189"/>
      <c r="G106" s="189"/>
      <c r="H106" s="189"/>
      <c r="I106" s="189"/>
      <c r="J106" s="190">
        <f>J313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117</v>
      </c>
      <c r="E107" s="189"/>
      <c r="F107" s="189"/>
      <c r="G107" s="189"/>
      <c r="H107" s="189"/>
      <c r="I107" s="189"/>
      <c r="J107" s="190">
        <f>J318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118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5" t="str">
        <f>E7</f>
        <v>Kyjov - MK ul. Svatoborská, Riegrova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SO01 - Komunikace a zpevněné plochy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11. 1. 2022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Město Kyjov</v>
      </c>
      <c r="G123" s="40"/>
      <c r="H123" s="40"/>
      <c r="I123" s="32" t="s">
        <v>30</v>
      </c>
      <c r="J123" s="36" t="str">
        <f>E21</f>
        <v>Projekce DS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2"/>
      <c r="B126" s="193"/>
      <c r="C126" s="194" t="s">
        <v>119</v>
      </c>
      <c r="D126" s="195" t="s">
        <v>61</v>
      </c>
      <c r="E126" s="195" t="s">
        <v>57</v>
      </c>
      <c r="F126" s="195" t="s">
        <v>58</v>
      </c>
      <c r="G126" s="195" t="s">
        <v>120</v>
      </c>
      <c r="H126" s="195" t="s">
        <v>121</v>
      </c>
      <c r="I126" s="195" t="s">
        <v>122</v>
      </c>
      <c r="J126" s="196" t="s">
        <v>104</v>
      </c>
      <c r="K126" s="197" t="s">
        <v>123</v>
      </c>
      <c r="L126" s="198"/>
      <c r="M126" s="100" t="s">
        <v>1</v>
      </c>
      <c r="N126" s="101" t="s">
        <v>40</v>
      </c>
      <c r="O126" s="101" t="s">
        <v>124</v>
      </c>
      <c r="P126" s="101" t="s">
        <v>125</v>
      </c>
      <c r="Q126" s="101" t="s">
        <v>126</v>
      </c>
      <c r="R126" s="101" t="s">
        <v>127</v>
      </c>
      <c r="S126" s="101" t="s">
        <v>128</v>
      </c>
      <c r="T126" s="102" t="s">
        <v>129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8"/>
      <c r="B127" s="39"/>
      <c r="C127" s="107" t="s">
        <v>130</v>
      </c>
      <c r="D127" s="40"/>
      <c r="E127" s="40"/>
      <c r="F127" s="40"/>
      <c r="G127" s="40"/>
      <c r="H127" s="40"/>
      <c r="I127" s="40"/>
      <c r="J127" s="199">
        <f>BK127</f>
        <v>0</v>
      </c>
      <c r="K127" s="40"/>
      <c r="L127" s="44"/>
      <c r="M127" s="103"/>
      <c r="N127" s="200"/>
      <c r="O127" s="104"/>
      <c r="P127" s="201">
        <f>P128+P303</f>
        <v>0</v>
      </c>
      <c r="Q127" s="104"/>
      <c r="R127" s="201">
        <f>R128+R303</f>
        <v>1854.39241657</v>
      </c>
      <c r="S127" s="104"/>
      <c r="T127" s="202">
        <f>T128+T303</f>
        <v>1408.0448999999999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106</v>
      </c>
      <c r="BK127" s="203">
        <f>BK128+BK303</f>
        <v>0</v>
      </c>
    </row>
    <row r="128" s="12" customFormat="1" ht="25.92" customHeight="1">
      <c r="A128" s="12"/>
      <c r="B128" s="204"/>
      <c r="C128" s="205"/>
      <c r="D128" s="206" t="s">
        <v>75</v>
      </c>
      <c r="E128" s="207" t="s">
        <v>131</v>
      </c>
      <c r="F128" s="207" t="s">
        <v>132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P129+P164+P197+P202+P285+P300</f>
        <v>0</v>
      </c>
      <c r="Q128" s="212"/>
      <c r="R128" s="213">
        <f>R129+R164+R197+R202+R285+R300</f>
        <v>1854.39241657</v>
      </c>
      <c r="S128" s="212"/>
      <c r="T128" s="214">
        <f>T129+T164+T197+T202+T285+T300</f>
        <v>1408.0448999999999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84</v>
      </c>
      <c r="AT128" s="216" t="s">
        <v>75</v>
      </c>
      <c r="AU128" s="216" t="s">
        <v>76</v>
      </c>
      <c r="AY128" s="215" t="s">
        <v>133</v>
      </c>
      <c r="BK128" s="217">
        <f>BK129+BK164+BK197+BK202+BK285+BK300</f>
        <v>0</v>
      </c>
    </row>
    <row r="129" s="12" customFormat="1" ht="22.8" customHeight="1">
      <c r="A129" s="12"/>
      <c r="B129" s="204"/>
      <c r="C129" s="205"/>
      <c r="D129" s="206" t="s">
        <v>75</v>
      </c>
      <c r="E129" s="218" t="s">
        <v>84</v>
      </c>
      <c r="F129" s="218" t="s">
        <v>134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SUM(P130:P163)</f>
        <v>0</v>
      </c>
      <c r="Q129" s="212"/>
      <c r="R129" s="213">
        <f>SUM(R130:R163)</f>
        <v>147.97945899999999</v>
      </c>
      <c r="S129" s="212"/>
      <c r="T129" s="214">
        <f>SUM(T130:T163)</f>
        <v>1343.3479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84</v>
      </c>
      <c r="AY129" s="215" t="s">
        <v>133</v>
      </c>
      <c r="BK129" s="217">
        <f>SUM(BK130:BK163)</f>
        <v>0</v>
      </c>
    </row>
    <row r="130" s="2" customFormat="1" ht="24.15" customHeight="1">
      <c r="A130" s="38"/>
      <c r="B130" s="39"/>
      <c r="C130" s="220" t="s">
        <v>84</v>
      </c>
      <c r="D130" s="220" t="s">
        <v>135</v>
      </c>
      <c r="E130" s="221" t="s">
        <v>136</v>
      </c>
      <c r="F130" s="222" t="s">
        <v>137</v>
      </c>
      <c r="G130" s="223" t="s">
        <v>138</v>
      </c>
      <c r="H130" s="224">
        <v>505.10000000000002</v>
      </c>
      <c r="I130" s="225"/>
      <c r="J130" s="226">
        <f>ROUND(I130*H130,2)</f>
        <v>0</v>
      </c>
      <c r="K130" s="227"/>
      <c r="L130" s="44"/>
      <c r="M130" s="228" t="s">
        <v>1</v>
      </c>
      <c r="N130" s="229" t="s">
        <v>41</v>
      </c>
      <c r="O130" s="91"/>
      <c r="P130" s="230">
        <f>O130*H130</f>
        <v>0</v>
      </c>
      <c r="Q130" s="230">
        <v>0</v>
      </c>
      <c r="R130" s="230">
        <f>Q130*H130</f>
        <v>0</v>
      </c>
      <c r="S130" s="230">
        <v>0.23499999999999999</v>
      </c>
      <c r="T130" s="231">
        <f>S130*H130</f>
        <v>118.6985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2" t="s">
        <v>139</v>
      </c>
      <c r="AT130" s="232" t="s">
        <v>135</v>
      </c>
      <c r="AU130" s="232" t="s">
        <v>86</v>
      </c>
      <c r="AY130" s="17" t="s">
        <v>133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84</v>
      </c>
      <c r="BK130" s="233">
        <f>ROUND(I130*H130,2)</f>
        <v>0</v>
      </c>
      <c r="BL130" s="17" t="s">
        <v>139</v>
      </c>
      <c r="BM130" s="232" t="s">
        <v>140</v>
      </c>
    </row>
    <row r="131" s="2" customFormat="1">
      <c r="A131" s="38"/>
      <c r="B131" s="39"/>
      <c r="C131" s="40"/>
      <c r="D131" s="234" t="s">
        <v>141</v>
      </c>
      <c r="E131" s="40"/>
      <c r="F131" s="235" t="s">
        <v>142</v>
      </c>
      <c r="G131" s="40"/>
      <c r="H131" s="40"/>
      <c r="I131" s="236"/>
      <c r="J131" s="40"/>
      <c r="K131" s="40"/>
      <c r="L131" s="44"/>
      <c r="M131" s="237"/>
      <c r="N131" s="238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141</v>
      </c>
      <c r="AU131" s="17" t="s">
        <v>86</v>
      </c>
    </row>
    <row r="132" s="13" customFormat="1">
      <c r="A132" s="13"/>
      <c r="B132" s="239"/>
      <c r="C132" s="240"/>
      <c r="D132" s="234" t="s">
        <v>143</v>
      </c>
      <c r="E132" s="241" t="s">
        <v>93</v>
      </c>
      <c r="F132" s="242" t="s">
        <v>144</v>
      </c>
      <c r="G132" s="240"/>
      <c r="H132" s="243">
        <v>505.10000000000002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143</v>
      </c>
      <c r="AU132" s="249" t="s">
        <v>86</v>
      </c>
      <c r="AV132" s="13" t="s">
        <v>86</v>
      </c>
      <c r="AW132" s="13" t="s">
        <v>32</v>
      </c>
      <c r="AX132" s="13" t="s">
        <v>84</v>
      </c>
      <c r="AY132" s="249" t="s">
        <v>133</v>
      </c>
    </row>
    <row r="133" s="2" customFormat="1" ht="24.15" customHeight="1">
      <c r="A133" s="38"/>
      <c r="B133" s="39"/>
      <c r="C133" s="220" t="s">
        <v>86</v>
      </c>
      <c r="D133" s="220" t="s">
        <v>135</v>
      </c>
      <c r="E133" s="221" t="s">
        <v>145</v>
      </c>
      <c r="F133" s="222" t="s">
        <v>146</v>
      </c>
      <c r="G133" s="223" t="s">
        <v>138</v>
      </c>
      <c r="H133" s="224">
        <v>170.40000000000001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41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0.098000000000000004</v>
      </c>
      <c r="T133" s="231">
        <f>S133*H133</f>
        <v>16.699200000000001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139</v>
      </c>
      <c r="AT133" s="232" t="s">
        <v>135</v>
      </c>
      <c r="AU133" s="232" t="s">
        <v>86</v>
      </c>
      <c r="AY133" s="17" t="s">
        <v>133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84</v>
      </c>
      <c r="BK133" s="233">
        <f>ROUND(I133*H133,2)</f>
        <v>0</v>
      </c>
      <c r="BL133" s="17" t="s">
        <v>139</v>
      </c>
      <c r="BM133" s="232" t="s">
        <v>147</v>
      </c>
    </row>
    <row r="134" s="2" customFormat="1">
      <c r="A134" s="38"/>
      <c r="B134" s="39"/>
      <c r="C134" s="40"/>
      <c r="D134" s="234" t="s">
        <v>141</v>
      </c>
      <c r="E134" s="40"/>
      <c r="F134" s="235" t="s">
        <v>148</v>
      </c>
      <c r="G134" s="40"/>
      <c r="H134" s="40"/>
      <c r="I134" s="236"/>
      <c r="J134" s="40"/>
      <c r="K134" s="40"/>
      <c r="L134" s="44"/>
      <c r="M134" s="237"/>
      <c r="N134" s="238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141</v>
      </c>
      <c r="AU134" s="17" t="s">
        <v>86</v>
      </c>
    </row>
    <row r="135" s="13" customFormat="1">
      <c r="A135" s="13"/>
      <c r="B135" s="239"/>
      <c r="C135" s="240"/>
      <c r="D135" s="234" t="s">
        <v>143</v>
      </c>
      <c r="E135" s="241" t="s">
        <v>96</v>
      </c>
      <c r="F135" s="242" t="s">
        <v>98</v>
      </c>
      <c r="G135" s="240"/>
      <c r="H135" s="243">
        <v>170.40000000000001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143</v>
      </c>
      <c r="AU135" s="249" t="s">
        <v>86</v>
      </c>
      <c r="AV135" s="13" t="s">
        <v>86</v>
      </c>
      <c r="AW135" s="13" t="s">
        <v>32</v>
      </c>
      <c r="AX135" s="13" t="s">
        <v>84</v>
      </c>
      <c r="AY135" s="249" t="s">
        <v>133</v>
      </c>
    </row>
    <row r="136" s="2" customFormat="1" ht="24.15" customHeight="1">
      <c r="A136" s="38"/>
      <c r="B136" s="39"/>
      <c r="C136" s="220" t="s">
        <v>149</v>
      </c>
      <c r="D136" s="220" t="s">
        <v>135</v>
      </c>
      <c r="E136" s="221" t="s">
        <v>150</v>
      </c>
      <c r="F136" s="222" t="s">
        <v>151</v>
      </c>
      <c r="G136" s="223" t="s">
        <v>138</v>
      </c>
      <c r="H136" s="224">
        <v>675.5</v>
      </c>
      <c r="I136" s="225"/>
      <c r="J136" s="226">
        <f>ROUND(I136*H136,2)</f>
        <v>0</v>
      </c>
      <c r="K136" s="227"/>
      <c r="L136" s="44"/>
      <c r="M136" s="228" t="s">
        <v>1</v>
      </c>
      <c r="N136" s="229" t="s">
        <v>41</v>
      </c>
      <c r="O136" s="91"/>
      <c r="P136" s="230">
        <f>O136*H136</f>
        <v>0</v>
      </c>
      <c r="Q136" s="230">
        <v>0</v>
      </c>
      <c r="R136" s="230">
        <f>Q136*H136</f>
        <v>0</v>
      </c>
      <c r="S136" s="230">
        <v>0.28999999999999998</v>
      </c>
      <c r="T136" s="231">
        <f>S136*H136</f>
        <v>195.89499999999998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2" t="s">
        <v>139</v>
      </c>
      <c r="AT136" s="232" t="s">
        <v>135</v>
      </c>
      <c r="AU136" s="232" t="s">
        <v>86</v>
      </c>
      <c r="AY136" s="17" t="s">
        <v>133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84</v>
      </c>
      <c r="BK136" s="233">
        <f>ROUND(I136*H136,2)</f>
        <v>0</v>
      </c>
      <c r="BL136" s="17" t="s">
        <v>139</v>
      </c>
      <c r="BM136" s="232" t="s">
        <v>152</v>
      </c>
    </row>
    <row r="137" s="2" customFormat="1">
      <c r="A137" s="38"/>
      <c r="B137" s="39"/>
      <c r="C137" s="40"/>
      <c r="D137" s="234" t="s">
        <v>141</v>
      </c>
      <c r="E137" s="40"/>
      <c r="F137" s="235" t="s">
        <v>153</v>
      </c>
      <c r="G137" s="40"/>
      <c r="H137" s="40"/>
      <c r="I137" s="236"/>
      <c r="J137" s="40"/>
      <c r="K137" s="40"/>
      <c r="L137" s="44"/>
      <c r="M137" s="237"/>
      <c r="N137" s="238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141</v>
      </c>
      <c r="AU137" s="17" t="s">
        <v>86</v>
      </c>
    </row>
    <row r="138" s="13" customFormat="1">
      <c r="A138" s="13"/>
      <c r="B138" s="239"/>
      <c r="C138" s="240"/>
      <c r="D138" s="234" t="s">
        <v>143</v>
      </c>
      <c r="E138" s="241" t="s">
        <v>1</v>
      </c>
      <c r="F138" s="242" t="s">
        <v>154</v>
      </c>
      <c r="G138" s="240"/>
      <c r="H138" s="243">
        <v>675.5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143</v>
      </c>
      <c r="AU138" s="249" t="s">
        <v>86</v>
      </c>
      <c r="AV138" s="13" t="s">
        <v>86</v>
      </c>
      <c r="AW138" s="13" t="s">
        <v>32</v>
      </c>
      <c r="AX138" s="13" t="s">
        <v>84</v>
      </c>
      <c r="AY138" s="249" t="s">
        <v>133</v>
      </c>
    </row>
    <row r="139" s="2" customFormat="1" ht="24.15" customHeight="1">
      <c r="A139" s="38"/>
      <c r="B139" s="39"/>
      <c r="C139" s="220" t="s">
        <v>139</v>
      </c>
      <c r="D139" s="220" t="s">
        <v>135</v>
      </c>
      <c r="E139" s="221" t="s">
        <v>155</v>
      </c>
      <c r="F139" s="222" t="s">
        <v>156</v>
      </c>
      <c r="G139" s="223" t="s">
        <v>138</v>
      </c>
      <c r="H139" s="224">
        <v>675.5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41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0.32500000000000001</v>
      </c>
      <c r="T139" s="231">
        <f>S139*H139</f>
        <v>219.53749999999999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139</v>
      </c>
      <c r="AT139" s="232" t="s">
        <v>135</v>
      </c>
      <c r="AU139" s="232" t="s">
        <v>86</v>
      </c>
      <c r="AY139" s="17" t="s">
        <v>133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84</v>
      </c>
      <c r="BK139" s="233">
        <f>ROUND(I139*H139,2)</f>
        <v>0</v>
      </c>
      <c r="BL139" s="17" t="s">
        <v>139</v>
      </c>
      <c r="BM139" s="232" t="s">
        <v>157</v>
      </c>
    </row>
    <row r="140" s="2" customFormat="1">
      <c r="A140" s="38"/>
      <c r="B140" s="39"/>
      <c r="C140" s="40"/>
      <c r="D140" s="234" t="s">
        <v>141</v>
      </c>
      <c r="E140" s="40"/>
      <c r="F140" s="235" t="s">
        <v>158</v>
      </c>
      <c r="G140" s="40"/>
      <c r="H140" s="40"/>
      <c r="I140" s="236"/>
      <c r="J140" s="40"/>
      <c r="K140" s="40"/>
      <c r="L140" s="44"/>
      <c r="M140" s="237"/>
      <c r="N140" s="238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141</v>
      </c>
      <c r="AU140" s="17" t="s">
        <v>86</v>
      </c>
    </row>
    <row r="141" s="13" customFormat="1">
      <c r="A141" s="13"/>
      <c r="B141" s="239"/>
      <c r="C141" s="240"/>
      <c r="D141" s="234" t="s">
        <v>143</v>
      </c>
      <c r="E141" s="241" t="s">
        <v>1</v>
      </c>
      <c r="F141" s="242" t="s">
        <v>154</v>
      </c>
      <c r="G141" s="240"/>
      <c r="H141" s="243">
        <v>675.5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143</v>
      </c>
      <c r="AU141" s="249" t="s">
        <v>86</v>
      </c>
      <c r="AV141" s="13" t="s">
        <v>86</v>
      </c>
      <c r="AW141" s="13" t="s">
        <v>32</v>
      </c>
      <c r="AX141" s="13" t="s">
        <v>84</v>
      </c>
      <c r="AY141" s="249" t="s">
        <v>133</v>
      </c>
    </row>
    <row r="142" s="2" customFormat="1" ht="24.15" customHeight="1">
      <c r="A142" s="38"/>
      <c r="B142" s="39"/>
      <c r="C142" s="220" t="s">
        <v>159</v>
      </c>
      <c r="D142" s="220" t="s">
        <v>135</v>
      </c>
      <c r="E142" s="221" t="s">
        <v>160</v>
      </c>
      <c r="F142" s="222" t="s">
        <v>161</v>
      </c>
      <c r="G142" s="223" t="s">
        <v>138</v>
      </c>
      <c r="H142" s="224">
        <v>2698.6999999999998</v>
      </c>
      <c r="I142" s="225"/>
      <c r="J142" s="226">
        <f>ROUND(I142*H142,2)</f>
        <v>0</v>
      </c>
      <c r="K142" s="227"/>
      <c r="L142" s="44"/>
      <c r="M142" s="228" t="s">
        <v>1</v>
      </c>
      <c r="N142" s="229" t="s">
        <v>41</v>
      </c>
      <c r="O142" s="91"/>
      <c r="P142" s="230">
        <f>O142*H142</f>
        <v>0</v>
      </c>
      <c r="Q142" s="230">
        <v>0.00016000000000000001</v>
      </c>
      <c r="R142" s="230">
        <f>Q142*H142</f>
        <v>0.43179200000000001</v>
      </c>
      <c r="S142" s="230">
        <v>0.25600000000000001</v>
      </c>
      <c r="T142" s="231">
        <f>S142*H142</f>
        <v>690.86719999999991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2" t="s">
        <v>139</v>
      </c>
      <c r="AT142" s="232" t="s">
        <v>135</v>
      </c>
      <c r="AU142" s="232" t="s">
        <v>86</v>
      </c>
      <c r="AY142" s="17" t="s">
        <v>133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84</v>
      </c>
      <c r="BK142" s="233">
        <f>ROUND(I142*H142,2)</f>
        <v>0</v>
      </c>
      <c r="BL142" s="17" t="s">
        <v>139</v>
      </c>
      <c r="BM142" s="232" t="s">
        <v>162</v>
      </c>
    </row>
    <row r="143" s="2" customFormat="1">
      <c r="A143" s="38"/>
      <c r="B143" s="39"/>
      <c r="C143" s="40"/>
      <c r="D143" s="234" t="s">
        <v>141</v>
      </c>
      <c r="E143" s="40"/>
      <c r="F143" s="235" t="s">
        <v>163</v>
      </c>
      <c r="G143" s="40"/>
      <c r="H143" s="40"/>
      <c r="I143" s="236"/>
      <c r="J143" s="40"/>
      <c r="K143" s="40"/>
      <c r="L143" s="44"/>
      <c r="M143" s="237"/>
      <c r="N143" s="238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141</v>
      </c>
      <c r="AU143" s="17" t="s">
        <v>86</v>
      </c>
    </row>
    <row r="144" s="2" customFormat="1" ht="16.5" customHeight="1">
      <c r="A144" s="38"/>
      <c r="B144" s="39"/>
      <c r="C144" s="220" t="s">
        <v>164</v>
      </c>
      <c r="D144" s="220" t="s">
        <v>135</v>
      </c>
      <c r="E144" s="221" t="s">
        <v>165</v>
      </c>
      <c r="F144" s="222" t="s">
        <v>166</v>
      </c>
      <c r="G144" s="223" t="s">
        <v>167</v>
      </c>
      <c r="H144" s="224">
        <v>460.5</v>
      </c>
      <c r="I144" s="225"/>
      <c r="J144" s="226">
        <f>ROUND(I144*H144,2)</f>
        <v>0</v>
      </c>
      <c r="K144" s="227"/>
      <c r="L144" s="44"/>
      <c r="M144" s="228" t="s">
        <v>1</v>
      </c>
      <c r="N144" s="229" t="s">
        <v>41</v>
      </c>
      <c r="O144" s="91"/>
      <c r="P144" s="230">
        <f>O144*H144</f>
        <v>0</v>
      </c>
      <c r="Q144" s="230">
        <v>0</v>
      </c>
      <c r="R144" s="230">
        <f>Q144*H144</f>
        <v>0</v>
      </c>
      <c r="S144" s="230">
        <v>0.20499999999999999</v>
      </c>
      <c r="T144" s="231">
        <f>S144*H144</f>
        <v>94.402499999999989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2" t="s">
        <v>139</v>
      </c>
      <c r="AT144" s="232" t="s">
        <v>135</v>
      </c>
      <c r="AU144" s="232" t="s">
        <v>86</v>
      </c>
      <c r="AY144" s="17" t="s">
        <v>133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84</v>
      </c>
      <c r="BK144" s="233">
        <f>ROUND(I144*H144,2)</f>
        <v>0</v>
      </c>
      <c r="BL144" s="17" t="s">
        <v>139</v>
      </c>
      <c r="BM144" s="232" t="s">
        <v>168</v>
      </c>
    </row>
    <row r="145" s="2" customFormat="1">
      <c r="A145" s="38"/>
      <c r="B145" s="39"/>
      <c r="C145" s="40"/>
      <c r="D145" s="234" t="s">
        <v>141</v>
      </c>
      <c r="E145" s="40"/>
      <c r="F145" s="235" t="s">
        <v>169</v>
      </c>
      <c r="G145" s="40"/>
      <c r="H145" s="40"/>
      <c r="I145" s="236"/>
      <c r="J145" s="40"/>
      <c r="K145" s="40"/>
      <c r="L145" s="44"/>
      <c r="M145" s="237"/>
      <c r="N145" s="238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141</v>
      </c>
      <c r="AU145" s="17" t="s">
        <v>86</v>
      </c>
    </row>
    <row r="146" s="13" customFormat="1">
      <c r="A146" s="13"/>
      <c r="B146" s="239"/>
      <c r="C146" s="240"/>
      <c r="D146" s="234" t="s">
        <v>143</v>
      </c>
      <c r="E146" s="241" t="s">
        <v>1</v>
      </c>
      <c r="F146" s="242" t="s">
        <v>170</v>
      </c>
      <c r="G146" s="240"/>
      <c r="H146" s="243">
        <v>460.5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143</v>
      </c>
      <c r="AU146" s="249" t="s">
        <v>86</v>
      </c>
      <c r="AV146" s="13" t="s">
        <v>86</v>
      </c>
      <c r="AW146" s="13" t="s">
        <v>32</v>
      </c>
      <c r="AX146" s="13" t="s">
        <v>84</v>
      </c>
      <c r="AY146" s="249" t="s">
        <v>133</v>
      </c>
    </row>
    <row r="147" s="2" customFormat="1" ht="16.5" customHeight="1">
      <c r="A147" s="38"/>
      <c r="B147" s="39"/>
      <c r="C147" s="220" t="s">
        <v>171</v>
      </c>
      <c r="D147" s="220" t="s">
        <v>135</v>
      </c>
      <c r="E147" s="221" t="s">
        <v>172</v>
      </c>
      <c r="F147" s="222" t="s">
        <v>173</v>
      </c>
      <c r="G147" s="223" t="s">
        <v>167</v>
      </c>
      <c r="H147" s="224">
        <v>181.19999999999999</v>
      </c>
      <c r="I147" s="225"/>
      <c r="J147" s="226">
        <f>ROUND(I147*H147,2)</f>
        <v>0</v>
      </c>
      <c r="K147" s="227"/>
      <c r="L147" s="44"/>
      <c r="M147" s="228" t="s">
        <v>1</v>
      </c>
      <c r="N147" s="229" t="s">
        <v>41</v>
      </c>
      <c r="O147" s="91"/>
      <c r="P147" s="230">
        <f>O147*H147</f>
        <v>0</v>
      </c>
      <c r="Q147" s="230">
        <v>0</v>
      </c>
      <c r="R147" s="230">
        <f>Q147*H147</f>
        <v>0</v>
      </c>
      <c r="S147" s="230">
        <v>0.040000000000000001</v>
      </c>
      <c r="T147" s="231">
        <f>S147*H147</f>
        <v>7.2479999999999993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2" t="s">
        <v>139</v>
      </c>
      <c r="AT147" s="232" t="s">
        <v>135</v>
      </c>
      <c r="AU147" s="232" t="s">
        <v>86</v>
      </c>
      <c r="AY147" s="17" t="s">
        <v>133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84</v>
      </c>
      <c r="BK147" s="233">
        <f>ROUND(I147*H147,2)</f>
        <v>0</v>
      </c>
      <c r="BL147" s="17" t="s">
        <v>139</v>
      </c>
      <c r="BM147" s="232" t="s">
        <v>174</v>
      </c>
    </row>
    <row r="148" s="2" customFormat="1">
      <c r="A148" s="38"/>
      <c r="B148" s="39"/>
      <c r="C148" s="40"/>
      <c r="D148" s="234" t="s">
        <v>141</v>
      </c>
      <c r="E148" s="40"/>
      <c r="F148" s="235" t="s">
        <v>175</v>
      </c>
      <c r="G148" s="40"/>
      <c r="H148" s="40"/>
      <c r="I148" s="236"/>
      <c r="J148" s="40"/>
      <c r="K148" s="40"/>
      <c r="L148" s="44"/>
      <c r="M148" s="237"/>
      <c r="N148" s="238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141</v>
      </c>
      <c r="AU148" s="17" t="s">
        <v>86</v>
      </c>
    </row>
    <row r="149" s="13" customFormat="1">
      <c r="A149" s="13"/>
      <c r="B149" s="239"/>
      <c r="C149" s="240"/>
      <c r="D149" s="234" t="s">
        <v>143</v>
      </c>
      <c r="E149" s="241" t="s">
        <v>1</v>
      </c>
      <c r="F149" s="242" t="s">
        <v>176</v>
      </c>
      <c r="G149" s="240"/>
      <c r="H149" s="243">
        <v>181.19999999999999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143</v>
      </c>
      <c r="AU149" s="249" t="s">
        <v>86</v>
      </c>
      <c r="AV149" s="13" t="s">
        <v>86</v>
      </c>
      <c r="AW149" s="13" t="s">
        <v>32</v>
      </c>
      <c r="AX149" s="13" t="s">
        <v>84</v>
      </c>
      <c r="AY149" s="249" t="s">
        <v>133</v>
      </c>
    </row>
    <row r="150" s="2" customFormat="1" ht="24.15" customHeight="1">
      <c r="A150" s="38"/>
      <c r="B150" s="39"/>
      <c r="C150" s="220" t="s">
        <v>177</v>
      </c>
      <c r="D150" s="220" t="s">
        <v>135</v>
      </c>
      <c r="E150" s="221" t="s">
        <v>178</v>
      </c>
      <c r="F150" s="222" t="s">
        <v>179</v>
      </c>
      <c r="G150" s="223" t="s">
        <v>138</v>
      </c>
      <c r="H150" s="224">
        <v>288.89999999999998</v>
      </c>
      <c r="I150" s="225"/>
      <c r="J150" s="226">
        <f>ROUND(I150*H150,2)</f>
        <v>0</v>
      </c>
      <c r="K150" s="227"/>
      <c r="L150" s="44"/>
      <c r="M150" s="228" t="s">
        <v>1</v>
      </c>
      <c r="N150" s="229" t="s">
        <v>41</v>
      </c>
      <c r="O150" s="91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2" t="s">
        <v>139</v>
      </c>
      <c r="AT150" s="232" t="s">
        <v>135</v>
      </c>
      <c r="AU150" s="232" t="s">
        <v>86</v>
      </c>
      <c r="AY150" s="17" t="s">
        <v>133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84</v>
      </c>
      <c r="BK150" s="233">
        <f>ROUND(I150*H150,2)</f>
        <v>0</v>
      </c>
      <c r="BL150" s="17" t="s">
        <v>139</v>
      </c>
      <c r="BM150" s="232" t="s">
        <v>180</v>
      </c>
    </row>
    <row r="151" s="2" customFormat="1">
      <c r="A151" s="38"/>
      <c r="B151" s="39"/>
      <c r="C151" s="40"/>
      <c r="D151" s="234" t="s">
        <v>141</v>
      </c>
      <c r="E151" s="40"/>
      <c r="F151" s="235" t="s">
        <v>181</v>
      </c>
      <c r="G151" s="40"/>
      <c r="H151" s="40"/>
      <c r="I151" s="236"/>
      <c r="J151" s="40"/>
      <c r="K151" s="40"/>
      <c r="L151" s="44"/>
      <c r="M151" s="237"/>
      <c r="N151" s="238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141</v>
      </c>
      <c r="AU151" s="17" t="s">
        <v>86</v>
      </c>
    </row>
    <row r="152" s="2" customFormat="1" ht="16.5" customHeight="1">
      <c r="A152" s="38"/>
      <c r="B152" s="39"/>
      <c r="C152" s="250" t="s">
        <v>182</v>
      </c>
      <c r="D152" s="250" t="s">
        <v>183</v>
      </c>
      <c r="E152" s="251" t="s">
        <v>184</v>
      </c>
      <c r="F152" s="252" t="s">
        <v>185</v>
      </c>
      <c r="G152" s="253" t="s">
        <v>186</v>
      </c>
      <c r="H152" s="254">
        <v>8.6669999999999998</v>
      </c>
      <c r="I152" s="255"/>
      <c r="J152" s="256">
        <f>ROUND(I152*H152,2)</f>
        <v>0</v>
      </c>
      <c r="K152" s="257"/>
      <c r="L152" s="258"/>
      <c r="M152" s="259" t="s">
        <v>1</v>
      </c>
      <c r="N152" s="260" t="s">
        <v>41</v>
      </c>
      <c r="O152" s="91"/>
      <c r="P152" s="230">
        <f>O152*H152</f>
        <v>0</v>
      </c>
      <c r="Q152" s="230">
        <v>0.001</v>
      </c>
      <c r="R152" s="230">
        <f>Q152*H152</f>
        <v>0.0086669999999999994</v>
      </c>
      <c r="S152" s="230">
        <v>0</v>
      </c>
      <c r="T152" s="23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2" t="s">
        <v>177</v>
      </c>
      <c r="AT152" s="232" t="s">
        <v>183</v>
      </c>
      <c r="AU152" s="232" t="s">
        <v>86</v>
      </c>
      <c r="AY152" s="17" t="s">
        <v>133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84</v>
      </c>
      <c r="BK152" s="233">
        <f>ROUND(I152*H152,2)</f>
        <v>0</v>
      </c>
      <c r="BL152" s="17" t="s">
        <v>139</v>
      </c>
      <c r="BM152" s="232" t="s">
        <v>187</v>
      </c>
    </row>
    <row r="153" s="2" customFormat="1">
      <c r="A153" s="38"/>
      <c r="B153" s="39"/>
      <c r="C153" s="40"/>
      <c r="D153" s="234" t="s">
        <v>141</v>
      </c>
      <c r="E153" s="40"/>
      <c r="F153" s="235" t="s">
        <v>185</v>
      </c>
      <c r="G153" s="40"/>
      <c r="H153" s="40"/>
      <c r="I153" s="236"/>
      <c r="J153" s="40"/>
      <c r="K153" s="40"/>
      <c r="L153" s="44"/>
      <c r="M153" s="237"/>
      <c r="N153" s="238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141</v>
      </c>
      <c r="AU153" s="17" t="s">
        <v>86</v>
      </c>
    </row>
    <row r="154" s="13" customFormat="1">
      <c r="A154" s="13"/>
      <c r="B154" s="239"/>
      <c r="C154" s="240"/>
      <c r="D154" s="234" t="s">
        <v>143</v>
      </c>
      <c r="E154" s="240"/>
      <c r="F154" s="242" t="s">
        <v>188</v>
      </c>
      <c r="G154" s="240"/>
      <c r="H154" s="243">
        <v>8.6669999999999998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143</v>
      </c>
      <c r="AU154" s="249" t="s">
        <v>86</v>
      </c>
      <c r="AV154" s="13" t="s">
        <v>86</v>
      </c>
      <c r="AW154" s="13" t="s">
        <v>4</v>
      </c>
      <c r="AX154" s="13" t="s">
        <v>84</v>
      </c>
      <c r="AY154" s="249" t="s">
        <v>133</v>
      </c>
    </row>
    <row r="155" s="2" customFormat="1" ht="24.15" customHeight="1">
      <c r="A155" s="38"/>
      <c r="B155" s="39"/>
      <c r="C155" s="220" t="s">
        <v>189</v>
      </c>
      <c r="D155" s="220" t="s">
        <v>135</v>
      </c>
      <c r="E155" s="221" t="s">
        <v>190</v>
      </c>
      <c r="F155" s="222" t="s">
        <v>191</v>
      </c>
      <c r="G155" s="223" t="s">
        <v>138</v>
      </c>
      <c r="H155" s="224">
        <v>288.89999999999998</v>
      </c>
      <c r="I155" s="225"/>
      <c r="J155" s="226">
        <f>ROUND(I155*H155,2)</f>
        <v>0</v>
      </c>
      <c r="K155" s="227"/>
      <c r="L155" s="44"/>
      <c r="M155" s="228" t="s">
        <v>1</v>
      </c>
      <c r="N155" s="229" t="s">
        <v>41</v>
      </c>
      <c r="O155" s="91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2" t="s">
        <v>139</v>
      </c>
      <c r="AT155" s="232" t="s">
        <v>135</v>
      </c>
      <c r="AU155" s="232" t="s">
        <v>86</v>
      </c>
      <c r="AY155" s="17" t="s">
        <v>133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84</v>
      </c>
      <c r="BK155" s="233">
        <f>ROUND(I155*H155,2)</f>
        <v>0</v>
      </c>
      <c r="BL155" s="17" t="s">
        <v>139</v>
      </c>
      <c r="BM155" s="232" t="s">
        <v>192</v>
      </c>
    </row>
    <row r="156" s="2" customFormat="1">
      <c r="A156" s="38"/>
      <c r="B156" s="39"/>
      <c r="C156" s="40"/>
      <c r="D156" s="234" t="s">
        <v>141</v>
      </c>
      <c r="E156" s="40"/>
      <c r="F156" s="235" t="s">
        <v>193</v>
      </c>
      <c r="G156" s="40"/>
      <c r="H156" s="40"/>
      <c r="I156" s="236"/>
      <c r="J156" s="40"/>
      <c r="K156" s="40"/>
      <c r="L156" s="44"/>
      <c r="M156" s="237"/>
      <c r="N156" s="238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141</v>
      </c>
      <c r="AU156" s="17" t="s">
        <v>86</v>
      </c>
    </row>
    <row r="157" s="2" customFormat="1" ht="16.5" customHeight="1">
      <c r="A157" s="38"/>
      <c r="B157" s="39"/>
      <c r="C157" s="250" t="s">
        <v>194</v>
      </c>
      <c r="D157" s="250" t="s">
        <v>183</v>
      </c>
      <c r="E157" s="251" t="s">
        <v>195</v>
      </c>
      <c r="F157" s="252" t="s">
        <v>196</v>
      </c>
      <c r="G157" s="253" t="s">
        <v>197</v>
      </c>
      <c r="H157" s="254">
        <v>147.339</v>
      </c>
      <c r="I157" s="255"/>
      <c r="J157" s="256">
        <f>ROUND(I157*H157,2)</f>
        <v>0</v>
      </c>
      <c r="K157" s="257"/>
      <c r="L157" s="258"/>
      <c r="M157" s="259" t="s">
        <v>1</v>
      </c>
      <c r="N157" s="260" t="s">
        <v>41</v>
      </c>
      <c r="O157" s="91"/>
      <c r="P157" s="230">
        <f>O157*H157</f>
        <v>0</v>
      </c>
      <c r="Q157" s="230">
        <v>1</v>
      </c>
      <c r="R157" s="230">
        <f>Q157*H157</f>
        <v>147.339</v>
      </c>
      <c r="S157" s="230">
        <v>0</v>
      </c>
      <c r="T157" s="23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2" t="s">
        <v>177</v>
      </c>
      <c r="AT157" s="232" t="s">
        <v>183</v>
      </c>
      <c r="AU157" s="232" t="s">
        <v>86</v>
      </c>
      <c r="AY157" s="17" t="s">
        <v>133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84</v>
      </c>
      <c r="BK157" s="233">
        <f>ROUND(I157*H157,2)</f>
        <v>0</v>
      </c>
      <c r="BL157" s="17" t="s">
        <v>139</v>
      </c>
      <c r="BM157" s="232" t="s">
        <v>198</v>
      </c>
    </row>
    <row r="158" s="2" customFormat="1">
      <c r="A158" s="38"/>
      <c r="B158" s="39"/>
      <c r="C158" s="40"/>
      <c r="D158" s="234" t="s">
        <v>141</v>
      </c>
      <c r="E158" s="40"/>
      <c r="F158" s="235" t="s">
        <v>196</v>
      </c>
      <c r="G158" s="40"/>
      <c r="H158" s="40"/>
      <c r="I158" s="236"/>
      <c r="J158" s="40"/>
      <c r="K158" s="40"/>
      <c r="L158" s="44"/>
      <c r="M158" s="237"/>
      <c r="N158" s="238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141</v>
      </c>
      <c r="AU158" s="17" t="s">
        <v>86</v>
      </c>
    </row>
    <row r="159" s="13" customFormat="1">
      <c r="A159" s="13"/>
      <c r="B159" s="239"/>
      <c r="C159" s="240"/>
      <c r="D159" s="234" t="s">
        <v>143</v>
      </c>
      <c r="E159" s="241" t="s">
        <v>1</v>
      </c>
      <c r="F159" s="242" t="s">
        <v>199</v>
      </c>
      <c r="G159" s="240"/>
      <c r="H159" s="243">
        <v>147.339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143</v>
      </c>
      <c r="AU159" s="249" t="s">
        <v>86</v>
      </c>
      <c r="AV159" s="13" t="s">
        <v>86</v>
      </c>
      <c r="AW159" s="13" t="s">
        <v>32</v>
      </c>
      <c r="AX159" s="13" t="s">
        <v>84</v>
      </c>
      <c r="AY159" s="249" t="s">
        <v>133</v>
      </c>
    </row>
    <row r="160" s="2" customFormat="1" ht="24.15" customHeight="1">
      <c r="A160" s="38"/>
      <c r="B160" s="39"/>
      <c r="C160" s="220" t="s">
        <v>200</v>
      </c>
      <c r="D160" s="220" t="s">
        <v>135</v>
      </c>
      <c r="E160" s="221" t="s">
        <v>201</v>
      </c>
      <c r="F160" s="222" t="s">
        <v>202</v>
      </c>
      <c r="G160" s="223" t="s">
        <v>203</v>
      </c>
      <c r="H160" s="224">
        <v>5</v>
      </c>
      <c r="I160" s="225"/>
      <c r="J160" s="226">
        <f>ROUND(I160*H160,2)</f>
        <v>0</v>
      </c>
      <c r="K160" s="227"/>
      <c r="L160" s="44"/>
      <c r="M160" s="228" t="s">
        <v>1</v>
      </c>
      <c r="N160" s="229" t="s">
        <v>41</v>
      </c>
      <c r="O160" s="91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2" t="s">
        <v>139</v>
      </c>
      <c r="AT160" s="232" t="s">
        <v>135</v>
      </c>
      <c r="AU160" s="232" t="s">
        <v>86</v>
      </c>
      <c r="AY160" s="17" t="s">
        <v>133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84</v>
      </c>
      <c r="BK160" s="233">
        <f>ROUND(I160*H160,2)</f>
        <v>0</v>
      </c>
      <c r="BL160" s="17" t="s">
        <v>139</v>
      </c>
      <c r="BM160" s="232" t="s">
        <v>204</v>
      </c>
    </row>
    <row r="161" s="2" customFormat="1">
      <c r="A161" s="38"/>
      <c r="B161" s="39"/>
      <c r="C161" s="40"/>
      <c r="D161" s="234" t="s">
        <v>141</v>
      </c>
      <c r="E161" s="40"/>
      <c r="F161" s="235" t="s">
        <v>205</v>
      </c>
      <c r="G161" s="40"/>
      <c r="H161" s="40"/>
      <c r="I161" s="236"/>
      <c r="J161" s="40"/>
      <c r="K161" s="40"/>
      <c r="L161" s="44"/>
      <c r="M161" s="237"/>
      <c r="N161" s="238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141</v>
      </c>
      <c r="AU161" s="17" t="s">
        <v>86</v>
      </c>
    </row>
    <row r="162" s="2" customFormat="1" ht="16.5" customHeight="1">
      <c r="A162" s="38"/>
      <c r="B162" s="39"/>
      <c r="C162" s="250" t="s">
        <v>206</v>
      </c>
      <c r="D162" s="250" t="s">
        <v>183</v>
      </c>
      <c r="E162" s="251" t="s">
        <v>207</v>
      </c>
      <c r="F162" s="252" t="s">
        <v>208</v>
      </c>
      <c r="G162" s="253" t="s">
        <v>203</v>
      </c>
      <c r="H162" s="254">
        <v>5</v>
      </c>
      <c r="I162" s="255"/>
      <c r="J162" s="256">
        <f>ROUND(I162*H162,2)</f>
        <v>0</v>
      </c>
      <c r="K162" s="257"/>
      <c r="L162" s="258"/>
      <c r="M162" s="259" t="s">
        <v>1</v>
      </c>
      <c r="N162" s="260" t="s">
        <v>41</v>
      </c>
      <c r="O162" s="91"/>
      <c r="P162" s="230">
        <f>O162*H162</f>
        <v>0</v>
      </c>
      <c r="Q162" s="230">
        <v>0.040000000000000001</v>
      </c>
      <c r="R162" s="230">
        <f>Q162*H162</f>
        <v>0.20000000000000001</v>
      </c>
      <c r="S162" s="230">
        <v>0</v>
      </c>
      <c r="T162" s="23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2" t="s">
        <v>177</v>
      </c>
      <c r="AT162" s="232" t="s">
        <v>183</v>
      </c>
      <c r="AU162" s="232" t="s">
        <v>86</v>
      </c>
      <c r="AY162" s="17" t="s">
        <v>133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84</v>
      </c>
      <c r="BK162" s="233">
        <f>ROUND(I162*H162,2)</f>
        <v>0</v>
      </c>
      <c r="BL162" s="17" t="s">
        <v>139</v>
      </c>
      <c r="BM162" s="232" t="s">
        <v>209</v>
      </c>
    </row>
    <row r="163" s="2" customFormat="1">
      <c r="A163" s="38"/>
      <c r="B163" s="39"/>
      <c r="C163" s="40"/>
      <c r="D163" s="234" t="s">
        <v>141</v>
      </c>
      <c r="E163" s="40"/>
      <c r="F163" s="235" t="s">
        <v>208</v>
      </c>
      <c r="G163" s="40"/>
      <c r="H163" s="40"/>
      <c r="I163" s="236"/>
      <c r="J163" s="40"/>
      <c r="K163" s="40"/>
      <c r="L163" s="44"/>
      <c r="M163" s="237"/>
      <c r="N163" s="238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141</v>
      </c>
      <c r="AU163" s="17" t="s">
        <v>86</v>
      </c>
    </row>
    <row r="164" s="12" customFormat="1" ht="22.8" customHeight="1">
      <c r="A164" s="12"/>
      <c r="B164" s="204"/>
      <c r="C164" s="205"/>
      <c r="D164" s="206" t="s">
        <v>75</v>
      </c>
      <c r="E164" s="218" t="s">
        <v>159</v>
      </c>
      <c r="F164" s="218" t="s">
        <v>210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SUM(P165:P196)</f>
        <v>0</v>
      </c>
      <c r="Q164" s="212"/>
      <c r="R164" s="213">
        <f>SUM(R165:R196)</f>
        <v>1453.3375580700001</v>
      </c>
      <c r="S164" s="212"/>
      <c r="T164" s="214">
        <f>SUM(T165:T196)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84</v>
      </c>
      <c r="AT164" s="216" t="s">
        <v>75</v>
      </c>
      <c r="AU164" s="216" t="s">
        <v>84</v>
      </c>
      <c r="AY164" s="215" t="s">
        <v>133</v>
      </c>
      <c r="BK164" s="217">
        <f>SUM(BK165:BK196)</f>
        <v>0</v>
      </c>
    </row>
    <row r="165" s="2" customFormat="1" ht="16.5" customHeight="1">
      <c r="A165" s="38"/>
      <c r="B165" s="39"/>
      <c r="C165" s="220" t="s">
        <v>211</v>
      </c>
      <c r="D165" s="220" t="s">
        <v>135</v>
      </c>
      <c r="E165" s="221" t="s">
        <v>212</v>
      </c>
      <c r="F165" s="222" t="s">
        <v>213</v>
      </c>
      <c r="G165" s="223" t="s">
        <v>138</v>
      </c>
      <c r="H165" s="224">
        <v>1586.4000000000001</v>
      </c>
      <c r="I165" s="225"/>
      <c r="J165" s="226">
        <f>ROUND(I165*H165,2)</f>
        <v>0</v>
      </c>
      <c r="K165" s="227"/>
      <c r="L165" s="44"/>
      <c r="M165" s="228" t="s">
        <v>1</v>
      </c>
      <c r="N165" s="229" t="s">
        <v>41</v>
      </c>
      <c r="O165" s="91"/>
      <c r="P165" s="230">
        <f>O165*H165</f>
        <v>0</v>
      </c>
      <c r="Q165" s="230">
        <v>0.091999999999999998</v>
      </c>
      <c r="R165" s="230">
        <f>Q165*H165</f>
        <v>145.94880000000001</v>
      </c>
      <c r="S165" s="230">
        <v>0</v>
      </c>
      <c r="T165" s="23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2" t="s">
        <v>139</v>
      </c>
      <c r="AT165" s="232" t="s">
        <v>135</v>
      </c>
      <c r="AU165" s="232" t="s">
        <v>86</v>
      </c>
      <c r="AY165" s="17" t="s">
        <v>133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84</v>
      </c>
      <c r="BK165" s="233">
        <f>ROUND(I165*H165,2)</f>
        <v>0</v>
      </c>
      <c r="BL165" s="17" t="s">
        <v>139</v>
      </c>
      <c r="BM165" s="232" t="s">
        <v>214</v>
      </c>
    </row>
    <row r="166" s="2" customFormat="1">
      <c r="A166" s="38"/>
      <c r="B166" s="39"/>
      <c r="C166" s="40"/>
      <c r="D166" s="234" t="s">
        <v>141</v>
      </c>
      <c r="E166" s="40"/>
      <c r="F166" s="235" t="s">
        <v>215</v>
      </c>
      <c r="G166" s="40"/>
      <c r="H166" s="40"/>
      <c r="I166" s="236"/>
      <c r="J166" s="40"/>
      <c r="K166" s="40"/>
      <c r="L166" s="44"/>
      <c r="M166" s="237"/>
      <c r="N166" s="238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141</v>
      </c>
      <c r="AU166" s="17" t="s">
        <v>86</v>
      </c>
    </row>
    <row r="167" s="13" customFormat="1">
      <c r="A167" s="13"/>
      <c r="B167" s="239"/>
      <c r="C167" s="240"/>
      <c r="D167" s="234" t="s">
        <v>143</v>
      </c>
      <c r="E167" s="241" t="s">
        <v>1</v>
      </c>
      <c r="F167" s="242" t="s">
        <v>216</v>
      </c>
      <c r="G167" s="240"/>
      <c r="H167" s="243">
        <v>1240.3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143</v>
      </c>
      <c r="AU167" s="249" t="s">
        <v>86</v>
      </c>
      <c r="AV167" s="13" t="s">
        <v>86</v>
      </c>
      <c r="AW167" s="13" t="s">
        <v>32</v>
      </c>
      <c r="AX167" s="13" t="s">
        <v>76</v>
      </c>
      <c r="AY167" s="249" t="s">
        <v>133</v>
      </c>
    </row>
    <row r="168" s="13" customFormat="1">
      <c r="A168" s="13"/>
      <c r="B168" s="239"/>
      <c r="C168" s="240"/>
      <c r="D168" s="234" t="s">
        <v>143</v>
      </c>
      <c r="E168" s="241" t="s">
        <v>1</v>
      </c>
      <c r="F168" s="242" t="s">
        <v>217</v>
      </c>
      <c r="G168" s="240"/>
      <c r="H168" s="243">
        <v>346.10000000000002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143</v>
      </c>
      <c r="AU168" s="249" t="s">
        <v>86</v>
      </c>
      <c r="AV168" s="13" t="s">
        <v>86</v>
      </c>
      <c r="AW168" s="13" t="s">
        <v>32</v>
      </c>
      <c r="AX168" s="13" t="s">
        <v>76</v>
      </c>
      <c r="AY168" s="249" t="s">
        <v>133</v>
      </c>
    </row>
    <row r="169" s="14" customFormat="1">
      <c r="A169" s="14"/>
      <c r="B169" s="261"/>
      <c r="C169" s="262"/>
      <c r="D169" s="234" t="s">
        <v>143</v>
      </c>
      <c r="E169" s="263" t="s">
        <v>1</v>
      </c>
      <c r="F169" s="264" t="s">
        <v>218</v>
      </c>
      <c r="G169" s="262"/>
      <c r="H169" s="265">
        <v>1586.4000000000001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1" t="s">
        <v>143</v>
      </c>
      <c r="AU169" s="271" t="s">
        <v>86</v>
      </c>
      <c r="AV169" s="14" t="s">
        <v>139</v>
      </c>
      <c r="AW169" s="14" t="s">
        <v>32</v>
      </c>
      <c r="AX169" s="14" t="s">
        <v>84</v>
      </c>
      <c r="AY169" s="271" t="s">
        <v>133</v>
      </c>
    </row>
    <row r="170" s="2" customFormat="1" ht="16.5" customHeight="1">
      <c r="A170" s="38"/>
      <c r="B170" s="39"/>
      <c r="C170" s="220" t="s">
        <v>8</v>
      </c>
      <c r="D170" s="220" t="s">
        <v>135</v>
      </c>
      <c r="E170" s="221" t="s">
        <v>219</v>
      </c>
      <c r="F170" s="222" t="s">
        <v>220</v>
      </c>
      <c r="G170" s="223" t="s">
        <v>138</v>
      </c>
      <c r="H170" s="224">
        <v>1240.3</v>
      </c>
      <c r="I170" s="225"/>
      <c r="J170" s="226">
        <f>ROUND(I170*H170,2)</f>
        <v>0</v>
      </c>
      <c r="K170" s="227"/>
      <c r="L170" s="44"/>
      <c r="M170" s="228" t="s">
        <v>1</v>
      </c>
      <c r="N170" s="229" t="s">
        <v>41</v>
      </c>
      <c r="O170" s="91"/>
      <c r="P170" s="230">
        <f>O170*H170</f>
        <v>0</v>
      </c>
      <c r="Q170" s="230">
        <v>0.46000000000000002</v>
      </c>
      <c r="R170" s="230">
        <f>Q170*H170</f>
        <v>570.53800000000001</v>
      </c>
      <c r="S170" s="230">
        <v>0</v>
      </c>
      <c r="T170" s="23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2" t="s">
        <v>139</v>
      </c>
      <c r="AT170" s="232" t="s">
        <v>135</v>
      </c>
      <c r="AU170" s="232" t="s">
        <v>86</v>
      </c>
      <c r="AY170" s="17" t="s">
        <v>133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84</v>
      </c>
      <c r="BK170" s="233">
        <f>ROUND(I170*H170,2)</f>
        <v>0</v>
      </c>
      <c r="BL170" s="17" t="s">
        <v>139</v>
      </c>
      <c r="BM170" s="232" t="s">
        <v>221</v>
      </c>
    </row>
    <row r="171" s="2" customFormat="1">
      <c r="A171" s="38"/>
      <c r="B171" s="39"/>
      <c r="C171" s="40"/>
      <c r="D171" s="234" t="s">
        <v>141</v>
      </c>
      <c r="E171" s="40"/>
      <c r="F171" s="235" t="s">
        <v>222</v>
      </c>
      <c r="G171" s="40"/>
      <c r="H171" s="40"/>
      <c r="I171" s="236"/>
      <c r="J171" s="40"/>
      <c r="K171" s="40"/>
      <c r="L171" s="44"/>
      <c r="M171" s="237"/>
      <c r="N171" s="238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141</v>
      </c>
      <c r="AU171" s="17" t="s">
        <v>86</v>
      </c>
    </row>
    <row r="172" s="2" customFormat="1" ht="24.15" customHeight="1">
      <c r="A172" s="38"/>
      <c r="B172" s="39"/>
      <c r="C172" s="220" t="s">
        <v>223</v>
      </c>
      <c r="D172" s="220" t="s">
        <v>135</v>
      </c>
      <c r="E172" s="221" t="s">
        <v>224</v>
      </c>
      <c r="F172" s="222" t="s">
        <v>225</v>
      </c>
      <c r="G172" s="223" t="s">
        <v>138</v>
      </c>
      <c r="H172" s="224">
        <v>1564.2000000000001</v>
      </c>
      <c r="I172" s="225"/>
      <c r="J172" s="226">
        <f>ROUND(I172*H172,2)</f>
        <v>0</v>
      </c>
      <c r="K172" s="227"/>
      <c r="L172" s="44"/>
      <c r="M172" s="228" t="s">
        <v>1</v>
      </c>
      <c r="N172" s="229" t="s">
        <v>41</v>
      </c>
      <c r="O172" s="91"/>
      <c r="P172" s="230">
        <f>O172*H172</f>
        <v>0</v>
      </c>
      <c r="Q172" s="230">
        <v>0.073120000000000004</v>
      </c>
      <c r="R172" s="230">
        <f>Q172*H172</f>
        <v>114.37430400000001</v>
      </c>
      <c r="S172" s="230">
        <v>0</v>
      </c>
      <c r="T172" s="23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2" t="s">
        <v>139</v>
      </c>
      <c r="AT172" s="232" t="s">
        <v>135</v>
      </c>
      <c r="AU172" s="232" t="s">
        <v>86</v>
      </c>
      <c r="AY172" s="17" t="s">
        <v>133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84</v>
      </c>
      <c r="BK172" s="233">
        <f>ROUND(I172*H172,2)</f>
        <v>0</v>
      </c>
      <c r="BL172" s="17" t="s">
        <v>139</v>
      </c>
      <c r="BM172" s="232" t="s">
        <v>226</v>
      </c>
    </row>
    <row r="173" s="2" customFormat="1">
      <c r="A173" s="38"/>
      <c r="B173" s="39"/>
      <c r="C173" s="40"/>
      <c r="D173" s="234" t="s">
        <v>141</v>
      </c>
      <c r="E173" s="40"/>
      <c r="F173" s="235" t="s">
        <v>227</v>
      </c>
      <c r="G173" s="40"/>
      <c r="H173" s="40"/>
      <c r="I173" s="236"/>
      <c r="J173" s="40"/>
      <c r="K173" s="40"/>
      <c r="L173" s="44"/>
      <c r="M173" s="237"/>
      <c r="N173" s="238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141</v>
      </c>
      <c r="AU173" s="17" t="s">
        <v>86</v>
      </c>
    </row>
    <row r="174" s="2" customFormat="1" ht="21.75" customHeight="1">
      <c r="A174" s="38"/>
      <c r="B174" s="39"/>
      <c r="C174" s="220" t="s">
        <v>228</v>
      </c>
      <c r="D174" s="220" t="s">
        <v>135</v>
      </c>
      <c r="E174" s="221" t="s">
        <v>229</v>
      </c>
      <c r="F174" s="222" t="s">
        <v>230</v>
      </c>
      <c r="G174" s="223" t="s">
        <v>138</v>
      </c>
      <c r="H174" s="224">
        <v>1564.2000000000001</v>
      </c>
      <c r="I174" s="225"/>
      <c r="J174" s="226">
        <f>ROUND(I174*H174,2)</f>
        <v>0</v>
      </c>
      <c r="K174" s="227"/>
      <c r="L174" s="44"/>
      <c r="M174" s="228" t="s">
        <v>1</v>
      </c>
      <c r="N174" s="229" t="s">
        <v>41</v>
      </c>
      <c r="O174" s="91"/>
      <c r="P174" s="230">
        <f>O174*H174</f>
        <v>0</v>
      </c>
      <c r="Q174" s="230">
        <v>0.00051000000000000004</v>
      </c>
      <c r="R174" s="230">
        <f>Q174*H174</f>
        <v>0.79774200000000006</v>
      </c>
      <c r="S174" s="230">
        <v>0</v>
      </c>
      <c r="T174" s="231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2" t="s">
        <v>139</v>
      </c>
      <c r="AT174" s="232" t="s">
        <v>135</v>
      </c>
      <c r="AU174" s="232" t="s">
        <v>86</v>
      </c>
      <c r="AY174" s="17" t="s">
        <v>133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84</v>
      </c>
      <c r="BK174" s="233">
        <f>ROUND(I174*H174,2)</f>
        <v>0</v>
      </c>
      <c r="BL174" s="17" t="s">
        <v>139</v>
      </c>
      <c r="BM174" s="232" t="s">
        <v>231</v>
      </c>
    </row>
    <row r="175" s="2" customFormat="1">
      <c r="A175" s="38"/>
      <c r="B175" s="39"/>
      <c r="C175" s="40"/>
      <c r="D175" s="234" t="s">
        <v>141</v>
      </c>
      <c r="E175" s="40"/>
      <c r="F175" s="235" t="s">
        <v>232</v>
      </c>
      <c r="G175" s="40"/>
      <c r="H175" s="40"/>
      <c r="I175" s="236"/>
      <c r="J175" s="40"/>
      <c r="K175" s="40"/>
      <c r="L175" s="44"/>
      <c r="M175" s="237"/>
      <c r="N175" s="238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141</v>
      </c>
      <c r="AU175" s="17" t="s">
        <v>86</v>
      </c>
    </row>
    <row r="176" s="2" customFormat="1" ht="21.75" customHeight="1">
      <c r="A176" s="38"/>
      <c r="B176" s="39"/>
      <c r="C176" s="220" t="s">
        <v>233</v>
      </c>
      <c r="D176" s="220" t="s">
        <v>135</v>
      </c>
      <c r="E176" s="221" t="s">
        <v>234</v>
      </c>
      <c r="F176" s="222" t="s">
        <v>235</v>
      </c>
      <c r="G176" s="223" t="s">
        <v>138</v>
      </c>
      <c r="H176" s="224">
        <v>1564.2000000000001</v>
      </c>
      <c r="I176" s="225"/>
      <c r="J176" s="226">
        <f>ROUND(I176*H176,2)</f>
        <v>0</v>
      </c>
      <c r="K176" s="227"/>
      <c r="L176" s="44"/>
      <c r="M176" s="228" t="s">
        <v>1</v>
      </c>
      <c r="N176" s="229" t="s">
        <v>41</v>
      </c>
      <c r="O176" s="91"/>
      <c r="P176" s="230">
        <f>O176*H176</f>
        <v>0</v>
      </c>
      <c r="Q176" s="230">
        <v>0.00071000000000000002</v>
      </c>
      <c r="R176" s="230">
        <f>Q176*H176</f>
        <v>1.110582</v>
      </c>
      <c r="S176" s="230">
        <v>0</v>
      </c>
      <c r="T176" s="231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2" t="s">
        <v>139</v>
      </c>
      <c r="AT176" s="232" t="s">
        <v>135</v>
      </c>
      <c r="AU176" s="232" t="s">
        <v>86</v>
      </c>
      <c r="AY176" s="17" t="s">
        <v>133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7" t="s">
        <v>84</v>
      </c>
      <c r="BK176" s="233">
        <f>ROUND(I176*H176,2)</f>
        <v>0</v>
      </c>
      <c r="BL176" s="17" t="s">
        <v>139</v>
      </c>
      <c r="BM176" s="232" t="s">
        <v>236</v>
      </c>
    </row>
    <row r="177" s="2" customFormat="1">
      <c r="A177" s="38"/>
      <c r="B177" s="39"/>
      <c r="C177" s="40"/>
      <c r="D177" s="234" t="s">
        <v>141</v>
      </c>
      <c r="E177" s="40"/>
      <c r="F177" s="235" t="s">
        <v>237</v>
      </c>
      <c r="G177" s="40"/>
      <c r="H177" s="40"/>
      <c r="I177" s="236"/>
      <c r="J177" s="40"/>
      <c r="K177" s="40"/>
      <c r="L177" s="44"/>
      <c r="M177" s="237"/>
      <c r="N177" s="238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141</v>
      </c>
      <c r="AU177" s="17" t="s">
        <v>86</v>
      </c>
    </row>
    <row r="178" s="2" customFormat="1" ht="33" customHeight="1">
      <c r="A178" s="38"/>
      <c r="B178" s="39"/>
      <c r="C178" s="220" t="s">
        <v>238</v>
      </c>
      <c r="D178" s="220" t="s">
        <v>135</v>
      </c>
      <c r="E178" s="221" t="s">
        <v>239</v>
      </c>
      <c r="F178" s="222" t="s">
        <v>240</v>
      </c>
      <c r="G178" s="223" t="s">
        <v>138</v>
      </c>
      <c r="H178" s="224">
        <v>1564.2000000000001</v>
      </c>
      <c r="I178" s="225"/>
      <c r="J178" s="226">
        <f>ROUND(I178*H178,2)</f>
        <v>0</v>
      </c>
      <c r="K178" s="227"/>
      <c r="L178" s="44"/>
      <c r="M178" s="228" t="s">
        <v>1</v>
      </c>
      <c r="N178" s="229" t="s">
        <v>41</v>
      </c>
      <c r="O178" s="91"/>
      <c r="P178" s="230">
        <f>O178*H178</f>
        <v>0</v>
      </c>
      <c r="Q178" s="230">
        <v>0.12966</v>
      </c>
      <c r="R178" s="230">
        <f>Q178*H178</f>
        <v>202.81417200000001</v>
      </c>
      <c r="S178" s="230">
        <v>0</v>
      </c>
      <c r="T178" s="231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2" t="s">
        <v>139</v>
      </c>
      <c r="AT178" s="232" t="s">
        <v>135</v>
      </c>
      <c r="AU178" s="232" t="s">
        <v>86</v>
      </c>
      <c r="AY178" s="17" t="s">
        <v>133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7" t="s">
        <v>84</v>
      </c>
      <c r="BK178" s="233">
        <f>ROUND(I178*H178,2)</f>
        <v>0</v>
      </c>
      <c r="BL178" s="17" t="s">
        <v>139</v>
      </c>
      <c r="BM178" s="232" t="s">
        <v>241</v>
      </c>
    </row>
    <row r="179" s="2" customFormat="1">
      <c r="A179" s="38"/>
      <c r="B179" s="39"/>
      <c r="C179" s="40"/>
      <c r="D179" s="234" t="s">
        <v>141</v>
      </c>
      <c r="E179" s="40"/>
      <c r="F179" s="235" t="s">
        <v>242</v>
      </c>
      <c r="G179" s="40"/>
      <c r="H179" s="40"/>
      <c r="I179" s="236"/>
      <c r="J179" s="40"/>
      <c r="K179" s="40"/>
      <c r="L179" s="44"/>
      <c r="M179" s="237"/>
      <c r="N179" s="238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141</v>
      </c>
      <c r="AU179" s="17" t="s">
        <v>86</v>
      </c>
    </row>
    <row r="180" s="2" customFormat="1" ht="24.15" customHeight="1">
      <c r="A180" s="38"/>
      <c r="B180" s="39"/>
      <c r="C180" s="220" t="s">
        <v>243</v>
      </c>
      <c r="D180" s="220" t="s">
        <v>135</v>
      </c>
      <c r="E180" s="221" t="s">
        <v>244</v>
      </c>
      <c r="F180" s="222" t="s">
        <v>245</v>
      </c>
      <c r="G180" s="223" t="s">
        <v>138</v>
      </c>
      <c r="H180" s="224">
        <v>1240.3</v>
      </c>
      <c r="I180" s="225"/>
      <c r="J180" s="226">
        <f>ROUND(I180*H180,2)</f>
        <v>0</v>
      </c>
      <c r="K180" s="227"/>
      <c r="L180" s="44"/>
      <c r="M180" s="228" t="s">
        <v>1</v>
      </c>
      <c r="N180" s="229" t="s">
        <v>41</v>
      </c>
      <c r="O180" s="91"/>
      <c r="P180" s="230">
        <f>O180*H180</f>
        <v>0</v>
      </c>
      <c r="Q180" s="230">
        <v>0.084250000000000005</v>
      </c>
      <c r="R180" s="230">
        <f>Q180*H180</f>
        <v>104.49527500000001</v>
      </c>
      <c r="S180" s="230">
        <v>0</v>
      </c>
      <c r="T180" s="231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2" t="s">
        <v>139</v>
      </c>
      <c r="AT180" s="232" t="s">
        <v>135</v>
      </c>
      <c r="AU180" s="232" t="s">
        <v>86</v>
      </c>
      <c r="AY180" s="17" t="s">
        <v>133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84</v>
      </c>
      <c r="BK180" s="233">
        <f>ROUND(I180*H180,2)</f>
        <v>0</v>
      </c>
      <c r="BL180" s="17" t="s">
        <v>139</v>
      </c>
      <c r="BM180" s="232" t="s">
        <v>246</v>
      </c>
    </row>
    <row r="181" s="2" customFormat="1">
      <c r="A181" s="38"/>
      <c r="B181" s="39"/>
      <c r="C181" s="40"/>
      <c r="D181" s="234" t="s">
        <v>141</v>
      </c>
      <c r="E181" s="40"/>
      <c r="F181" s="235" t="s">
        <v>247</v>
      </c>
      <c r="G181" s="40"/>
      <c r="H181" s="40"/>
      <c r="I181" s="236"/>
      <c r="J181" s="40"/>
      <c r="K181" s="40"/>
      <c r="L181" s="44"/>
      <c r="M181" s="237"/>
      <c r="N181" s="238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141</v>
      </c>
      <c r="AU181" s="17" t="s">
        <v>86</v>
      </c>
    </row>
    <row r="182" s="2" customFormat="1" ht="21.75" customHeight="1">
      <c r="A182" s="38"/>
      <c r="B182" s="39"/>
      <c r="C182" s="250" t="s">
        <v>7</v>
      </c>
      <c r="D182" s="250" t="s">
        <v>183</v>
      </c>
      <c r="E182" s="251" t="s">
        <v>248</v>
      </c>
      <c r="F182" s="252" t="s">
        <v>249</v>
      </c>
      <c r="G182" s="253" t="s">
        <v>138</v>
      </c>
      <c r="H182" s="254">
        <v>1166.4490000000001</v>
      </c>
      <c r="I182" s="255"/>
      <c r="J182" s="256">
        <f>ROUND(I182*H182,2)</f>
        <v>0</v>
      </c>
      <c r="K182" s="257"/>
      <c r="L182" s="258"/>
      <c r="M182" s="259" t="s">
        <v>1</v>
      </c>
      <c r="N182" s="260" t="s">
        <v>41</v>
      </c>
      <c r="O182" s="91"/>
      <c r="P182" s="230">
        <f>O182*H182</f>
        <v>0</v>
      </c>
      <c r="Q182" s="230">
        <v>0.13100000000000001</v>
      </c>
      <c r="R182" s="230">
        <f>Q182*H182</f>
        <v>152.80481900000001</v>
      </c>
      <c r="S182" s="230">
        <v>0</v>
      </c>
      <c r="T182" s="231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2" t="s">
        <v>177</v>
      </c>
      <c r="AT182" s="232" t="s">
        <v>183</v>
      </c>
      <c r="AU182" s="232" t="s">
        <v>86</v>
      </c>
      <c r="AY182" s="17" t="s">
        <v>133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7" t="s">
        <v>84</v>
      </c>
      <c r="BK182" s="233">
        <f>ROUND(I182*H182,2)</f>
        <v>0</v>
      </c>
      <c r="BL182" s="17" t="s">
        <v>139</v>
      </c>
      <c r="BM182" s="232" t="s">
        <v>250</v>
      </c>
    </row>
    <row r="183" s="2" customFormat="1">
      <c r="A183" s="38"/>
      <c r="B183" s="39"/>
      <c r="C183" s="40"/>
      <c r="D183" s="234" t="s">
        <v>141</v>
      </c>
      <c r="E183" s="40"/>
      <c r="F183" s="235" t="s">
        <v>249</v>
      </c>
      <c r="G183" s="40"/>
      <c r="H183" s="40"/>
      <c r="I183" s="236"/>
      <c r="J183" s="40"/>
      <c r="K183" s="40"/>
      <c r="L183" s="44"/>
      <c r="M183" s="237"/>
      <c r="N183" s="238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141</v>
      </c>
      <c r="AU183" s="17" t="s">
        <v>86</v>
      </c>
    </row>
    <row r="184" s="13" customFormat="1">
      <c r="A184" s="13"/>
      <c r="B184" s="239"/>
      <c r="C184" s="240"/>
      <c r="D184" s="234" t="s">
        <v>143</v>
      </c>
      <c r="E184" s="241" t="s">
        <v>1</v>
      </c>
      <c r="F184" s="242" t="s">
        <v>251</v>
      </c>
      <c r="G184" s="240"/>
      <c r="H184" s="243">
        <v>1154.9000000000001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143</v>
      </c>
      <c r="AU184" s="249" t="s">
        <v>86</v>
      </c>
      <c r="AV184" s="13" t="s">
        <v>86</v>
      </c>
      <c r="AW184" s="13" t="s">
        <v>32</v>
      </c>
      <c r="AX184" s="13" t="s">
        <v>84</v>
      </c>
      <c r="AY184" s="249" t="s">
        <v>133</v>
      </c>
    </row>
    <row r="185" s="13" customFormat="1">
      <c r="A185" s="13"/>
      <c r="B185" s="239"/>
      <c r="C185" s="240"/>
      <c r="D185" s="234" t="s">
        <v>143</v>
      </c>
      <c r="E185" s="240"/>
      <c r="F185" s="242" t="s">
        <v>252</v>
      </c>
      <c r="G185" s="240"/>
      <c r="H185" s="243">
        <v>1166.4490000000001</v>
      </c>
      <c r="I185" s="244"/>
      <c r="J185" s="240"/>
      <c r="K185" s="240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143</v>
      </c>
      <c r="AU185" s="249" t="s">
        <v>86</v>
      </c>
      <c r="AV185" s="13" t="s">
        <v>86</v>
      </c>
      <c r="AW185" s="13" t="s">
        <v>4</v>
      </c>
      <c r="AX185" s="13" t="s">
        <v>84</v>
      </c>
      <c r="AY185" s="249" t="s">
        <v>133</v>
      </c>
    </row>
    <row r="186" s="2" customFormat="1" ht="24.15" customHeight="1">
      <c r="A186" s="38"/>
      <c r="B186" s="39"/>
      <c r="C186" s="250" t="s">
        <v>253</v>
      </c>
      <c r="D186" s="250" t="s">
        <v>183</v>
      </c>
      <c r="E186" s="251" t="s">
        <v>254</v>
      </c>
      <c r="F186" s="252" t="s">
        <v>255</v>
      </c>
      <c r="G186" s="253" t="s">
        <v>138</v>
      </c>
      <c r="H186" s="254">
        <v>87.962000000000003</v>
      </c>
      <c r="I186" s="255"/>
      <c r="J186" s="256">
        <f>ROUND(I186*H186,2)</f>
        <v>0</v>
      </c>
      <c r="K186" s="257"/>
      <c r="L186" s="258"/>
      <c r="M186" s="259" t="s">
        <v>1</v>
      </c>
      <c r="N186" s="260" t="s">
        <v>41</v>
      </c>
      <c r="O186" s="91"/>
      <c r="P186" s="230">
        <f>O186*H186</f>
        <v>0</v>
      </c>
      <c r="Q186" s="230">
        <v>0.13100000000000001</v>
      </c>
      <c r="R186" s="230">
        <f>Q186*H186</f>
        <v>11.523022000000001</v>
      </c>
      <c r="S186" s="230">
        <v>0</v>
      </c>
      <c r="T186" s="231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2" t="s">
        <v>177</v>
      </c>
      <c r="AT186" s="232" t="s">
        <v>183</v>
      </c>
      <c r="AU186" s="232" t="s">
        <v>86</v>
      </c>
      <c r="AY186" s="17" t="s">
        <v>133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7" t="s">
        <v>84</v>
      </c>
      <c r="BK186" s="233">
        <f>ROUND(I186*H186,2)</f>
        <v>0</v>
      </c>
      <c r="BL186" s="17" t="s">
        <v>139</v>
      </c>
      <c r="BM186" s="232" t="s">
        <v>256</v>
      </c>
    </row>
    <row r="187" s="2" customFormat="1">
      <c r="A187" s="38"/>
      <c r="B187" s="39"/>
      <c r="C187" s="40"/>
      <c r="D187" s="234" t="s">
        <v>141</v>
      </c>
      <c r="E187" s="40"/>
      <c r="F187" s="235" t="s">
        <v>255</v>
      </c>
      <c r="G187" s="40"/>
      <c r="H187" s="40"/>
      <c r="I187" s="236"/>
      <c r="J187" s="40"/>
      <c r="K187" s="40"/>
      <c r="L187" s="44"/>
      <c r="M187" s="237"/>
      <c r="N187" s="238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141</v>
      </c>
      <c r="AU187" s="17" t="s">
        <v>86</v>
      </c>
    </row>
    <row r="188" s="13" customFormat="1">
      <c r="A188" s="13"/>
      <c r="B188" s="239"/>
      <c r="C188" s="240"/>
      <c r="D188" s="234" t="s">
        <v>143</v>
      </c>
      <c r="E188" s="241" t="s">
        <v>1</v>
      </c>
      <c r="F188" s="242" t="s">
        <v>257</v>
      </c>
      <c r="G188" s="240"/>
      <c r="H188" s="243">
        <v>85.400000000000006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143</v>
      </c>
      <c r="AU188" s="249" t="s">
        <v>86</v>
      </c>
      <c r="AV188" s="13" t="s">
        <v>86</v>
      </c>
      <c r="AW188" s="13" t="s">
        <v>32</v>
      </c>
      <c r="AX188" s="13" t="s">
        <v>84</v>
      </c>
      <c r="AY188" s="249" t="s">
        <v>133</v>
      </c>
    </row>
    <row r="189" s="13" customFormat="1">
      <c r="A189" s="13"/>
      <c r="B189" s="239"/>
      <c r="C189" s="240"/>
      <c r="D189" s="234" t="s">
        <v>143</v>
      </c>
      <c r="E189" s="240"/>
      <c r="F189" s="242" t="s">
        <v>258</v>
      </c>
      <c r="G189" s="240"/>
      <c r="H189" s="243">
        <v>87.962000000000003</v>
      </c>
      <c r="I189" s="244"/>
      <c r="J189" s="240"/>
      <c r="K189" s="240"/>
      <c r="L189" s="245"/>
      <c r="M189" s="246"/>
      <c r="N189" s="247"/>
      <c r="O189" s="247"/>
      <c r="P189" s="247"/>
      <c r="Q189" s="247"/>
      <c r="R189" s="247"/>
      <c r="S189" s="247"/>
      <c r="T189" s="24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9" t="s">
        <v>143</v>
      </c>
      <c r="AU189" s="249" t="s">
        <v>86</v>
      </c>
      <c r="AV189" s="13" t="s">
        <v>86</v>
      </c>
      <c r="AW189" s="13" t="s">
        <v>4</v>
      </c>
      <c r="AX189" s="13" t="s">
        <v>84</v>
      </c>
      <c r="AY189" s="249" t="s">
        <v>133</v>
      </c>
    </row>
    <row r="190" s="2" customFormat="1" ht="24.15" customHeight="1">
      <c r="A190" s="38"/>
      <c r="B190" s="39"/>
      <c r="C190" s="220" t="s">
        <v>259</v>
      </c>
      <c r="D190" s="220" t="s">
        <v>135</v>
      </c>
      <c r="E190" s="221" t="s">
        <v>260</v>
      </c>
      <c r="F190" s="222" t="s">
        <v>261</v>
      </c>
      <c r="G190" s="223" t="s">
        <v>138</v>
      </c>
      <c r="H190" s="224">
        <v>346.10000000000002</v>
      </c>
      <c r="I190" s="225"/>
      <c r="J190" s="226">
        <f>ROUND(I190*H190,2)</f>
        <v>0</v>
      </c>
      <c r="K190" s="227"/>
      <c r="L190" s="44"/>
      <c r="M190" s="228" t="s">
        <v>1</v>
      </c>
      <c r="N190" s="229" t="s">
        <v>41</v>
      </c>
      <c r="O190" s="91"/>
      <c r="P190" s="230">
        <f>O190*H190</f>
        <v>0</v>
      </c>
      <c r="Q190" s="230">
        <v>0.10362</v>
      </c>
      <c r="R190" s="230">
        <f>Q190*H190</f>
        <v>35.862882000000006</v>
      </c>
      <c r="S190" s="230">
        <v>0</v>
      </c>
      <c r="T190" s="231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2" t="s">
        <v>139</v>
      </c>
      <c r="AT190" s="232" t="s">
        <v>135</v>
      </c>
      <c r="AU190" s="232" t="s">
        <v>86</v>
      </c>
      <c r="AY190" s="17" t="s">
        <v>133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7" t="s">
        <v>84</v>
      </c>
      <c r="BK190" s="233">
        <f>ROUND(I190*H190,2)</f>
        <v>0</v>
      </c>
      <c r="BL190" s="17" t="s">
        <v>139</v>
      </c>
      <c r="BM190" s="232" t="s">
        <v>262</v>
      </c>
    </row>
    <row r="191" s="2" customFormat="1">
      <c r="A191" s="38"/>
      <c r="B191" s="39"/>
      <c r="C191" s="40"/>
      <c r="D191" s="234" t="s">
        <v>141</v>
      </c>
      <c r="E191" s="40"/>
      <c r="F191" s="235" t="s">
        <v>263</v>
      </c>
      <c r="G191" s="40"/>
      <c r="H191" s="40"/>
      <c r="I191" s="236"/>
      <c r="J191" s="40"/>
      <c r="K191" s="40"/>
      <c r="L191" s="44"/>
      <c r="M191" s="237"/>
      <c r="N191" s="238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141</v>
      </c>
      <c r="AU191" s="17" t="s">
        <v>86</v>
      </c>
    </row>
    <row r="192" s="2" customFormat="1" ht="16.5" customHeight="1">
      <c r="A192" s="38"/>
      <c r="B192" s="39"/>
      <c r="C192" s="250" t="s">
        <v>264</v>
      </c>
      <c r="D192" s="250" t="s">
        <v>183</v>
      </c>
      <c r="E192" s="251" t="s">
        <v>265</v>
      </c>
      <c r="F192" s="252" t="s">
        <v>266</v>
      </c>
      <c r="G192" s="253" t="s">
        <v>138</v>
      </c>
      <c r="H192" s="254">
        <v>349.56099999999998</v>
      </c>
      <c r="I192" s="255"/>
      <c r="J192" s="256">
        <f>ROUND(I192*H192,2)</f>
        <v>0</v>
      </c>
      <c r="K192" s="257"/>
      <c r="L192" s="258"/>
      <c r="M192" s="259" t="s">
        <v>1</v>
      </c>
      <c r="N192" s="260" t="s">
        <v>41</v>
      </c>
      <c r="O192" s="91"/>
      <c r="P192" s="230">
        <f>O192*H192</f>
        <v>0</v>
      </c>
      <c r="Q192" s="230">
        <v>0.32286999999999999</v>
      </c>
      <c r="R192" s="230">
        <f>Q192*H192</f>
        <v>112.86276006999999</v>
      </c>
      <c r="S192" s="230">
        <v>0</v>
      </c>
      <c r="T192" s="231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2" t="s">
        <v>177</v>
      </c>
      <c r="AT192" s="232" t="s">
        <v>183</v>
      </c>
      <c r="AU192" s="232" t="s">
        <v>86</v>
      </c>
      <c r="AY192" s="17" t="s">
        <v>133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7" t="s">
        <v>84</v>
      </c>
      <c r="BK192" s="233">
        <f>ROUND(I192*H192,2)</f>
        <v>0</v>
      </c>
      <c r="BL192" s="17" t="s">
        <v>139</v>
      </c>
      <c r="BM192" s="232" t="s">
        <v>267</v>
      </c>
    </row>
    <row r="193" s="2" customFormat="1">
      <c r="A193" s="38"/>
      <c r="B193" s="39"/>
      <c r="C193" s="40"/>
      <c r="D193" s="234" t="s">
        <v>141</v>
      </c>
      <c r="E193" s="40"/>
      <c r="F193" s="235" t="s">
        <v>266</v>
      </c>
      <c r="G193" s="40"/>
      <c r="H193" s="40"/>
      <c r="I193" s="236"/>
      <c r="J193" s="40"/>
      <c r="K193" s="40"/>
      <c r="L193" s="44"/>
      <c r="M193" s="237"/>
      <c r="N193" s="238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141</v>
      </c>
      <c r="AU193" s="17" t="s">
        <v>86</v>
      </c>
    </row>
    <row r="194" s="13" customFormat="1">
      <c r="A194" s="13"/>
      <c r="B194" s="239"/>
      <c r="C194" s="240"/>
      <c r="D194" s="234" t="s">
        <v>143</v>
      </c>
      <c r="E194" s="240"/>
      <c r="F194" s="242" t="s">
        <v>268</v>
      </c>
      <c r="G194" s="240"/>
      <c r="H194" s="243">
        <v>349.56099999999998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143</v>
      </c>
      <c r="AU194" s="249" t="s">
        <v>86</v>
      </c>
      <c r="AV194" s="13" t="s">
        <v>86</v>
      </c>
      <c r="AW194" s="13" t="s">
        <v>4</v>
      </c>
      <c r="AX194" s="13" t="s">
        <v>84</v>
      </c>
      <c r="AY194" s="249" t="s">
        <v>133</v>
      </c>
    </row>
    <row r="195" s="2" customFormat="1" ht="21.75" customHeight="1">
      <c r="A195" s="38"/>
      <c r="B195" s="39"/>
      <c r="C195" s="220" t="s">
        <v>269</v>
      </c>
      <c r="D195" s="220" t="s">
        <v>135</v>
      </c>
      <c r="E195" s="221" t="s">
        <v>270</v>
      </c>
      <c r="F195" s="222" t="s">
        <v>271</v>
      </c>
      <c r="G195" s="223" t="s">
        <v>167</v>
      </c>
      <c r="H195" s="224">
        <v>57</v>
      </c>
      <c r="I195" s="225"/>
      <c r="J195" s="226">
        <f>ROUND(I195*H195,2)</f>
        <v>0</v>
      </c>
      <c r="K195" s="227"/>
      <c r="L195" s="44"/>
      <c r="M195" s="228" t="s">
        <v>1</v>
      </c>
      <c r="N195" s="229" t="s">
        <v>41</v>
      </c>
      <c r="O195" s="91"/>
      <c r="P195" s="230">
        <f>O195*H195</f>
        <v>0</v>
      </c>
      <c r="Q195" s="230">
        <v>0.0035999999999999999</v>
      </c>
      <c r="R195" s="230">
        <f>Q195*H195</f>
        <v>0.20519999999999999</v>
      </c>
      <c r="S195" s="230">
        <v>0</v>
      </c>
      <c r="T195" s="23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2" t="s">
        <v>139</v>
      </c>
      <c r="AT195" s="232" t="s">
        <v>135</v>
      </c>
      <c r="AU195" s="232" t="s">
        <v>86</v>
      </c>
      <c r="AY195" s="17" t="s">
        <v>133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7" t="s">
        <v>84</v>
      </c>
      <c r="BK195" s="233">
        <f>ROUND(I195*H195,2)</f>
        <v>0</v>
      </c>
      <c r="BL195" s="17" t="s">
        <v>139</v>
      </c>
      <c r="BM195" s="232" t="s">
        <v>272</v>
      </c>
    </row>
    <row r="196" s="2" customFormat="1">
      <c r="A196" s="38"/>
      <c r="B196" s="39"/>
      <c r="C196" s="40"/>
      <c r="D196" s="234" t="s">
        <v>141</v>
      </c>
      <c r="E196" s="40"/>
      <c r="F196" s="235" t="s">
        <v>273</v>
      </c>
      <c r="G196" s="40"/>
      <c r="H196" s="40"/>
      <c r="I196" s="236"/>
      <c r="J196" s="40"/>
      <c r="K196" s="40"/>
      <c r="L196" s="44"/>
      <c r="M196" s="237"/>
      <c r="N196" s="238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141</v>
      </c>
      <c r="AU196" s="17" t="s">
        <v>86</v>
      </c>
    </row>
    <row r="197" s="12" customFormat="1" ht="22.8" customHeight="1">
      <c r="A197" s="12"/>
      <c r="B197" s="204"/>
      <c r="C197" s="205"/>
      <c r="D197" s="206" t="s">
        <v>75</v>
      </c>
      <c r="E197" s="218" t="s">
        <v>177</v>
      </c>
      <c r="F197" s="218" t="s">
        <v>274</v>
      </c>
      <c r="G197" s="205"/>
      <c r="H197" s="205"/>
      <c r="I197" s="208"/>
      <c r="J197" s="219">
        <f>BK197</f>
        <v>0</v>
      </c>
      <c r="K197" s="205"/>
      <c r="L197" s="210"/>
      <c r="M197" s="211"/>
      <c r="N197" s="212"/>
      <c r="O197" s="212"/>
      <c r="P197" s="213">
        <f>SUM(P198:P201)</f>
        <v>0</v>
      </c>
      <c r="Q197" s="212"/>
      <c r="R197" s="213">
        <f>SUM(R198:R201)</f>
        <v>12.2972</v>
      </c>
      <c r="S197" s="212"/>
      <c r="T197" s="214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5" t="s">
        <v>84</v>
      </c>
      <c r="AT197" s="216" t="s">
        <v>75</v>
      </c>
      <c r="AU197" s="216" t="s">
        <v>84</v>
      </c>
      <c r="AY197" s="215" t="s">
        <v>133</v>
      </c>
      <c r="BK197" s="217">
        <f>SUM(BK198:BK201)</f>
        <v>0</v>
      </c>
    </row>
    <row r="198" s="2" customFormat="1" ht="16.5" customHeight="1">
      <c r="A198" s="38"/>
      <c r="B198" s="39"/>
      <c r="C198" s="220" t="s">
        <v>275</v>
      </c>
      <c r="D198" s="220" t="s">
        <v>135</v>
      </c>
      <c r="E198" s="221" t="s">
        <v>276</v>
      </c>
      <c r="F198" s="222" t="s">
        <v>277</v>
      </c>
      <c r="G198" s="223" t="s">
        <v>278</v>
      </c>
      <c r="H198" s="224">
        <v>8</v>
      </c>
      <c r="I198" s="225"/>
      <c r="J198" s="226">
        <f>ROUND(I198*H198,2)</f>
        <v>0</v>
      </c>
      <c r="K198" s="227"/>
      <c r="L198" s="44"/>
      <c r="M198" s="228" t="s">
        <v>1</v>
      </c>
      <c r="N198" s="229" t="s">
        <v>41</v>
      </c>
      <c r="O198" s="91"/>
      <c r="P198" s="230">
        <f>O198*H198</f>
        <v>0</v>
      </c>
      <c r="Q198" s="230">
        <v>0.00131</v>
      </c>
      <c r="R198" s="230">
        <f>Q198*H198</f>
        <v>0.01048</v>
      </c>
      <c r="S198" s="230">
        <v>0</v>
      </c>
      <c r="T198" s="231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2" t="s">
        <v>139</v>
      </c>
      <c r="AT198" s="232" t="s">
        <v>135</v>
      </c>
      <c r="AU198" s="232" t="s">
        <v>86</v>
      </c>
      <c r="AY198" s="17" t="s">
        <v>133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7" t="s">
        <v>84</v>
      </c>
      <c r="BK198" s="233">
        <f>ROUND(I198*H198,2)</f>
        <v>0</v>
      </c>
      <c r="BL198" s="17" t="s">
        <v>139</v>
      </c>
      <c r="BM198" s="232" t="s">
        <v>279</v>
      </c>
    </row>
    <row r="199" s="2" customFormat="1">
      <c r="A199" s="38"/>
      <c r="B199" s="39"/>
      <c r="C199" s="40"/>
      <c r="D199" s="234" t="s">
        <v>141</v>
      </c>
      <c r="E199" s="40"/>
      <c r="F199" s="235" t="s">
        <v>280</v>
      </c>
      <c r="G199" s="40"/>
      <c r="H199" s="40"/>
      <c r="I199" s="236"/>
      <c r="J199" s="40"/>
      <c r="K199" s="40"/>
      <c r="L199" s="44"/>
      <c r="M199" s="237"/>
      <c r="N199" s="238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141</v>
      </c>
      <c r="AU199" s="17" t="s">
        <v>86</v>
      </c>
    </row>
    <row r="200" s="2" customFormat="1" ht="16.5" customHeight="1">
      <c r="A200" s="38"/>
      <c r="B200" s="39"/>
      <c r="C200" s="220" t="s">
        <v>281</v>
      </c>
      <c r="D200" s="220" t="s">
        <v>135</v>
      </c>
      <c r="E200" s="221" t="s">
        <v>282</v>
      </c>
      <c r="F200" s="222" t="s">
        <v>283</v>
      </c>
      <c r="G200" s="223" t="s">
        <v>203</v>
      </c>
      <c r="H200" s="224">
        <v>29</v>
      </c>
      <c r="I200" s="225"/>
      <c r="J200" s="226">
        <f>ROUND(I200*H200,2)</f>
        <v>0</v>
      </c>
      <c r="K200" s="227"/>
      <c r="L200" s="44"/>
      <c r="M200" s="228" t="s">
        <v>1</v>
      </c>
      <c r="N200" s="229" t="s">
        <v>41</v>
      </c>
      <c r="O200" s="91"/>
      <c r="P200" s="230">
        <f>O200*H200</f>
        <v>0</v>
      </c>
      <c r="Q200" s="230">
        <v>0.42368</v>
      </c>
      <c r="R200" s="230">
        <f>Q200*H200</f>
        <v>12.286720000000001</v>
      </c>
      <c r="S200" s="230">
        <v>0</v>
      </c>
      <c r="T200" s="231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2" t="s">
        <v>139</v>
      </c>
      <c r="AT200" s="232" t="s">
        <v>135</v>
      </c>
      <c r="AU200" s="232" t="s">
        <v>86</v>
      </c>
      <c r="AY200" s="17" t="s">
        <v>133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84</v>
      </c>
      <c r="BK200" s="233">
        <f>ROUND(I200*H200,2)</f>
        <v>0</v>
      </c>
      <c r="BL200" s="17" t="s">
        <v>139</v>
      </c>
      <c r="BM200" s="232" t="s">
        <v>284</v>
      </c>
    </row>
    <row r="201" s="2" customFormat="1">
      <c r="A201" s="38"/>
      <c r="B201" s="39"/>
      <c r="C201" s="40"/>
      <c r="D201" s="234" t="s">
        <v>141</v>
      </c>
      <c r="E201" s="40"/>
      <c r="F201" s="235" t="s">
        <v>285</v>
      </c>
      <c r="G201" s="40"/>
      <c r="H201" s="40"/>
      <c r="I201" s="236"/>
      <c r="J201" s="40"/>
      <c r="K201" s="40"/>
      <c r="L201" s="44"/>
      <c r="M201" s="237"/>
      <c r="N201" s="238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141</v>
      </c>
      <c r="AU201" s="17" t="s">
        <v>86</v>
      </c>
    </row>
    <row r="202" s="12" customFormat="1" ht="22.8" customHeight="1">
      <c r="A202" s="12"/>
      <c r="B202" s="204"/>
      <c r="C202" s="205"/>
      <c r="D202" s="206" t="s">
        <v>75</v>
      </c>
      <c r="E202" s="218" t="s">
        <v>182</v>
      </c>
      <c r="F202" s="218" t="s">
        <v>286</v>
      </c>
      <c r="G202" s="205"/>
      <c r="H202" s="205"/>
      <c r="I202" s="208"/>
      <c r="J202" s="219">
        <f>BK202</f>
        <v>0</v>
      </c>
      <c r="K202" s="205"/>
      <c r="L202" s="210"/>
      <c r="M202" s="211"/>
      <c r="N202" s="212"/>
      <c r="O202" s="212"/>
      <c r="P202" s="213">
        <f>SUM(P203:P284)</f>
        <v>0</v>
      </c>
      <c r="Q202" s="212"/>
      <c r="R202" s="213">
        <f>SUM(R203:R284)</f>
        <v>240.77819950000003</v>
      </c>
      <c r="S202" s="212"/>
      <c r="T202" s="214">
        <f>SUM(T203:T284)</f>
        <v>64.697000000000003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5" t="s">
        <v>84</v>
      </c>
      <c r="AT202" s="216" t="s">
        <v>75</v>
      </c>
      <c r="AU202" s="216" t="s">
        <v>84</v>
      </c>
      <c r="AY202" s="215" t="s">
        <v>133</v>
      </c>
      <c r="BK202" s="217">
        <f>SUM(BK203:BK284)</f>
        <v>0</v>
      </c>
    </row>
    <row r="203" s="2" customFormat="1" ht="33" customHeight="1">
      <c r="A203" s="38"/>
      <c r="B203" s="39"/>
      <c r="C203" s="220" t="s">
        <v>287</v>
      </c>
      <c r="D203" s="220" t="s">
        <v>135</v>
      </c>
      <c r="E203" s="221" t="s">
        <v>288</v>
      </c>
      <c r="F203" s="222" t="s">
        <v>289</v>
      </c>
      <c r="G203" s="223" t="s">
        <v>203</v>
      </c>
      <c r="H203" s="224">
        <v>1</v>
      </c>
      <c r="I203" s="225"/>
      <c r="J203" s="226">
        <f>ROUND(I203*H203,2)</f>
        <v>0</v>
      </c>
      <c r="K203" s="227"/>
      <c r="L203" s="44"/>
      <c r="M203" s="228" t="s">
        <v>1</v>
      </c>
      <c r="N203" s="229" t="s">
        <v>41</v>
      </c>
      <c r="O203" s="91"/>
      <c r="P203" s="230">
        <f>O203*H203</f>
        <v>0</v>
      </c>
      <c r="Q203" s="230">
        <v>0.11241</v>
      </c>
      <c r="R203" s="230">
        <f>Q203*H203</f>
        <v>0.11241</v>
      </c>
      <c r="S203" s="230">
        <v>0</v>
      </c>
      <c r="T203" s="231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2" t="s">
        <v>139</v>
      </c>
      <c r="AT203" s="232" t="s">
        <v>135</v>
      </c>
      <c r="AU203" s="232" t="s">
        <v>86</v>
      </c>
      <c r="AY203" s="17" t="s">
        <v>133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84</v>
      </c>
      <c r="BK203" s="233">
        <f>ROUND(I203*H203,2)</f>
        <v>0</v>
      </c>
      <c r="BL203" s="17" t="s">
        <v>139</v>
      </c>
      <c r="BM203" s="232" t="s">
        <v>290</v>
      </c>
    </row>
    <row r="204" s="2" customFormat="1">
      <c r="A204" s="38"/>
      <c r="B204" s="39"/>
      <c r="C204" s="40"/>
      <c r="D204" s="234" t="s">
        <v>141</v>
      </c>
      <c r="E204" s="40"/>
      <c r="F204" s="235" t="s">
        <v>291</v>
      </c>
      <c r="G204" s="40"/>
      <c r="H204" s="40"/>
      <c r="I204" s="236"/>
      <c r="J204" s="40"/>
      <c r="K204" s="40"/>
      <c r="L204" s="44"/>
      <c r="M204" s="237"/>
      <c r="N204" s="238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141</v>
      </c>
      <c r="AU204" s="17" t="s">
        <v>86</v>
      </c>
    </row>
    <row r="205" s="2" customFormat="1" ht="16.5" customHeight="1">
      <c r="A205" s="38"/>
      <c r="B205" s="39"/>
      <c r="C205" s="220" t="s">
        <v>292</v>
      </c>
      <c r="D205" s="220" t="s">
        <v>135</v>
      </c>
      <c r="E205" s="221" t="s">
        <v>293</v>
      </c>
      <c r="F205" s="222" t="s">
        <v>294</v>
      </c>
      <c r="G205" s="223" t="s">
        <v>203</v>
      </c>
      <c r="H205" s="224">
        <v>15</v>
      </c>
      <c r="I205" s="225"/>
      <c r="J205" s="226">
        <f>ROUND(I205*H205,2)</f>
        <v>0</v>
      </c>
      <c r="K205" s="227"/>
      <c r="L205" s="44"/>
      <c r="M205" s="228" t="s">
        <v>1</v>
      </c>
      <c r="N205" s="229" t="s">
        <v>41</v>
      </c>
      <c r="O205" s="91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2" t="s">
        <v>139</v>
      </c>
      <c r="AT205" s="232" t="s">
        <v>135</v>
      </c>
      <c r="AU205" s="232" t="s">
        <v>86</v>
      </c>
      <c r="AY205" s="17" t="s">
        <v>133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7" t="s">
        <v>84</v>
      </c>
      <c r="BK205" s="233">
        <f>ROUND(I205*H205,2)</f>
        <v>0</v>
      </c>
      <c r="BL205" s="17" t="s">
        <v>139</v>
      </c>
      <c r="BM205" s="232" t="s">
        <v>295</v>
      </c>
    </row>
    <row r="206" s="2" customFormat="1">
      <c r="A206" s="38"/>
      <c r="B206" s="39"/>
      <c r="C206" s="40"/>
      <c r="D206" s="234" t="s">
        <v>141</v>
      </c>
      <c r="E206" s="40"/>
      <c r="F206" s="235" t="s">
        <v>296</v>
      </c>
      <c r="G206" s="40"/>
      <c r="H206" s="40"/>
      <c r="I206" s="236"/>
      <c r="J206" s="40"/>
      <c r="K206" s="40"/>
      <c r="L206" s="44"/>
      <c r="M206" s="237"/>
      <c r="N206" s="238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141</v>
      </c>
      <c r="AU206" s="17" t="s">
        <v>86</v>
      </c>
    </row>
    <row r="207" s="2" customFormat="1" ht="24.15" customHeight="1">
      <c r="A207" s="38"/>
      <c r="B207" s="39"/>
      <c r="C207" s="220" t="s">
        <v>297</v>
      </c>
      <c r="D207" s="220" t="s">
        <v>135</v>
      </c>
      <c r="E207" s="221" t="s">
        <v>298</v>
      </c>
      <c r="F207" s="222" t="s">
        <v>299</v>
      </c>
      <c r="G207" s="223" t="s">
        <v>167</v>
      </c>
      <c r="H207" s="224">
        <v>203.90000000000001</v>
      </c>
      <c r="I207" s="225"/>
      <c r="J207" s="226">
        <f>ROUND(I207*H207,2)</f>
        <v>0</v>
      </c>
      <c r="K207" s="227"/>
      <c r="L207" s="44"/>
      <c r="M207" s="228" t="s">
        <v>1</v>
      </c>
      <c r="N207" s="229" t="s">
        <v>41</v>
      </c>
      <c r="O207" s="91"/>
      <c r="P207" s="230">
        <f>O207*H207</f>
        <v>0</v>
      </c>
      <c r="Q207" s="230">
        <v>8.0000000000000007E-05</v>
      </c>
      <c r="R207" s="230">
        <f>Q207*H207</f>
        <v>0.016312</v>
      </c>
      <c r="S207" s="230">
        <v>0</v>
      </c>
      <c r="T207" s="231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2" t="s">
        <v>139</v>
      </c>
      <c r="AT207" s="232" t="s">
        <v>135</v>
      </c>
      <c r="AU207" s="232" t="s">
        <v>86</v>
      </c>
      <c r="AY207" s="17" t="s">
        <v>133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7" t="s">
        <v>84</v>
      </c>
      <c r="BK207" s="233">
        <f>ROUND(I207*H207,2)</f>
        <v>0</v>
      </c>
      <c r="BL207" s="17" t="s">
        <v>139</v>
      </c>
      <c r="BM207" s="232" t="s">
        <v>300</v>
      </c>
    </row>
    <row r="208" s="2" customFormat="1">
      <c r="A208" s="38"/>
      <c r="B208" s="39"/>
      <c r="C208" s="40"/>
      <c r="D208" s="234" t="s">
        <v>141</v>
      </c>
      <c r="E208" s="40"/>
      <c r="F208" s="235" t="s">
        <v>301</v>
      </c>
      <c r="G208" s="40"/>
      <c r="H208" s="40"/>
      <c r="I208" s="236"/>
      <c r="J208" s="40"/>
      <c r="K208" s="40"/>
      <c r="L208" s="44"/>
      <c r="M208" s="237"/>
      <c r="N208" s="238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141</v>
      </c>
      <c r="AU208" s="17" t="s">
        <v>86</v>
      </c>
    </row>
    <row r="209" s="13" customFormat="1">
      <c r="A209" s="13"/>
      <c r="B209" s="239"/>
      <c r="C209" s="240"/>
      <c r="D209" s="234" t="s">
        <v>143</v>
      </c>
      <c r="E209" s="241" t="s">
        <v>1</v>
      </c>
      <c r="F209" s="242" t="s">
        <v>302</v>
      </c>
      <c r="G209" s="240"/>
      <c r="H209" s="243">
        <v>105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9" t="s">
        <v>143</v>
      </c>
      <c r="AU209" s="249" t="s">
        <v>86</v>
      </c>
      <c r="AV209" s="13" t="s">
        <v>86</v>
      </c>
      <c r="AW209" s="13" t="s">
        <v>32</v>
      </c>
      <c r="AX209" s="13" t="s">
        <v>76</v>
      </c>
      <c r="AY209" s="249" t="s">
        <v>133</v>
      </c>
    </row>
    <row r="210" s="13" customFormat="1">
      <c r="A210" s="13"/>
      <c r="B210" s="239"/>
      <c r="C210" s="240"/>
      <c r="D210" s="234" t="s">
        <v>143</v>
      </c>
      <c r="E210" s="241" t="s">
        <v>1</v>
      </c>
      <c r="F210" s="242" t="s">
        <v>303</v>
      </c>
      <c r="G210" s="240"/>
      <c r="H210" s="243">
        <v>68.5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9" t="s">
        <v>143</v>
      </c>
      <c r="AU210" s="249" t="s">
        <v>86</v>
      </c>
      <c r="AV210" s="13" t="s">
        <v>86</v>
      </c>
      <c r="AW210" s="13" t="s">
        <v>32</v>
      </c>
      <c r="AX210" s="13" t="s">
        <v>76</v>
      </c>
      <c r="AY210" s="249" t="s">
        <v>133</v>
      </c>
    </row>
    <row r="211" s="13" customFormat="1">
      <c r="A211" s="13"/>
      <c r="B211" s="239"/>
      <c r="C211" s="240"/>
      <c r="D211" s="234" t="s">
        <v>143</v>
      </c>
      <c r="E211" s="241" t="s">
        <v>1</v>
      </c>
      <c r="F211" s="242" t="s">
        <v>304</v>
      </c>
      <c r="G211" s="240"/>
      <c r="H211" s="243">
        <v>30.399999999999999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143</v>
      </c>
      <c r="AU211" s="249" t="s">
        <v>86</v>
      </c>
      <c r="AV211" s="13" t="s">
        <v>86</v>
      </c>
      <c r="AW211" s="13" t="s">
        <v>32</v>
      </c>
      <c r="AX211" s="13" t="s">
        <v>76</v>
      </c>
      <c r="AY211" s="249" t="s">
        <v>133</v>
      </c>
    </row>
    <row r="212" s="14" customFormat="1">
      <c r="A212" s="14"/>
      <c r="B212" s="261"/>
      <c r="C212" s="262"/>
      <c r="D212" s="234" t="s">
        <v>143</v>
      </c>
      <c r="E212" s="263" t="s">
        <v>1</v>
      </c>
      <c r="F212" s="264" t="s">
        <v>218</v>
      </c>
      <c r="G212" s="262"/>
      <c r="H212" s="265">
        <v>203.90000000000001</v>
      </c>
      <c r="I212" s="266"/>
      <c r="J212" s="262"/>
      <c r="K212" s="262"/>
      <c r="L212" s="267"/>
      <c r="M212" s="268"/>
      <c r="N212" s="269"/>
      <c r="O212" s="269"/>
      <c r="P212" s="269"/>
      <c r="Q212" s="269"/>
      <c r="R212" s="269"/>
      <c r="S212" s="269"/>
      <c r="T212" s="27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1" t="s">
        <v>143</v>
      </c>
      <c r="AU212" s="271" t="s">
        <v>86</v>
      </c>
      <c r="AV212" s="14" t="s">
        <v>139</v>
      </c>
      <c r="AW212" s="14" t="s">
        <v>32</v>
      </c>
      <c r="AX212" s="14" t="s">
        <v>84</v>
      </c>
      <c r="AY212" s="271" t="s">
        <v>133</v>
      </c>
    </row>
    <row r="213" s="2" customFormat="1" ht="24.15" customHeight="1">
      <c r="A213" s="38"/>
      <c r="B213" s="39"/>
      <c r="C213" s="220" t="s">
        <v>305</v>
      </c>
      <c r="D213" s="220" t="s">
        <v>135</v>
      </c>
      <c r="E213" s="221" t="s">
        <v>306</v>
      </c>
      <c r="F213" s="222" t="s">
        <v>307</v>
      </c>
      <c r="G213" s="223" t="s">
        <v>167</v>
      </c>
      <c r="H213" s="224">
        <v>143.5</v>
      </c>
      <c r="I213" s="225"/>
      <c r="J213" s="226">
        <f>ROUND(I213*H213,2)</f>
        <v>0</v>
      </c>
      <c r="K213" s="227"/>
      <c r="L213" s="44"/>
      <c r="M213" s="228" t="s">
        <v>1</v>
      </c>
      <c r="N213" s="229" t="s">
        <v>41</v>
      </c>
      <c r="O213" s="91"/>
      <c r="P213" s="230">
        <f>O213*H213</f>
        <v>0</v>
      </c>
      <c r="Q213" s="230">
        <v>8.0000000000000007E-05</v>
      </c>
      <c r="R213" s="230">
        <f>Q213*H213</f>
        <v>0.011480000000000001</v>
      </c>
      <c r="S213" s="230">
        <v>0</v>
      </c>
      <c r="T213" s="231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2" t="s">
        <v>139</v>
      </c>
      <c r="AT213" s="232" t="s">
        <v>135</v>
      </c>
      <c r="AU213" s="232" t="s">
        <v>86</v>
      </c>
      <c r="AY213" s="17" t="s">
        <v>133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7" t="s">
        <v>84</v>
      </c>
      <c r="BK213" s="233">
        <f>ROUND(I213*H213,2)</f>
        <v>0</v>
      </c>
      <c r="BL213" s="17" t="s">
        <v>139</v>
      </c>
      <c r="BM213" s="232" t="s">
        <v>308</v>
      </c>
    </row>
    <row r="214" s="2" customFormat="1">
      <c r="A214" s="38"/>
      <c r="B214" s="39"/>
      <c r="C214" s="40"/>
      <c r="D214" s="234" t="s">
        <v>141</v>
      </c>
      <c r="E214" s="40"/>
      <c r="F214" s="235" t="s">
        <v>309</v>
      </c>
      <c r="G214" s="40"/>
      <c r="H214" s="40"/>
      <c r="I214" s="236"/>
      <c r="J214" s="40"/>
      <c r="K214" s="40"/>
      <c r="L214" s="44"/>
      <c r="M214" s="237"/>
      <c r="N214" s="238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141</v>
      </c>
      <c r="AU214" s="17" t="s">
        <v>86</v>
      </c>
    </row>
    <row r="215" s="13" customFormat="1">
      <c r="A215" s="13"/>
      <c r="B215" s="239"/>
      <c r="C215" s="240"/>
      <c r="D215" s="234" t="s">
        <v>143</v>
      </c>
      <c r="E215" s="241" t="s">
        <v>1</v>
      </c>
      <c r="F215" s="242" t="s">
        <v>310</v>
      </c>
      <c r="G215" s="240"/>
      <c r="H215" s="243">
        <v>19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143</v>
      </c>
      <c r="AU215" s="249" t="s">
        <v>86</v>
      </c>
      <c r="AV215" s="13" t="s">
        <v>86</v>
      </c>
      <c r="AW215" s="13" t="s">
        <v>32</v>
      </c>
      <c r="AX215" s="13" t="s">
        <v>76</v>
      </c>
      <c r="AY215" s="249" t="s">
        <v>133</v>
      </c>
    </row>
    <row r="216" s="13" customFormat="1">
      <c r="A216" s="13"/>
      <c r="B216" s="239"/>
      <c r="C216" s="240"/>
      <c r="D216" s="234" t="s">
        <v>143</v>
      </c>
      <c r="E216" s="241" t="s">
        <v>1</v>
      </c>
      <c r="F216" s="242" t="s">
        <v>311</v>
      </c>
      <c r="G216" s="240"/>
      <c r="H216" s="243">
        <v>124.5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143</v>
      </c>
      <c r="AU216" s="249" t="s">
        <v>86</v>
      </c>
      <c r="AV216" s="13" t="s">
        <v>86</v>
      </c>
      <c r="AW216" s="13" t="s">
        <v>32</v>
      </c>
      <c r="AX216" s="13" t="s">
        <v>76</v>
      </c>
      <c r="AY216" s="249" t="s">
        <v>133</v>
      </c>
    </row>
    <row r="217" s="14" customFormat="1">
      <c r="A217" s="14"/>
      <c r="B217" s="261"/>
      <c r="C217" s="262"/>
      <c r="D217" s="234" t="s">
        <v>143</v>
      </c>
      <c r="E217" s="263" t="s">
        <v>1</v>
      </c>
      <c r="F217" s="264" t="s">
        <v>218</v>
      </c>
      <c r="G217" s="262"/>
      <c r="H217" s="265">
        <v>143.5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71" t="s">
        <v>143</v>
      </c>
      <c r="AU217" s="271" t="s">
        <v>86</v>
      </c>
      <c r="AV217" s="14" t="s">
        <v>139</v>
      </c>
      <c r="AW217" s="14" t="s">
        <v>32</v>
      </c>
      <c r="AX217" s="14" t="s">
        <v>84</v>
      </c>
      <c r="AY217" s="271" t="s">
        <v>133</v>
      </c>
    </row>
    <row r="218" s="2" customFormat="1" ht="24.15" customHeight="1">
      <c r="A218" s="38"/>
      <c r="B218" s="39"/>
      <c r="C218" s="220" t="s">
        <v>312</v>
      </c>
      <c r="D218" s="220" t="s">
        <v>135</v>
      </c>
      <c r="E218" s="221" t="s">
        <v>313</v>
      </c>
      <c r="F218" s="222" t="s">
        <v>314</v>
      </c>
      <c r="G218" s="223" t="s">
        <v>167</v>
      </c>
      <c r="H218" s="224">
        <v>155.09999999999999</v>
      </c>
      <c r="I218" s="225"/>
      <c r="J218" s="226">
        <f>ROUND(I218*H218,2)</f>
        <v>0</v>
      </c>
      <c r="K218" s="227"/>
      <c r="L218" s="44"/>
      <c r="M218" s="228" t="s">
        <v>1</v>
      </c>
      <c r="N218" s="229" t="s">
        <v>41</v>
      </c>
      <c r="O218" s="91"/>
      <c r="P218" s="230">
        <f>O218*H218</f>
        <v>0</v>
      </c>
      <c r="Q218" s="230">
        <v>3.0000000000000001E-05</v>
      </c>
      <c r="R218" s="230">
        <f>Q218*H218</f>
        <v>0.004653</v>
      </c>
      <c r="S218" s="230">
        <v>0</v>
      </c>
      <c r="T218" s="23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2" t="s">
        <v>139</v>
      </c>
      <c r="AT218" s="232" t="s">
        <v>135</v>
      </c>
      <c r="AU218" s="232" t="s">
        <v>86</v>
      </c>
      <c r="AY218" s="17" t="s">
        <v>133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84</v>
      </c>
      <c r="BK218" s="233">
        <f>ROUND(I218*H218,2)</f>
        <v>0</v>
      </c>
      <c r="BL218" s="17" t="s">
        <v>139</v>
      </c>
      <c r="BM218" s="232" t="s">
        <v>315</v>
      </c>
    </row>
    <row r="219" s="2" customFormat="1">
      <c r="A219" s="38"/>
      <c r="B219" s="39"/>
      <c r="C219" s="40"/>
      <c r="D219" s="234" t="s">
        <v>141</v>
      </c>
      <c r="E219" s="40"/>
      <c r="F219" s="235" t="s">
        <v>316</v>
      </c>
      <c r="G219" s="40"/>
      <c r="H219" s="40"/>
      <c r="I219" s="236"/>
      <c r="J219" s="40"/>
      <c r="K219" s="40"/>
      <c r="L219" s="44"/>
      <c r="M219" s="237"/>
      <c r="N219" s="238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141</v>
      </c>
      <c r="AU219" s="17" t="s">
        <v>86</v>
      </c>
    </row>
    <row r="220" s="13" customFormat="1">
      <c r="A220" s="13"/>
      <c r="B220" s="239"/>
      <c r="C220" s="240"/>
      <c r="D220" s="234" t="s">
        <v>143</v>
      </c>
      <c r="E220" s="241" t="s">
        <v>1</v>
      </c>
      <c r="F220" s="242" t="s">
        <v>317</v>
      </c>
      <c r="G220" s="240"/>
      <c r="H220" s="243">
        <v>155.09999999999999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143</v>
      </c>
      <c r="AU220" s="249" t="s">
        <v>86</v>
      </c>
      <c r="AV220" s="13" t="s">
        <v>86</v>
      </c>
      <c r="AW220" s="13" t="s">
        <v>32</v>
      </c>
      <c r="AX220" s="13" t="s">
        <v>84</v>
      </c>
      <c r="AY220" s="249" t="s">
        <v>133</v>
      </c>
    </row>
    <row r="221" s="2" customFormat="1" ht="24.15" customHeight="1">
      <c r="A221" s="38"/>
      <c r="B221" s="39"/>
      <c r="C221" s="220" t="s">
        <v>318</v>
      </c>
      <c r="D221" s="220" t="s">
        <v>135</v>
      </c>
      <c r="E221" s="221" t="s">
        <v>319</v>
      </c>
      <c r="F221" s="222" t="s">
        <v>320</v>
      </c>
      <c r="G221" s="223" t="s">
        <v>167</v>
      </c>
      <c r="H221" s="224">
        <v>20.399999999999999</v>
      </c>
      <c r="I221" s="225"/>
      <c r="J221" s="226">
        <f>ROUND(I221*H221,2)</f>
        <v>0</v>
      </c>
      <c r="K221" s="227"/>
      <c r="L221" s="44"/>
      <c r="M221" s="228" t="s">
        <v>1</v>
      </c>
      <c r="N221" s="229" t="s">
        <v>41</v>
      </c>
      <c r="O221" s="91"/>
      <c r="P221" s="230">
        <f>O221*H221</f>
        <v>0</v>
      </c>
      <c r="Q221" s="230">
        <v>0.00014999999999999999</v>
      </c>
      <c r="R221" s="230">
        <f>Q221*H221</f>
        <v>0.0030599999999999994</v>
      </c>
      <c r="S221" s="230">
        <v>0</v>
      </c>
      <c r="T221" s="231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2" t="s">
        <v>139</v>
      </c>
      <c r="AT221" s="232" t="s">
        <v>135</v>
      </c>
      <c r="AU221" s="232" t="s">
        <v>86</v>
      </c>
      <c r="AY221" s="17" t="s">
        <v>133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7" t="s">
        <v>84</v>
      </c>
      <c r="BK221" s="233">
        <f>ROUND(I221*H221,2)</f>
        <v>0</v>
      </c>
      <c r="BL221" s="17" t="s">
        <v>139</v>
      </c>
      <c r="BM221" s="232" t="s">
        <v>321</v>
      </c>
    </row>
    <row r="222" s="2" customFormat="1">
      <c r="A222" s="38"/>
      <c r="B222" s="39"/>
      <c r="C222" s="40"/>
      <c r="D222" s="234" t="s">
        <v>141</v>
      </c>
      <c r="E222" s="40"/>
      <c r="F222" s="235" t="s">
        <v>322</v>
      </c>
      <c r="G222" s="40"/>
      <c r="H222" s="40"/>
      <c r="I222" s="236"/>
      <c r="J222" s="40"/>
      <c r="K222" s="40"/>
      <c r="L222" s="44"/>
      <c r="M222" s="237"/>
      <c r="N222" s="238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141</v>
      </c>
      <c r="AU222" s="17" t="s">
        <v>86</v>
      </c>
    </row>
    <row r="223" s="13" customFormat="1">
      <c r="A223" s="13"/>
      <c r="B223" s="239"/>
      <c r="C223" s="240"/>
      <c r="D223" s="234" t="s">
        <v>143</v>
      </c>
      <c r="E223" s="241" t="s">
        <v>1</v>
      </c>
      <c r="F223" s="242" t="s">
        <v>323</v>
      </c>
      <c r="G223" s="240"/>
      <c r="H223" s="243">
        <v>6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143</v>
      </c>
      <c r="AU223" s="249" t="s">
        <v>86</v>
      </c>
      <c r="AV223" s="13" t="s">
        <v>86</v>
      </c>
      <c r="AW223" s="13" t="s">
        <v>32</v>
      </c>
      <c r="AX223" s="13" t="s">
        <v>76</v>
      </c>
      <c r="AY223" s="249" t="s">
        <v>133</v>
      </c>
    </row>
    <row r="224" s="13" customFormat="1">
      <c r="A224" s="13"/>
      <c r="B224" s="239"/>
      <c r="C224" s="240"/>
      <c r="D224" s="234" t="s">
        <v>143</v>
      </c>
      <c r="E224" s="241" t="s">
        <v>1</v>
      </c>
      <c r="F224" s="242" t="s">
        <v>324</v>
      </c>
      <c r="G224" s="240"/>
      <c r="H224" s="243">
        <v>14.4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143</v>
      </c>
      <c r="AU224" s="249" t="s">
        <v>86</v>
      </c>
      <c r="AV224" s="13" t="s">
        <v>86</v>
      </c>
      <c r="AW224" s="13" t="s">
        <v>32</v>
      </c>
      <c r="AX224" s="13" t="s">
        <v>76</v>
      </c>
      <c r="AY224" s="249" t="s">
        <v>133</v>
      </c>
    </row>
    <row r="225" s="14" customFormat="1">
      <c r="A225" s="14"/>
      <c r="B225" s="261"/>
      <c r="C225" s="262"/>
      <c r="D225" s="234" t="s">
        <v>143</v>
      </c>
      <c r="E225" s="263" t="s">
        <v>1</v>
      </c>
      <c r="F225" s="264" t="s">
        <v>218</v>
      </c>
      <c r="G225" s="262"/>
      <c r="H225" s="265">
        <v>20.399999999999999</v>
      </c>
      <c r="I225" s="266"/>
      <c r="J225" s="262"/>
      <c r="K225" s="262"/>
      <c r="L225" s="267"/>
      <c r="M225" s="268"/>
      <c r="N225" s="269"/>
      <c r="O225" s="269"/>
      <c r="P225" s="269"/>
      <c r="Q225" s="269"/>
      <c r="R225" s="269"/>
      <c r="S225" s="269"/>
      <c r="T225" s="27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71" t="s">
        <v>143</v>
      </c>
      <c r="AU225" s="271" t="s">
        <v>86</v>
      </c>
      <c r="AV225" s="14" t="s">
        <v>139</v>
      </c>
      <c r="AW225" s="14" t="s">
        <v>32</v>
      </c>
      <c r="AX225" s="14" t="s">
        <v>84</v>
      </c>
      <c r="AY225" s="271" t="s">
        <v>133</v>
      </c>
    </row>
    <row r="226" s="2" customFormat="1" ht="24.15" customHeight="1">
      <c r="A226" s="38"/>
      <c r="B226" s="39"/>
      <c r="C226" s="220" t="s">
        <v>325</v>
      </c>
      <c r="D226" s="220" t="s">
        <v>135</v>
      </c>
      <c r="E226" s="221" t="s">
        <v>326</v>
      </c>
      <c r="F226" s="222" t="s">
        <v>327</v>
      </c>
      <c r="G226" s="223" t="s">
        <v>138</v>
      </c>
      <c r="H226" s="224">
        <v>145.84999999999999</v>
      </c>
      <c r="I226" s="225"/>
      <c r="J226" s="226">
        <f>ROUND(I226*H226,2)</f>
        <v>0</v>
      </c>
      <c r="K226" s="227"/>
      <c r="L226" s="44"/>
      <c r="M226" s="228" t="s">
        <v>1</v>
      </c>
      <c r="N226" s="229" t="s">
        <v>41</v>
      </c>
      <c r="O226" s="91"/>
      <c r="P226" s="230">
        <f>O226*H226</f>
        <v>0</v>
      </c>
      <c r="Q226" s="230">
        <v>0.0016000000000000001</v>
      </c>
      <c r="R226" s="230">
        <f>Q226*H226</f>
        <v>0.23336000000000001</v>
      </c>
      <c r="S226" s="230">
        <v>0</v>
      </c>
      <c r="T226" s="231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2" t="s">
        <v>139</v>
      </c>
      <c r="AT226" s="232" t="s">
        <v>135</v>
      </c>
      <c r="AU226" s="232" t="s">
        <v>86</v>
      </c>
      <c r="AY226" s="17" t="s">
        <v>133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7" t="s">
        <v>84</v>
      </c>
      <c r="BK226" s="233">
        <f>ROUND(I226*H226,2)</f>
        <v>0</v>
      </c>
      <c r="BL226" s="17" t="s">
        <v>139</v>
      </c>
      <c r="BM226" s="232" t="s">
        <v>328</v>
      </c>
    </row>
    <row r="227" s="2" customFormat="1">
      <c r="A227" s="38"/>
      <c r="B227" s="39"/>
      <c r="C227" s="40"/>
      <c r="D227" s="234" t="s">
        <v>141</v>
      </c>
      <c r="E227" s="40"/>
      <c r="F227" s="235" t="s">
        <v>329</v>
      </c>
      <c r="G227" s="40"/>
      <c r="H227" s="40"/>
      <c r="I227" s="236"/>
      <c r="J227" s="40"/>
      <c r="K227" s="40"/>
      <c r="L227" s="44"/>
      <c r="M227" s="237"/>
      <c r="N227" s="238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141</v>
      </c>
      <c r="AU227" s="17" t="s">
        <v>86</v>
      </c>
    </row>
    <row r="228" s="13" customFormat="1">
      <c r="A228" s="13"/>
      <c r="B228" s="239"/>
      <c r="C228" s="240"/>
      <c r="D228" s="234" t="s">
        <v>143</v>
      </c>
      <c r="E228" s="241" t="s">
        <v>1</v>
      </c>
      <c r="F228" s="242" t="s">
        <v>330</v>
      </c>
      <c r="G228" s="240"/>
      <c r="H228" s="243">
        <v>141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143</v>
      </c>
      <c r="AU228" s="249" t="s">
        <v>86</v>
      </c>
      <c r="AV228" s="13" t="s">
        <v>86</v>
      </c>
      <c r="AW228" s="13" t="s">
        <v>32</v>
      </c>
      <c r="AX228" s="13" t="s">
        <v>76</v>
      </c>
      <c r="AY228" s="249" t="s">
        <v>133</v>
      </c>
    </row>
    <row r="229" s="13" customFormat="1">
      <c r="A229" s="13"/>
      <c r="B229" s="239"/>
      <c r="C229" s="240"/>
      <c r="D229" s="234" t="s">
        <v>143</v>
      </c>
      <c r="E229" s="241" t="s">
        <v>1</v>
      </c>
      <c r="F229" s="242" t="s">
        <v>331</v>
      </c>
      <c r="G229" s="240"/>
      <c r="H229" s="243">
        <v>2.4500000000000002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9" t="s">
        <v>143</v>
      </c>
      <c r="AU229" s="249" t="s">
        <v>86</v>
      </c>
      <c r="AV229" s="13" t="s">
        <v>86</v>
      </c>
      <c r="AW229" s="13" t="s">
        <v>32</v>
      </c>
      <c r="AX229" s="13" t="s">
        <v>76</v>
      </c>
      <c r="AY229" s="249" t="s">
        <v>133</v>
      </c>
    </row>
    <row r="230" s="13" customFormat="1">
      <c r="A230" s="13"/>
      <c r="B230" s="239"/>
      <c r="C230" s="240"/>
      <c r="D230" s="234" t="s">
        <v>143</v>
      </c>
      <c r="E230" s="241" t="s">
        <v>1</v>
      </c>
      <c r="F230" s="242" t="s">
        <v>332</v>
      </c>
      <c r="G230" s="240"/>
      <c r="H230" s="243">
        <v>2.3999999999999999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143</v>
      </c>
      <c r="AU230" s="249" t="s">
        <v>86</v>
      </c>
      <c r="AV230" s="13" t="s">
        <v>86</v>
      </c>
      <c r="AW230" s="13" t="s">
        <v>32</v>
      </c>
      <c r="AX230" s="13" t="s">
        <v>76</v>
      </c>
      <c r="AY230" s="249" t="s">
        <v>133</v>
      </c>
    </row>
    <row r="231" s="14" customFormat="1">
      <c r="A231" s="14"/>
      <c r="B231" s="261"/>
      <c r="C231" s="262"/>
      <c r="D231" s="234" t="s">
        <v>143</v>
      </c>
      <c r="E231" s="263" t="s">
        <v>1</v>
      </c>
      <c r="F231" s="264" t="s">
        <v>218</v>
      </c>
      <c r="G231" s="262"/>
      <c r="H231" s="265">
        <v>145.84999999999999</v>
      </c>
      <c r="I231" s="266"/>
      <c r="J231" s="262"/>
      <c r="K231" s="262"/>
      <c r="L231" s="267"/>
      <c r="M231" s="268"/>
      <c r="N231" s="269"/>
      <c r="O231" s="269"/>
      <c r="P231" s="269"/>
      <c r="Q231" s="269"/>
      <c r="R231" s="269"/>
      <c r="S231" s="269"/>
      <c r="T231" s="27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1" t="s">
        <v>143</v>
      </c>
      <c r="AU231" s="271" t="s">
        <v>86</v>
      </c>
      <c r="AV231" s="14" t="s">
        <v>139</v>
      </c>
      <c r="AW231" s="14" t="s">
        <v>32</v>
      </c>
      <c r="AX231" s="14" t="s">
        <v>84</v>
      </c>
      <c r="AY231" s="271" t="s">
        <v>133</v>
      </c>
    </row>
    <row r="232" s="2" customFormat="1" ht="24.15" customHeight="1">
      <c r="A232" s="38"/>
      <c r="B232" s="39"/>
      <c r="C232" s="220" t="s">
        <v>333</v>
      </c>
      <c r="D232" s="220" t="s">
        <v>135</v>
      </c>
      <c r="E232" s="221" t="s">
        <v>334</v>
      </c>
      <c r="F232" s="222" t="s">
        <v>335</v>
      </c>
      <c r="G232" s="223" t="s">
        <v>167</v>
      </c>
      <c r="H232" s="224">
        <v>33</v>
      </c>
      <c r="I232" s="225"/>
      <c r="J232" s="226">
        <f>ROUND(I232*H232,2)</f>
        <v>0</v>
      </c>
      <c r="K232" s="227"/>
      <c r="L232" s="44"/>
      <c r="M232" s="228" t="s">
        <v>1</v>
      </c>
      <c r="N232" s="229" t="s">
        <v>41</v>
      </c>
      <c r="O232" s="91"/>
      <c r="P232" s="230">
        <f>O232*H232</f>
        <v>0</v>
      </c>
      <c r="Q232" s="230">
        <v>0.00013999999999999999</v>
      </c>
      <c r="R232" s="230">
        <f>Q232*H232</f>
        <v>0.00462</v>
      </c>
      <c r="S232" s="230">
        <v>0</v>
      </c>
      <c r="T232" s="231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2" t="s">
        <v>139</v>
      </c>
      <c r="AT232" s="232" t="s">
        <v>135</v>
      </c>
      <c r="AU232" s="232" t="s">
        <v>86</v>
      </c>
      <c r="AY232" s="17" t="s">
        <v>133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7" t="s">
        <v>84</v>
      </c>
      <c r="BK232" s="233">
        <f>ROUND(I232*H232,2)</f>
        <v>0</v>
      </c>
      <c r="BL232" s="17" t="s">
        <v>139</v>
      </c>
      <c r="BM232" s="232" t="s">
        <v>336</v>
      </c>
    </row>
    <row r="233" s="2" customFormat="1">
      <c r="A233" s="38"/>
      <c r="B233" s="39"/>
      <c r="C233" s="40"/>
      <c r="D233" s="234" t="s">
        <v>141</v>
      </c>
      <c r="E233" s="40"/>
      <c r="F233" s="235" t="s">
        <v>337</v>
      </c>
      <c r="G233" s="40"/>
      <c r="H233" s="40"/>
      <c r="I233" s="236"/>
      <c r="J233" s="40"/>
      <c r="K233" s="40"/>
      <c r="L233" s="44"/>
      <c r="M233" s="237"/>
      <c r="N233" s="238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141</v>
      </c>
      <c r="AU233" s="17" t="s">
        <v>86</v>
      </c>
    </row>
    <row r="234" s="13" customFormat="1">
      <c r="A234" s="13"/>
      <c r="B234" s="239"/>
      <c r="C234" s="240"/>
      <c r="D234" s="234" t="s">
        <v>143</v>
      </c>
      <c r="E234" s="241" t="s">
        <v>1</v>
      </c>
      <c r="F234" s="242" t="s">
        <v>338</v>
      </c>
      <c r="G234" s="240"/>
      <c r="H234" s="243">
        <v>33</v>
      </c>
      <c r="I234" s="244"/>
      <c r="J234" s="240"/>
      <c r="K234" s="240"/>
      <c r="L234" s="245"/>
      <c r="M234" s="246"/>
      <c r="N234" s="247"/>
      <c r="O234" s="247"/>
      <c r="P234" s="247"/>
      <c r="Q234" s="247"/>
      <c r="R234" s="247"/>
      <c r="S234" s="247"/>
      <c r="T234" s="24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9" t="s">
        <v>143</v>
      </c>
      <c r="AU234" s="249" t="s">
        <v>86</v>
      </c>
      <c r="AV234" s="13" t="s">
        <v>86</v>
      </c>
      <c r="AW234" s="13" t="s">
        <v>32</v>
      </c>
      <c r="AX234" s="13" t="s">
        <v>84</v>
      </c>
      <c r="AY234" s="249" t="s">
        <v>133</v>
      </c>
    </row>
    <row r="235" s="2" customFormat="1" ht="33" customHeight="1">
      <c r="A235" s="38"/>
      <c r="B235" s="39"/>
      <c r="C235" s="220" t="s">
        <v>339</v>
      </c>
      <c r="D235" s="220" t="s">
        <v>135</v>
      </c>
      <c r="E235" s="221" t="s">
        <v>340</v>
      </c>
      <c r="F235" s="222" t="s">
        <v>341</v>
      </c>
      <c r="G235" s="223" t="s">
        <v>167</v>
      </c>
      <c r="H235" s="224">
        <v>413.69999999999999</v>
      </c>
      <c r="I235" s="225"/>
      <c r="J235" s="226">
        <f>ROUND(I235*H235,2)</f>
        <v>0</v>
      </c>
      <c r="K235" s="227"/>
      <c r="L235" s="44"/>
      <c r="M235" s="228" t="s">
        <v>1</v>
      </c>
      <c r="N235" s="229" t="s">
        <v>41</v>
      </c>
      <c r="O235" s="91"/>
      <c r="P235" s="230">
        <f>O235*H235</f>
        <v>0</v>
      </c>
      <c r="Q235" s="230">
        <v>0.080879999999999994</v>
      </c>
      <c r="R235" s="230">
        <f>Q235*H235</f>
        <v>33.460055999999994</v>
      </c>
      <c r="S235" s="230">
        <v>0</v>
      </c>
      <c r="T235" s="231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2" t="s">
        <v>139</v>
      </c>
      <c r="AT235" s="232" t="s">
        <v>135</v>
      </c>
      <c r="AU235" s="232" t="s">
        <v>86</v>
      </c>
      <c r="AY235" s="17" t="s">
        <v>133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7" t="s">
        <v>84</v>
      </c>
      <c r="BK235" s="233">
        <f>ROUND(I235*H235,2)</f>
        <v>0</v>
      </c>
      <c r="BL235" s="17" t="s">
        <v>139</v>
      </c>
      <c r="BM235" s="232" t="s">
        <v>342</v>
      </c>
    </row>
    <row r="236" s="2" customFormat="1">
      <c r="A236" s="38"/>
      <c r="B236" s="39"/>
      <c r="C236" s="40"/>
      <c r="D236" s="234" t="s">
        <v>141</v>
      </c>
      <c r="E236" s="40"/>
      <c r="F236" s="235" t="s">
        <v>343</v>
      </c>
      <c r="G236" s="40"/>
      <c r="H236" s="40"/>
      <c r="I236" s="236"/>
      <c r="J236" s="40"/>
      <c r="K236" s="40"/>
      <c r="L236" s="44"/>
      <c r="M236" s="237"/>
      <c r="N236" s="238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141</v>
      </c>
      <c r="AU236" s="17" t="s">
        <v>86</v>
      </c>
    </row>
    <row r="237" s="13" customFormat="1">
      <c r="A237" s="13"/>
      <c r="B237" s="239"/>
      <c r="C237" s="240"/>
      <c r="D237" s="234" t="s">
        <v>143</v>
      </c>
      <c r="E237" s="241" t="s">
        <v>1</v>
      </c>
      <c r="F237" s="242" t="s">
        <v>344</v>
      </c>
      <c r="G237" s="240"/>
      <c r="H237" s="243">
        <v>413.69999999999999</v>
      </c>
      <c r="I237" s="244"/>
      <c r="J237" s="240"/>
      <c r="K237" s="240"/>
      <c r="L237" s="245"/>
      <c r="M237" s="246"/>
      <c r="N237" s="247"/>
      <c r="O237" s="247"/>
      <c r="P237" s="247"/>
      <c r="Q237" s="247"/>
      <c r="R237" s="247"/>
      <c r="S237" s="247"/>
      <c r="T237" s="24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9" t="s">
        <v>143</v>
      </c>
      <c r="AU237" s="249" t="s">
        <v>86</v>
      </c>
      <c r="AV237" s="13" t="s">
        <v>86</v>
      </c>
      <c r="AW237" s="13" t="s">
        <v>32</v>
      </c>
      <c r="AX237" s="13" t="s">
        <v>84</v>
      </c>
      <c r="AY237" s="249" t="s">
        <v>133</v>
      </c>
    </row>
    <row r="238" s="2" customFormat="1" ht="16.5" customHeight="1">
      <c r="A238" s="38"/>
      <c r="B238" s="39"/>
      <c r="C238" s="250" t="s">
        <v>345</v>
      </c>
      <c r="D238" s="250" t="s">
        <v>183</v>
      </c>
      <c r="E238" s="251" t="s">
        <v>346</v>
      </c>
      <c r="F238" s="252" t="s">
        <v>347</v>
      </c>
      <c r="G238" s="253" t="s">
        <v>167</v>
      </c>
      <c r="H238" s="254">
        <v>413.69999999999999</v>
      </c>
      <c r="I238" s="255"/>
      <c r="J238" s="256">
        <f>ROUND(I238*H238,2)</f>
        <v>0</v>
      </c>
      <c r="K238" s="257"/>
      <c r="L238" s="258"/>
      <c r="M238" s="259" t="s">
        <v>1</v>
      </c>
      <c r="N238" s="260" t="s">
        <v>41</v>
      </c>
      <c r="O238" s="91"/>
      <c r="P238" s="230">
        <f>O238*H238</f>
        <v>0</v>
      </c>
      <c r="Q238" s="230">
        <v>0.056000000000000001</v>
      </c>
      <c r="R238" s="230">
        <f>Q238*H238</f>
        <v>23.167200000000001</v>
      </c>
      <c r="S238" s="230">
        <v>0</v>
      </c>
      <c r="T238" s="231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2" t="s">
        <v>177</v>
      </c>
      <c r="AT238" s="232" t="s">
        <v>183</v>
      </c>
      <c r="AU238" s="232" t="s">
        <v>86</v>
      </c>
      <c r="AY238" s="17" t="s">
        <v>133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7" t="s">
        <v>84</v>
      </c>
      <c r="BK238" s="233">
        <f>ROUND(I238*H238,2)</f>
        <v>0</v>
      </c>
      <c r="BL238" s="17" t="s">
        <v>139</v>
      </c>
      <c r="BM238" s="232" t="s">
        <v>348</v>
      </c>
    </row>
    <row r="239" s="2" customFormat="1">
      <c r="A239" s="38"/>
      <c r="B239" s="39"/>
      <c r="C239" s="40"/>
      <c r="D239" s="234" t="s">
        <v>141</v>
      </c>
      <c r="E239" s="40"/>
      <c r="F239" s="235" t="s">
        <v>347</v>
      </c>
      <c r="G239" s="40"/>
      <c r="H239" s="40"/>
      <c r="I239" s="236"/>
      <c r="J239" s="40"/>
      <c r="K239" s="40"/>
      <c r="L239" s="44"/>
      <c r="M239" s="237"/>
      <c r="N239" s="238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141</v>
      </c>
      <c r="AU239" s="17" t="s">
        <v>86</v>
      </c>
    </row>
    <row r="240" s="2" customFormat="1" ht="16.5" customHeight="1">
      <c r="A240" s="38"/>
      <c r="B240" s="39"/>
      <c r="C240" s="220" t="s">
        <v>349</v>
      </c>
      <c r="D240" s="220" t="s">
        <v>135</v>
      </c>
      <c r="E240" s="221" t="s">
        <v>350</v>
      </c>
      <c r="F240" s="222" t="s">
        <v>351</v>
      </c>
      <c r="G240" s="223" t="s">
        <v>167</v>
      </c>
      <c r="H240" s="224">
        <v>535.89999999999998</v>
      </c>
      <c r="I240" s="225"/>
      <c r="J240" s="226">
        <f>ROUND(I240*H240,2)</f>
        <v>0</v>
      </c>
      <c r="K240" s="227"/>
      <c r="L240" s="44"/>
      <c r="M240" s="228" t="s">
        <v>1</v>
      </c>
      <c r="N240" s="229" t="s">
        <v>41</v>
      </c>
      <c r="O240" s="91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2" t="s">
        <v>139</v>
      </c>
      <c r="AT240" s="232" t="s">
        <v>135</v>
      </c>
      <c r="AU240" s="232" t="s">
        <v>86</v>
      </c>
      <c r="AY240" s="17" t="s">
        <v>133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7" t="s">
        <v>84</v>
      </c>
      <c r="BK240" s="233">
        <f>ROUND(I240*H240,2)</f>
        <v>0</v>
      </c>
      <c r="BL240" s="17" t="s">
        <v>139</v>
      </c>
      <c r="BM240" s="232" t="s">
        <v>352</v>
      </c>
    </row>
    <row r="241" s="2" customFormat="1">
      <c r="A241" s="38"/>
      <c r="B241" s="39"/>
      <c r="C241" s="40"/>
      <c r="D241" s="234" t="s">
        <v>141</v>
      </c>
      <c r="E241" s="40"/>
      <c r="F241" s="235" t="s">
        <v>353</v>
      </c>
      <c r="G241" s="40"/>
      <c r="H241" s="40"/>
      <c r="I241" s="236"/>
      <c r="J241" s="40"/>
      <c r="K241" s="40"/>
      <c r="L241" s="44"/>
      <c r="M241" s="237"/>
      <c r="N241" s="238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141</v>
      </c>
      <c r="AU241" s="17" t="s">
        <v>86</v>
      </c>
    </row>
    <row r="242" s="13" customFormat="1">
      <c r="A242" s="13"/>
      <c r="B242" s="239"/>
      <c r="C242" s="240"/>
      <c r="D242" s="234" t="s">
        <v>143</v>
      </c>
      <c r="E242" s="241" t="s">
        <v>1</v>
      </c>
      <c r="F242" s="242" t="s">
        <v>354</v>
      </c>
      <c r="G242" s="240"/>
      <c r="H242" s="243">
        <v>535.89999999999998</v>
      </c>
      <c r="I242" s="244"/>
      <c r="J242" s="240"/>
      <c r="K242" s="240"/>
      <c r="L242" s="245"/>
      <c r="M242" s="246"/>
      <c r="N242" s="247"/>
      <c r="O242" s="247"/>
      <c r="P242" s="247"/>
      <c r="Q242" s="247"/>
      <c r="R242" s="247"/>
      <c r="S242" s="247"/>
      <c r="T242" s="24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9" t="s">
        <v>143</v>
      </c>
      <c r="AU242" s="249" t="s">
        <v>86</v>
      </c>
      <c r="AV242" s="13" t="s">
        <v>86</v>
      </c>
      <c r="AW242" s="13" t="s">
        <v>32</v>
      </c>
      <c r="AX242" s="13" t="s">
        <v>84</v>
      </c>
      <c r="AY242" s="249" t="s">
        <v>133</v>
      </c>
    </row>
    <row r="243" s="2" customFormat="1" ht="16.5" customHeight="1">
      <c r="A243" s="38"/>
      <c r="B243" s="39"/>
      <c r="C243" s="220" t="s">
        <v>355</v>
      </c>
      <c r="D243" s="220" t="s">
        <v>135</v>
      </c>
      <c r="E243" s="221" t="s">
        <v>356</v>
      </c>
      <c r="F243" s="222" t="s">
        <v>357</v>
      </c>
      <c r="G243" s="223" t="s">
        <v>138</v>
      </c>
      <c r="H243" s="224">
        <v>145.84999999999999</v>
      </c>
      <c r="I243" s="225"/>
      <c r="J243" s="226">
        <f>ROUND(I243*H243,2)</f>
        <v>0</v>
      </c>
      <c r="K243" s="227"/>
      <c r="L243" s="44"/>
      <c r="M243" s="228" t="s">
        <v>1</v>
      </c>
      <c r="N243" s="229" t="s">
        <v>41</v>
      </c>
      <c r="O243" s="91"/>
      <c r="P243" s="230">
        <f>O243*H243</f>
        <v>0</v>
      </c>
      <c r="Q243" s="230">
        <v>1.0000000000000001E-05</v>
      </c>
      <c r="R243" s="230">
        <f>Q243*H243</f>
        <v>0.0014585000000000002</v>
      </c>
      <c r="S243" s="230">
        <v>0</v>
      </c>
      <c r="T243" s="231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2" t="s">
        <v>139</v>
      </c>
      <c r="AT243" s="232" t="s">
        <v>135</v>
      </c>
      <c r="AU243" s="232" t="s">
        <v>86</v>
      </c>
      <c r="AY243" s="17" t="s">
        <v>133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7" t="s">
        <v>84</v>
      </c>
      <c r="BK243" s="233">
        <f>ROUND(I243*H243,2)</f>
        <v>0</v>
      </c>
      <c r="BL243" s="17" t="s">
        <v>139</v>
      </c>
      <c r="BM243" s="232" t="s">
        <v>358</v>
      </c>
    </row>
    <row r="244" s="2" customFormat="1">
      <c r="A244" s="38"/>
      <c r="B244" s="39"/>
      <c r="C244" s="40"/>
      <c r="D244" s="234" t="s">
        <v>141</v>
      </c>
      <c r="E244" s="40"/>
      <c r="F244" s="235" t="s">
        <v>359</v>
      </c>
      <c r="G244" s="40"/>
      <c r="H244" s="40"/>
      <c r="I244" s="236"/>
      <c r="J244" s="40"/>
      <c r="K244" s="40"/>
      <c r="L244" s="44"/>
      <c r="M244" s="237"/>
      <c r="N244" s="238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141</v>
      </c>
      <c r="AU244" s="17" t="s">
        <v>86</v>
      </c>
    </row>
    <row r="245" s="2" customFormat="1" ht="33" customHeight="1">
      <c r="A245" s="38"/>
      <c r="B245" s="39"/>
      <c r="C245" s="220" t="s">
        <v>360</v>
      </c>
      <c r="D245" s="220" t="s">
        <v>135</v>
      </c>
      <c r="E245" s="221" t="s">
        <v>361</v>
      </c>
      <c r="F245" s="222" t="s">
        <v>362</v>
      </c>
      <c r="G245" s="223" t="s">
        <v>167</v>
      </c>
      <c r="H245" s="224">
        <v>614.39999999999998</v>
      </c>
      <c r="I245" s="225"/>
      <c r="J245" s="226">
        <f>ROUND(I245*H245,2)</f>
        <v>0</v>
      </c>
      <c r="K245" s="227"/>
      <c r="L245" s="44"/>
      <c r="M245" s="228" t="s">
        <v>1</v>
      </c>
      <c r="N245" s="229" t="s">
        <v>41</v>
      </c>
      <c r="O245" s="91"/>
      <c r="P245" s="230">
        <f>O245*H245</f>
        <v>0</v>
      </c>
      <c r="Q245" s="230">
        <v>0.15540000000000001</v>
      </c>
      <c r="R245" s="230">
        <f>Q245*H245</f>
        <v>95.477760000000004</v>
      </c>
      <c r="S245" s="230">
        <v>0</v>
      </c>
      <c r="T245" s="231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2" t="s">
        <v>139</v>
      </c>
      <c r="AT245" s="232" t="s">
        <v>135</v>
      </c>
      <c r="AU245" s="232" t="s">
        <v>86</v>
      </c>
      <c r="AY245" s="17" t="s">
        <v>133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7" t="s">
        <v>84</v>
      </c>
      <c r="BK245" s="233">
        <f>ROUND(I245*H245,2)</f>
        <v>0</v>
      </c>
      <c r="BL245" s="17" t="s">
        <v>139</v>
      </c>
      <c r="BM245" s="232" t="s">
        <v>363</v>
      </c>
    </row>
    <row r="246" s="2" customFormat="1">
      <c r="A246" s="38"/>
      <c r="B246" s="39"/>
      <c r="C246" s="40"/>
      <c r="D246" s="234" t="s">
        <v>141</v>
      </c>
      <c r="E246" s="40"/>
      <c r="F246" s="235" t="s">
        <v>364</v>
      </c>
      <c r="G246" s="40"/>
      <c r="H246" s="40"/>
      <c r="I246" s="236"/>
      <c r="J246" s="40"/>
      <c r="K246" s="40"/>
      <c r="L246" s="44"/>
      <c r="M246" s="237"/>
      <c r="N246" s="238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141</v>
      </c>
      <c r="AU246" s="17" t="s">
        <v>86</v>
      </c>
    </row>
    <row r="247" s="2" customFormat="1" ht="16.5" customHeight="1">
      <c r="A247" s="38"/>
      <c r="B247" s="39"/>
      <c r="C247" s="250" t="s">
        <v>365</v>
      </c>
      <c r="D247" s="250" t="s">
        <v>183</v>
      </c>
      <c r="E247" s="251" t="s">
        <v>366</v>
      </c>
      <c r="F247" s="252" t="s">
        <v>367</v>
      </c>
      <c r="G247" s="253" t="s">
        <v>167</v>
      </c>
      <c r="H247" s="254">
        <v>404.5</v>
      </c>
      <c r="I247" s="255"/>
      <c r="J247" s="256">
        <f>ROUND(I247*H247,2)</f>
        <v>0</v>
      </c>
      <c r="K247" s="257"/>
      <c r="L247" s="258"/>
      <c r="M247" s="259" t="s">
        <v>1</v>
      </c>
      <c r="N247" s="260" t="s">
        <v>41</v>
      </c>
      <c r="O247" s="91"/>
      <c r="P247" s="230">
        <f>O247*H247</f>
        <v>0</v>
      </c>
      <c r="Q247" s="230">
        <v>0.080000000000000002</v>
      </c>
      <c r="R247" s="230">
        <f>Q247*H247</f>
        <v>32.359999999999999</v>
      </c>
      <c r="S247" s="230">
        <v>0</v>
      </c>
      <c r="T247" s="231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2" t="s">
        <v>177</v>
      </c>
      <c r="AT247" s="232" t="s">
        <v>183</v>
      </c>
      <c r="AU247" s="232" t="s">
        <v>86</v>
      </c>
      <c r="AY247" s="17" t="s">
        <v>133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7" t="s">
        <v>84</v>
      </c>
      <c r="BK247" s="233">
        <f>ROUND(I247*H247,2)</f>
        <v>0</v>
      </c>
      <c r="BL247" s="17" t="s">
        <v>139</v>
      </c>
      <c r="BM247" s="232" t="s">
        <v>368</v>
      </c>
    </row>
    <row r="248" s="2" customFormat="1">
      <c r="A248" s="38"/>
      <c r="B248" s="39"/>
      <c r="C248" s="40"/>
      <c r="D248" s="234" t="s">
        <v>141</v>
      </c>
      <c r="E248" s="40"/>
      <c r="F248" s="235" t="s">
        <v>367</v>
      </c>
      <c r="G248" s="40"/>
      <c r="H248" s="40"/>
      <c r="I248" s="236"/>
      <c r="J248" s="40"/>
      <c r="K248" s="40"/>
      <c r="L248" s="44"/>
      <c r="M248" s="237"/>
      <c r="N248" s="238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141</v>
      </c>
      <c r="AU248" s="17" t="s">
        <v>86</v>
      </c>
    </row>
    <row r="249" s="13" customFormat="1">
      <c r="A249" s="13"/>
      <c r="B249" s="239"/>
      <c r="C249" s="240"/>
      <c r="D249" s="234" t="s">
        <v>143</v>
      </c>
      <c r="E249" s="241" t="s">
        <v>1</v>
      </c>
      <c r="F249" s="242" t="s">
        <v>369</v>
      </c>
      <c r="G249" s="240"/>
      <c r="H249" s="243">
        <v>404.5</v>
      </c>
      <c r="I249" s="244"/>
      <c r="J249" s="240"/>
      <c r="K249" s="240"/>
      <c r="L249" s="245"/>
      <c r="M249" s="246"/>
      <c r="N249" s="247"/>
      <c r="O249" s="247"/>
      <c r="P249" s="247"/>
      <c r="Q249" s="247"/>
      <c r="R249" s="247"/>
      <c r="S249" s="247"/>
      <c r="T249" s="24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9" t="s">
        <v>143</v>
      </c>
      <c r="AU249" s="249" t="s">
        <v>86</v>
      </c>
      <c r="AV249" s="13" t="s">
        <v>86</v>
      </c>
      <c r="AW249" s="13" t="s">
        <v>32</v>
      </c>
      <c r="AX249" s="13" t="s">
        <v>84</v>
      </c>
      <c r="AY249" s="249" t="s">
        <v>133</v>
      </c>
    </row>
    <row r="250" s="2" customFormat="1" ht="24.15" customHeight="1">
      <c r="A250" s="38"/>
      <c r="B250" s="39"/>
      <c r="C250" s="250" t="s">
        <v>370</v>
      </c>
      <c r="D250" s="250" t="s">
        <v>183</v>
      </c>
      <c r="E250" s="251" t="s">
        <v>371</v>
      </c>
      <c r="F250" s="252" t="s">
        <v>372</v>
      </c>
      <c r="G250" s="253" t="s">
        <v>167</v>
      </c>
      <c r="H250" s="254">
        <v>182.90000000000001</v>
      </c>
      <c r="I250" s="255"/>
      <c r="J250" s="256">
        <f>ROUND(I250*H250,2)</f>
        <v>0</v>
      </c>
      <c r="K250" s="257"/>
      <c r="L250" s="258"/>
      <c r="M250" s="259" t="s">
        <v>1</v>
      </c>
      <c r="N250" s="260" t="s">
        <v>41</v>
      </c>
      <c r="O250" s="91"/>
      <c r="P250" s="230">
        <f>O250*H250</f>
        <v>0</v>
      </c>
      <c r="Q250" s="230">
        <v>0.048300000000000003</v>
      </c>
      <c r="R250" s="230">
        <f>Q250*H250</f>
        <v>8.8340700000000005</v>
      </c>
      <c r="S250" s="230">
        <v>0</v>
      </c>
      <c r="T250" s="231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2" t="s">
        <v>177</v>
      </c>
      <c r="AT250" s="232" t="s">
        <v>183</v>
      </c>
      <c r="AU250" s="232" t="s">
        <v>86</v>
      </c>
      <c r="AY250" s="17" t="s">
        <v>133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7" t="s">
        <v>84</v>
      </c>
      <c r="BK250" s="233">
        <f>ROUND(I250*H250,2)</f>
        <v>0</v>
      </c>
      <c r="BL250" s="17" t="s">
        <v>139</v>
      </c>
      <c r="BM250" s="232" t="s">
        <v>373</v>
      </c>
    </row>
    <row r="251" s="2" customFormat="1">
      <c r="A251" s="38"/>
      <c r="B251" s="39"/>
      <c r="C251" s="40"/>
      <c r="D251" s="234" t="s">
        <v>141</v>
      </c>
      <c r="E251" s="40"/>
      <c r="F251" s="235" t="s">
        <v>372</v>
      </c>
      <c r="G251" s="40"/>
      <c r="H251" s="40"/>
      <c r="I251" s="236"/>
      <c r="J251" s="40"/>
      <c r="K251" s="40"/>
      <c r="L251" s="44"/>
      <c r="M251" s="237"/>
      <c r="N251" s="238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141</v>
      </c>
      <c r="AU251" s="17" t="s">
        <v>86</v>
      </c>
    </row>
    <row r="252" s="13" customFormat="1">
      <c r="A252" s="13"/>
      <c r="B252" s="239"/>
      <c r="C252" s="240"/>
      <c r="D252" s="234" t="s">
        <v>143</v>
      </c>
      <c r="E252" s="241" t="s">
        <v>1</v>
      </c>
      <c r="F252" s="242" t="s">
        <v>374</v>
      </c>
      <c r="G252" s="240"/>
      <c r="H252" s="243">
        <v>182.90000000000001</v>
      </c>
      <c r="I252" s="244"/>
      <c r="J252" s="240"/>
      <c r="K252" s="240"/>
      <c r="L252" s="245"/>
      <c r="M252" s="246"/>
      <c r="N252" s="247"/>
      <c r="O252" s="247"/>
      <c r="P252" s="247"/>
      <c r="Q252" s="247"/>
      <c r="R252" s="247"/>
      <c r="S252" s="247"/>
      <c r="T252" s="24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9" t="s">
        <v>143</v>
      </c>
      <c r="AU252" s="249" t="s">
        <v>86</v>
      </c>
      <c r="AV252" s="13" t="s">
        <v>86</v>
      </c>
      <c r="AW252" s="13" t="s">
        <v>32</v>
      </c>
      <c r="AX252" s="13" t="s">
        <v>84</v>
      </c>
      <c r="AY252" s="249" t="s">
        <v>133</v>
      </c>
    </row>
    <row r="253" s="2" customFormat="1" ht="24.15" customHeight="1">
      <c r="A253" s="38"/>
      <c r="B253" s="39"/>
      <c r="C253" s="250" t="s">
        <v>375</v>
      </c>
      <c r="D253" s="250" t="s">
        <v>183</v>
      </c>
      <c r="E253" s="251" t="s">
        <v>376</v>
      </c>
      <c r="F253" s="252" t="s">
        <v>377</v>
      </c>
      <c r="G253" s="253" t="s">
        <v>167</v>
      </c>
      <c r="H253" s="254">
        <v>27</v>
      </c>
      <c r="I253" s="255"/>
      <c r="J253" s="256">
        <f>ROUND(I253*H253,2)</f>
        <v>0</v>
      </c>
      <c r="K253" s="257"/>
      <c r="L253" s="258"/>
      <c r="M253" s="259" t="s">
        <v>1</v>
      </c>
      <c r="N253" s="260" t="s">
        <v>41</v>
      </c>
      <c r="O253" s="91"/>
      <c r="P253" s="230">
        <f>O253*H253</f>
        <v>0</v>
      </c>
      <c r="Q253" s="230">
        <v>0.065670000000000006</v>
      </c>
      <c r="R253" s="230">
        <f>Q253*H253</f>
        <v>1.7730900000000003</v>
      </c>
      <c r="S253" s="230">
        <v>0</v>
      </c>
      <c r="T253" s="231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2" t="s">
        <v>177</v>
      </c>
      <c r="AT253" s="232" t="s">
        <v>183</v>
      </c>
      <c r="AU253" s="232" t="s">
        <v>86</v>
      </c>
      <c r="AY253" s="17" t="s">
        <v>133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7" t="s">
        <v>84</v>
      </c>
      <c r="BK253" s="233">
        <f>ROUND(I253*H253,2)</f>
        <v>0</v>
      </c>
      <c r="BL253" s="17" t="s">
        <v>139</v>
      </c>
      <c r="BM253" s="232" t="s">
        <v>378</v>
      </c>
    </row>
    <row r="254" s="2" customFormat="1">
      <c r="A254" s="38"/>
      <c r="B254" s="39"/>
      <c r="C254" s="40"/>
      <c r="D254" s="234" t="s">
        <v>141</v>
      </c>
      <c r="E254" s="40"/>
      <c r="F254" s="235" t="s">
        <v>377</v>
      </c>
      <c r="G254" s="40"/>
      <c r="H254" s="40"/>
      <c r="I254" s="236"/>
      <c r="J254" s="40"/>
      <c r="K254" s="40"/>
      <c r="L254" s="44"/>
      <c r="M254" s="237"/>
      <c r="N254" s="238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141</v>
      </c>
      <c r="AU254" s="17" t="s">
        <v>86</v>
      </c>
    </row>
    <row r="255" s="13" customFormat="1">
      <c r="A255" s="13"/>
      <c r="B255" s="239"/>
      <c r="C255" s="240"/>
      <c r="D255" s="234" t="s">
        <v>143</v>
      </c>
      <c r="E255" s="241" t="s">
        <v>1</v>
      </c>
      <c r="F255" s="242" t="s">
        <v>379</v>
      </c>
      <c r="G255" s="240"/>
      <c r="H255" s="243">
        <v>27</v>
      </c>
      <c r="I255" s="244"/>
      <c r="J255" s="240"/>
      <c r="K255" s="240"/>
      <c r="L255" s="245"/>
      <c r="M255" s="246"/>
      <c r="N255" s="247"/>
      <c r="O255" s="247"/>
      <c r="P255" s="247"/>
      <c r="Q255" s="247"/>
      <c r="R255" s="247"/>
      <c r="S255" s="247"/>
      <c r="T255" s="24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9" t="s">
        <v>143</v>
      </c>
      <c r="AU255" s="249" t="s">
        <v>86</v>
      </c>
      <c r="AV255" s="13" t="s">
        <v>86</v>
      </c>
      <c r="AW255" s="13" t="s">
        <v>32</v>
      </c>
      <c r="AX255" s="13" t="s">
        <v>84</v>
      </c>
      <c r="AY255" s="249" t="s">
        <v>133</v>
      </c>
    </row>
    <row r="256" s="2" customFormat="1" ht="33" customHeight="1">
      <c r="A256" s="38"/>
      <c r="B256" s="39"/>
      <c r="C256" s="220" t="s">
        <v>380</v>
      </c>
      <c r="D256" s="220" t="s">
        <v>135</v>
      </c>
      <c r="E256" s="221" t="s">
        <v>381</v>
      </c>
      <c r="F256" s="222" t="s">
        <v>382</v>
      </c>
      <c r="G256" s="223" t="s">
        <v>167</v>
      </c>
      <c r="H256" s="224">
        <v>214.5</v>
      </c>
      <c r="I256" s="225"/>
      <c r="J256" s="226">
        <f>ROUND(I256*H256,2)</f>
        <v>0</v>
      </c>
      <c r="K256" s="227"/>
      <c r="L256" s="44"/>
      <c r="M256" s="228" t="s">
        <v>1</v>
      </c>
      <c r="N256" s="229" t="s">
        <v>41</v>
      </c>
      <c r="O256" s="91"/>
      <c r="P256" s="230">
        <f>O256*H256</f>
        <v>0</v>
      </c>
      <c r="Q256" s="230">
        <v>0.1295</v>
      </c>
      <c r="R256" s="230">
        <f>Q256*H256</f>
        <v>27.777750000000001</v>
      </c>
      <c r="S256" s="230">
        <v>0</v>
      </c>
      <c r="T256" s="231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2" t="s">
        <v>139</v>
      </c>
      <c r="AT256" s="232" t="s">
        <v>135</v>
      </c>
      <c r="AU256" s="232" t="s">
        <v>86</v>
      </c>
      <c r="AY256" s="17" t="s">
        <v>133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7" t="s">
        <v>84</v>
      </c>
      <c r="BK256" s="233">
        <f>ROUND(I256*H256,2)</f>
        <v>0</v>
      </c>
      <c r="BL256" s="17" t="s">
        <v>139</v>
      </c>
      <c r="BM256" s="232" t="s">
        <v>383</v>
      </c>
    </row>
    <row r="257" s="2" customFormat="1">
      <c r="A257" s="38"/>
      <c r="B257" s="39"/>
      <c r="C257" s="40"/>
      <c r="D257" s="234" t="s">
        <v>141</v>
      </c>
      <c r="E257" s="40"/>
      <c r="F257" s="235" t="s">
        <v>384</v>
      </c>
      <c r="G257" s="40"/>
      <c r="H257" s="40"/>
      <c r="I257" s="236"/>
      <c r="J257" s="40"/>
      <c r="K257" s="40"/>
      <c r="L257" s="44"/>
      <c r="M257" s="237"/>
      <c r="N257" s="238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141</v>
      </c>
      <c r="AU257" s="17" t="s">
        <v>86</v>
      </c>
    </row>
    <row r="258" s="2" customFormat="1" ht="16.5" customHeight="1">
      <c r="A258" s="38"/>
      <c r="B258" s="39"/>
      <c r="C258" s="250" t="s">
        <v>385</v>
      </c>
      <c r="D258" s="250" t="s">
        <v>183</v>
      </c>
      <c r="E258" s="251" t="s">
        <v>386</v>
      </c>
      <c r="F258" s="252" t="s">
        <v>387</v>
      </c>
      <c r="G258" s="253" t="s">
        <v>167</v>
      </c>
      <c r="H258" s="254">
        <v>214.5</v>
      </c>
      <c r="I258" s="255"/>
      <c r="J258" s="256">
        <f>ROUND(I258*H258,2)</f>
        <v>0</v>
      </c>
      <c r="K258" s="257"/>
      <c r="L258" s="258"/>
      <c r="M258" s="259" t="s">
        <v>1</v>
      </c>
      <c r="N258" s="260" t="s">
        <v>41</v>
      </c>
      <c r="O258" s="91"/>
      <c r="P258" s="230">
        <f>O258*H258</f>
        <v>0</v>
      </c>
      <c r="Q258" s="230">
        <v>0.056120000000000003</v>
      </c>
      <c r="R258" s="230">
        <f>Q258*H258</f>
        <v>12.037740000000001</v>
      </c>
      <c r="S258" s="230">
        <v>0</v>
      </c>
      <c r="T258" s="231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2" t="s">
        <v>177</v>
      </c>
      <c r="AT258" s="232" t="s">
        <v>183</v>
      </c>
      <c r="AU258" s="232" t="s">
        <v>86</v>
      </c>
      <c r="AY258" s="17" t="s">
        <v>133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7" t="s">
        <v>84</v>
      </c>
      <c r="BK258" s="233">
        <f>ROUND(I258*H258,2)</f>
        <v>0</v>
      </c>
      <c r="BL258" s="17" t="s">
        <v>139</v>
      </c>
      <c r="BM258" s="232" t="s">
        <v>388</v>
      </c>
    </row>
    <row r="259" s="2" customFormat="1">
      <c r="A259" s="38"/>
      <c r="B259" s="39"/>
      <c r="C259" s="40"/>
      <c r="D259" s="234" t="s">
        <v>141</v>
      </c>
      <c r="E259" s="40"/>
      <c r="F259" s="235" t="s">
        <v>387</v>
      </c>
      <c r="G259" s="40"/>
      <c r="H259" s="40"/>
      <c r="I259" s="236"/>
      <c r="J259" s="40"/>
      <c r="K259" s="40"/>
      <c r="L259" s="44"/>
      <c r="M259" s="237"/>
      <c r="N259" s="238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141</v>
      </c>
      <c r="AU259" s="17" t="s">
        <v>86</v>
      </c>
    </row>
    <row r="260" s="13" customFormat="1">
      <c r="A260" s="13"/>
      <c r="B260" s="239"/>
      <c r="C260" s="240"/>
      <c r="D260" s="234" t="s">
        <v>143</v>
      </c>
      <c r="E260" s="241" t="s">
        <v>1</v>
      </c>
      <c r="F260" s="242" t="s">
        <v>389</v>
      </c>
      <c r="G260" s="240"/>
      <c r="H260" s="243">
        <v>214.5</v>
      </c>
      <c r="I260" s="244"/>
      <c r="J260" s="240"/>
      <c r="K260" s="240"/>
      <c r="L260" s="245"/>
      <c r="M260" s="246"/>
      <c r="N260" s="247"/>
      <c r="O260" s="247"/>
      <c r="P260" s="247"/>
      <c r="Q260" s="247"/>
      <c r="R260" s="247"/>
      <c r="S260" s="247"/>
      <c r="T260" s="24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9" t="s">
        <v>143</v>
      </c>
      <c r="AU260" s="249" t="s">
        <v>86</v>
      </c>
      <c r="AV260" s="13" t="s">
        <v>86</v>
      </c>
      <c r="AW260" s="13" t="s">
        <v>32</v>
      </c>
      <c r="AX260" s="13" t="s">
        <v>84</v>
      </c>
      <c r="AY260" s="249" t="s">
        <v>133</v>
      </c>
    </row>
    <row r="261" s="2" customFormat="1" ht="24.15" customHeight="1">
      <c r="A261" s="38"/>
      <c r="B261" s="39"/>
      <c r="C261" s="220" t="s">
        <v>390</v>
      </c>
      <c r="D261" s="220" t="s">
        <v>135</v>
      </c>
      <c r="E261" s="221" t="s">
        <v>391</v>
      </c>
      <c r="F261" s="222" t="s">
        <v>392</v>
      </c>
      <c r="G261" s="223" t="s">
        <v>138</v>
      </c>
      <c r="H261" s="224">
        <v>1564.2000000000001</v>
      </c>
      <c r="I261" s="225"/>
      <c r="J261" s="226">
        <f>ROUND(I261*H261,2)</f>
        <v>0</v>
      </c>
      <c r="K261" s="227"/>
      <c r="L261" s="44"/>
      <c r="M261" s="228" t="s">
        <v>1</v>
      </c>
      <c r="N261" s="229" t="s">
        <v>41</v>
      </c>
      <c r="O261" s="91"/>
      <c r="P261" s="230">
        <f>O261*H261</f>
        <v>0</v>
      </c>
      <c r="Q261" s="230">
        <v>0.0019499999999999999</v>
      </c>
      <c r="R261" s="230">
        <f>Q261*H261</f>
        <v>3.0501899999999997</v>
      </c>
      <c r="S261" s="230">
        <v>0</v>
      </c>
      <c r="T261" s="231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2" t="s">
        <v>139</v>
      </c>
      <c r="AT261" s="232" t="s">
        <v>135</v>
      </c>
      <c r="AU261" s="232" t="s">
        <v>86</v>
      </c>
      <c r="AY261" s="17" t="s">
        <v>133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7" t="s">
        <v>84</v>
      </c>
      <c r="BK261" s="233">
        <f>ROUND(I261*H261,2)</f>
        <v>0</v>
      </c>
      <c r="BL261" s="17" t="s">
        <v>139</v>
      </c>
      <c r="BM261" s="232" t="s">
        <v>393</v>
      </c>
    </row>
    <row r="262" s="2" customFormat="1">
      <c r="A262" s="38"/>
      <c r="B262" s="39"/>
      <c r="C262" s="40"/>
      <c r="D262" s="234" t="s">
        <v>141</v>
      </c>
      <c r="E262" s="40"/>
      <c r="F262" s="235" t="s">
        <v>394</v>
      </c>
      <c r="G262" s="40"/>
      <c r="H262" s="40"/>
      <c r="I262" s="236"/>
      <c r="J262" s="40"/>
      <c r="K262" s="40"/>
      <c r="L262" s="44"/>
      <c r="M262" s="237"/>
      <c r="N262" s="238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141</v>
      </c>
      <c r="AU262" s="17" t="s">
        <v>86</v>
      </c>
    </row>
    <row r="263" s="13" customFormat="1">
      <c r="A263" s="13"/>
      <c r="B263" s="239"/>
      <c r="C263" s="240"/>
      <c r="D263" s="234" t="s">
        <v>143</v>
      </c>
      <c r="E263" s="241" t="s">
        <v>1</v>
      </c>
      <c r="F263" s="242" t="s">
        <v>395</v>
      </c>
      <c r="G263" s="240"/>
      <c r="H263" s="243">
        <v>1564.2000000000001</v>
      </c>
      <c r="I263" s="244"/>
      <c r="J263" s="240"/>
      <c r="K263" s="240"/>
      <c r="L263" s="245"/>
      <c r="M263" s="246"/>
      <c r="N263" s="247"/>
      <c r="O263" s="247"/>
      <c r="P263" s="247"/>
      <c r="Q263" s="247"/>
      <c r="R263" s="247"/>
      <c r="S263" s="247"/>
      <c r="T263" s="24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9" t="s">
        <v>143</v>
      </c>
      <c r="AU263" s="249" t="s">
        <v>86</v>
      </c>
      <c r="AV263" s="13" t="s">
        <v>86</v>
      </c>
      <c r="AW263" s="13" t="s">
        <v>32</v>
      </c>
      <c r="AX263" s="13" t="s">
        <v>84</v>
      </c>
      <c r="AY263" s="249" t="s">
        <v>133</v>
      </c>
    </row>
    <row r="264" s="2" customFormat="1" ht="21.75" customHeight="1">
      <c r="A264" s="38"/>
      <c r="B264" s="39"/>
      <c r="C264" s="220" t="s">
        <v>396</v>
      </c>
      <c r="D264" s="220" t="s">
        <v>135</v>
      </c>
      <c r="E264" s="221" t="s">
        <v>397</v>
      </c>
      <c r="F264" s="222" t="s">
        <v>398</v>
      </c>
      <c r="G264" s="223" t="s">
        <v>167</v>
      </c>
      <c r="H264" s="224">
        <v>57</v>
      </c>
      <c r="I264" s="225"/>
      <c r="J264" s="226">
        <f>ROUND(I264*H264,2)</f>
        <v>0</v>
      </c>
      <c r="K264" s="227"/>
      <c r="L264" s="44"/>
      <c r="M264" s="228" t="s">
        <v>1</v>
      </c>
      <c r="N264" s="229" t="s">
        <v>41</v>
      </c>
      <c r="O264" s="91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2" t="s">
        <v>139</v>
      </c>
      <c r="AT264" s="232" t="s">
        <v>135</v>
      </c>
      <c r="AU264" s="232" t="s">
        <v>86</v>
      </c>
      <c r="AY264" s="17" t="s">
        <v>133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7" t="s">
        <v>84</v>
      </c>
      <c r="BK264" s="233">
        <f>ROUND(I264*H264,2)</f>
        <v>0</v>
      </c>
      <c r="BL264" s="17" t="s">
        <v>139</v>
      </c>
      <c r="BM264" s="232" t="s">
        <v>399</v>
      </c>
    </row>
    <row r="265" s="2" customFormat="1">
      <c r="A265" s="38"/>
      <c r="B265" s="39"/>
      <c r="C265" s="40"/>
      <c r="D265" s="234" t="s">
        <v>141</v>
      </c>
      <c r="E265" s="40"/>
      <c r="F265" s="235" t="s">
        <v>400</v>
      </c>
      <c r="G265" s="40"/>
      <c r="H265" s="40"/>
      <c r="I265" s="236"/>
      <c r="J265" s="40"/>
      <c r="K265" s="40"/>
      <c r="L265" s="44"/>
      <c r="M265" s="237"/>
      <c r="N265" s="238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141</v>
      </c>
      <c r="AU265" s="17" t="s">
        <v>86</v>
      </c>
    </row>
    <row r="266" s="13" customFormat="1">
      <c r="A266" s="13"/>
      <c r="B266" s="239"/>
      <c r="C266" s="240"/>
      <c r="D266" s="234" t="s">
        <v>143</v>
      </c>
      <c r="E266" s="241" t="s">
        <v>1</v>
      </c>
      <c r="F266" s="242" t="s">
        <v>401</v>
      </c>
      <c r="G266" s="240"/>
      <c r="H266" s="243">
        <v>57</v>
      </c>
      <c r="I266" s="244"/>
      <c r="J266" s="240"/>
      <c r="K266" s="240"/>
      <c r="L266" s="245"/>
      <c r="M266" s="246"/>
      <c r="N266" s="247"/>
      <c r="O266" s="247"/>
      <c r="P266" s="247"/>
      <c r="Q266" s="247"/>
      <c r="R266" s="247"/>
      <c r="S266" s="247"/>
      <c r="T266" s="24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9" t="s">
        <v>143</v>
      </c>
      <c r="AU266" s="249" t="s">
        <v>86</v>
      </c>
      <c r="AV266" s="13" t="s">
        <v>86</v>
      </c>
      <c r="AW266" s="13" t="s">
        <v>32</v>
      </c>
      <c r="AX266" s="13" t="s">
        <v>84</v>
      </c>
      <c r="AY266" s="249" t="s">
        <v>133</v>
      </c>
    </row>
    <row r="267" s="2" customFormat="1" ht="33" customHeight="1">
      <c r="A267" s="38"/>
      <c r="B267" s="39"/>
      <c r="C267" s="220" t="s">
        <v>402</v>
      </c>
      <c r="D267" s="220" t="s">
        <v>135</v>
      </c>
      <c r="E267" s="221" t="s">
        <v>403</v>
      </c>
      <c r="F267" s="222" t="s">
        <v>404</v>
      </c>
      <c r="G267" s="223" t="s">
        <v>167</v>
      </c>
      <c r="H267" s="224">
        <v>9</v>
      </c>
      <c r="I267" s="225"/>
      <c r="J267" s="226">
        <f>ROUND(I267*H267,2)</f>
        <v>0</v>
      </c>
      <c r="K267" s="227"/>
      <c r="L267" s="44"/>
      <c r="M267" s="228" t="s">
        <v>1</v>
      </c>
      <c r="N267" s="229" t="s">
        <v>41</v>
      </c>
      <c r="O267" s="91"/>
      <c r="P267" s="230">
        <f>O267*H267</f>
        <v>0</v>
      </c>
      <c r="Q267" s="230">
        <v>0.25564999999999999</v>
      </c>
      <c r="R267" s="230">
        <f>Q267*H267</f>
        <v>2.3008500000000001</v>
      </c>
      <c r="S267" s="230">
        <v>0</v>
      </c>
      <c r="T267" s="231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2" t="s">
        <v>139</v>
      </c>
      <c r="AT267" s="232" t="s">
        <v>135</v>
      </c>
      <c r="AU267" s="232" t="s">
        <v>86</v>
      </c>
      <c r="AY267" s="17" t="s">
        <v>133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7" t="s">
        <v>84</v>
      </c>
      <c r="BK267" s="233">
        <f>ROUND(I267*H267,2)</f>
        <v>0</v>
      </c>
      <c r="BL267" s="17" t="s">
        <v>139</v>
      </c>
      <c r="BM267" s="232" t="s">
        <v>405</v>
      </c>
    </row>
    <row r="268" s="2" customFormat="1">
      <c r="A268" s="38"/>
      <c r="B268" s="39"/>
      <c r="C268" s="40"/>
      <c r="D268" s="234" t="s">
        <v>141</v>
      </c>
      <c r="E268" s="40"/>
      <c r="F268" s="235" t="s">
        <v>406</v>
      </c>
      <c r="G268" s="40"/>
      <c r="H268" s="40"/>
      <c r="I268" s="236"/>
      <c r="J268" s="40"/>
      <c r="K268" s="40"/>
      <c r="L268" s="44"/>
      <c r="M268" s="237"/>
      <c r="N268" s="238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141</v>
      </c>
      <c r="AU268" s="17" t="s">
        <v>86</v>
      </c>
    </row>
    <row r="269" s="2" customFormat="1" ht="16.5" customHeight="1">
      <c r="A269" s="38"/>
      <c r="B269" s="39"/>
      <c r="C269" s="220" t="s">
        <v>407</v>
      </c>
      <c r="D269" s="220" t="s">
        <v>135</v>
      </c>
      <c r="E269" s="221" t="s">
        <v>408</v>
      </c>
      <c r="F269" s="222" t="s">
        <v>409</v>
      </c>
      <c r="G269" s="223" t="s">
        <v>203</v>
      </c>
      <c r="H269" s="224">
        <v>2</v>
      </c>
      <c r="I269" s="225"/>
      <c r="J269" s="226">
        <f>ROUND(I269*H269,2)</f>
        <v>0</v>
      </c>
      <c r="K269" s="227"/>
      <c r="L269" s="44"/>
      <c r="M269" s="228" t="s">
        <v>1</v>
      </c>
      <c r="N269" s="229" t="s">
        <v>41</v>
      </c>
      <c r="O269" s="91"/>
      <c r="P269" s="230">
        <f>O269*H269</f>
        <v>0</v>
      </c>
      <c r="Q269" s="230">
        <v>0.072870000000000004</v>
      </c>
      <c r="R269" s="230">
        <f>Q269*H269</f>
        <v>0.14574000000000001</v>
      </c>
      <c r="S269" s="230">
        <v>0</v>
      </c>
      <c r="T269" s="231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2" t="s">
        <v>139</v>
      </c>
      <c r="AT269" s="232" t="s">
        <v>135</v>
      </c>
      <c r="AU269" s="232" t="s">
        <v>86</v>
      </c>
      <c r="AY269" s="17" t="s">
        <v>133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7" t="s">
        <v>84</v>
      </c>
      <c r="BK269" s="233">
        <f>ROUND(I269*H269,2)</f>
        <v>0</v>
      </c>
      <c r="BL269" s="17" t="s">
        <v>139</v>
      </c>
      <c r="BM269" s="232" t="s">
        <v>410</v>
      </c>
    </row>
    <row r="270" s="2" customFormat="1">
      <c r="A270" s="38"/>
      <c r="B270" s="39"/>
      <c r="C270" s="40"/>
      <c r="D270" s="234" t="s">
        <v>141</v>
      </c>
      <c r="E270" s="40"/>
      <c r="F270" s="235" t="s">
        <v>411</v>
      </c>
      <c r="G270" s="40"/>
      <c r="H270" s="40"/>
      <c r="I270" s="236"/>
      <c r="J270" s="40"/>
      <c r="K270" s="40"/>
      <c r="L270" s="44"/>
      <c r="M270" s="237"/>
      <c r="N270" s="238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141</v>
      </c>
      <c r="AU270" s="17" t="s">
        <v>86</v>
      </c>
    </row>
    <row r="271" s="2" customFormat="1" ht="24.15" customHeight="1">
      <c r="A271" s="38"/>
      <c r="B271" s="39"/>
      <c r="C271" s="220" t="s">
        <v>412</v>
      </c>
      <c r="D271" s="220" t="s">
        <v>135</v>
      </c>
      <c r="E271" s="221" t="s">
        <v>413</v>
      </c>
      <c r="F271" s="222" t="s">
        <v>414</v>
      </c>
      <c r="G271" s="223" t="s">
        <v>203</v>
      </c>
      <c r="H271" s="224">
        <v>4</v>
      </c>
      <c r="I271" s="225"/>
      <c r="J271" s="226">
        <f>ROUND(I271*H271,2)</f>
        <v>0</v>
      </c>
      <c r="K271" s="227"/>
      <c r="L271" s="44"/>
      <c r="M271" s="228" t="s">
        <v>1</v>
      </c>
      <c r="N271" s="229" t="s">
        <v>41</v>
      </c>
      <c r="O271" s="91"/>
      <c r="P271" s="230">
        <f>O271*H271</f>
        <v>0</v>
      </c>
      <c r="Q271" s="230">
        <v>0.001</v>
      </c>
      <c r="R271" s="230">
        <f>Q271*H271</f>
        <v>0.0040000000000000001</v>
      </c>
      <c r="S271" s="230">
        <v>0</v>
      </c>
      <c r="T271" s="231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2" t="s">
        <v>139</v>
      </c>
      <c r="AT271" s="232" t="s">
        <v>135</v>
      </c>
      <c r="AU271" s="232" t="s">
        <v>86</v>
      </c>
      <c r="AY271" s="17" t="s">
        <v>133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7" t="s">
        <v>84</v>
      </c>
      <c r="BK271" s="233">
        <f>ROUND(I271*H271,2)</f>
        <v>0</v>
      </c>
      <c r="BL271" s="17" t="s">
        <v>139</v>
      </c>
      <c r="BM271" s="232" t="s">
        <v>415</v>
      </c>
    </row>
    <row r="272" s="2" customFormat="1">
      <c r="A272" s="38"/>
      <c r="B272" s="39"/>
      <c r="C272" s="40"/>
      <c r="D272" s="234" t="s">
        <v>141</v>
      </c>
      <c r="E272" s="40"/>
      <c r="F272" s="235" t="s">
        <v>416</v>
      </c>
      <c r="G272" s="40"/>
      <c r="H272" s="40"/>
      <c r="I272" s="236"/>
      <c r="J272" s="40"/>
      <c r="K272" s="40"/>
      <c r="L272" s="44"/>
      <c r="M272" s="237"/>
      <c r="N272" s="238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141</v>
      </c>
      <c r="AU272" s="17" t="s">
        <v>86</v>
      </c>
    </row>
    <row r="273" s="2" customFormat="1" ht="24.15" customHeight="1">
      <c r="A273" s="38"/>
      <c r="B273" s="39"/>
      <c r="C273" s="220" t="s">
        <v>417</v>
      </c>
      <c r="D273" s="220" t="s">
        <v>135</v>
      </c>
      <c r="E273" s="221" t="s">
        <v>418</v>
      </c>
      <c r="F273" s="222" t="s">
        <v>419</v>
      </c>
      <c r="G273" s="223" t="s">
        <v>203</v>
      </c>
      <c r="H273" s="224">
        <v>3</v>
      </c>
      <c r="I273" s="225"/>
      <c r="J273" s="226">
        <f>ROUND(I273*H273,2)</f>
        <v>0</v>
      </c>
      <c r="K273" s="227"/>
      <c r="L273" s="44"/>
      <c r="M273" s="228" t="s">
        <v>1</v>
      </c>
      <c r="N273" s="229" t="s">
        <v>41</v>
      </c>
      <c r="O273" s="91"/>
      <c r="P273" s="230">
        <f>O273*H273</f>
        <v>0</v>
      </c>
      <c r="Q273" s="230">
        <v>0.00080000000000000004</v>
      </c>
      <c r="R273" s="230">
        <f>Q273*H273</f>
        <v>0.0024000000000000002</v>
      </c>
      <c r="S273" s="230">
        <v>0</v>
      </c>
      <c r="T273" s="231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2" t="s">
        <v>139</v>
      </c>
      <c r="AT273" s="232" t="s">
        <v>135</v>
      </c>
      <c r="AU273" s="232" t="s">
        <v>86</v>
      </c>
      <c r="AY273" s="17" t="s">
        <v>133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7" t="s">
        <v>84</v>
      </c>
      <c r="BK273" s="233">
        <f>ROUND(I273*H273,2)</f>
        <v>0</v>
      </c>
      <c r="BL273" s="17" t="s">
        <v>139</v>
      </c>
      <c r="BM273" s="232" t="s">
        <v>420</v>
      </c>
    </row>
    <row r="274" s="2" customFormat="1">
      <c r="A274" s="38"/>
      <c r="B274" s="39"/>
      <c r="C274" s="40"/>
      <c r="D274" s="234" t="s">
        <v>141</v>
      </c>
      <c r="E274" s="40"/>
      <c r="F274" s="235" t="s">
        <v>421</v>
      </c>
      <c r="G274" s="40"/>
      <c r="H274" s="40"/>
      <c r="I274" s="236"/>
      <c r="J274" s="40"/>
      <c r="K274" s="40"/>
      <c r="L274" s="44"/>
      <c r="M274" s="237"/>
      <c r="N274" s="238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141</v>
      </c>
      <c r="AU274" s="17" t="s">
        <v>86</v>
      </c>
    </row>
    <row r="275" s="2" customFormat="1" ht="24.15" customHeight="1">
      <c r="A275" s="38"/>
      <c r="B275" s="39"/>
      <c r="C275" s="220" t="s">
        <v>422</v>
      </c>
      <c r="D275" s="220" t="s">
        <v>135</v>
      </c>
      <c r="E275" s="221" t="s">
        <v>423</v>
      </c>
      <c r="F275" s="222" t="s">
        <v>424</v>
      </c>
      <c r="G275" s="223" t="s">
        <v>138</v>
      </c>
      <c r="H275" s="224">
        <v>3128.4000000000001</v>
      </c>
      <c r="I275" s="225"/>
      <c r="J275" s="226">
        <f>ROUND(I275*H275,2)</f>
        <v>0</v>
      </c>
      <c r="K275" s="227"/>
      <c r="L275" s="44"/>
      <c r="M275" s="228" t="s">
        <v>1</v>
      </c>
      <c r="N275" s="229" t="s">
        <v>41</v>
      </c>
      <c r="O275" s="91"/>
      <c r="P275" s="230">
        <f>O275*H275</f>
        <v>0</v>
      </c>
      <c r="Q275" s="230">
        <v>0</v>
      </c>
      <c r="R275" s="230">
        <f>Q275*H275</f>
        <v>0</v>
      </c>
      <c r="S275" s="230">
        <v>0.02</v>
      </c>
      <c r="T275" s="231">
        <f>S275*H275</f>
        <v>62.568000000000005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2" t="s">
        <v>139</v>
      </c>
      <c r="AT275" s="232" t="s">
        <v>135</v>
      </c>
      <c r="AU275" s="232" t="s">
        <v>86</v>
      </c>
      <c r="AY275" s="17" t="s">
        <v>133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7" t="s">
        <v>84</v>
      </c>
      <c r="BK275" s="233">
        <f>ROUND(I275*H275,2)</f>
        <v>0</v>
      </c>
      <c r="BL275" s="17" t="s">
        <v>139</v>
      </c>
      <c r="BM275" s="232" t="s">
        <v>425</v>
      </c>
    </row>
    <row r="276" s="2" customFormat="1">
      <c r="A276" s="38"/>
      <c r="B276" s="39"/>
      <c r="C276" s="40"/>
      <c r="D276" s="234" t="s">
        <v>141</v>
      </c>
      <c r="E276" s="40"/>
      <c r="F276" s="235" t="s">
        <v>426</v>
      </c>
      <c r="G276" s="40"/>
      <c r="H276" s="40"/>
      <c r="I276" s="236"/>
      <c r="J276" s="40"/>
      <c r="K276" s="40"/>
      <c r="L276" s="44"/>
      <c r="M276" s="237"/>
      <c r="N276" s="238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141</v>
      </c>
      <c r="AU276" s="17" t="s">
        <v>86</v>
      </c>
    </row>
    <row r="277" s="13" customFormat="1">
      <c r="A277" s="13"/>
      <c r="B277" s="239"/>
      <c r="C277" s="240"/>
      <c r="D277" s="234" t="s">
        <v>143</v>
      </c>
      <c r="E277" s="241" t="s">
        <v>1</v>
      </c>
      <c r="F277" s="242" t="s">
        <v>427</v>
      </c>
      <c r="G277" s="240"/>
      <c r="H277" s="243">
        <v>1564.2000000000001</v>
      </c>
      <c r="I277" s="244"/>
      <c r="J277" s="240"/>
      <c r="K277" s="240"/>
      <c r="L277" s="245"/>
      <c r="M277" s="246"/>
      <c r="N277" s="247"/>
      <c r="O277" s="247"/>
      <c r="P277" s="247"/>
      <c r="Q277" s="247"/>
      <c r="R277" s="247"/>
      <c r="S277" s="247"/>
      <c r="T277" s="24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9" t="s">
        <v>143</v>
      </c>
      <c r="AU277" s="249" t="s">
        <v>86</v>
      </c>
      <c r="AV277" s="13" t="s">
        <v>86</v>
      </c>
      <c r="AW277" s="13" t="s">
        <v>32</v>
      </c>
      <c r="AX277" s="13" t="s">
        <v>76</v>
      </c>
      <c r="AY277" s="249" t="s">
        <v>133</v>
      </c>
    </row>
    <row r="278" s="13" customFormat="1">
      <c r="A278" s="13"/>
      <c r="B278" s="239"/>
      <c r="C278" s="240"/>
      <c r="D278" s="234" t="s">
        <v>143</v>
      </c>
      <c r="E278" s="241" t="s">
        <v>1</v>
      </c>
      <c r="F278" s="242" t="s">
        <v>428</v>
      </c>
      <c r="G278" s="240"/>
      <c r="H278" s="243">
        <v>1564.2000000000001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143</v>
      </c>
      <c r="AU278" s="249" t="s">
        <v>86</v>
      </c>
      <c r="AV278" s="13" t="s">
        <v>86</v>
      </c>
      <c r="AW278" s="13" t="s">
        <v>32</v>
      </c>
      <c r="AX278" s="13" t="s">
        <v>76</v>
      </c>
      <c r="AY278" s="249" t="s">
        <v>133</v>
      </c>
    </row>
    <row r="279" s="14" customFormat="1">
      <c r="A279" s="14"/>
      <c r="B279" s="261"/>
      <c r="C279" s="262"/>
      <c r="D279" s="234" t="s">
        <v>143</v>
      </c>
      <c r="E279" s="263" t="s">
        <v>1</v>
      </c>
      <c r="F279" s="264" t="s">
        <v>218</v>
      </c>
      <c r="G279" s="262"/>
      <c r="H279" s="265">
        <v>3128.4000000000001</v>
      </c>
      <c r="I279" s="266"/>
      <c r="J279" s="262"/>
      <c r="K279" s="262"/>
      <c r="L279" s="267"/>
      <c r="M279" s="268"/>
      <c r="N279" s="269"/>
      <c r="O279" s="269"/>
      <c r="P279" s="269"/>
      <c r="Q279" s="269"/>
      <c r="R279" s="269"/>
      <c r="S279" s="269"/>
      <c r="T279" s="27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71" t="s">
        <v>143</v>
      </c>
      <c r="AU279" s="271" t="s">
        <v>86</v>
      </c>
      <c r="AV279" s="14" t="s">
        <v>139</v>
      </c>
      <c r="AW279" s="14" t="s">
        <v>32</v>
      </c>
      <c r="AX279" s="14" t="s">
        <v>84</v>
      </c>
      <c r="AY279" s="271" t="s">
        <v>133</v>
      </c>
    </row>
    <row r="280" s="2" customFormat="1" ht="24.15" customHeight="1">
      <c r="A280" s="38"/>
      <c r="B280" s="39"/>
      <c r="C280" s="220" t="s">
        <v>429</v>
      </c>
      <c r="D280" s="220" t="s">
        <v>135</v>
      </c>
      <c r="E280" s="221" t="s">
        <v>430</v>
      </c>
      <c r="F280" s="222" t="s">
        <v>431</v>
      </c>
      <c r="G280" s="223" t="s">
        <v>203</v>
      </c>
      <c r="H280" s="224">
        <v>1</v>
      </c>
      <c r="I280" s="225"/>
      <c r="J280" s="226">
        <f>ROUND(I280*H280,2)</f>
        <v>0</v>
      </c>
      <c r="K280" s="227"/>
      <c r="L280" s="44"/>
      <c r="M280" s="228" t="s">
        <v>1</v>
      </c>
      <c r="N280" s="229" t="s">
        <v>41</v>
      </c>
      <c r="O280" s="91"/>
      <c r="P280" s="230">
        <f>O280*H280</f>
        <v>0</v>
      </c>
      <c r="Q280" s="230">
        <v>0</v>
      </c>
      <c r="R280" s="230">
        <f>Q280*H280</f>
        <v>0</v>
      </c>
      <c r="S280" s="230">
        <v>0.0040000000000000001</v>
      </c>
      <c r="T280" s="231">
        <f>S280*H280</f>
        <v>0.0040000000000000001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2" t="s">
        <v>139</v>
      </c>
      <c r="AT280" s="232" t="s">
        <v>135</v>
      </c>
      <c r="AU280" s="232" t="s">
        <v>86</v>
      </c>
      <c r="AY280" s="17" t="s">
        <v>133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7" t="s">
        <v>84</v>
      </c>
      <c r="BK280" s="233">
        <f>ROUND(I280*H280,2)</f>
        <v>0</v>
      </c>
      <c r="BL280" s="17" t="s">
        <v>139</v>
      </c>
      <c r="BM280" s="232" t="s">
        <v>432</v>
      </c>
    </row>
    <row r="281" s="2" customFormat="1">
      <c r="A281" s="38"/>
      <c r="B281" s="39"/>
      <c r="C281" s="40"/>
      <c r="D281" s="234" t="s">
        <v>141</v>
      </c>
      <c r="E281" s="40"/>
      <c r="F281" s="235" t="s">
        <v>433</v>
      </c>
      <c r="G281" s="40"/>
      <c r="H281" s="40"/>
      <c r="I281" s="236"/>
      <c r="J281" s="40"/>
      <c r="K281" s="40"/>
      <c r="L281" s="44"/>
      <c r="M281" s="237"/>
      <c r="N281" s="238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141</v>
      </c>
      <c r="AU281" s="17" t="s">
        <v>86</v>
      </c>
    </row>
    <row r="282" s="2" customFormat="1" ht="16.5" customHeight="1">
      <c r="A282" s="38"/>
      <c r="B282" s="39"/>
      <c r="C282" s="220" t="s">
        <v>434</v>
      </c>
      <c r="D282" s="220" t="s">
        <v>135</v>
      </c>
      <c r="E282" s="221" t="s">
        <v>435</v>
      </c>
      <c r="F282" s="222" t="s">
        <v>436</v>
      </c>
      <c r="G282" s="223" t="s">
        <v>167</v>
      </c>
      <c r="H282" s="224">
        <v>8.5</v>
      </c>
      <c r="I282" s="225"/>
      <c r="J282" s="226">
        <f>ROUND(I282*H282,2)</f>
        <v>0</v>
      </c>
      <c r="K282" s="227"/>
      <c r="L282" s="44"/>
      <c r="M282" s="228" t="s">
        <v>1</v>
      </c>
      <c r="N282" s="229" t="s">
        <v>41</v>
      </c>
      <c r="O282" s="91"/>
      <c r="P282" s="230">
        <f>O282*H282</f>
        <v>0</v>
      </c>
      <c r="Q282" s="230">
        <v>0</v>
      </c>
      <c r="R282" s="230">
        <f>Q282*H282</f>
        <v>0</v>
      </c>
      <c r="S282" s="230">
        <v>0.25</v>
      </c>
      <c r="T282" s="231">
        <f>S282*H282</f>
        <v>2.125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2" t="s">
        <v>139</v>
      </c>
      <c r="AT282" s="232" t="s">
        <v>135</v>
      </c>
      <c r="AU282" s="232" t="s">
        <v>86</v>
      </c>
      <c r="AY282" s="17" t="s">
        <v>133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7" t="s">
        <v>84</v>
      </c>
      <c r="BK282" s="233">
        <f>ROUND(I282*H282,2)</f>
        <v>0</v>
      </c>
      <c r="BL282" s="17" t="s">
        <v>139</v>
      </c>
      <c r="BM282" s="232" t="s">
        <v>437</v>
      </c>
    </row>
    <row r="283" s="2" customFormat="1">
      <c r="A283" s="38"/>
      <c r="B283" s="39"/>
      <c r="C283" s="40"/>
      <c r="D283" s="234" t="s">
        <v>141</v>
      </c>
      <c r="E283" s="40"/>
      <c r="F283" s="235" t="s">
        <v>438</v>
      </c>
      <c r="G283" s="40"/>
      <c r="H283" s="40"/>
      <c r="I283" s="236"/>
      <c r="J283" s="40"/>
      <c r="K283" s="40"/>
      <c r="L283" s="44"/>
      <c r="M283" s="237"/>
      <c r="N283" s="238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141</v>
      </c>
      <c r="AU283" s="17" t="s">
        <v>86</v>
      </c>
    </row>
    <row r="284" s="13" customFormat="1">
      <c r="A284" s="13"/>
      <c r="B284" s="239"/>
      <c r="C284" s="240"/>
      <c r="D284" s="234" t="s">
        <v>143</v>
      </c>
      <c r="E284" s="241" t="s">
        <v>1</v>
      </c>
      <c r="F284" s="242" t="s">
        <v>439</v>
      </c>
      <c r="G284" s="240"/>
      <c r="H284" s="243">
        <v>8.5</v>
      </c>
      <c r="I284" s="244"/>
      <c r="J284" s="240"/>
      <c r="K284" s="240"/>
      <c r="L284" s="245"/>
      <c r="M284" s="246"/>
      <c r="N284" s="247"/>
      <c r="O284" s="247"/>
      <c r="P284" s="247"/>
      <c r="Q284" s="247"/>
      <c r="R284" s="247"/>
      <c r="S284" s="247"/>
      <c r="T284" s="24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9" t="s">
        <v>143</v>
      </c>
      <c r="AU284" s="249" t="s">
        <v>86</v>
      </c>
      <c r="AV284" s="13" t="s">
        <v>86</v>
      </c>
      <c r="AW284" s="13" t="s">
        <v>32</v>
      </c>
      <c r="AX284" s="13" t="s">
        <v>84</v>
      </c>
      <c r="AY284" s="249" t="s">
        <v>133</v>
      </c>
    </row>
    <row r="285" s="12" customFormat="1" ht="22.8" customHeight="1">
      <c r="A285" s="12"/>
      <c r="B285" s="204"/>
      <c r="C285" s="205"/>
      <c r="D285" s="206" t="s">
        <v>75</v>
      </c>
      <c r="E285" s="218" t="s">
        <v>440</v>
      </c>
      <c r="F285" s="218" t="s">
        <v>441</v>
      </c>
      <c r="G285" s="205"/>
      <c r="H285" s="205"/>
      <c r="I285" s="208"/>
      <c r="J285" s="219">
        <f>BK285</f>
        <v>0</v>
      </c>
      <c r="K285" s="205"/>
      <c r="L285" s="210"/>
      <c r="M285" s="211"/>
      <c r="N285" s="212"/>
      <c r="O285" s="212"/>
      <c r="P285" s="213">
        <f>SUM(P286:P299)</f>
        <v>0</v>
      </c>
      <c r="Q285" s="212"/>
      <c r="R285" s="213">
        <f>SUM(R286:R299)</f>
        <v>0</v>
      </c>
      <c r="S285" s="212"/>
      <c r="T285" s="214">
        <f>SUM(T286:T299)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5" t="s">
        <v>84</v>
      </c>
      <c r="AT285" s="216" t="s">
        <v>75</v>
      </c>
      <c r="AU285" s="216" t="s">
        <v>84</v>
      </c>
      <c r="AY285" s="215" t="s">
        <v>133</v>
      </c>
      <c r="BK285" s="217">
        <f>SUM(BK286:BK299)</f>
        <v>0</v>
      </c>
    </row>
    <row r="286" s="2" customFormat="1" ht="16.5" customHeight="1">
      <c r="A286" s="38"/>
      <c r="B286" s="39"/>
      <c r="C286" s="220" t="s">
        <v>442</v>
      </c>
      <c r="D286" s="220" t="s">
        <v>135</v>
      </c>
      <c r="E286" s="221" t="s">
        <v>443</v>
      </c>
      <c r="F286" s="222" t="s">
        <v>444</v>
      </c>
      <c r="G286" s="223" t="s">
        <v>197</v>
      </c>
      <c r="H286" s="224">
        <v>1408.0450000000001</v>
      </c>
      <c r="I286" s="225"/>
      <c r="J286" s="226">
        <f>ROUND(I286*H286,2)</f>
        <v>0</v>
      </c>
      <c r="K286" s="227"/>
      <c r="L286" s="44"/>
      <c r="M286" s="228" t="s">
        <v>1</v>
      </c>
      <c r="N286" s="229" t="s">
        <v>41</v>
      </c>
      <c r="O286" s="91"/>
      <c r="P286" s="230">
        <f>O286*H286</f>
        <v>0</v>
      </c>
      <c r="Q286" s="230">
        <v>0</v>
      </c>
      <c r="R286" s="230">
        <f>Q286*H286</f>
        <v>0</v>
      </c>
      <c r="S286" s="230">
        <v>0</v>
      </c>
      <c r="T286" s="231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2" t="s">
        <v>139</v>
      </c>
      <c r="AT286" s="232" t="s">
        <v>135</v>
      </c>
      <c r="AU286" s="232" t="s">
        <v>86</v>
      </c>
      <c r="AY286" s="17" t="s">
        <v>133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7" t="s">
        <v>84</v>
      </c>
      <c r="BK286" s="233">
        <f>ROUND(I286*H286,2)</f>
        <v>0</v>
      </c>
      <c r="BL286" s="17" t="s">
        <v>139</v>
      </c>
      <c r="BM286" s="232" t="s">
        <v>445</v>
      </c>
    </row>
    <row r="287" s="2" customFormat="1">
      <c r="A287" s="38"/>
      <c r="B287" s="39"/>
      <c r="C287" s="40"/>
      <c r="D287" s="234" t="s">
        <v>141</v>
      </c>
      <c r="E287" s="40"/>
      <c r="F287" s="235" t="s">
        <v>446</v>
      </c>
      <c r="G287" s="40"/>
      <c r="H287" s="40"/>
      <c r="I287" s="236"/>
      <c r="J287" s="40"/>
      <c r="K287" s="40"/>
      <c r="L287" s="44"/>
      <c r="M287" s="237"/>
      <c r="N287" s="238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141</v>
      </c>
      <c r="AU287" s="17" t="s">
        <v>86</v>
      </c>
    </row>
    <row r="288" s="2" customFormat="1" ht="24.15" customHeight="1">
      <c r="A288" s="38"/>
      <c r="B288" s="39"/>
      <c r="C288" s="220" t="s">
        <v>447</v>
      </c>
      <c r="D288" s="220" t="s">
        <v>135</v>
      </c>
      <c r="E288" s="221" t="s">
        <v>448</v>
      </c>
      <c r="F288" s="222" t="s">
        <v>449</v>
      </c>
      <c r="G288" s="223" t="s">
        <v>197</v>
      </c>
      <c r="H288" s="224">
        <v>22528.720000000001</v>
      </c>
      <c r="I288" s="225"/>
      <c r="J288" s="226">
        <f>ROUND(I288*H288,2)</f>
        <v>0</v>
      </c>
      <c r="K288" s="227"/>
      <c r="L288" s="44"/>
      <c r="M288" s="228" t="s">
        <v>1</v>
      </c>
      <c r="N288" s="229" t="s">
        <v>41</v>
      </c>
      <c r="O288" s="91"/>
      <c r="P288" s="230">
        <f>O288*H288</f>
        <v>0</v>
      </c>
      <c r="Q288" s="230">
        <v>0</v>
      </c>
      <c r="R288" s="230">
        <f>Q288*H288</f>
        <v>0</v>
      </c>
      <c r="S288" s="230">
        <v>0</v>
      </c>
      <c r="T288" s="231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2" t="s">
        <v>139</v>
      </c>
      <c r="AT288" s="232" t="s">
        <v>135</v>
      </c>
      <c r="AU288" s="232" t="s">
        <v>86</v>
      </c>
      <c r="AY288" s="17" t="s">
        <v>133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7" t="s">
        <v>84</v>
      </c>
      <c r="BK288" s="233">
        <f>ROUND(I288*H288,2)</f>
        <v>0</v>
      </c>
      <c r="BL288" s="17" t="s">
        <v>139</v>
      </c>
      <c r="BM288" s="232" t="s">
        <v>450</v>
      </c>
    </row>
    <row r="289" s="2" customFormat="1">
      <c r="A289" s="38"/>
      <c r="B289" s="39"/>
      <c r="C289" s="40"/>
      <c r="D289" s="234" t="s">
        <v>141</v>
      </c>
      <c r="E289" s="40"/>
      <c r="F289" s="235" t="s">
        <v>451</v>
      </c>
      <c r="G289" s="40"/>
      <c r="H289" s="40"/>
      <c r="I289" s="236"/>
      <c r="J289" s="40"/>
      <c r="K289" s="40"/>
      <c r="L289" s="44"/>
      <c r="M289" s="237"/>
      <c r="N289" s="238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141</v>
      </c>
      <c r="AU289" s="17" t="s">
        <v>86</v>
      </c>
    </row>
    <row r="290" s="13" customFormat="1">
      <c r="A290" s="13"/>
      <c r="B290" s="239"/>
      <c r="C290" s="240"/>
      <c r="D290" s="234" t="s">
        <v>143</v>
      </c>
      <c r="E290" s="240"/>
      <c r="F290" s="242" t="s">
        <v>452</v>
      </c>
      <c r="G290" s="240"/>
      <c r="H290" s="243">
        <v>22528.720000000001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9" t="s">
        <v>143</v>
      </c>
      <c r="AU290" s="249" t="s">
        <v>86</v>
      </c>
      <c r="AV290" s="13" t="s">
        <v>86</v>
      </c>
      <c r="AW290" s="13" t="s">
        <v>4</v>
      </c>
      <c r="AX290" s="13" t="s">
        <v>84</v>
      </c>
      <c r="AY290" s="249" t="s">
        <v>133</v>
      </c>
    </row>
    <row r="291" s="2" customFormat="1" ht="37.8" customHeight="1">
      <c r="A291" s="38"/>
      <c r="B291" s="39"/>
      <c r="C291" s="220" t="s">
        <v>453</v>
      </c>
      <c r="D291" s="220" t="s">
        <v>135</v>
      </c>
      <c r="E291" s="221" t="s">
        <v>454</v>
      </c>
      <c r="F291" s="222" t="s">
        <v>455</v>
      </c>
      <c r="G291" s="223" t="s">
        <v>197</v>
      </c>
      <c r="H291" s="224">
        <v>440.101</v>
      </c>
      <c r="I291" s="225"/>
      <c r="J291" s="226">
        <f>ROUND(I291*H291,2)</f>
        <v>0</v>
      </c>
      <c r="K291" s="227"/>
      <c r="L291" s="44"/>
      <c r="M291" s="228" t="s">
        <v>1</v>
      </c>
      <c r="N291" s="229" t="s">
        <v>41</v>
      </c>
      <c r="O291" s="91"/>
      <c r="P291" s="230">
        <f>O291*H291</f>
        <v>0</v>
      </c>
      <c r="Q291" s="230">
        <v>0</v>
      </c>
      <c r="R291" s="230">
        <f>Q291*H291</f>
        <v>0</v>
      </c>
      <c r="S291" s="230">
        <v>0</v>
      </c>
      <c r="T291" s="231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2" t="s">
        <v>139</v>
      </c>
      <c r="AT291" s="232" t="s">
        <v>135</v>
      </c>
      <c r="AU291" s="232" t="s">
        <v>86</v>
      </c>
      <c r="AY291" s="17" t="s">
        <v>133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7" t="s">
        <v>84</v>
      </c>
      <c r="BK291" s="233">
        <f>ROUND(I291*H291,2)</f>
        <v>0</v>
      </c>
      <c r="BL291" s="17" t="s">
        <v>139</v>
      </c>
      <c r="BM291" s="232" t="s">
        <v>456</v>
      </c>
    </row>
    <row r="292" s="2" customFormat="1">
      <c r="A292" s="38"/>
      <c r="B292" s="39"/>
      <c r="C292" s="40"/>
      <c r="D292" s="234" t="s">
        <v>141</v>
      </c>
      <c r="E292" s="40"/>
      <c r="F292" s="235" t="s">
        <v>457</v>
      </c>
      <c r="G292" s="40"/>
      <c r="H292" s="40"/>
      <c r="I292" s="236"/>
      <c r="J292" s="40"/>
      <c r="K292" s="40"/>
      <c r="L292" s="44"/>
      <c r="M292" s="237"/>
      <c r="N292" s="238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141</v>
      </c>
      <c r="AU292" s="17" t="s">
        <v>86</v>
      </c>
    </row>
    <row r="293" s="13" customFormat="1">
      <c r="A293" s="13"/>
      <c r="B293" s="239"/>
      <c r="C293" s="240"/>
      <c r="D293" s="234" t="s">
        <v>143</v>
      </c>
      <c r="E293" s="241" t="s">
        <v>1</v>
      </c>
      <c r="F293" s="242" t="s">
        <v>458</v>
      </c>
      <c r="G293" s="240"/>
      <c r="H293" s="243">
        <v>440.101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143</v>
      </c>
      <c r="AU293" s="249" t="s">
        <v>86</v>
      </c>
      <c r="AV293" s="13" t="s">
        <v>86</v>
      </c>
      <c r="AW293" s="13" t="s">
        <v>32</v>
      </c>
      <c r="AX293" s="13" t="s">
        <v>84</v>
      </c>
      <c r="AY293" s="249" t="s">
        <v>133</v>
      </c>
    </row>
    <row r="294" s="2" customFormat="1" ht="44.25" customHeight="1">
      <c r="A294" s="38"/>
      <c r="B294" s="39"/>
      <c r="C294" s="220" t="s">
        <v>459</v>
      </c>
      <c r="D294" s="220" t="s">
        <v>135</v>
      </c>
      <c r="E294" s="221" t="s">
        <v>460</v>
      </c>
      <c r="F294" s="222" t="s">
        <v>461</v>
      </c>
      <c r="G294" s="223" t="s">
        <v>197</v>
      </c>
      <c r="H294" s="224">
        <v>707.66600000000005</v>
      </c>
      <c r="I294" s="225"/>
      <c r="J294" s="226">
        <f>ROUND(I294*H294,2)</f>
        <v>0</v>
      </c>
      <c r="K294" s="227"/>
      <c r="L294" s="44"/>
      <c r="M294" s="228" t="s">
        <v>1</v>
      </c>
      <c r="N294" s="229" t="s">
        <v>41</v>
      </c>
      <c r="O294" s="91"/>
      <c r="P294" s="230">
        <f>O294*H294</f>
        <v>0</v>
      </c>
      <c r="Q294" s="230">
        <v>0</v>
      </c>
      <c r="R294" s="230">
        <f>Q294*H294</f>
        <v>0</v>
      </c>
      <c r="S294" s="230">
        <v>0</v>
      </c>
      <c r="T294" s="231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2" t="s">
        <v>139</v>
      </c>
      <c r="AT294" s="232" t="s">
        <v>135</v>
      </c>
      <c r="AU294" s="232" t="s">
        <v>86</v>
      </c>
      <c r="AY294" s="17" t="s">
        <v>133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7" t="s">
        <v>84</v>
      </c>
      <c r="BK294" s="233">
        <f>ROUND(I294*H294,2)</f>
        <v>0</v>
      </c>
      <c r="BL294" s="17" t="s">
        <v>139</v>
      </c>
      <c r="BM294" s="232" t="s">
        <v>462</v>
      </c>
    </row>
    <row r="295" s="2" customFormat="1">
      <c r="A295" s="38"/>
      <c r="B295" s="39"/>
      <c r="C295" s="40"/>
      <c r="D295" s="234" t="s">
        <v>141</v>
      </c>
      <c r="E295" s="40"/>
      <c r="F295" s="235" t="s">
        <v>461</v>
      </c>
      <c r="G295" s="40"/>
      <c r="H295" s="40"/>
      <c r="I295" s="236"/>
      <c r="J295" s="40"/>
      <c r="K295" s="40"/>
      <c r="L295" s="44"/>
      <c r="M295" s="237"/>
      <c r="N295" s="238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141</v>
      </c>
      <c r="AU295" s="17" t="s">
        <v>86</v>
      </c>
    </row>
    <row r="296" s="13" customFormat="1">
      <c r="A296" s="13"/>
      <c r="B296" s="239"/>
      <c r="C296" s="240"/>
      <c r="D296" s="234" t="s">
        <v>143</v>
      </c>
      <c r="E296" s="241" t="s">
        <v>1</v>
      </c>
      <c r="F296" s="242" t="s">
        <v>463</v>
      </c>
      <c r="G296" s="240"/>
      <c r="H296" s="243">
        <v>707.66600000000005</v>
      </c>
      <c r="I296" s="244"/>
      <c r="J296" s="240"/>
      <c r="K296" s="240"/>
      <c r="L296" s="245"/>
      <c r="M296" s="246"/>
      <c r="N296" s="247"/>
      <c r="O296" s="247"/>
      <c r="P296" s="247"/>
      <c r="Q296" s="247"/>
      <c r="R296" s="247"/>
      <c r="S296" s="247"/>
      <c r="T296" s="24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9" t="s">
        <v>143</v>
      </c>
      <c r="AU296" s="249" t="s">
        <v>86</v>
      </c>
      <c r="AV296" s="13" t="s">
        <v>86</v>
      </c>
      <c r="AW296" s="13" t="s">
        <v>32</v>
      </c>
      <c r="AX296" s="13" t="s">
        <v>84</v>
      </c>
      <c r="AY296" s="249" t="s">
        <v>133</v>
      </c>
    </row>
    <row r="297" s="2" customFormat="1" ht="44.25" customHeight="1">
      <c r="A297" s="38"/>
      <c r="B297" s="39"/>
      <c r="C297" s="220" t="s">
        <v>464</v>
      </c>
      <c r="D297" s="220" t="s">
        <v>135</v>
      </c>
      <c r="E297" s="221" t="s">
        <v>465</v>
      </c>
      <c r="F297" s="222" t="s">
        <v>466</v>
      </c>
      <c r="G297" s="223" t="s">
        <v>197</v>
      </c>
      <c r="H297" s="224">
        <v>195.958</v>
      </c>
      <c r="I297" s="225"/>
      <c r="J297" s="226">
        <f>ROUND(I297*H297,2)</f>
        <v>0</v>
      </c>
      <c r="K297" s="227"/>
      <c r="L297" s="44"/>
      <c r="M297" s="228" t="s">
        <v>1</v>
      </c>
      <c r="N297" s="229" t="s">
        <v>41</v>
      </c>
      <c r="O297" s="91"/>
      <c r="P297" s="230">
        <f>O297*H297</f>
        <v>0</v>
      </c>
      <c r="Q297" s="230">
        <v>0</v>
      </c>
      <c r="R297" s="230">
        <f>Q297*H297</f>
        <v>0</v>
      </c>
      <c r="S297" s="230">
        <v>0</v>
      </c>
      <c r="T297" s="231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2" t="s">
        <v>139</v>
      </c>
      <c r="AT297" s="232" t="s">
        <v>135</v>
      </c>
      <c r="AU297" s="232" t="s">
        <v>86</v>
      </c>
      <c r="AY297" s="17" t="s">
        <v>133</v>
      </c>
      <c r="BE297" s="233">
        <f>IF(N297="základní",J297,0)</f>
        <v>0</v>
      </c>
      <c r="BF297" s="233">
        <f>IF(N297="snížená",J297,0)</f>
        <v>0</v>
      </c>
      <c r="BG297" s="233">
        <f>IF(N297="zákl. přenesená",J297,0)</f>
        <v>0</v>
      </c>
      <c r="BH297" s="233">
        <f>IF(N297="sníž. přenesená",J297,0)</f>
        <v>0</v>
      </c>
      <c r="BI297" s="233">
        <f>IF(N297="nulová",J297,0)</f>
        <v>0</v>
      </c>
      <c r="BJ297" s="17" t="s">
        <v>84</v>
      </c>
      <c r="BK297" s="233">
        <f>ROUND(I297*H297,2)</f>
        <v>0</v>
      </c>
      <c r="BL297" s="17" t="s">
        <v>139</v>
      </c>
      <c r="BM297" s="232" t="s">
        <v>467</v>
      </c>
    </row>
    <row r="298" s="2" customFormat="1">
      <c r="A298" s="38"/>
      <c r="B298" s="39"/>
      <c r="C298" s="40"/>
      <c r="D298" s="234" t="s">
        <v>141</v>
      </c>
      <c r="E298" s="40"/>
      <c r="F298" s="235" t="s">
        <v>466</v>
      </c>
      <c r="G298" s="40"/>
      <c r="H298" s="40"/>
      <c r="I298" s="236"/>
      <c r="J298" s="40"/>
      <c r="K298" s="40"/>
      <c r="L298" s="44"/>
      <c r="M298" s="237"/>
      <c r="N298" s="238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141</v>
      </c>
      <c r="AU298" s="17" t="s">
        <v>86</v>
      </c>
    </row>
    <row r="299" s="13" customFormat="1">
      <c r="A299" s="13"/>
      <c r="B299" s="239"/>
      <c r="C299" s="240"/>
      <c r="D299" s="234" t="s">
        <v>143</v>
      </c>
      <c r="E299" s="241" t="s">
        <v>1</v>
      </c>
      <c r="F299" s="242" t="s">
        <v>468</v>
      </c>
      <c r="G299" s="240"/>
      <c r="H299" s="243">
        <v>195.958</v>
      </c>
      <c r="I299" s="244"/>
      <c r="J299" s="240"/>
      <c r="K299" s="240"/>
      <c r="L299" s="245"/>
      <c r="M299" s="246"/>
      <c r="N299" s="247"/>
      <c r="O299" s="247"/>
      <c r="P299" s="247"/>
      <c r="Q299" s="247"/>
      <c r="R299" s="247"/>
      <c r="S299" s="247"/>
      <c r="T299" s="24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9" t="s">
        <v>143</v>
      </c>
      <c r="AU299" s="249" t="s">
        <v>86</v>
      </c>
      <c r="AV299" s="13" t="s">
        <v>86</v>
      </c>
      <c r="AW299" s="13" t="s">
        <v>32</v>
      </c>
      <c r="AX299" s="13" t="s">
        <v>84</v>
      </c>
      <c r="AY299" s="249" t="s">
        <v>133</v>
      </c>
    </row>
    <row r="300" s="12" customFormat="1" ht="22.8" customHeight="1">
      <c r="A300" s="12"/>
      <c r="B300" s="204"/>
      <c r="C300" s="205"/>
      <c r="D300" s="206" t="s">
        <v>75</v>
      </c>
      <c r="E300" s="218" t="s">
        <v>469</v>
      </c>
      <c r="F300" s="218" t="s">
        <v>470</v>
      </c>
      <c r="G300" s="205"/>
      <c r="H300" s="205"/>
      <c r="I300" s="208"/>
      <c r="J300" s="219">
        <f>BK300</f>
        <v>0</v>
      </c>
      <c r="K300" s="205"/>
      <c r="L300" s="210"/>
      <c r="M300" s="211"/>
      <c r="N300" s="212"/>
      <c r="O300" s="212"/>
      <c r="P300" s="213">
        <f>SUM(P301:P302)</f>
        <v>0</v>
      </c>
      <c r="Q300" s="212"/>
      <c r="R300" s="213">
        <f>SUM(R301:R302)</f>
        <v>0</v>
      </c>
      <c r="S300" s="212"/>
      <c r="T300" s="214">
        <f>SUM(T301:T302)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5" t="s">
        <v>84</v>
      </c>
      <c r="AT300" s="216" t="s">
        <v>75</v>
      </c>
      <c r="AU300" s="216" t="s">
        <v>84</v>
      </c>
      <c r="AY300" s="215" t="s">
        <v>133</v>
      </c>
      <c r="BK300" s="217">
        <f>SUM(BK301:BK302)</f>
        <v>0</v>
      </c>
    </row>
    <row r="301" s="2" customFormat="1" ht="33" customHeight="1">
      <c r="A301" s="38"/>
      <c r="B301" s="39"/>
      <c r="C301" s="220" t="s">
        <v>471</v>
      </c>
      <c r="D301" s="220" t="s">
        <v>135</v>
      </c>
      <c r="E301" s="221" t="s">
        <v>472</v>
      </c>
      <c r="F301" s="222" t="s">
        <v>473</v>
      </c>
      <c r="G301" s="223" t="s">
        <v>197</v>
      </c>
      <c r="H301" s="224">
        <v>1854.3920000000001</v>
      </c>
      <c r="I301" s="225"/>
      <c r="J301" s="226">
        <f>ROUND(I301*H301,2)</f>
        <v>0</v>
      </c>
      <c r="K301" s="227"/>
      <c r="L301" s="44"/>
      <c r="M301" s="228" t="s">
        <v>1</v>
      </c>
      <c r="N301" s="229" t="s">
        <v>41</v>
      </c>
      <c r="O301" s="91"/>
      <c r="P301" s="230">
        <f>O301*H301</f>
        <v>0</v>
      </c>
      <c r="Q301" s="230">
        <v>0</v>
      </c>
      <c r="R301" s="230">
        <f>Q301*H301</f>
        <v>0</v>
      </c>
      <c r="S301" s="230">
        <v>0</v>
      </c>
      <c r="T301" s="231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2" t="s">
        <v>139</v>
      </c>
      <c r="AT301" s="232" t="s">
        <v>135</v>
      </c>
      <c r="AU301" s="232" t="s">
        <v>86</v>
      </c>
      <c r="AY301" s="17" t="s">
        <v>133</v>
      </c>
      <c r="BE301" s="233">
        <f>IF(N301="základní",J301,0)</f>
        <v>0</v>
      </c>
      <c r="BF301" s="233">
        <f>IF(N301="snížená",J301,0)</f>
        <v>0</v>
      </c>
      <c r="BG301" s="233">
        <f>IF(N301="zákl. přenesená",J301,0)</f>
        <v>0</v>
      </c>
      <c r="BH301" s="233">
        <f>IF(N301="sníž. přenesená",J301,0)</f>
        <v>0</v>
      </c>
      <c r="BI301" s="233">
        <f>IF(N301="nulová",J301,0)</f>
        <v>0</v>
      </c>
      <c r="BJ301" s="17" t="s">
        <v>84</v>
      </c>
      <c r="BK301" s="233">
        <f>ROUND(I301*H301,2)</f>
        <v>0</v>
      </c>
      <c r="BL301" s="17" t="s">
        <v>139</v>
      </c>
      <c r="BM301" s="232" t="s">
        <v>474</v>
      </c>
    </row>
    <row r="302" s="2" customFormat="1">
      <c r="A302" s="38"/>
      <c r="B302" s="39"/>
      <c r="C302" s="40"/>
      <c r="D302" s="234" t="s">
        <v>141</v>
      </c>
      <c r="E302" s="40"/>
      <c r="F302" s="235" t="s">
        <v>475</v>
      </c>
      <c r="G302" s="40"/>
      <c r="H302" s="40"/>
      <c r="I302" s="236"/>
      <c r="J302" s="40"/>
      <c r="K302" s="40"/>
      <c r="L302" s="44"/>
      <c r="M302" s="237"/>
      <c r="N302" s="238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141</v>
      </c>
      <c r="AU302" s="17" t="s">
        <v>86</v>
      </c>
    </row>
    <row r="303" s="12" customFormat="1" ht="25.92" customHeight="1">
      <c r="A303" s="12"/>
      <c r="B303" s="204"/>
      <c r="C303" s="205"/>
      <c r="D303" s="206" t="s">
        <v>75</v>
      </c>
      <c r="E303" s="207" t="s">
        <v>476</v>
      </c>
      <c r="F303" s="207" t="s">
        <v>477</v>
      </c>
      <c r="G303" s="205"/>
      <c r="H303" s="205"/>
      <c r="I303" s="208"/>
      <c r="J303" s="209">
        <f>BK303</f>
        <v>0</v>
      </c>
      <c r="K303" s="205"/>
      <c r="L303" s="210"/>
      <c r="M303" s="211"/>
      <c r="N303" s="212"/>
      <c r="O303" s="212"/>
      <c r="P303" s="213">
        <f>P304+P313+P318</f>
        <v>0</v>
      </c>
      <c r="Q303" s="212"/>
      <c r="R303" s="213">
        <f>R304+R313+R318</f>
        <v>0</v>
      </c>
      <c r="S303" s="212"/>
      <c r="T303" s="214">
        <f>T304+T313+T318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5" t="s">
        <v>159</v>
      </c>
      <c r="AT303" s="216" t="s">
        <v>75</v>
      </c>
      <c r="AU303" s="216" t="s">
        <v>76</v>
      </c>
      <c r="AY303" s="215" t="s">
        <v>133</v>
      </c>
      <c r="BK303" s="217">
        <f>BK304+BK313+BK318</f>
        <v>0</v>
      </c>
    </row>
    <row r="304" s="12" customFormat="1" ht="22.8" customHeight="1">
      <c r="A304" s="12"/>
      <c r="B304" s="204"/>
      <c r="C304" s="205"/>
      <c r="D304" s="206" t="s">
        <v>75</v>
      </c>
      <c r="E304" s="218" t="s">
        <v>478</v>
      </c>
      <c r="F304" s="218" t="s">
        <v>479</v>
      </c>
      <c r="G304" s="205"/>
      <c r="H304" s="205"/>
      <c r="I304" s="208"/>
      <c r="J304" s="219">
        <f>BK304</f>
        <v>0</v>
      </c>
      <c r="K304" s="205"/>
      <c r="L304" s="210"/>
      <c r="M304" s="211"/>
      <c r="N304" s="212"/>
      <c r="O304" s="212"/>
      <c r="P304" s="213">
        <f>SUM(P305:P312)</f>
        <v>0</v>
      </c>
      <c r="Q304" s="212"/>
      <c r="R304" s="213">
        <f>SUM(R305:R312)</f>
        <v>0</v>
      </c>
      <c r="S304" s="212"/>
      <c r="T304" s="214">
        <f>SUM(T305:T312)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5" t="s">
        <v>159</v>
      </c>
      <c r="AT304" s="216" t="s">
        <v>75</v>
      </c>
      <c r="AU304" s="216" t="s">
        <v>84</v>
      </c>
      <c r="AY304" s="215" t="s">
        <v>133</v>
      </c>
      <c r="BK304" s="217">
        <f>SUM(BK305:BK312)</f>
        <v>0</v>
      </c>
    </row>
    <row r="305" s="2" customFormat="1" ht="16.5" customHeight="1">
      <c r="A305" s="38"/>
      <c r="B305" s="39"/>
      <c r="C305" s="220" t="s">
        <v>480</v>
      </c>
      <c r="D305" s="220" t="s">
        <v>135</v>
      </c>
      <c r="E305" s="221" t="s">
        <v>481</v>
      </c>
      <c r="F305" s="222" t="s">
        <v>482</v>
      </c>
      <c r="G305" s="223" t="s">
        <v>483</v>
      </c>
      <c r="H305" s="224">
        <v>1</v>
      </c>
      <c r="I305" s="225"/>
      <c r="J305" s="226">
        <f>ROUND(I305*H305,2)</f>
        <v>0</v>
      </c>
      <c r="K305" s="227"/>
      <c r="L305" s="44"/>
      <c r="M305" s="228" t="s">
        <v>1</v>
      </c>
      <c r="N305" s="229" t="s">
        <v>41</v>
      </c>
      <c r="O305" s="91"/>
      <c r="P305" s="230">
        <f>O305*H305</f>
        <v>0</v>
      </c>
      <c r="Q305" s="230">
        <v>0</v>
      </c>
      <c r="R305" s="230">
        <f>Q305*H305</f>
        <v>0</v>
      </c>
      <c r="S305" s="230">
        <v>0</v>
      </c>
      <c r="T305" s="231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2" t="s">
        <v>484</v>
      </c>
      <c r="AT305" s="232" t="s">
        <v>135</v>
      </c>
      <c r="AU305" s="232" t="s">
        <v>86</v>
      </c>
      <c r="AY305" s="17" t="s">
        <v>133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7" t="s">
        <v>84</v>
      </c>
      <c r="BK305" s="233">
        <f>ROUND(I305*H305,2)</f>
        <v>0</v>
      </c>
      <c r="BL305" s="17" t="s">
        <v>484</v>
      </c>
      <c r="BM305" s="232" t="s">
        <v>485</v>
      </c>
    </row>
    <row r="306" s="2" customFormat="1">
      <c r="A306" s="38"/>
      <c r="B306" s="39"/>
      <c r="C306" s="40"/>
      <c r="D306" s="234" t="s">
        <v>141</v>
      </c>
      <c r="E306" s="40"/>
      <c r="F306" s="235" t="s">
        <v>486</v>
      </c>
      <c r="G306" s="40"/>
      <c r="H306" s="40"/>
      <c r="I306" s="236"/>
      <c r="J306" s="40"/>
      <c r="K306" s="40"/>
      <c r="L306" s="44"/>
      <c r="M306" s="237"/>
      <c r="N306" s="238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141</v>
      </c>
      <c r="AU306" s="17" t="s">
        <v>86</v>
      </c>
    </row>
    <row r="307" s="2" customFormat="1" ht="16.5" customHeight="1">
      <c r="A307" s="38"/>
      <c r="B307" s="39"/>
      <c r="C307" s="220" t="s">
        <v>487</v>
      </c>
      <c r="D307" s="220" t="s">
        <v>135</v>
      </c>
      <c r="E307" s="221" t="s">
        <v>488</v>
      </c>
      <c r="F307" s="222" t="s">
        <v>489</v>
      </c>
      <c r="G307" s="223" t="s">
        <v>483</v>
      </c>
      <c r="H307" s="224">
        <v>1</v>
      </c>
      <c r="I307" s="225"/>
      <c r="J307" s="226">
        <f>ROUND(I307*H307,2)</f>
        <v>0</v>
      </c>
      <c r="K307" s="227"/>
      <c r="L307" s="44"/>
      <c r="M307" s="228" t="s">
        <v>1</v>
      </c>
      <c r="N307" s="229" t="s">
        <v>41</v>
      </c>
      <c r="O307" s="91"/>
      <c r="P307" s="230">
        <f>O307*H307</f>
        <v>0</v>
      </c>
      <c r="Q307" s="230">
        <v>0</v>
      </c>
      <c r="R307" s="230">
        <f>Q307*H307</f>
        <v>0</v>
      </c>
      <c r="S307" s="230">
        <v>0</v>
      </c>
      <c r="T307" s="231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2" t="s">
        <v>484</v>
      </c>
      <c r="AT307" s="232" t="s">
        <v>135</v>
      </c>
      <c r="AU307" s="232" t="s">
        <v>86</v>
      </c>
      <c r="AY307" s="17" t="s">
        <v>133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7" t="s">
        <v>84</v>
      </c>
      <c r="BK307" s="233">
        <f>ROUND(I307*H307,2)</f>
        <v>0</v>
      </c>
      <c r="BL307" s="17" t="s">
        <v>484</v>
      </c>
      <c r="BM307" s="232" t="s">
        <v>490</v>
      </c>
    </row>
    <row r="308" s="2" customFormat="1">
      <c r="A308" s="38"/>
      <c r="B308" s="39"/>
      <c r="C308" s="40"/>
      <c r="D308" s="234" t="s">
        <v>141</v>
      </c>
      <c r="E308" s="40"/>
      <c r="F308" s="235" t="s">
        <v>491</v>
      </c>
      <c r="G308" s="40"/>
      <c r="H308" s="40"/>
      <c r="I308" s="236"/>
      <c r="J308" s="40"/>
      <c r="K308" s="40"/>
      <c r="L308" s="44"/>
      <c r="M308" s="237"/>
      <c r="N308" s="238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141</v>
      </c>
      <c r="AU308" s="17" t="s">
        <v>86</v>
      </c>
    </row>
    <row r="309" s="2" customFormat="1" ht="16.5" customHeight="1">
      <c r="A309" s="38"/>
      <c r="B309" s="39"/>
      <c r="C309" s="220" t="s">
        <v>492</v>
      </c>
      <c r="D309" s="220" t="s">
        <v>135</v>
      </c>
      <c r="E309" s="221" t="s">
        <v>493</v>
      </c>
      <c r="F309" s="222" t="s">
        <v>494</v>
      </c>
      <c r="G309" s="223" t="s">
        <v>483</v>
      </c>
      <c r="H309" s="224">
        <v>1</v>
      </c>
      <c r="I309" s="225"/>
      <c r="J309" s="226">
        <f>ROUND(I309*H309,2)</f>
        <v>0</v>
      </c>
      <c r="K309" s="227"/>
      <c r="L309" s="44"/>
      <c r="M309" s="228" t="s">
        <v>1</v>
      </c>
      <c r="N309" s="229" t="s">
        <v>41</v>
      </c>
      <c r="O309" s="91"/>
      <c r="P309" s="230">
        <f>O309*H309</f>
        <v>0</v>
      </c>
      <c r="Q309" s="230">
        <v>0</v>
      </c>
      <c r="R309" s="230">
        <f>Q309*H309</f>
        <v>0</v>
      </c>
      <c r="S309" s="230">
        <v>0</v>
      </c>
      <c r="T309" s="231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2" t="s">
        <v>484</v>
      </c>
      <c r="AT309" s="232" t="s">
        <v>135</v>
      </c>
      <c r="AU309" s="232" t="s">
        <v>86</v>
      </c>
      <c r="AY309" s="17" t="s">
        <v>133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7" t="s">
        <v>84</v>
      </c>
      <c r="BK309" s="233">
        <f>ROUND(I309*H309,2)</f>
        <v>0</v>
      </c>
      <c r="BL309" s="17" t="s">
        <v>484</v>
      </c>
      <c r="BM309" s="232" t="s">
        <v>495</v>
      </c>
    </row>
    <row r="310" s="2" customFormat="1">
      <c r="A310" s="38"/>
      <c r="B310" s="39"/>
      <c r="C310" s="40"/>
      <c r="D310" s="234" t="s">
        <v>141</v>
      </c>
      <c r="E310" s="40"/>
      <c r="F310" s="235" t="s">
        <v>496</v>
      </c>
      <c r="G310" s="40"/>
      <c r="H310" s="40"/>
      <c r="I310" s="236"/>
      <c r="J310" s="40"/>
      <c r="K310" s="40"/>
      <c r="L310" s="44"/>
      <c r="M310" s="237"/>
      <c r="N310" s="238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141</v>
      </c>
      <c r="AU310" s="17" t="s">
        <v>86</v>
      </c>
    </row>
    <row r="311" s="2" customFormat="1" ht="16.5" customHeight="1">
      <c r="A311" s="38"/>
      <c r="B311" s="39"/>
      <c r="C311" s="220" t="s">
        <v>497</v>
      </c>
      <c r="D311" s="220" t="s">
        <v>135</v>
      </c>
      <c r="E311" s="221" t="s">
        <v>498</v>
      </c>
      <c r="F311" s="222" t="s">
        <v>499</v>
      </c>
      <c r="G311" s="223" t="s">
        <v>483</v>
      </c>
      <c r="H311" s="224">
        <v>1</v>
      </c>
      <c r="I311" s="225"/>
      <c r="J311" s="226">
        <f>ROUND(I311*H311,2)</f>
        <v>0</v>
      </c>
      <c r="K311" s="227"/>
      <c r="L311" s="44"/>
      <c r="M311" s="228" t="s">
        <v>1</v>
      </c>
      <c r="N311" s="229" t="s">
        <v>41</v>
      </c>
      <c r="O311" s="91"/>
      <c r="P311" s="230">
        <f>O311*H311</f>
        <v>0</v>
      </c>
      <c r="Q311" s="230">
        <v>0</v>
      </c>
      <c r="R311" s="230">
        <f>Q311*H311</f>
        <v>0</v>
      </c>
      <c r="S311" s="230">
        <v>0</v>
      </c>
      <c r="T311" s="231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2" t="s">
        <v>484</v>
      </c>
      <c r="AT311" s="232" t="s">
        <v>135</v>
      </c>
      <c r="AU311" s="232" t="s">
        <v>86</v>
      </c>
      <c r="AY311" s="17" t="s">
        <v>133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7" t="s">
        <v>84</v>
      </c>
      <c r="BK311" s="233">
        <f>ROUND(I311*H311,2)</f>
        <v>0</v>
      </c>
      <c r="BL311" s="17" t="s">
        <v>484</v>
      </c>
      <c r="BM311" s="232" t="s">
        <v>500</v>
      </c>
    </row>
    <row r="312" s="2" customFormat="1">
      <c r="A312" s="38"/>
      <c r="B312" s="39"/>
      <c r="C312" s="40"/>
      <c r="D312" s="234" t="s">
        <v>141</v>
      </c>
      <c r="E312" s="40"/>
      <c r="F312" s="235" t="s">
        <v>499</v>
      </c>
      <c r="G312" s="40"/>
      <c r="H312" s="40"/>
      <c r="I312" s="236"/>
      <c r="J312" s="40"/>
      <c r="K312" s="40"/>
      <c r="L312" s="44"/>
      <c r="M312" s="237"/>
      <c r="N312" s="238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141</v>
      </c>
      <c r="AU312" s="17" t="s">
        <v>86</v>
      </c>
    </row>
    <row r="313" s="12" customFormat="1" ht="22.8" customHeight="1">
      <c r="A313" s="12"/>
      <c r="B313" s="204"/>
      <c r="C313" s="205"/>
      <c r="D313" s="206" t="s">
        <v>75</v>
      </c>
      <c r="E313" s="218" t="s">
        <v>501</v>
      </c>
      <c r="F313" s="218" t="s">
        <v>502</v>
      </c>
      <c r="G313" s="205"/>
      <c r="H313" s="205"/>
      <c r="I313" s="208"/>
      <c r="J313" s="219">
        <f>BK313</f>
        <v>0</v>
      </c>
      <c r="K313" s="205"/>
      <c r="L313" s="210"/>
      <c r="M313" s="211"/>
      <c r="N313" s="212"/>
      <c r="O313" s="212"/>
      <c r="P313" s="213">
        <f>SUM(P314:P317)</f>
        <v>0</v>
      </c>
      <c r="Q313" s="212"/>
      <c r="R313" s="213">
        <f>SUM(R314:R317)</f>
        <v>0</v>
      </c>
      <c r="S313" s="212"/>
      <c r="T313" s="214">
        <f>SUM(T314:T317)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5" t="s">
        <v>159</v>
      </c>
      <c r="AT313" s="216" t="s">
        <v>75</v>
      </c>
      <c r="AU313" s="216" t="s">
        <v>84</v>
      </c>
      <c r="AY313" s="215" t="s">
        <v>133</v>
      </c>
      <c r="BK313" s="217">
        <f>SUM(BK314:BK317)</f>
        <v>0</v>
      </c>
    </row>
    <row r="314" s="2" customFormat="1" ht="16.5" customHeight="1">
      <c r="A314" s="38"/>
      <c r="B314" s="39"/>
      <c r="C314" s="220" t="s">
        <v>503</v>
      </c>
      <c r="D314" s="220" t="s">
        <v>135</v>
      </c>
      <c r="E314" s="221" t="s">
        <v>504</v>
      </c>
      <c r="F314" s="222" t="s">
        <v>502</v>
      </c>
      <c r="G314" s="223" t="s">
        <v>483</v>
      </c>
      <c r="H314" s="224">
        <v>1</v>
      </c>
      <c r="I314" s="225"/>
      <c r="J314" s="226">
        <f>ROUND(I314*H314,2)</f>
        <v>0</v>
      </c>
      <c r="K314" s="227"/>
      <c r="L314" s="44"/>
      <c r="M314" s="228" t="s">
        <v>1</v>
      </c>
      <c r="N314" s="229" t="s">
        <v>41</v>
      </c>
      <c r="O314" s="91"/>
      <c r="P314" s="230">
        <f>O314*H314</f>
        <v>0</v>
      </c>
      <c r="Q314" s="230">
        <v>0</v>
      </c>
      <c r="R314" s="230">
        <f>Q314*H314</f>
        <v>0</v>
      </c>
      <c r="S314" s="230">
        <v>0</v>
      </c>
      <c r="T314" s="231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2" t="s">
        <v>484</v>
      </c>
      <c r="AT314" s="232" t="s">
        <v>135</v>
      </c>
      <c r="AU314" s="232" t="s">
        <v>86</v>
      </c>
      <c r="AY314" s="17" t="s">
        <v>133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7" t="s">
        <v>84</v>
      </c>
      <c r="BK314" s="233">
        <f>ROUND(I314*H314,2)</f>
        <v>0</v>
      </c>
      <c r="BL314" s="17" t="s">
        <v>484</v>
      </c>
      <c r="BM314" s="232" t="s">
        <v>505</v>
      </c>
    </row>
    <row r="315" s="2" customFormat="1">
      <c r="A315" s="38"/>
      <c r="B315" s="39"/>
      <c r="C315" s="40"/>
      <c r="D315" s="234" t="s">
        <v>141</v>
      </c>
      <c r="E315" s="40"/>
      <c r="F315" s="235" t="s">
        <v>502</v>
      </c>
      <c r="G315" s="40"/>
      <c r="H315" s="40"/>
      <c r="I315" s="236"/>
      <c r="J315" s="40"/>
      <c r="K315" s="40"/>
      <c r="L315" s="44"/>
      <c r="M315" s="237"/>
      <c r="N315" s="238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141</v>
      </c>
      <c r="AU315" s="17" t="s">
        <v>86</v>
      </c>
    </row>
    <row r="316" s="2" customFormat="1" ht="16.5" customHeight="1">
      <c r="A316" s="38"/>
      <c r="B316" s="39"/>
      <c r="C316" s="220" t="s">
        <v>506</v>
      </c>
      <c r="D316" s="220" t="s">
        <v>135</v>
      </c>
      <c r="E316" s="221" t="s">
        <v>507</v>
      </c>
      <c r="F316" s="222" t="s">
        <v>508</v>
      </c>
      <c r="G316" s="223" t="s">
        <v>483</v>
      </c>
      <c r="H316" s="224">
        <v>1</v>
      </c>
      <c r="I316" s="225"/>
      <c r="J316" s="226">
        <f>ROUND(I316*H316,2)</f>
        <v>0</v>
      </c>
      <c r="K316" s="227"/>
      <c r="L316" s="44"/>
      <c r="M316" s="228" t="s">
        <v>1</v>
      </c>
      <c r="N316" s="229" t="s">
        <v>41</v>
      </c>
      <c r="O316" s="91"/>
      <c r="P316" s="230">
        <f>O316*H316</f>
        <v>0</v>
      </c>
      <c r="Q316" s="230">
        <v>0</v>
      </c>
      <c r="R316" s="230">
        <f>Q316*H316</f>
        <v>0</v>
      </c>
      <c r="S316" s="230">
        <v>0</v>
      </c>
      <c r="T316" s="231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2" t="s">
        <v>484</v>
      </c>
      <c r="AT316" s="232" t="s">
        <v>135</v>
      </c>
      <c r="AU316" s="232" t="s">
        <v>86</v>
      </c>
      <c r="AY316" s="17" t="s">
        <v>133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7" t="s">
        <v>84</v>
      </c>
      <c r="BK316" s="233">
        <f>ROUND(I316*H316,2)</f>
        <v>0</v>
      </c>
      <c r="BL316" s="17" t="s">
        <v>484</v>
      </c>
      <c r="BM316" s="232" t="s">
        <v>509</v>
      </c>
    </row>
    <row r="317" s="2" customFormat="1">
      <c r="A317" s="38"/>
      <c r="B317" s="39"/>
      <c r="C317" s="40"/>
      <c r="D317" s="234" t="s">
        <v>141</v>
      </c>
      <c r="E317" s="40"/>
      <c r="F317" s="235" t="s">
        <v>510</v>
      </c>
      <c r="G317" s="40"/>
      <c r="H317" s="40"/>
      <c r="I317" s="236"/>
      <c r="J317" s="40"/>
      <c r="K317" s="40"/>
      <c r="L317" s="44"/>
      <c r="M317" s="237"/>
      <c r="N317" s="238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141</v>
      </c>
      <c r="AU317" s="17" t="s">
        <v>86</v>
      </c>
    </row>
    <row r="318" s="12" customFormat="1" ht="22.8" customHeight="1">
      <c r="A318" s="12"/>
      <c r="B318" s="204"/>
      <c r="C318" s="205"/>
      <c r="D318" s="206" t="s">
        <v>75</v>
      </c>
      <c r="E318" s="218" t="s">
        <v>511</v>
      </c>
      <c r="F318" s="218" t="s">
        <v>512</v>
      </c>
      <c r="G318" s="205"/>
      <c r="H318" s="205"/>
      <c r="I318" s="208"/>
      <c r="J318" s="219">
        <f>BK318</f>
        <v>0</v>
      </c>
      <c r="K318" s="205"/>
      <c r="L318" s="210"/>
      <c r="M318" s="211"/>
      <c r="N318" s="212"/>
      <c r="O318" s="212"/>
      <c r="P318" s="213">
        <f>SUM(P319:P320)</f>
        <v>0</v>
      </c>
      <c r="Q318" s="212"/>
      <c r="R318" s="213">
        <f>SUM(R319:R320)</f>
        <v>0</v>
      </c>
      <c r="S318" s="212"/>
      <c r="T318" s="214">
        <f>SUM(T319:T320)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5" t="s">
        <v>159</v>
      </c>
      <c r="AT318" s="216" t="s">
        <v>75</v>
      </c>
      <c r="AU318" s="216" t="s">
        <v>84</v>
      </c>
      <c r="AY318" s="215" t="s">
        <v>133</v>
      </c>
      <c r="BK318" s="217">
        <f>SUM(BK319:BK320)</f>
        <v>0</v>
      </c>
    </row>
    <row r="319" s="2" customFormat="1" ht="16.5" customHeight="1">
      <c r="A319" s="38"/>
      <c r="B319" s="39"/>
      <c r="C319" s="220" t="s">
        <v>513</v>
      </c>
      <c r="D319" s="220" t="s">
        <v>135</v>
      </c>
      <c r="E319" s="221" t="s">
        <v>514</v>
      </c>
      <c r="F319" s="222" t="s">
        <v>515</v>
      </c>
      <c r="G319" s="223" t="s">
        <v>483</v>
      </c>
      <c r="H319" s="224">
        <v>5</v>
      </c>
      <c r="I319" s="225"/>
      <c r="J319" s="226">
        <f>ROUND(I319*H319,2)</f>
        <v>0</v>
      </c>
      <c r="K319" s="227"/>
      <c r="L319" s="44"/>
      <c r="M319" s="228" t="s">
        <v>1</v>
      </c>
      <c r="N319" s="229" t="s">
        <v>41</v>
      </c>
      <c r="O319" s="91"/>
      <c r="P319" s="230">
        <f>O319*H319</f>
        <v>0</v>
      </c>
      <c r="Q319" s="230">
        <v>0</v>
      </c>
      <c r="R319" s="230">
        <f>Q319*H319</f>
        <v>0</v>
      </c>
      <c r="S319" s="230">
        <v>0</v>
      </c>
      <c r="T319" s="231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2" t="s">
        <v>484</v>
      </c>
      <c r="AT319" s="232" t="s">
        <v>135</v>
      </c>
      <c r="AU319" s="232" t="s">
        <v>86</v>
      </c>
      <c r="AY319" s="17" t="s">
        <v>133</v>
      </c>
      <c r="BE319" s="233">
        <f>IF(N319="základní",J319,0)</f>
        <v>0</v>
      </c>
      <c r="BF319" s="233">
        <f>IF(N319="snížená",J319,0)</f>
        <v>0</v>
      </c>
      <c r="BG319" s="233">
        <f>IF(N319="zákl. přenesená",J319,0)</f>
        <v>0</v>
      </c>
      <c r="BH319" s="233">
        <f>IF(N319="sníž. přenesená",J319,0)</f>
        <v>0</v>
      </c>
      <c r="BI319" s="233">
        <f>IF(N319="nulová",J319,0)</f>
        <v>0</v>
      </c>
      <c r="BJ319" s="17" t="s">
        <v>84</v>
      </c>
      <c r="BK319" s="233">
        <f>ROUND(I319*H319,2)</f>
        <v>0</v>
      </c>
      <c r="BL319" s="17" t="s">
        <v>484</v>
      </c>
      <c r="BM319" s="232" t="s">
        <v>516</v>
      </c>
    </row>
    <row r="320" s="2" customFormat="1">
      <c r="A320" s="38"/>
      <c r="B320" s="39"/>
      <c r="C320" s="40"/>
      <c r="D320" s="234" t="s">
        <v>141</v>
      </c>
      <c r="E320" s="40"/>
      <c r="F320" s="235" t="s">
        <v>515</v>
      </c>
      <c r="G320" s="40"/>
      <c r="H320" s="40"/>
      <c r="I320" s="236"/>
      <c r="J320" s="40"/>
      <c r="K320" s="40"/>
      <c r="L320" s="44"/>
      <c r="M320" s="272"/>
      <c r="N320" s="273"/>
      <c r="O320" s="274"/>
      <c r="P320" s="274"/>
      <c r="Q320" s="274"/>
      <c r="R320" s="274"/>
      <c r="S320" s="274"/>
      <c r="T320" s="27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141</v>
      </c>
      <c r="AU320" s="17" t="s">
        <v>86</v>
      </c>
    </row>
    <row r="321" s="2" customFormat="1" ht="6.96" customHeight="1">
      <c r="A321" s="38"/>
      <c r="B321" s="66"/>
      <c r="C321" s="67"/>
      <c r="D321" s="67"/>
      <c r="E321" s="67"/>
      <c r="F321" s="67"/>
      <c r="G321" s="67"/>
      <c r="H321" s="67"/>
      <c r="I321" s="67"/>
      <c r="J321" s="67"/>
      <c r="K321" s="67"/>
      <c r="L321" s="44"/>
      <c r="M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</row>
  </sheetData>
  <sheetProtection sheet="1" autoFilter="0" formatColumns="0" formatRows="0" objects="1" scenarios="1" spinCount="100000" saltValue="gvKb7N8tXwW/QN4OGWMef6V1JHPWQoGhLWjuViC6g8xCcdfm6kxfeHXGvID5+NBxXVnOj7kDZpe8odk3mfKzCw==" hashValue="FUBEOkjUydknK5StIFrZBn/pIo5iR2LMp6pT3unaZEh9QXGT/jZzAWE6yoQrhZg+58chyd7RqPVFJvex71DzOQ==" algorithmName="SHA-512" password="CC35"/>
  <autoFilter ref="C126:K32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Kyjov - MK ul. Svatoborská, Riegrova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517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34</v>
      </c>
      <c r="G12" s="38"/>
      <c r="H12" s="38"/>
      <c r="I12" s="141" t="s">
        <v>22</v>
      </c>
      <c r="J12" s="145" t="str">
        <f>'Rekapitulace stavby'!AN8</f>
        <v>11. 1. 2022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>Město Kyjov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ROUND((SUM(BE122:BE275)),  2)</f>
        <v>0</v>
      </c>
      <c r="G33" s="38"/>
      <c r="H33" s="38"/>
      <c r="I33" s="156">
        <v>0.20999999999999999</v>
      </c>
      <c r="J33" s="155">
        <f>ROUND(((SUM(BE122:BE275))*I33),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ROUND((SUM(BF122:BF275)),  2)</f>
        <v>0</v>
      </c>
      <c r="G34" s="38"/>
      <c r="H34" s="38"/>
      <c r="I34" s="156">
        <v>0.14999999999999999</v>
      </c>
      <c r="J34" s="155">
        <f>ROUND(((SUM(BF122:BF275))*I34),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ROUND((SUM(BG122:BG275)),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ROUND((SUM(BH122:BH275)),  2)</f>
        <v>0</v>
      </c>
      <c r="G36" s="38"/>
      <c r="H36" s="38"/>
      <c r="I36" s="156">
        <v>0.14999999999999999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ROUND((SUM(BI122:BI275)),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Kyjov - MK ul. Svatoborská, Riegrova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SO02 - Veřejné osvětlení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11. 1. 2022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Kyjov</v>
      </c>
      <c r="G91" s="40"/>
      <c r="H91" s="40"/>
      <c r="I91" s="32" t="s">
        <v>30</v>
      </c>
      <c r="J91" s="36" t="str">
        <f>E21</f>
        <v>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0"/>
      <c r="C97" s="181"/>
      <c r="D97" s="182" t="s">
        <v>518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519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520</v>
      </c>
      <c r="E99" s="189"/>
      <c r="F99" s="189"/>
      <c r="G99" s="189"/>
      <c r="H99" s="189"/>
      <c r="I99" s="189"/>
      <c r="J99" s="190">
        <f>J205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521</v>
      </c>
      <c r="E100" s="189"/>
      <c r="F100" s="189"/>
      <c r="G100" s="189"/>
      <c r="H100" s="189"/>
      <c r="I100" s="189"/>
      <c r="J100" s="190">
        <f>J214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522</v>
      </c>
      <c r="E101" s="189"/>
      <c r="F101" s="189"/>
      <c r="G101" s="189"/>
      <c r="H101" s="189"/>
      <c r="I101" s="189"/>
      <c r="J101" s="190">
        <f>J243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523</v>
      </c>
      <c r="E102" s="189"/>
      <c r="F102" s="189"/>
      <c r="G102" s="189"/>
      <c r="H102" s="189"/>
      <c r="I102" s="189"/>
      <c r="J102" s="190">
        <f>J266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118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5" t="str">
        <f>E7</f>
        <v>Kyjov - MK ul. Svatoborská, Riegrova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SO02 - Veřejné osvětlení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11. 1. 2022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Město Kyjov</v>
      </c>
      <c r="G118" s="40"/>
      <c r="H118" s="40"/>
      <c r="I118" s="32" t="s">
        <v>30</v>
      </c>
      <c r="J118" s="36" t="str">
        <f>E21</f>
        <v>Projekce DS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2"/>
      <c r="B121" s="193"/>
      <c r="C121" s="194" t="s">
        <v>119</v>
      </c>
      <c r="D121" s="195" t="s">
        <v>61</v>
      </c>
      <c r="E121" s="195" t="s">
        <v>57</v>
      </c>
      <c r="F121" s="195" t="s">
        <v>58</v>
      </c>
      <c r="G121" s="195" t="s">
        <v>120</v>
      </c>
      <c r="H121" s="195" t="s">
        <v>121</v>
      </c>
      <c r="I121" s="195" t="s">
        <v>122</v>
      </c>
      <c r="J121" s="196" t="s">
        <v>104</v>
      </c>
      <c r="K121" s="197" t="s">
        <v>123</v>
      </c>
      <c r="L121" s="198"/>
      <c r="M121" s="100" t="s">
        <v>1</v>
      </c>
      <c r="N121" s="101" t="s">
        <v>40</v>
      </c>
      <c r="O121" s="101" t="s">
        <v>124</v>
      </c>
      <c r="P121" s="101" t="s">
        <v>125</v>
      </c>
      <c r="Q121" s="101" t="s">
        <v>126</v>
      </c>
      <c r="R121" s="101" t="s">
        <v>127</v>
      </c>
      <c r="S121" s="101" t="s">
        <v>128</v>
      </c>
      <c r="T121" s="102" t="s">
        <v>129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8"/>
      <c r="B122" s="39"/>
      <c r="C122" s="107" t="s">
        <v>130</v>
      </c>
      <c r="D122" s="40"/>
      <c r="E122" s="40"/>
      <c r="F122" s="40"/>
      <c r="G122" s="40"/>
      <c r="H122" s="40"/>
      <c r="I122" s="40"/>
      <c r="J122" s="199">
        <f>BK122</f>
        <v>0</v>
      </c>
      <c r="K122" s="40"/>
      <c r="L122" s="44"/>
      <c r="M122" s="103"/>
      <c r="N122" s="200"/>
      <c r="O122" s="104"/>
      <c r="P122" s="201">
        <f>P123</f>
        <v>0</v>
      </c>
      <c r="Q122" s="104"/>
      <c r="R122" s="201">
        <f>R123</f>
        <v>0</v>
      </c>
      <c r="S122" s="104"/>
      <c r="T122" s="202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106</v>
      </c>
      <c r="BK122" s="203">
        <f>BK123</f>
        <v>0</v>
      </c>
    </row>
    <row r="123" s="12" customFormat="1" ht="25.92" customHeight="1">
      <c r="A123" s="12"/>
      <c r="B123" s="204"/>
      <c r="C123" s="205"/>
      <c r="D123" s="206" t="s">
        <v>75</v>
      </c>
      <c r="E123" s="207" t="s">
        <v>524</v>
      </c>
      <c r="F123" s="207" t="s">
        <v>525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P124+P205+P214+P243+P266</f>
        <v>0</v>
      </c>
      <c r="Q123" s="212"/>
      <c r="R123" s="213">
        <f>R124+R205+R214+R243+R266</f>
        <v>0</v>
      </c>
      <c r="S123" s="212"/>
      <c r="T123" s="214">
        <f>T124+T205+T214+T243+T266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84</v>
      </c>
      <c r="AT123" s="216" t="s">
        <v>75</v>
      </c>
      <c r="AU123" s="216" t="s">
        <v>76</v>
      </c>
      <c r="AY123" s="215" t="s">
        <v>133</v>
      </c>
      <c r="BK123" s="217">
        <f>BK124+BK205+BK214+BK243+BK266</f>
        <v>0</v>
      </c>
    </row>
    <row r="124" s="12" customFormat="1" ht="22.8" customHeight="1">
      <c r="A124" s="12"/>
      <c r="B124" s="204"/>
      <c r="C124" s="205"/>
      <c r="D124" s="206" t="s">
        <v>75</v>
      </c>
      <c r="E124" s="218" t="s">
        <v>526</v>
      </c>
      <c r="F124" s="218" t="s">
        <v>527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SUM(P125:P204)</f>
        <v>0</v>
      </c>
      <c r="Q124" s="212"/>
      <c r="R124" s="213">
        <f>SUM(R125:R204)</f>
        <v>0</v>
      </c>
      <c r="S124" s="212"/>
      <c r="T124" s="214">
        <f>SUM(T125:T204)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84</v>
      </c>
      <c r="AT124" s="216" t="s">
        <v>75</v>
      </c>
      <c r="AU124" s="216" t="s">
        <v>84</v>
      </c>
      <c r="AY124" s="215" t="s">
        <v>133</v>
      </c>
      <c r="BK124" s="217">
        <f>SUM(BK125:BK204)</f>
        <v>0</v>
      </c>
    </row>
    <row r="125" s="2" customFormat="1" ht="16.5" customHeight="1">
      <c r="A125" s="38"/>
      <c r="B125" s="39"/>
      <c r="C125" s="250" t="s">
        <v>84</v>
      </c>
      <c r="D125" s="250" t="s">
        <v>183</v>
      </c>
      <c r="E125" s="251" t="s">
        <v>528</v>
      </c>
      <c r="F125" s="252" t="s">
        <v>529</v>
      </c>
      <c r="G125" s="253" t="s">
        <v>167</v>
      </c>
      <c r="H125" s="254">
        <v>90</v>
      </c>
      <c r="I125" s="255"/>
      <c r="J125" s="256">
        <f>ROUND(I125*H125,2)</f>
        <v>0</v>
      </c>
      <c r="K125" s="257"/>
      <c r="L125" s="258"/>
      <c r="M125" s="259" t="s">
        <v>1</v>
      </c>
      <c r="N125" s="260" t="s">
        <v>41</v>
      </c>
      <c r="O125" s="91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2" t="s">
        <v>177</v>
      </c>
      <c r="AT125" s="232" t="s">
        <v>183</v>
      </c>
      <c r="AU125" s="232" t="s">
        <v>86</v>
      </c>
      <c r="AY125" s="17" t="s">
        <v>133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7" t="s">
        <v>84</v>
      </c>
      <c r="BK125" s="233">
        <f>ROUND(I125*H125,2)</f>
        <v>0</v>
      </c>
      <c r="BL125" s="17" t="s">
        <v>139</v>
      </c>
      <c r="BM125" s="232" t="s">
        <v>86</v>
      </c>
    </row>
    <row r="126" s="2" customFormat="1">
      <c r="A126" s="38"/>
      <c r="B126" s="39"/>
      <c r="C126" s="40"/>
      <c r="D126" s="234" t="s">
        <v>141</v>
      </c>
      <c r="E126" s="40"/>
      <c r="F126" s="235" t="s">
        <v>529</v>
      </c>
      <c r="G126" s="40"/>
      <c r="H126" s="40"/>
      <c r="I126" s="236"/>
      <c r="J126" s="40"/>
      <c r="K126" s="40"/>
      <c r="L126" s="44"/>
      <c r="M126" s="237"/>
      <c r="N126" s="238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141</v>
      </c>
      <c r="AU126" s="17" t="s">
        <v>86</v>
      </c>
    </row>
    <row r="127" s="2" customFormat="1" ht="16.5" customHeight="1">
      <c r="A127" s="38"/>
      <c r="B127" s="39"/>
      <c r="C127" s="250" t="s">
        <v>86</v>
      </c>
      <c r="D127" s="250" t="s">
        <v>183</v>
      </c>
      <c r="E127" s="251" t="s">
        <v>530</v>
      </c>
      <c r="F127" s="252" t="s">
        <v>531</v>
      </c>
      <c r="G127" s="253" t="s">
        <v>167</v>
      </c>
      <c r="H127" s="254">
        <v>300</v>
      </c>
      <c r="I127" s="255"/>
      <c r="J127" s="256">
        <f>ROUND(I127*H127,2)</f>
        <v>0</v>
      </c>
      <c r="K127" s="257"/>
      <c r="L127" s="258"/>
      <c r="M127" s="259" t="s">
        <v>1</v>
      </c>
      <c r="N127" s="260" t="s">
        <v>41</v>
      </c>
      <c r="O127" s="91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2" t="s">
        <v>177</v>
      </c>
      <c r="AT127" s="232" t="s">
        <v>183</v>
      </c>
      <c r="AU127" s="232" t="s">
        <v>86</v>
      </c>
      <c r="AY127" s="17" t="s">
        <v>133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84</v>
      </c>
      <c r="BK127" s="233">
        <f>ROUND(I127*H127,2)</f>
        <v>0</v>
      </c>
      <c r="BL127" s="17" t="s">
        <v>139</v>
      </c>
      <c r="BM127" s="232" t="s">
        <v>139</v>
      </c>
    </row>
    <row r="128" s="2" customFormat="1">
      <c r="A128" s="38"/>
      <c r="B128" s="39"/>
      <c r="C128" s="40"/>
      <c r="D128" s="234" t="s">
        <v>141</v>
      </c>
      <c r="E128" s="40"/>
      <c r="F128" s="235" t="s">
        <v>531</v>
      </c>
      <c r="G128" s="40"/>
      <c r="H128" s="40"/>
      <c r="I128" s="236"/>
      <c r="J128" s="40"/>
      <c r="K128" s="40"/>
      <c r="L128" s="44"/>
      <c r="M128" s="237"/>
      <c r="N128" s="238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141</v>
      </c>
      <c r="AU128" s="17" t="s">
        <v>86</v>
      </c>
    </row>
    <row r="129" s="2" customFormat="1" ht="16.5" customHeight="1">
      <c r="A129" s="38"/>
      <c r="B129" s="39"/>
      <c r="C129" s="250" t="s">
        <v>149</v>
      </c>
      <c r="D129" s="250" t="s">
        <v>183</v>
      </c>
      <c r="E129" s="251" t="s">
        <v>532</v>
      </c>
      <c r="F129" s="252" t="s">
        <v>533</v>
      </c>
      <c r="G129" s="253" t="s">
        <v>186</v>
      </c>
      <c r="H129" s="254">
        <v>130</v>
      </c>
      <c r="I129" s="255"/>
      <c r="J129" s="256">
        <f>ROUND(I129*H129,2)</f>
        <v>0</v>
      </c>
      <c r="K129" s="257"/>
      <c r="L129" s="258"/>
      <c r="M129" s="259" t="s">
        <v>1</v>
      </c>
      <c r="N129" s="260" t="s">
        <v>41</v>
      </c>
      <c r="O129" s="91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2" t="s">
        <v>177</v>
      </c>
      <c r="AT129" s="232" t="s">
        <v>183</v>
      </c>
      <c r="AU129" s="232" t="s">
        <v>86</v>
      </c>
      <c r="AY129" s="17" t="s">
        <v>133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84</v>
      </c>
      <c r="BK129" s="233">
        <f>ROUND(I129*H129,2)</f>
        <v>0</v>
      </c>
      <c r="BL129" s="17" t="s">
        <v>139</v>
      </c>
      <c r="BM129" s="232" t="s">
        <v>164</v>
      </c>
    </row>
    <row r="130" s="2" customFormat="1">
      <c r="A130" s="38"/>
      <c r="B130" s="39"/>
      <c r="C130" s="40"/>
      <c r="D130" s="234" t="s">
        <v>141</v>
      </c>
      <c r="E130" s="40"/>
      <c r="F130" s="235" t="s">
        <v>533</v>
      </c>
      <c r="G130" s="40"/>
      <c r="H130" s="40"/>
      <c r="I130" s="236"/>
      <c r="J130" s="40"/>
      <c r="K130" s="40"/>
      <c r="L130" s="44"/>
      <c r="M130" s="237"/>
      <c r="N130" s="238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141</v>
      </c>
      <c r="AU130" s="17" t="s">
        <v>86</v>
      </c>
    </row>
    <row r="131" s="2" customFormat="1" ht="44.25" customHeight="1">
      <c r="A131" s="38"/>
      <c r="B131" s="39"/>
      <c r="C131" s="250" t="s">
        <v>139</v>
      </c>
      <c r="D131" s="250" t="s">
        <v>183</v>
      </c>
      <c r="E131" s="251" t="s">
        <v>534</v>
      </c>
      <c r="F131" s="252" t="s">
        <v>535</v>
      </c>
      <c r="G131" s="253" t="s">
        <v>536</v>
      </c>
      <c r="H131" s="254">
        <v>9</v>
      </c>
      <c r="I131" s="255"/>
      <c r="J131" s="256">
        <f>ROUND(I131*H131,2)</f>
        <v>0</v>
      </c>
      <c r="K131" s="257"/>
      <c r="L131" s="258"/>
      <c r="M131" s="259" t="s">
        <v>1</v>
      </c>
      <c r="N131" s="260" t="s">
        <v>41</v>
      </c>
      <c r="O131" s="91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2" t="s">
        <v>177</v>
      </c>
      <c r="AT131" s="232" t="s">
        <v>183</v>
      </c>
      <c r="AU131" s="232" t="s">
        <v>86</v>
      </c>
      <c r="AY131" s="17" t="s">
        <v>133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84</v>
      </c>
      <c r="BK131" s="233">
        <f>ROUND(I131*H131,2)</f>
        <v>0</v>
      </c>
      <c r="BL131" s="17" t="s">
        <v>139</v>
      </c>
      <c r="BM131" s="232" t="s">
        <v>177</v>
      </c>
    </row>
    <row r="132" s="2" customFormat="1">
      <c r="A132" s="38"/>
      <c r="B132" s="39"/>
      <c r="C132" s="40"/>
      <c r="D132" s="234" t="s">
        <v>141</v>
      </c>
      <c r="E132" s="40"/>
      <c r="F132" s="235" t="s">
        <v>535</v>
      </c>
      <c r="G132" s="40"/>
      <c r="H132" s="40"/>
      <c r="I132" s="236"/>
      <c r="J132" s="40"/>
      <c r="K132" s="40"/>
      <c r="L132" s="44"/>
      <c r="M132" s="237"/>
      <c r="N132" s="238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141</v>
      </c>
      <c r="AU132" s="17" t="s">
        <v>86</v>
      </c>
    </row>
    <row r="133" s="2" customFormat="1" ht="24.15" customHeight="1">
      <c r="A133" s="38"/>
      <c r="B133" s="39"/>
      <c r="C133" s="220" t="s">
        <v>159</v>
      </c>
      <c r="D133" s="220" t="s">
        <v>135</v>
      </c>
      <c r="E133" s="221" t="s">
        <v>537</v>
      </c>
      <c r="F133" s="222" t="s">
        <v>538</v>
      </c>
      <c r="G133" s="223" t="s">
        <v>536</v>
      </c>
      <c r="H133" s="224">
        <v>1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41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139</v>
      </c>
      <c r="AT133" s="232" t="s">
        <v>135</v>
      </c>
      <c r="AU133" s="232" t="s">
        <v>86</v>
      </c>
      <c r="AY133" s="17" t="s">
        <v>133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84</v>
      </c>
      <c r="BK133" s="233">
        <f>ROUND(I133*H133,2)</f>
        <v>0</v>
      </c>
      <c r="BL133" s="17" t="s">
        <v>139</v>
      </c>
      <c r="BM133" s="232" t="s">
        <v>189</v>
      </c>
    </row>
    <row r="134" s="2" customFormat="1">
      <c r="A134" s="38"/>
      <c r="B134" s="39"/>
      <c r="C134" s="40"/>
      <c r="D134" s="234" t="s">
        <v>141</v>
      </c>
      <c r="E134" s="40"/>
      <c r="F134" s="235" t="s">
        <v>538</v>
      </c>
      <c r="G134" s="40"/>
      <c r="H134" s="40"/>
      <c r="I134" s="236"/>
      <c r="J134" s="40"/>
      <c r="K134" s="40"/>
      <c r="L134" s="44"/>
      <c r="M134" s="237"/>
      <c r="N134" s="238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141</v>
      </c>
      <c r="AU134" s="17" t="s">
        <v>86</v>
      </c>
    </row>
    <row r="135" s="2" customFormat="1" ht="44.25" customHeight="1">
      <c r="A135" s="38"/>
      <c r="B135" s="39"/>
      <c r="C135" s="250" t="s">
        <v>164</v>
      </c>
      <c r="D135" s="250" t="s">
        <v>183</v>
      </c>
      <c r="E135" s="251" t="s">
        <v>539</v>
      </c>
      <c r="F135" s="252" t="s">
        <v>540</v>
      </c>
      <c r="G135" s="253" t="s">
        <v>536</v>
      </c>
      <c r="H135" s="254">
        <v>5</v>
      </c>
      <c r="I135" s="255"/>
      <c r="J135" s="256">
        <f>ROUND(I135*H135,2)</f>
        <v>0</v>
      </c>
      <c r="K135" s="257"/>
      <c r="L135" s="258"/>
      <c r="M135" s="259" t="s">
        <v>1</v>
      </c>
      <c r="N135" s="260" t="s">
        <v>41</v>
      </c>
      <c r="O135" s="91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2" t="s">
        <v>177</v>
      </c>
      <c r="AT135" s="232" t="s">
        <v>183</v>
      </c>
      <c r="AU135" s="232" t="s">
        <v>86</v>
      </c>
      <c r="AY135" s="17" t="s">
        <v>133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84</v>
      </c>
      <c r="BK135" s="233">
        <f>ROUND(I135*H135,2)</f>
        <v>0</v>
      </c>
      <c r="BL135" s="17" t="s">
        <v>139</v>
      </c>
      <c r="BM135" s="232" t="s">
        <v>200</v>
      </c>
    </row>
    <row r="136" s="2" customFormat="1">
      <c r="A136" s="38"/>
      <c r="B136" s="39"/>
      <c r="C136" s="40"/>
      <c r="D136" s="234" t="s">
        <v>141</v>
      </c>
      <c r="E136" s="40"/>
      <c r="F136" s="235" t="s">
        <v>540</v>
      </c>
      <c r="G136" s="40"/>
      <c r="H136" s="40"/>
      <c r="I136" s="236"/>
      <c r="J136" s="40"/>
      <c r="K136" s="40"/>
      <c r="L136" s="44"/>
      <c r="M136" s="237"/>
      <c r="N136" s="238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141</v>
      </c>
      <c r="AU136" s="17" t="s">
        <v>86</v>
      </c>
    </row>
    <row r="137" s="2" customFormat="1" ht="16.5" customHeight="1">
      <c r="A137" s="38"/>
      <c r="B137" s="39"/>
      <c r="C137" s="220" t="s">
        <v>171</v>
      </c>
      <c r="D137" s="220" t="s">
        <v>135</v>
      </c>
      <c r="E137" s="221" t="s">
        <v>541</v>
      </c>
      <c r="F137" s="222" t="s">
        <v>542</v>
      </c>
      <c r="G137" s="223" t="s">
        <v>536</v>
      </c>
      <c r="H137" s="224">
        <v>1</v>
      </c>
      <c r="I137" s="225"/>
      <c r="J137" s="226">
        <f>ROUND(I137*H137,2)</f>
        <v>0</v>
      </c>
      <c r="K137" s="227"/>
      <c r="L137" s="44"/>
      <c r="M137" s="228" t="s">
        <v>1</v>
      </c>
      <c r="N137" s="229" t="s">
        <v>41</v>
      </c>
      <c r="O137" s="91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2" t="s">
        <v>139</v>
      </c>
      <c r="AT137" s="232" t="s">
        <v>135</v>
      </c>
      <c r="AU137" s="232" t="s">
        <v>86</v>
      </c>
      <c r="AY137" s="17" t="s">
        <v>133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7" t="s">
        <v>84</v>
      </c>
      <c r="BK137" s="233">
        <f>ROUND(I137*H137,2)</f>
        <v>0</v>
      </c>
      <c r="BL137" s="17" t="s">
        <v>139</v>
      </c>
      <c r="BM137" s="232" t="s">
        <v>211</v>
      </c>
    </row>
    <row r="138" s="2" customFormat="1">
      <c r="A138" s="38"/>
      <c r="B138" s="39"/>
      <c r="C138" s="40"/>
      <c r="D138" s="234" t="s">
        <v>141</v>
      </c>
      <c r="E138" s="40"/>
      <c r="F138" s="235" t="s">
        <v>542</v>
      </c>
      <c r="G138" s="40"/>
      <c r="H138" s="40"/>
      <c r="I138" s="236"/>
      <c r="J138" s="40"/>
      <c r="K138" s="40"/>
      <c r="L138" s="44"/>
      <c r="M138" s="237"/>
      <c r="N138" s="238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141</v>
      </c>
      <c r="AU138" s="17" t="s">
        <v>86</v>
      </c>
    </row>
    <row r="139" s="2" customFormat="1" ht="44.25" customHeight="1">
      <c r="A139" s="38"/>
      <c r="B139" s="39"/>
      <c r="C139" s="250" t="s">
        <v>177</v>
      </c>
      <c r="D139" s="250" t="s">
        <v>183</v>
      </c>
      <c r="E139" s="251" t="s">
        <v>543</v>
      </c>
      <c r="F139" s="252" t="s">
        <v>544</v>
      </c>
      <c r="G139" s="253" t="s">
        <v>536</v>
      </c>
      <c r="H139" s="254">
        <v>1</v>
      </c>
      <c r="I139" s="255"/>
      <c r="J139" s="256">
        <f>ROUND(I139*H139,2)</f>
        <v>0</v>
      </c>
      <c r="K139" s="257"/>
      <c r="L139" s="258"/>
      <c r="M139" s="259" t="s">
        <v>1</v>
      </c>
      <c r="N139" s="260" t="s">
        <v>41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177</v>
      </c>
      <c r="AT139" s="232" t="s">
        <v>183</v>
      </c>
      <c r="AU139" s="232" t="s">
        <v>86</v>
      </c>
      <c r="AY139" s="17" t="s">
        <v>133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84</v>
      </c>
      <c r="BK139" s="233">
        <f>ROUND(I139*H139,2)</f>
        <v>0</v>
      </c>
      <c r="BL139" s="17" t="s">
        <v>139</v>
      </c>
      <c r="BM139" s="232" t="s">
        <v>223</v>
      </c>
    </row>
    <row r="140" s="2" customFormat="1">
      <c r="A140" s="38"/>
      <c r="B140" s="39"/>
      <c r="C140" s="40"/>
      <c r="D140" s="234" t="s">
        <v>141</v>
      </c>
      <c r="E140" s="40"/>
      <c r="F140" s="235" t="s">
        <v>544</v>
      </c>
      <c r="G140" s="40"/>
      <c r="H140" s="40"/>
      <c r="I140" s="236"/>
      <c r="J140" s="40"/>
      <c r="K140" s="40"/>
      <c r="L140" s="44"/>
      <c r="M140" s="237"/>
      <c r="N140" s="238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141</v>
      </c>
      <c r="AU140" s="17" t="s">
        <v>86</v>
      </c>
    </row>
    <row r="141" s="2" customFormat="1" ht="24.15" customHeight="1">
      <c r="A141" s="38"/>
      <c r="B141" s="39"/>
      <c r="C141" s="250" t="s">
        <v>182</v>
      </c>
      <c r="D141" s="250" t="s">
        <v>183</v>
      </c>
      <c r="E141" s="251" t="s">
        <v>545</v>
      </c>
      <c r="F141" s="252" t="s">
        <v>546</v>
      </c>
      <c r="G141" s="253" t="s">
        <v>536</v>
      </c>
      <c r="H141" s="254">
        <v>2</v>
      </c>
      <c r="I141" s="255"/>
      <c r="J141" s="256">
        <f>ROUND(I141*H141,2)</f>
        <v>0</v>
      </c>
      <c r="K141" s="257"/>
      <c r="L141" s="258"/>
      <c r="M141" s="259" t="s">
        <v>1</v>
      </c>
      <c r="N141" s="260" t="s">
        <v>41</v>
      </c>
      <c r="O141" s="91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2" t="s">
        <v>177</v>
      </c>
      <c r="AT141" s="232" t="s">
        <v>183</v>
      </c>
      <c r="AU141" s="232" t="s">
        <v>86</v>
      </c>
      <c r="AY141" s="17" t="s">
        <v>133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7" t="s">
        <v>84</v>
      </c>
      <c r="BK141" s="233">
        <f>ROUND(I141*H141,2)</f>
        <v>0</v>
      </c>
      <c r="BL141" s="17" t="s">
        <v>139</v>
      </c>
      <c r="BM141" s="232" t="s">
        <v>233</v>
      </c>
    </row>
    <row r="142" s="2" customFormat="1">
      <c r="A142" s="38"/>
      <c r="B142" s="39"/>
      <c r="C142" s="40"/>
      <c r="D142" s="234" t="s">
        <v>141</v>
      </c>
      <c r="E142" s="40"/>
      <c r="F142" s="235" t="s">
        <v>546</v>
      </c>
      <c r="G142" s="40"/>
      <c r="H142" s="40"/>
      <c r="I142" s="236"/>
      <c r="J142" s="40"/>
      <c r="K142" s="40"/>
      <c r="L142" s="44"/>
      <c r="M142" s="237"/>
      <c r="N142" s="238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141</v>
      </c>
      <c r="AU142" s="17" t="s">
        <v>86</v>
      </c>
    </row>
    <row r="143" s="2" customFormat="1" ht="24.15" customHeight="1">
      <c r="A143" s="38"/>
      <c r="B143" s="39"/>
      <c r="C143" s="250" t="s">
        <v>189</v>
      </c>
      <c r="D143" s="250" t="s">
        <v>183</v>
      </c>
      <c r="E143" s="251" t="s">
        <v>547</v>
      </c>
      <c r="F143" s="252" t="s">
        <v>548</v>
      </c>
      <c r="G143" s="253" t="s">
        <v>536</v>
      </c>
      <c r="H143" s="254">
        <v>2</v>
      </c>
      <c r="I143" s="255"/>
      <c r="J143" s="256">
        <f>ROUND(I143*H143,2)</f>
        <v>0</v>
      </c>
      <c r="K143" s="257"/>
      <c r="L143" s="258"/>
      <c r="M143" s="259" t="s">
        <v>1</v>
      </c>
      <c r="N143" s="260" t="s">
        <v>41</v>
      </c>
      <c r="O143" s="91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2" t="s">
        <v>177</v>
      </c>
      <c r="AT143" s="232" t="s">
        <v>183</v>
      </c>
      <c r="AU143" s="232" t="s">
        <v>86</v>
      </c>
      <c r="AY143" s="17" t="s">
        <v>133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7" t="s">
        <v>84</v>
      </c>
      <c r="BK143" s="233">
        <f>ROUND(I143*H143,2)</f>
        <v>0</v>
      </c>
      <c r="BL143" s="17" t="s">
        <v>139</v>
      </c>
      <c r="BM143" s="232" t="s">
        <v>243</v>
      </c>
    </row>
    <row r="144" s="2" customFormat="1">
      <c r="A144" s="38"/>
      <c r="B144" s="39"/>
      <c r="C144" s="40"/>
      <c r="D144" s="234" t="s">
        <v>141</v>
      </c>
      <c r="E144" s="40"/>
      <c r="F144" s="235" t="s">
        <v>548</v>
      </c>
      <c r="G144" s="40"/>
      <c r="H144" s="40"/>
      <c r="I144" s="236"/>
      <c r="J144" s="40"/>
      <c r="K144" s="40"/>
      <c r="L144" s="44"/>
      <c r="M144" s="237"/>
      <c r="N144" s="238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141</v>
      </c>
      <c r="AU144" s="17" t="s">
        <v>86</v>
      </c>
    </row>
    <row r="145" s="2" customFormat="1" ht="24.15" customHeight="1">
      <c r="A145" s="38"/>
      <c r="B145" s="39"/>
      <c r="C145" s="250" t="s">
        <v>194</v>
      </c>
      <c r="D145" s="250" t="s">
        <v>183</v>
      </c>
      <c r="E145" s="251" t="s">
        <v>549</v>
      </c>
      <c r="F145" s="252" t="s">
        <v>550</v>
      </c>
      <c r="G145" s="253" t="s">
        <v>536</v>
      </c>
      <c r="H145" s="254">
        <v>3</v>
      </c>
      <c r="I145" s="255"/>
      <c r="J145" s="256">
        <f>ROUND(I145*H145,2)</f>
        <v>0</v>
      </c>
      <c r="K145" s="257"/>
      <c r="L145" s="258"/>
      <c r="M145" s="259" t="s">
        <v>1</v>
      </c>
      <c r="N145" s="260" t="s">
        <v>41</v>
      </c>
      <c r="O145" s="91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2" t="s">
        <v>177</v>
      </c>
      <c r="AT145" s="232" t="s">
        <v>183</v>
      </c>
      <c r="AU145" s="232" t="s">
        <v>86</v>
      </c>
      <c r="AY145" s="17" t="s">
        <v>133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84</v>
      </c>
      <c r="BK145" s="233">
        <f>ROUND(I145*H145,2)</f>
        <v>0</v>
      </c>
      <c r="BL145" s="17" t="s">
        <v>139</v>
      </c>
      <c r="BM145" s="232" t="s">
        <v>253</v>
      </c>
    </row>
    <row r="146" s="2" customFormat="1">
      <c r="A146" s="38"/>
      <c r="B146" s="39"/>
      <c r="C146" s="40"/>
      <c r="D146" s="234" t="s">
        <v>141</v>
      </c>
      <c r="E146" s="40"/>
      <c r="F146" s="235" t="s">
        <v>550</v>
      </c>
      <c r="G146" s="40"/>
      <c r="H146" s="40"/>
      <c r="I146" s="236"/>
      <c r="J146" s="40"/>
      <c r="K146" s="40"/>
      <c r="L146" s="44"/>
      <c r="M146" s="237"/>
      <c r="N146" s="238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141</v>
      </c>
      <c r="AU146" s="17" t="s">
        <v>86</v>
      </c>
    </row>
    <row r="147" s="2" customFormat="1" ht="24.15" customHeight="1">
      <c r="A147" s="38"/>
      <c r="B147" s="39"/>
      <c r="C147" s="250" t="s">
        <v>200</v>
      </c>
      <c r="D147" s="250" t="s">
        <v>183</v>
      </c>
      <c r="E147" s="251" t="s">
        <v>545</v>
      </c>
      <c r="F147" s="252" t="s">
        <v>546</v>
      </c>
      <c r="G147" s="253" t="s">
        <v>536</v>
      </c>
      <c r="H147" s="254">
        <v>3</v>
      </c>
      <c r="I147" s="255"/>
      <c r="J147" s="256">
        <f>ROUND(I147*H147,2)</f>
        <v>0</v>
      </c>
      <c r="K147" s="257"/>
      <c r="L147" s="258"/>
      <c r="M147" s="259" t="s">
        <v>1</v>
      </c>
      <c r="N147" s="260" t="s">
        <v>41</v>
      </c>
      <c r="O147" s="91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2" t="s">
        <v>177</v>
      </c>
      <c r="AT147" s="232" t="s">
        <v>183</v>
      </c>
      <c r="AU147" s="232" t="s">
        <v>86</v>
      </c>
      <c r="AY147" s="17" t="s">
        <v>133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84</v>
      </c>
      <c r="BK147" s="233">
        <f>ROUND(I147*H147,2)</f>
        <v>0</v>
      </c>
      <c r="BL147" s="17" t="s">
        <v>139</v>
      </c>
      <c r="BM147" s="232" t="s">
        <v>264</v>
      </c>
    </row>
    <row r="148" s="2" customFormat="1">
      <c r="A148" s="38"/>
      <c r="B148" s="39"/>
      <c r="C148" s="40"/>
      <c r="D148" s="234" t="s">
        <v>141</v>
      </c>
      <c r="E148" s="40"/>
      <c r="F148" s="235" t="s">
        <v>546</v>
      </c>
      <c r="G148" s="40"/>
      <c r="H148" s="40"/>
      <c r="I148" s="236"/>
      <c r="J148" s="40"/>
      <c r="K148" s="40"/>
      <c r="L148" s="44"/>
      <c r="M148" s="237"/>
      <c r="N148" s="238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141</v>
      </c>
      <c r="AU148" s="17" t="s">
        <v>86</v>
      </c>
    </row>
    <row r="149" s="2" customFormat="1" ht="24.15" customHeight="1">
      <c r="A149" s="38"/>
      <c r="B149" s="39"/>
      <c r="C149" s="250" t="s">
        <v>206</v>
      </c>
      <c r="D149" s="250" t="s">
        <v>183</v>
      </c>
      <c r="E149" s="251" t="s">
        <v>547</v>
      </c>
      <c r="F149" s="252" t="s">
        <v>548</v>
      </c>
      <c r="G149" s="253" t="s">
        <v>536</v>
      </c>
      <c r="H149" s="254">
        <v>3</v>
      </c>
      <c r="I149" s="255"/>
      <c r="J149" s="256">
        <f>ROUND(I149*H149,2)</f>
        <v>0</v>
      </c>
      <c r="K149" s="257"/>
      <c r="L149" s="258"/>
      <c r="M149" s="259" t="s">
        <v>1</v>
      </c>
      <c r="N149" s="260" t="s">
        <v>41</v>
      </c>
      <c r="O149" s="91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2" t="s">
        <v>177</v>
      </c>
      <c r="AT149" s="232" t="s">
        <v>183</v>
      </c>
      <c r="AU149" s="232" t="s">
        <v>86</v>
      </c>
      <c r="AY149" s="17" t="s">
        <v>133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7" t="s">
        <v>84</v>
      </c>
      <c r="BK149" s="233">
        <f>ROUND(I149*H149,2)</f>
        <v>0</v>
      </c>
      <c r="BL149" s="17" t="s">
        <v>139</v>
      </c>
      <c r="BM149" s="232" t="s">
        <v>275</v>
      </c>
    </row>
    <row r="150" s="2" customFormat="1">
      <c r="A150" s="38"/>
      <c r="B150" s="39"/>
      <c r="C150" s="40"/>
      <c r="D150" s="234" t="s">
        <v>141</v>
      </c>
      <c r="E150" s="40"/>
      <c r="F150" s="235" t="s">
        <v>548</v>
      </c>
      <c r="G150" s="40"/>
      <c r="H150" s="40"/>
      <c r="I150" s="236"/>
      <c r="J150" s="40"/>
      <c r="K150" s="40"/>
      <c r="L150" s="44"/>
      <c r="M150" s="237"/>
      <c r="N150" s="238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141</v>
      </c>
      <c r="AU150" s="17" t="s">
        <v>86</v>
      </c>
    </row>
    <row r="151" s="2" customFormat="1" ht="24.15" customHeight="1">
      <c r="A151" s="38"/>
      <c r="B151" s="39"/>
      <c r="C151" s="250" t="s">
        <v>211</v>
      </c>
      <c r="D151" s="250" t="s">
        <v>183</v>
      </c>
      <c r="E151" s="251" t="s">
        <v>551</v>
      </c>
      <c r="F151" s="252" t="s">
        <v>552</v>
      </c>
      <c r="G151" s="253" t="s">
        <v>536</v>
      </c>
      <c r="H151" s="254">
        <v>3</v>
      </c>
      <c r="I151" s="255"/>
      <c r="J151" s="256">
        <f>ROUND(I151*H151,2)</f>
        <v>0</v>
      </c>
      <c r="K151" s="257"/>
      <c r="L151" s="258"/>
      <c r="M151" s="259" t="s">
        <v>1</v>
      </c>
      <c r="N151" s="260" t="s">
        <v>41</v>
      </c>
      <c r="O151" s="91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2" t="s">
        <v>177</v>
      </c>
      <c r="AT151" s="232" t="s">
        <v>183</v>
      </c>
      <c r="AU151" s="232" t="s">
        <v>86</v>
      </c>
      <c r="AY151" s="17" t="s">
        <v>133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84</v>
      </c>
      <c r="BK151" s="233">
        <f>ROUND(I151*H151,2)</f>
        <v>0</v>
      </c>
      <c r="BL151" s="17" t="s">
        <v>139</v>
      </c>
      <c r="BM151" s="232" t="s">
        <v>287</v>
      </c>
    </row>
    <row r="152" s="2" customFormat="1">
      <c r="A152" s="38"/>
      <c r="B152" s="39"/>
      <c r="C152" s="40"/>
      <c r="D152" s="234" t="s">
        <v>141</v>
      </c>
      <c r="E152" s="40"/>
      <c r="F152" s="235" t="s">
        <v>552</v>
      </c>
      <c r="G152" s="40"/>
      <c r="H152" s="40"/>
      <c r="I152" s="236"/>
      <c r="J152" s="40"/>
      <c r="K152" s="40"/>
      <c r="L152" s="44"/>
      <c r="M152" s="237"/>
      <c r="N152" s="238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141</v>
      </c>
      <c r="AU152" s="17" t="s">
        <v>86</v>
      </c>
    </row>
    <row r="153" s="2" customFormat="1" ht="24.15" customHeight="1">
      <c r="A153" s="38"/>
      <c r="B153" s="39"/>
      <c r="C153" s="250" t="s">
        <v>8</v>
      </c>
      <c r="D153" s="250" t="s">
        <v>183</v>
      </c>
      <c r="E153" s="251" t="s">
        <v>545</v>
      </c>
      <c r="F153" s="252" t="s">
        <v>546</v>
      </c>
      <c r="G153" s="253" t="s">
        <v>536</v>
      </c>
      <c r="H153" s="254">
        <v>1</v>
      </c>
      <c r="I153" s="255"/>
      <c r="J153" s="256">
        <f>ROUND(I153*H153,2)</f>
        <v>0</v>
      </c>
      <c r="K153" s="257"/>
      <c r="L153" s="258"/>
      <c r="M153" s="259" t="s">
        <v>1</v>
      </c>
      <c r="N153" s="260" t="s">
        <v>41</v>
      </c>
      <c r="O153" s="91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2" t="s">
        <v>177</v>
      </c>
      <c r="AT153" s="232" t="s">
        <v>183</v>
      </c>
      <c r="AU153" s="232" t="s">
        <v>86</v>
      </c>
      <c r="AY153" s="17" t="s">
        <v>133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84</v>
      </c>
      <c r="BK153" s="233">
        <f>ROUND(I153*H153,2)</f>
        <v>0</v>
      </c>
      <c r="BL153" s="17" t="s">
        <v>139</v>
      </c>
      <c r="BM153" s="232" t="s">
        <v>297</v>
      </c>
    </row>
    <row r="154" s="2" customFormat="1">
      <c r="A154" s="38"/>
      <c r="B154" s="39"/>
      <c r="C154" s="40"/>
      <c r="D154" s="234" t="s">
        <v>141</v>
      </c>
      <c r="E154" s="40"/>
      <c r="F154" s="235" t="s">
        <v>546</v>
      </c>
      <c r="G154" s="40"/>
      <c r="H154" s="40"/>
      <c r="I154" s="236"/>
      <c r="J154" s="40"/>
      <c r="K154" s="40"/>
      <c r="L154" s="44"/>
      <c r="M154" s="237"/>
      <c r="N154" s="238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141</v>
      </c>
      <c r="AU154" s="17" t="s">
        <v>86</v>
      </c>
    </row>
    <row r="155" s="2" customFormat="1" ht="24.15" customHeight="1">
      <c r="A155" s="38"/>
      <c r="B155" s="39"/>
      <c r="C155" s="250" t="s">
        <v>223</v>
      </c>
      <c r="D155" s="250" t="s">
        <v>183</v>
      </c>
      <c r="E155" s="251" t="s">
        <v>547</v>
      </c>
      <c r="F155" s="252" t="s">
        <v>548</v>
      </c>
      <c r="G155" s="253" t="s">
        <v>536</v>
      </c>
      <c r="H155" s="254">
        <v>1</v>
      </c>
      <c r="I155" s="255"/>
      <c r="J155" s="256">
        <f>ROUND(I155*H155,2)</f>
        <v>0</v>
      </c>
      <c r="K155" s="257"/>
      <c r="L155" s="258"/>
      <c r="M155" s="259" t="s">
        <v>1</v>
      </c>
      <c r="N155" s="260" t="s">
        <v>41</v>
      </c>
      <c r="O155" s="91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2" t="s">
        <v>177</v>
      </c>
      <c r="AT155" s="232" t="s">
        <v>183</v>
      </c>
      <c r="AU155" s="232" t="s">
        <v>86</v>
      </c>
      <c r="AY155" s="17" t="s">
        <v>133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84</v>
      </c>
      <c r="BK155" s="233">
        <f>ROUND(I155*H155,2)</f>
        <v>0</v>
      </c>
      <c r="BL155" s="17" t="s">
        <v>139</v>
      </c>
      <c r="BM155" s="232" t="s">
        <v>312</v>
      </c>
    </row>
    <row r="156" s="2" customFormat="1">
      <c r="A156" s="38"/>
      <c r="B156" s="39"/>
      <c r="C156" s="40"/>
      <c r="D156" s="234" t="s">
        <v>141</v>
      </c>
      <c r="E156" s="40"/>
      <c r="F156" s="235" t="s">
        <v>548</v>
      </c>
      <c r="G156" s="40"/>
      <c r="H156" s="40"/>
      <c r="I156" s="236"/>
      <c r="J156" s="40"/>
      <c r="K156" s="40"/>
      <c r="L156" s="44"/>
      <c r="M156" s="237"/>
      <c r="N156" s="238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141</v>
      </c>
      <c r="AU156" s="17" t="s">
        <v>86</v>
      </c>
    </row>
    <row r="157" s="2" customFormat="1" ht="24.15" customHeight="1">
      <c r="A157" s="38"/>
      <c r="B157" s="39"/>
      <c r="C157" s="250" t="s">
        <v>228</v>
      </c>
      <c r="D157" s="250" t="s">
        <v>183</v>
      </c>
      <c r="E157" s="251" t="s">
        <v>549</v>
      </c>
      <c r="F157" s="252" t="s">
        <v>550</v>
      </c>
      <c r="G157" s="253" t="s">
        <v>536</v>
      </c>
      <c r="H157" s="254">
        <v>3</v>
      </c>
      <c r="I157" s="255"/>
      <c r="J157" s="256">
        <f>ROUND(I157*H157,2)</f>
        <v>0</v>
      </c>
      <c r="K157" s="257"/>
      <c r="L157" s="258"/>
      <c r="M157" s="259" t="s">
        <v>1</v>
      </c>
      <c r="N157" s="260" t="s">
        <v>41</v>
      </c>
      <c r="O157" s="91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2" t="s">
        <v>177</v>
      </c>
      <c r="AT157" s="232" t="s">
        <v>183</v>
      </c>
      <c r="AU157" s="232" t="s">
        <v>86</v>
      </c>
      <c r="AY157" s="17" t="s">
        <v>133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84</v>
      </c>
      <c r="BK157" s="233">
        <f>ROUND(I157*H157,2)</f>
        <v>0</v>
      </c>
      <c r="BL157" s="17" t="s">
        <v>139</v>
      </c>
      <c r="BM157" s="232" t="s">
        <v>325</v>
      </c>
    </row>
    <row r="158" s="2" customFormat="1">
      <c r="A158" s="38"/>
      <c r="B158" s="39"/>
      <c r="C158" s="40"/>
      <c r="D158" s="234" t="s">
        <v>141</v>
      </c>
      <c r="E158" s="40"/>
      <c r="F158" s="235" t="s">
        <v>550</v>
      </c>
      <c r="G158" s="40"/>
      <c r="H158" s="40"/>
      <c r="I158" s="236"/>
      <c r="J158" s="40"/>
      <c r="K158" s="40"/>
      <c r="L158" s="44"/>
      <c r="M158" s="237"/>
      <c r="N158" s="238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141</v>
      </c>
      <c r="AU158" s="17" t="s">
        <v>86</v>
      </c>
    </row>
    <row r="159" s="2" customFormat="1" ht="24.15" customHeight="1">
      <c r="A159" s="38"/>
      <c r="B159" s="39"/>
      <c r="C159" s="250" t="s">
        <v>233</v>
      </c>
      <c r="D159" s="250" t="s">
        <v>183</v>
      </c>
      <c r="E159" s="251" t="s">
        <v>553</v>
      </c>
      <c r="F159" s="252" t="s">
        <v>554</v>
      </c>
      <c r="G159" s="253" t="s">
        <v>536</v>
      </c>
      <c r="H159" s="254">
        <v>1</v>
      </c>
      <c r="I159" s="255"/>
      <c r="J159" s="256">
        <f>ROUND(I159*H159,2)</f>
        <v>0</v>
      </c>
      <c r="K159" s="257"/>
      <c r="L159" s="258"/>
      <c r="M159" s="259" t="s">
        <v>1</v>
      </c>
      <c r="N159" s="260" t="s">
        <v>41</v>
      </c>
      <c r="O159" s="91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2" t="s">
        <v>177</v>
      </c>
      <c r="AT159" s="232" t="s">
        <v>183</v>
      </c>
      <c r="AU159" s="232" t="s">
        <v>86</v>
      </c>
      <c r="AY159" s="17" t="s">
        <v>133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84</v>
      </c>
      <c r="BK159" s="233">
        <f>ROUND(I159*H159,2)</f>
        <v>0</v>
      </c>
      <c r="BL159" s="17" t="s">
        <v>139</v>
      </c>
      <c r="BM159" s="232" t="s">
        <v>339</v>
      </c>
    </row>
    <row r="160" s="2" customFormat="1">
      <c r="A160" s="38"/>
      <c r="B160" s="39"/>
      <c r="C160" s="40"/>
      <c r="D160" s="234" t="s">
        <v>141</v>
      </c>
      <c r="E160" s="40"/>
      <c r="F160" s="235" t="s">
        <v>554</v>
      </c>
      <c r="G160" s="40"/>
      <c r="H160" s="40"/>
      <c r="I160" s="236"/>
      <c r="J160" s="40"/>
      <c r="K160" s="40"/>
      <c r="L160" s="44"/>
      <c r="M160" s="237"/>
      <c r="N160" s="238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141</v>
      </c>
      <c r="AU160" s="17" t="s">
        <v>86</v>
      </c>
    </row>
    <row r="161" s="2" customFormat="1" ht="24.15" customHeight="1">
      <c r="A161" s="38"/>
      <c r="B161" s="39"/>
      <c r="C161" s="250" t="s">
        <v>238</v>
      </c>
      <c r="D161" s="250" t="s">
        <v>183</v>
      </c>
      <c r="E161" s="251" t="s">
        <v>545</v>
      </c>
      <c r="F161" s="252" t="s">
        <v>546</v>
      </c>
      <c r="G161" s="253" t="s">
        <v>536</v>
      </c>
      <c r="H161" s="254">
        <v>2</v>
      </c>
      <c r="I161" s="255"/>
      <c r="J161" s="256">
        <f>ROUND(I161*H161,2)</f>
        <v>0</v>
      </c>
      <c r="K161" s="257"/>
      <c r="L161" s="258"/>
      <c r="M161" s="259" t="s">
        <v>1</v>
      </c>
      <c r="N161" s="260" t="s">
        <v>41</v>
      </c>
      <c r="O161" s="91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2" t="s">
        <v>177</v>
      </c>
      <c r="AT161" s="232" t="s">
        <v>183</v>
      </c>
      <c r="AU161" s="232" t="s">
        <v>86</v>
      </c>
      <c r="AY161" s="17" t="s">
        <v>133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84</v>
      </c>
      <c r="BK161" s="233">
        <f>ROUND(I161*H161,2)</f>
        <v>0</v>
      </c>
      <c r="BL161" s="17" t="s">
        <v>139</v>
      </c>
      <c r="BM161" s="232" t="s">
        <v>349</v>
      </c>
    </row>
    <row r="162" s="2" customFormat="1">
      <c r="A162" s="38"/>
      <c r="B162" s="39"/>
      <c r="C162" s="40"/>
      <c r="D162" s="234" t="s">
        <v>141</v>
      </c>
      <c r="E162" s="40"/>
      <c r="F162" s="235" t="s">
        <v>546</v>
      </c>
      <c r="G162" s="40"/>
      <c r="H162" s="40"/>
      <c r="I162" s="236"/>
      <c r="J162" s="40"/>
      <c r="K162" s="40"/>
      <c r="L162" s="44"/>
      <c r="M162" s="237"/>
      <c r="N162" s="238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141</v>
      </c>
      <c r="AU162" s="17" t="s">
        <v>86</v>
      </c>
    </row>
    <row r="163" s="2" customFormat="1" ht="24.15" customHeight="1">
      <c r="A163" s="38"/>
      <c r="B163" s="39"/>
      <c r="C163" s="250" t="s">
        <v>243</v>
      </c>
      <c r="D163" s="250" t="s">
        <v>183</v>
      </c>
      <c r="E163" s="251" t="s">
        <v>547</v>
      </c>
      <c r="F163" s="252" t="s">
        <v>548</v>
      </c>
      <c r="G163" s="253" t="s">
        <v>536</v>
      </c>
      <c r="H163" s="254">
        <v>2</v>
      </c>
      <c r="I163" s="255"/>
      <c r="J163" s="256">
        <f>ROUND(I163*H163,2)</f>
        <v>0</v>
      </c>
      <c r="K163" s="257"/>
      <c r="L163" s="258"/>
      <c r="M163" s="259" t="s">
        <v>1</v>
      </c>
      <c r="N163" s="260" t="s">
        <v>41</v>
      </c>
      <c r="O163" s="91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2" t="s">
        <v>177</v>
      </c>
      <c r="AT163" s="232" t="s">
        <v>183</v>
      </c>
      <c r="AU163" s="232" t="s">
        <v>86</v>
      </c>
      <c r="AY163" s="17" t="s">
        <v>133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84</v>
      </c>
      <c r="BK163" s="233">
        <f>ROUND(I163*H163,2)</f>
        <v>0</v>
      </c>
      <c r="BL163" s="17" t="s">
        <v>139</v>
      </c>
      <c r="BM163" s="232" t="s">
        <v>360</v>
      </c>
    </row>
    <row r="164" s="2" customFormat="1">
      <c r="A164" s="38"/>
      <c r="B164" s="39"/>
      <c r="C164" s="40"/>
      <c r="D164" s="234" t="s">
        <v>141</v>
      </c>
      <c r="E164" s="40"/>
      <c r="F164" s="235" t="s">
        <v>548</v>
      </c>
      <c r="G164" s="40"/>
      <c r="H164" s="40"/>
      <c r="I164" s="236"/>
      <c r="J164" s="40"/>
      <c r="K164" s="40"/>
      <c r="L164" s="44"/>
      <c r="M164" s="237"/>
      <c r="N164" s="238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141</v>
      </c>
      <c r="AU164" s="17" t="s">
        <v>86</v>
      </c>
    </row>
    <row r="165" s="2" customFormat="1" ht="16.5" customHeight="1">
      <c r="A165" s="38"/>
      <c r="B165" s="39"/>
      <c r="C165" s="250" t="s">
        <v>7</v>
      </c>
      <c r="D165" s="250" t="s">
        <v>183</v>
      </c>
      <c r="E165" s="251" t="s">
        <v>555</v>
      </c>
      <c r="F165" s="252" t="s">
        <v>556</v>
      </c>
      <c r="G165" s="253" t="s">
        <v>536</v>
      </c>
      <c r="H165" s="254">
        <v>2</v>
      </c>
      <c r="I165" s="255"/>
      <c r="J165" s="256">
        <f>ROUND(I165*H165,2)</f>
        <v>0</v>
      </c>
      <c r="K165" s="257"/>
      <c r="L165" s="258"/>
      <c r="M165" s="259" t="s">
        <v>1</v>
      </c>
      <c r="N165" s="260" t="s">
        <v>41</v>
      </c>
      <c r="O165" s="91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2" t="s">
        <v>177</v>
      </c>
      <c r="AT165" s="232" t="s">
        <v>183</v>
      </c>
      <c r="AU165" s="232" t="s">
        <v>86</v>
      </c>
      <c r="AY165" s="17" t="s">
        <v>133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84</v>
      </c>
      <c r="BK165" s="233">
        <f>ROUND(I165*H165,2)</f>
        <v>0</v>
      </c>
      <c r="BL165" s="17" t="s">
        <v>139</v>
      </c>
      <c r="BM165" s="232" t="s">
        <v>370</v>
      </c>
    </row>
    <row r="166" s="2" customFormat="1">
      <c r="A166" s="38"/>
      <c r="B166" s="39"/>
      <c r="C166" s="40"/>
      <c r="D166" s="234" t="s">
        <v>141</v>
      </c>
      <c r="E166" s="40"/>
      <c r="F166" s="235" t="s">
        <v>556</v>
      </c>
      <c r="G166" s="40"/>
      <c r="H166" s="40"/>
      <c r="I166" s="236"/>
      <c r="J166" s="40"/>
      <c r="K166" s="40"/>
      <c r="L166" s="44"/>
      <c r="M166" s="237"/>
      <c r="N166" s="238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141</v>
      </c>
      <c r="AU166" s="17" t="s">
        <v>86</v>
      </c>
    </row>
    <row r="167" s="2" customFormat="1" ht="24.15" customHeight="1">
      <c r="A167" s="38"/>
      <c r="B167" s="39"/>
      <c r="C167" s="250" t="s">
        <v>253</v>
      </c>
      <c r="D167" s="250" t="s">
        <v>183</v>
      </c>
      <c r="E167" s="251" t="s">
        <v>545</v>
      </c>
      <c r="F167" s="252" t="s">
        <v>546</v>
      </c>
      <c r="G167" s="253" t="s">
        <v>536</v>
      </c>
      <c r="H167" s="254">
        <v>1</v>
      </c>
      <c r="I167" s="255"/>
      <c r="J167" s="256">
        <f>ROUND(I167*H167,2)</f>
        <v>0</v>
      </c>
      <c r="K167" s="257"/>
      <c r="L167" s="258"/>
      <c r="M167" s="259" t="s">
        <v>1</v>
      </c>
      <c r="N167" s="260" t="s">
        <v>41</v>
      </c>
      <c r="O167" s="91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2" t="s">
        <v>177</v>
      </c>
      <c r="AT167" s="232" t="s">
        <v>183</v>
      </c>
      <c r="AU167" s="232" t="s">
        <v>86</v>
      </c>
      <c r="AY167" s="17" t="s">
        <v>133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84</v>
      </c>
      <c r="BK167" s="233">
        <f>ROUND(I167*H167,2)</f>
        <v>0</v>
      </c>
      <c r="BL167" s="17" t="s">
        <v>139</v>
      </c>
      <c r="BM167" s="232" t="s">
        <v>380</v>
      </c>
    </row>
    <row r="168" s="2" customFormat="1">
      <c r="A168" s="38"/>
      <c r="B168" s="39"/>
      <c r="C168" s="40"/>
      <c r="D168" s="234" t="s">
        <v>141</v>
      </c>
      <c r="E168" s="40"/>
      <c r="F168" s="235" t="s">
        <v>546</v>
      </c>
      <c r="G168" s="40"/>
      <c r="H168" s="40"/>
      <c r="I168" s="236"/>
      <c r="J168" s="40"/>
      <c r="K168" s="40"/>
      <c r="L168" s="44"/>
      <c r="M168" s="237"/>
      <c r="N168" s="238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141</v>
      </c>
      <c r="AU168" s="17" t="s">
        <v>86</v>
      </c>
    </row>
    <row r="169" s="2" customFormat="1" ht="24.15" customHeight="1">
      <c r="A169" s="38"/>
      <c r="B169" s="39"/>
      <c r="C169" s="250" t="s">
        <v>259</v>
      </c>
      <c r="D169" s="250" t="s">
        <v>183</v>
      </c>
      <c r="E169" s="251" t="s">
        <v>547</v>
      </c>
      <c r="F169" s="252" t="s">
        <v>548</v>
      </c>
      <c r="G169" s="253" t="s">
        <v>536</v>
      </c>
      <c r="H169" s="254">
        <v>1</v>
      </c>
      <c r="I169" s="255"/>
      <c r="J169" s="256">
        <f>ROUND(I169*H169,2)</f>
        <v>0</v>
      </c>
      <c r="K169" s="257"/>
      <c r="L169" s="258"/>
      <c r="M169" s="259" t="s">
        <v>1</v>
      </c>
      <c r="N169" s="260" t="s">
        <v>41</v>
      </c>
      <c r="O169" s="91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2" t="s">
        <v>177</v>
      </c>
      <c r="AT169" s="232" t="s">
        <v>183</v>
      </c>
      <c r="AU169" s="232" t="s">
        <v>86</v>
      </c>
      <c r="AY169" s="17" t="s">
        <v>133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7" t="s">
        <v>84</v>
      </c>
      <c r="BK169" s="233">
        <f>ROUND(I169*H169,2)</f>
        <v>0</v>
      </c>
      <c r="BL169" s="17" t="s">
        <v>139</v>
      </c>
      <c r="BM169" s="232" t="s">
        <v>390</v>
      </c>
    </row>
    <row r="170" s="2" customFormat="1">
      <c r="A170" s="38"/>
      <c r="B170" s="39"/>
      <c r="C170" s="40"/>
      <c r="D170" s="234" t="s">
        <v>141</v>
      </c>
      <c r="E170" s="40"/>
      <c r="F170" s="235" t="s">
        <v>548</v>
      </c>
      <c r="G170" s="40"/>
      <c r="H170" s="40"/>
      <c r="I170" s="236"/>
      <c r="J170" s="40"/>
      <c r="K170" s="40"/>
      <c r="L170" s="44"/>
      <c r="M170" s="237"/>
      <c r="N170" s="238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141</v>
      </c>
      <c r="AU170" s="17" t="s">
        <v>86</v>
      </c>
    </row>
    <row r="171" s="2" customFormat="1" ht="24.15" customHeight="1">
      <c r="A171" s="38"/>
      <c r="B171" s="39"/>
      <c r="C171" s="250" t="s">
        <v>264</v>
      </c>
      <c r="D171" s="250" t="s">
        <v>183</v>
      </c>
      <c r="E171" s="251" t="s">
        <v>557</v>
      </c>
      <c r="F171" s="252" t="s">
        <v>558</v>
      </c>
      <c r="G171" s="253" t="s">
        <v>536</v>
      </c>
      <c r="H171" s="254">
        <v>1</v>
      </c>
      <c r="I171" s="255"/>
      <c r="J171" s="256">
        <f>ROUND(I171*H171,2)</f>
        <v>0</v>
      </c>
      <c r="K171" s="257"/>
      <c r="L171" s="258"/>
      <c r="M171" s="259" t="s">
        <v>1</v>
      </c>
      <c r="N171" s="260" t="s">
        <v>41</v>
      </c>
      <c r="O171" s="91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2" t="s">
        <v>177</v>
      </c>
      <c r="AT171" s="232" t="s">
        <v>183</v>
      </c>
      <c r="AU171" s="232" t="s">
        <v>86</v>
      </c>
      <c r="AY171" s="17" t="s">
        <v>133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7" t="s">
        <v>84</v>
      </c>
      <c r="BK171" s="233">
        <f>ROUND(I171*H171,2)</f>
        <v>0</v>
      </c>
      <c r="BL171" s="17" t="s">
        <v>139</v>
      </c>
      <c r="BM171" s="232" t="s">
        <v>402</v>
      </c>
    </row>
    <row r="172" s="2" customFormat="1">
      <c r="A172" s="38"/>
      <c r="B172" s="39"/>
      <c r="C172" s="40"/>
      <c r="D172" s="234" t="s">
        <v>141</v>
      </c>
      <c r="E172" s="40"/>
      <c r="F172" s="235" t="s">
        <v>558</v>
      </c>
      <c r="G172" s="40"/>
      <c r="H172" s="40"/>
      <c r="I172" s="236"/>
      <c r="J172" s="40"/>
      <c r="K172" s="40"/>
      <c r="L172" s="44"/>
      <c r="M172" s="237"/>
      <c r="N172" s="238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141</v>
      </c>
      <c r="AU172" s="17" t="s">
        <v>86</v>
      </c>
    </row>
    <row r="173" s="2" customFormat="1" ht="24.15" customHeight="1">
      <c r="A173" s="38"/>
      <c r="B173" s="39"/>
      <c r="C173" s="250" t="s">
        <v>269</v>
      </c>
      <c r="D173" s="250" t="s">
        <v>183</v>
      </c>
      <c r="E173" s="251" t="s">
        <v>559</v>
      </c>
      <c r="F173" s="252" t="s">
        <v>560</v>
      </c>
      <c r="G173" s="253" t="s">
        <v>536</v>
      </c>
      <c r="H173" s="254">
        <v>2</v>
      </c>
      <c r="I173" s="255"/>
      <c r="J173" s="256">
        <f>ROUND(I173*H173,2)</f>
        <v>0</v>
      </c>
      <c r="K173" s="257"/>
      <c r="L173" s="258"/>
      <c r="M173" s="259" t="s">
        <v>1</v>
      </c>
      <c r="N173" s="260" t="s">
        <v>41</v>
      </c>
      <c r="O173" s="91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2" t="s">
        <v>177</v>
      </c>
      <c r="AT173" s="232" t="s">
        <v>183</v>
      </c>
      <c r="AU173" s="232" t="s">
        <v>86</v>
      </c>
      <c r="AY173" s="17" t="s">
        <v>133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84</v>
      </c>
      <c r="BK173" s="233">
        <f>ROUND(I173*H173,2)</f>
        <v>0</v>
      </c>
      <c r="BL173" s="17" t="s">
        <v>139</v>
      </c>
      <c r="BM173" s="232" t="s">
        <v>412</v>
      </c>
    </row>
    <row r="174" s="2" customFormat="1">
      <c r="A174" s="38"/>
      <c r="B174" s="39"/>
      <c r="C174" s="40"/>
      <c r="D174" s="234" t="s">
        <v>141</v>
      </c>
      <c r="E174" s="40"/>
      <c r="F174" s="235" t="s">
        <v>560</v>
      </c>
      <c r="G174" s="40"/>
      <c r="H174" s="40"/>
      <c r="I174" s="236"/>
      <c r="J174" s="40"/>
      <c r="K174" s="40"/>
      <c r="L174" s="44"/>
      <c r="M174" s="237"/>
      <c r="N174" s="238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141</v>
      </c>
      <c r="AU174" s="17" t="s">
        <v>86</v>
      </c>
    </row>
    <row r="175" s="2" customFormat="1" ht="24.15" customHeight="1">
      <c r="A175" s="38"/>
      <c r="B175" s="39"/>
      <c r="C175" s="250" t="s">
        <v>275</v>
      </c>
      <c r="D175" s="250" t="s">
        <v>183</v>
      </c>
      <c r="E175" s="251" t="s">
        <v>561</v>
      </c>
      <c r="F175" s="252" t="s">
        <v>562</v>
      </c>
      <c r="G175" s="253" t="s">
        <v>536</v>
      </c>
      <c r="H175" s="254">
        <v>2</v>
      </c>
      <c r="I175" s="255"/>
      <c r="J175" s="256">
        <f>ROUND(I175*H175,2)</f>
        <v>0</v>
      </c>
      <c r="K175" s="257"/>
      <c r="L175" s="258"/>
      <c r="M175" s="259" t="s">
        <v>1</v>
      </c>
      <c r="N175" s="260" t="s">
        <v>41</v>
      </c>
      <c r="O175" s="91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2" t="s">
        <v>177</v>
      </c>
      <c r="AT175" s="232" t="s">
        <v>183</v>
      </c>
      <c r="AU175" s="232" t="s">
        <v>86</v>
      </c>
      <c r="AY175" s="17" t="s">
        <v>133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7" t="s">
        <v>84</v>
      </c>
      <c r="BK175" s="233">
        <f>ROUND(I175*H175,2)</f>
        <v>0</v>
      </c>
      <c r="BL175" s="17" t="s">
        <v>139</v>
      </c>
      <c r="BM175" s="232" t="s">
        <v>422</v>
      </c>
    </row>
    <row r="176" s="2" customFormat="1">
      <c r="A176" s="38"/>
      <c r="B176" s="39"/>
      <c r="C176" s="40"/>
      <c r="D176" s="234" t="s">
        <v>141</v>
      </c>
      <c r="E176" s="40"/>
      <c r="F176" s="235" t="s">
        <v>562</v>
      </c>
      <c r="G176" s="40"/>
      <c r="H176" s="40"/>
      <c r="I176" s="236"/>
      <c r="J176" s="40"/>
      <c r="K176" s="40"/>
      <c r="L176" s="44"/>
      <c r="M176" s="237"/>
      <c r="N176" s="238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141</v>
      </c>
      <c r="AU176" s="17" t="s">
        <v>86</v>
      </c>
    </row>
    <row r="177" s="2" customFormat="1" ht="24.15" customHeight="1">
      <c r="A177" s="38"/>
      <c r="B177" s="39"/>
      <c r="C177" s="250" t="s">
        <v>281</v>
      </c>
      <c r="D177" s="250" t="s">
        <v>183</v>
      </c>
      <c r="E177" s="251" t="s">
        <v>563</v>
      </c>
      <c r="F177" s="252" t="s">
        <v>564</v>
      </c>
      <c r="G177" s="253" t="s">
        <v>536</v>
      </c>
      <c r="H177" s="254">
        <v>2</v>
      </c>
      <c r="I177" s="255"/>
      <c r="J177" s="256">
        <f>ROUND(I177*H177,2)</f>
        <v>0</v>
      </c>
      <c r="K177" s="257"/>
      <c r="L177" s="258"/>
      <c r="M177" s="259" t="s">
        <v>1</v>
      </c>
      <c r="N177" s="260" t="s">
        <v>41</v>
      </c>
      <c r="O177" s="91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2" t="s">
        <v>177</v>
      </c>
      <c r="AT177" s="232" t="s">
        <v>183</v>
      </c>
      <c r="AU177" s="232" t="s">
        <v>86</v>
      </c>
      <c r="AY177" s="17" t="s">
        <v>133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84</v>
      </c>
      <c r="BK177" s="233">
        <f>ROUND(I177*H177,2)</f>
        <v>0</v>
      </c>
      <c r="BL177" s="17" t="s">
        <v>139</v>
      </c>
      <c r="BM177" s="232" t="s">
        <v>434</v>
      </c>
    </row>
    <row r="178" s="2" customFormat="1">
      <c r="A178" s="38"/>
      <c r="B178" s="39"/>
      <c r="C178" s="40"/>
      <c r="D178" s="234" t="s">
        <v>141</v>
      </c>
      <c r="E178" s="40"/>
      <c r="F178" s="235" t="s">
        <v>564</v>
      </c>
      <c r="G178" s="40"/>
      <c r="H178" s="40"/>
      <c r="I178" s="236"/>
      <c r="J178" s="40"/>
      <c r="K178" s="40"/>
      <c r="L178" s="44"/>
      <c r="M178" s="237"/>
      <c r="N178" s="238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141</v>
      </c>
      <c r="AU178" s="17" t="s">
        <v>86</v>
      </c>
    </row>
    <row r="179" s="2" customFormat="1" ht="24.15" customHeight="1">
      <c r="A179" s="38"/>
      <c r="B179" s="39"/>
      <c r="C179" s="250" t="s">
        <v>287</v>
      </c>
      <c r="D179" s="250" t="s">
        <v>183</v>
      </c>
      <c r="E179" s="251" t="s">
        <v>565</v>
      </c>
      <c r="F179" s="252" t="s">
        <v>566</v>
      </c>
      <c r="G179" s="253" t="s">
        <v>536</v>
      </c>
      <c r="H179" s="254">
        <v>2</v>
      </c>
      <c r="I179" s="255"/>
      <c r="J179" s="256">
        <f>ROUND(I179*H179,2)</f>
        <v>0</v>
      </c>
      <c r="K179" s="257"/>
      <c r="L179" s="258"/>
      <c r="M179" s="259" t="s">
        <v>1</v>
      </c>
      <c r="N179" s="260" t="s">
        <v>41</v>
      </c>
      <c r="O179" s="91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2" t="s">
        <v>177</v>
      </c>
      <c r="AT179" s="232" t="s">
        <v>183</v>
      </c>
      <c r="AU179" s="232" t="s">
        <v>86</v>
      </c>
      <c r="AY179" s="17" t="s">
        <v>133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84</v>
      </c>
      <c r="BK179" s="233">
        <f>ROUND(I179*H179,2)</f>
        <v>0</v>
      </c>
      <c r="BL179" s="17" t="s">
        <v>139</v>
      </c>
      <c r="BM179" s="232" t="s">
        <v>447</v>
      </c>
    </row>
    <row r="180" s="2" customFormat="1">
      <c r="A180" s="38"/>
      <c r="B180" s="39"/>
      <c r="C180" s="40"/>
      <c r="D180" s="234" t="s">
        <v>141</v>
      </c>
      <c r="E180" s="40"/>
      <c r="F180" s="235" t="s">
        <v>566</v>
      </c>
      <c r="G180" s="40"/>
      <c r="H180" s="40"/>
      <c r="I180" s="236"/>
      <c r="J180" s="40"/>
      <c r="K180" s="40"/>
      <c r="L180" s="44"/>
      <c r="M180" s="237"/>
      <c r="N180" s="238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141</v>
      </c>
      <c r="AU180" s="17" t="s">
        <v>86</v>
      </c>
    </row>
    <row r="181" s="2" customFormat="1" ht="24.15" customHeight="1">
      <c r="A181" s="38"/>
      <c r="B181" s="39"/>
      <c r="C181" s="250" t="s">
        <v>292</v>
      </c>
      <c r="D181" s="250" t="s">
        <v>183</v>
      </c>
      <c r="E181" s="251" t="s">
        <v>567</v>
      </c>
      <c r="F181" s="252" t="s">
        <v>568</v>
      </c>
      <c r="G181" s="253" t="s">
        <v>536</v>
      </c>
      <c r="H181" s="254">
        <v>2</v>
      </c>
      <c r="I181" s="255"/>
      <c r="J181" s="256">
        <f>ROUND(I181*H181,2)</f>
        <v>0</v>
      </c>
      <c r="K181" s="257"/>
      <c r="L181" s="258"/>
      <c r="M181" s="259" t="s">
        <v>1</v>
      </c>
      <c r="N181" s="260" t="s">
        <v>41</v>
      </c>
      <c r="O181" s="91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2" t="s">
        <v>177</v>
      </c>
      <c r="AT181" s="232" t="s">
        <v>183</v>
      </c>
      <c r="AU181" s="232" t="s">
        <v>86</v>
      </c>
      <c r="AY181" s="17" t="s">
        <v>133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84</v>
      </c>
      <c r="BK181" s="233">
        <f>ROUND(I181*H181,2)</f>
        <v>0</v>
      </c>
      <c r="BL181" s="17" t="s">
        <v>139</v>
      </c>
      <c r="BM181" s="232" t="s">
        <v>459</v>
      </c>
    </row>
    <row r="182" s="2" customFormat="1">
      <c r="A182" s="38"/>
      <c r="B182" s="39"/>
      <c r="C182" s="40"/>
      <c r="D182" s="234" t="s">
        <v>141</v>
      </c>
      <c r="E182" s="40"/>
      <c r="F182" s="235" t="s">
        <v>568</v>
      </c>
      <c r="G182" s="40"/>
      <c r="H182" s="40"/>
      <c r="I182" s="236"/>
      <c r="J182" s="40"/>
      <c r="K182" s="40"/>
      <c r="L182" s="44"/>
      <c r="M182" s="237"/>
      <c r="N182" s="238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141</v>
      </c>
      <c r="AU182" s="17" t="s">
        <v>86</v>
      </c>
    </row>
    <row r="183" s="2" customFormat="1" ht="24.15" customHeight="1">
      <c r="A183" s="38"/>
      <c r="B183" s="39"/>
      <c r="C183" s="250" t="s">
        <v>297</v>
      </c>
      <c r="D183" s="250" t="s">
        <v>183</v>
      </c>
      <c r="E183" s="251" t="s">
        <v>569</v>
      </c>
      <c r="F183" s="252" t="s">
        <v>570</v>
      </c>
      <c r="G183" s="253" t="s">
        <v>536</v>
      </c>
      <c r="H183" s="254">
        <v>1</v>
      </c>
      <c r="I183" s="255"/>
      <c r="J183" s="256">
        <f>ROUND(I183*H183,2)</f>
        <v>0</v>
      </c>
      <c r="K183" s="257"/>
      <c r="L183" s="258"/>
      <c r="M183" s="259" t="s">
        <v>1</v>
      </c>
      <c r="N183" s="260" t="s">
        <v>41</v>
      </c>
      <c r="O183" s="91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2" t="s">
        <v>177</v>
      </c>
      <c r="AT183" s="232" t="s">
        <v>183</v>
      </c>
      <c r="AU183" s="232" t="s">
        <v>86</v>
      </c>
      <c r="AY183" s="17" t="s">
        <v>133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7" t="s">
        <v>84</v>
      </c>
      <c r="BK183" s="233">
        <f>ROUND(I183*H183,2)</f>
        <v>0</v>
      </c>
      <c r="BL183" s="17" t="s">
        <v>139</v>
      </c>
      <c r="BM183" s="232" t="s">
        <v>471</v>
      </c>
    </row>
    <row r="184" s="2" customFormat="1">
      <c r="A184" s="38"/>
      <c r="B184" s="39"/>
      <c r="C184" s="40"/>
      <c r="D184" s="234" t="s">
        <v>141</v>
      </c>
      <c r="E184" s="40"/>
      <c r="F184" s="235" t="s">
        <v>570</v>
      </c>
      <c r="G184" s="40"/>
      <c r="H184" s="40"/>
      <c r="I184" s="236"/>
      <c r="J184" s="40"/>
      <c r="K184" s="40"/>
      <c r="L184" s="44"/>
      <c r="M184" s="237"/>
      <c r="N184" s="238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141</v>
      </c>
      <c r="AU184" s="17" t="s">
        <v>86</v>
      </c>
    </row>
    <row r="185" s="2" customFormat="1" ht="24.15" customHeight="1">
      <c r="A185" s="38"/>
      <c r="B185" s="39"/>
      <c r="C185" s="250" t="s">
        <v>305</v>
      </c>
      <c r="D185" s="250" t="s">
        <v>183</v>
      </c>
      <c r="E185" s="251" t="s">
        <v>571</v>
      </c>
      <c r="F185" s="252" t="s">
        <v>572</v>
      </c>
      <c r="G185" s="253" t="s">
        <v>536</v>
      </c>
      <c r="H185" s="254">
        <v>1</v>
      </c>
      <c r="I185" s="255"/>
      <c r="J185" s="256">
        <f>ROUND(I185*H185,2)</f>
        <v>0</v>
      </c>
      <c r="K185" s="257"/>
      <c r="L185" s="258"/>
      <c r="M185" s="259" t="s">
        <v>1</v>
      </c>
      <c r="N185" s="260" t="s">
        <v>41</v>
      </c>
      <c r="O185" s="91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2" t="s">
        <v>177</v>
      </c>
      <c r="AT185" s="232" t="s">
        <v>183</v>
      </c>
      <c r="AU185" s="232" t="s">
        <v>86</v>
      </c>
      <c r="AY185" s="17" t="s">
        <v>133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7" t="s">
        <v>84</v>
      </c>
      <c r="BK185" s="233">
        <f>ROUND(I185*H185,2)</f>
        <v>0</v>
      </c>
      <c r="BL185" s="17" t="s">
        <v>139</v>
      </c>
      <c r="BM185" s="232" t="s">
        <v>487</v>
      </c>
    </row>
    <row r="186" s="2" customFormat="1">
      <c r="A186" s="38"/>
      <c r="B186" s="39"/>
      <c r="C186" s="40"/>
      <c r="D186" s="234" t="s">
        <v>141</v>
      </c>
      <c r="E186" s="40"/>
      <c r="F186" s="235" t="s">
        <v>572</v>
      </c>
      <c r="G186" s="40"/>
      <c r="H186" s="40"/>
      <c r="I186" s="236"/>
      <c r="J186" s="40"/>
      <c r="K186" s="40"/>
      <c r="L186" s="44"/>
      <c r="M186" s="237"/>
      <c r="N186" s="238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141</v>
      </c>
      <c r="AU186" s="17" t="s">
        <v>86</v>
      </c>
    </row>
    <row r="187" s="2" customFormat="1" ht="24.15" customHeight="1">
      <c r="A187" s="38"/>
      <c r="B187" s="39"/>
      <c r="C187" s="250" t="s">
        <v>312</v>
      </c>
      <c r="D187" s="250" t="s">
        <v>183</v>
      </c>
      <c r="E187" s="251" t="s">
        <v>561</v>
      </c>
      <c r="F187" s="252" t="s">
        <v>562</v>
      </c>
      <c r="G187" s="253" t="s">
        <v>536</v>
      </c>
      <c r="H187" s="254">
        <v>1</v>
      </c>
      <c r="I187" s="255"/>
      <c r="J187" s="256">
        <f>ROUND(I187*H187,2)</f>
        <v>0</v>
      </c>
      <c r="K187" s="257"/>
      <c r="L187" s="258"/>
      <c r="M187" s="259" t="s">
        <v>1</v>
      </c>
      <c r="N187" s="260" t="s">
        <v>41</v>
      </c>
      <c r="O187" s="91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2" t="s">
        <v>177</v>
      </c>
      <c r="AT187" s="232" t="s">
        <v>183</v>
      </c>
      <c r="AU187" s="232" t="s">
        <v>86</v>
      </c>
      <c r="AY187" s="17" t="s">
        <v>133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84</v>
      </c>
      <c r="BK187" s="233">
        <f>ROUND(I187*H187,2)</f>
        <v>0</v>
      </c>
      <c r="BL187" s="17" t="s">
        <v>139</v>
      </c>
      <c r="BM187" s="232" t="s">
        <v>497</v>
      </c>
    </row>
    <row r="188" s="2" customFormat="1">
      <c r="A188" s="38"/>
      <c r="B188" s="39"/>
      <c r="C188" s="40"/>
      <c r="D188" s="234" t="s">
        <v>141</v>
      </c>
      <c r="E188" s="40"/>
      <c r="F188" s="235" t="s">
        <v>562</v>
      </c>
      <c r="G188" s="40"/>
      <c r="H188" s="40"/>
      <c r="I188" s="236"/>
      <c r="J188" s="40"/>
      <c r="K188" s="40"/>
      <c r="L188" s="44"/>
      <c r="M188" s="237"/>
      <c r="N188" s="238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141</v>
      </c>
      <c r="AU188" s="17" t="s">
        <v>86</v>
      </c>
    </row>
    <row r="189" s="2" customFormat="1" ht="24.15" customHeight="1">
      <c r="A189" s="38"/>
      <c r="B189" s="39"/>
      <c r="C189" s="250" t="s">
        <v>318</v>
      </c>
      <c r="D189" s="250" t="s">
        <v>183</v>
      </c>
      <c r="E189" s="251" t="s">
        <v>573</v>
      </c>
      <c r="F189" s="252" t="s">
        <v>574</v>
      </c>
      <c r="G189" s="253" t="s">
        <v>536</v>
      </c>
      <c r="H189" s="254">
        <v>1</v>
      </c>
      <c r="I189" s="255"/>
      <c r="J189" s="256">
        <f>ROUND(I189*H189,2)</f>
        <v>0</v>
      </c>
      <c r="K189" s="257"/>
      <c r="L189" s="258"/>
      <c r="M189" s="259" t="s">
        <v>1</v>
      </c>
      <c r="N189" s="260" t="s">
        <v>41</v>
      </c>
      <c r="O189" s="91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2" t="s">
        <v>177</v>
      </c>
      <c r="AT189" s="232" t="s">
        <v>183</v>
      </c>
      <c r="AU189" s="232" t="s">
        <v>86</v>
      </c>
      <c r="AY189" s="17" t="s">
        <v>133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84</v>
      </c>
      <c r="BK189" s="233">
        <f>ROUND(I189*H189,2)</f>
        <v>0</v>
      </c>
      <c r="BL189" s="17" t="s">
        <v>139</v>
      </c>
      <c r="BM189" s="232" t="s">
        <v>506</v>
      </c>
    </row>
    <row r="190" s="2" customFormat="1">
      <c r="A190" s="38"/>
      <c r="B190" s="39"/>
      <c r="C190" s="40"/>
      <c r="D190" s="234" t="s">
        <v>141</v>
      </c>
      <c r="E190" s="40"/>
      <c r="F190" s="235" t="s">
        <v>574</v>
      </c>
      <c r="G190" s="40"/>
      <c r="H190" s="40"/>
      <c r="I190" s="236"/>
      <c r="J190" s="40"/>
      <c r="K190" s="40"/>
      <c r="L190" s="44"/>
      <c r="M190" s="237"/>
      <c r="N190" s="238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141</v>
      </c>
      <c r="AU190" s="17" t="s">
        <v>86</v>
      </c>
    </row>
    <row r="191" s="2" customFormat="1" ht="24.15" customHeight="1">
      <c r="A191" s="38"/>
      <c r="B191" s="39"/>
      <c r="C191" s="250" t="s">
        <v>325</v>
      </c>
      <c r="D191" s="250" t="s">
        <v>183</v>
      </c>
      <c r="E191" s="251" t="s">
        <v>565</v>
      </c>
      <c r="F191" s="252" t="s">
        <v>566</v>
      </c>
      <c r="G191" s="253" t="s">
        <v>536</v>
      </c>
      <c r="H191" s="254">
        <v>1</v>
      </c>
      <c r="I191" s="255"/>
      <c r="J191" s="256">
        <f>ROUND(I191*H191,2)</f>
        <v>0</v>
      </c>
      <c r="K191" s="257"/>
      <c r="L191" s="258"/>
      <c r="M191" s="259" t="s">
        <v>1</v>
      </c>
      <c r="N191" s="260" t="s">
        <v>41</v>
      </c>
      <c r="O191" s="91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2" t="s">
        <v>177</v>
      </c>
      <c r="AT191" s="232" t="s">
        <v>183</v>
      </c>
      <c r="AU191" s="232" t="s">
        <v>86</v>
      </c>
      <c r="AY191" s="17" t="s">
        <v>133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84</v>
      </c>
      <c r="BK191" s="233">
        <f>ROUND(I191*H191,2)</f>
        <v>0</v>
      </c>
      <c r="BL191" s="17" t="s">
        <v>139</v>
      </c>
      <c r="BM191" s="232" t="s">
        <v>575</v>
      </c>
    </row>
    <row r="192" s="2" customFormat="1">
      <c r="A192" s="38"/>
      <c r="B192" s="39"/>
      <c r="C192" s="40"/>
      <c r="D192" s="234" t="s">
        <v>141</v>
      </c>
      <c r="E192" s="40"/>
      <c r="F192" s="235" t="s">
        <v>566</v>
      </c>
      <c r="G192" s="40"/>
      <c r="H192" s="40"/>
      <c r="I192" s="236"/>
      <c r="J192" s="40"/>
      <c r="K192" s="40"/>
      <c r="L192" s="44"/>
      <c r="M192" s="237"/>
      <c r="N192" s="238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141</v>
      </c>
      <c r="AU192" s="17" t="s">
        <v>86</v>
      </c>
    </row>
    <row r="193" s="2" customFormat="1" ht="37.8" customHeight="1">
      <c r="A193" s="38"/>
      <c r="B193" s="39"/>
      <c r="C193" s="250" t="s">
        <v>333</v>
      </c>
      <c r="D193" s="250" t="s">
        <v>183</v>
      </c>
      <c r="E193" s="251" t="s">
        <v>576</v>
      </c>
      <c r="F193" s="252" t="s">
        <v>577</v>
      </c>
      <c r="G193" s="253" t="s">
        <v>536</v>
      </c>
      <c r="H193" s="254">
        <v>1</v>
      </c>
      <c r="I193" s="255"/>
      <c r="J193" s="256">
        <f>ROUND(I193*H193,2)</f>
        <v>0</v>
      </c>
      <c r="K193" s="257"/>
      <c r="L193" s="258"/>
      <c r="M193" s="259" t="s">
        <v>1</v>
      </c>
      <c r="N193" s="260" t="s">
        <v>41</v>
      </c>
      <c r="O193" s="91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2" t="s">
        <v>177</v>
      </c>
      <c r="AT193" s="232" t="s">
        <v>183</v>
      </c>
      <c r="AU193" s="232" t="s">
        <v>86</v>
      </c>
      <c r="AY193" s="17" t="s">
        <v>133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84</v>
      </c>
      <c r="BK193" s="233">
        <f>ROUND(I193*H193,2)</f>
        <v>0</v>
      </c>
      <c r="BL193" s="17" t="s">
        <v>139</v>
      </c>
      <c r="BM193" s="232" t="s">
        <v>578</v>
      </c>
    </row>
    <row r="194" s="2" customFormat="1">
      <c r="A194" s="38"/>
      <c r="B194" s="39"/>
      <c r="C194" s="40"/>
      <c r="D194" s="234" t="s">
        <v>141</v>
      </c>
      <c r="E194" s="40"/>
      <c r="F194" s="235" t="s">
        <v>577</v>
      </c>
      <c r="G194" s="40"/>
      <c r="H194" s="40"/>
      <c r="I194" s="236"/>
      <c r="J194" s="40"/>
      <c r="K194" s="40"/>
      <c r="L194" s="44"/>
      <c r="M194" s="237"/>
      <c r="N194" s="238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141</v>
      </c>
      <c r="AU194" s="17" t="s">
        <v>86</v>
      </c>
    </row>
    <row r="195" s="2" customFormat="1" ht="49.05" customHeight="1">
      <c r="A195" s="38"/>
      <c r="B195" s="39"/>
      <c r="C195" s="250" t="s">
        <v>339</v>
      </c>
      <c r="D195" s="250" t="s">
        <v>183</v>
      </c>
      <c r="E195" s="251" t="s">
        <v>579</v>
      </c>
      <c r="F195" s="252" t="s">
        <v>580</v>
      </c>
      <c r="G195" s="253" t="s">
        <v>536</v>
      </c>
      <c r="H195" s="254">
        <v>1</v>
      </c>
      <c r="I195" s="255"/>
      <c r="J195" s="256">
        <f>ROUND(I195*H195,2)</f>
        <v>0</v>
      </c>
      <c r="K195" s="257"/>
      <c r="L195" s="258"/>
      <c r="M195" s="259" t="s">
        <v>1</v>
      </c>
      <c r="N195" s="260" t="s">
        <v>41</v>
      </c>
      <c r="O195" s="91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2" t="s">
        <v>177</v>
      </c>
      <c r="AT195" s="232" t="s">
        <v>183</v>
      </c>
      <c r="AU195" s="232" t="s">
        <v>86</v>
      </c>
      <c r="AY195" s="17" t="s">
        <v>133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7" t="s">
        <v>84</v>
      </c>
      <c r="BK195" s="233">
        <f>ROUND(I195*H195,2)</f>
        <v>0</v>
      </c>
      <c r="BL195" s="17" t="s">
        <v>139</v>
      </c>
      <c r="BM195" s="232" t="s">
        <v>581</v>
      </c>
    </row>
    <row r="196" s="2" customFormat="1">
      <c r="A196" s="38"/>
      <c r="B196" s="39"/>
      <c r="C196" s="40"/>
      <c r="D196" s="234" t="s">
        <v>141</v>
      </c>
      <c r="E196" s="40"/>
      <c r="F196" s="235" t="s">
        <v>580</v>
      </c>
      <c r="G196" s="40"/>
      <c r="H196" s="40"/>
      <c r="I196" s="236"/>
      <c r="J196" s="40"/>
      <c r="K196" s="40"/>
      <c r="L196" s="44"/>
      <c r="M196" s="237"/>
      <c r="N196" s="238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141</v>
      </c>
      <c r="AU196" s="17" t="s">
        <v>86</v>
      </c>
    </row>
    <row r="197" s="2" customFormat="1" ht="16.5" customHeight="1">
      <c r="A197" s="38"/>
      <c r="B197" s="39"/>
      <c r="C197" s="250" t="s">
        <v>345</v>
      </c>
      <c r="D197" s="250" t="s">
        <v>183</v>
      </c>
      <c r="E197" s="251" t="s">
        <v>582</v>
      </c>
      <c r="F197" s="252" t="s">
        <v>583</v>
      </c>
      <c r="G197" s="253" t="s">
        <v>167</v>
      </c>
      <c r="H197" s="254">
        <v>250</v>
      </c>
      <c r="I197" s="255"/>
      <c r="J197" s="256">
        <f>ROUND(I197*H197,2)</f>
        <v>0</v>
      </c>
      <c r="K197" s="257"/>
      <c r="L197" s="258"/>
      <c r="M197" s="259" t="s">
        <v>1</v>
      </c>
      <c r="N197" s="260" t="s">
        <v>41</v>
      </c>
      <c r="O197" s="91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2" t="s">
        <v>177</v>
      </c>
      <c r="AT197" s="232" t="s">
        <v>183</v>
      </c>
      <c r="AU197" s="232" t="s">
        <v>86</v>
      </c>
      <c r="AY197" s="17" t="s">
        <v>133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84</v>
      </c>
      <c r="BK197" s="233">
        <f>ROUND(I197*H197,2)</f>
        <v>0</v>
      </c>
      <c r="BL197" s="17" t="s">
        <v>139</v>
      </c>
      <c r="BM197" s="232" t="s">
        <v>584</v>
      </c>
    </row>
    <row r="198" s="2" customFormat="1">
      <c r="A198" s="38"/>
      <c r="B198" s="39"/>
      <c r="C198" s="40"/>
      <c r="D198" s="234" t="s">
        <v>141</v>
      </c>
      <c r="E198" s="40"/>
      <c r="F198" s="235" t="s">
        <v>583</v>
      </c>
      <c r="G198" s="40"/>
      <c r="H198" s="40"/>
      <c r="I198" s="236"/>
      <c r="J198" s="40"/>
      <c r="K198" s="40"/>
      <c r="L198" s="44"/>
      <c r="M198" s="237"/>
      <c r="N198" s="238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141</v>
      </c>
      <c r="AU198" s="17" t="s">
        <v>86</v>
      </c>
    </row>
    <row r="199" s="2" customFormat="1" ht="24.15" customHeight="1">
      <c r="A199" s="38"/>
      <c r="B199" s="39"/>
      <c r="C199" s="250" t="s">
        <v>349</v>
      </c>
      <c r="D199" s="250" t="s">
        <v>183</v>
      </c>
      <c r="E199" s="251" t="s">
        <v>585</v>
      </c>
      <c r="F199" s="252" t="s">
        <v>586</v>
      </c>
      <c r="G199" s="253" t="s">
        <v>167</v>
      </c>
      <c r="H199" s="254">
        <v>60</v>
      </c>
      <c r="I199" s="255"/>
      <c r="J199" s="256">
        <f>ROUND(I199*H199,2)</f>
        <v>0</v>
      </c>
      <c r="K199" s="257"/>
      <c r="L199" s="258"/>
      <c r="M199" s="259" t="s">
        <v>1</v>
      </c>
      <c r="N199" s="260" t="s">
        <v>41</v>
      </c>
      <c r="O199" s="91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2" t="s">
        <v>177</v>
      </c>
      <c r="AT199" s="232" t="s">
        <v>183</v>
      </c>
      <c r="AU199" s="232" t="s">
        <v>86</v>
      </c>
      <c r="AY199" s="17" t="s">
        <v>133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7" t="s">
        <v>84</v>
      </c>
      <c r="BK199" s="233">
        <f>ROUND(I199*H199,2)</f>
        <v>0</v>
      </c>
      <c r="BL199" s="17" t="s">
        <v>139</v>
      </c>
      <c r="BM199" s="232" t="s">
        <v>587</v>
      </c>
    </row>
    <row r="200" s="2" customFormat="1">
      <c r="A200" s="38"/>
      <c r="B200" s="39"/>
      <c r="C200" s="40"/>
      <c r="D200" s="234" t="s">
        <v>141</v>
      </c>
      <c r="E200" s="40"/>
      <c r="F200" s="235" t="s">
        <v>586</v>
      </c>
      <c r="G200" s="40"/>
      <c r="H200" s="40"/>
      <c r="I200" s="236"/>
      <c r="J200" s="40"/>
      <c r="K200" s="40"/>
      <c r="L200" s="44"/>
      <c r="M200" s="237"/>
      <c r="N200" s="238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141</v>
      </c>
      <c r="AU200" s="17" t="s">
        <v>86</v>
      </c>
    </row>
    <row r="201" s="2" customFormat="1" ht="16.5" customHeight="1">
      <c r="A201" s="38"/>
      <c r="B201" s="39"/>
      <c r="C201" s="250" t="s">
        <v>355</v>
      </c>
      <c r="D201" s="250" t="s">
        <v>183</v>
      </c>
      <c r="E201" s="251" t="s">
        <v>588</v>
      </c>
      <c r="F201" s="252" t="s">
        <v>589</v>
      </c>
      <c r="G201" s="253" t="s">
        <v>590</v>
      </c>
      <c r="H201" s="254">
        <v>1</v>
      </c>
      <c r="I201" s="255"/>
      <c r="J201" s="256">
        <f>ROUND(I201*H201,2)</f>
        <v>0</v>
      </c>
      <c r="K201" s="257"/>
      <c r="L201" s="258"/>
      <c r="M201" s="259" t="s">
        <v>1</v>
      </c>
      <c r="N201" s="260" t="s">
        <v>41</v>
      </c>
      <c r="O201" s="91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2" t="s">
        <v>177</v>
      </c>
      <c r="AT201" s="232" t="s">
        <v>183</v>
      </c>
      <c r="AU201" s="232" t="s">
        <v>86</v>
      </c>
      <c r="AY201" s="17" t="s">
        <v>133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84</v>
      </c>
      <c r="BK201" s="233">
        <f>ROUND(I201*H201,2)</f>
        <v>0</v>
      </c>
      <c r="BL201" s="17" t="s">
        <v>139</v>
      </c>
      <c r="BM201" s="232" t="s">
        <v>591</v>
      </c>
    </row>
    <row r="202" s="2" customFormat="1">
      <c r="A202" s="38"/>
      <c r="B202" s="39"/>
      <c r="C202" s="40"/>
      <c r="D202" s="234" t="s">
        <v>141</v>
      </c>
      <c r="E202" s="40"/>
      <c r="F202" s="235" t="s">
        <v>589</v>
      </c>
      <c r="G202" s="40"/>
      <c r="H202" s="40"/>
      <c r="I202" s="236"/>
      <c r="J202" s="40"/>
      <c r="K202" s="40"/>
      <c r="L202" s="44"/>
      <c r="M202" s="237"/>
      <c r="N202" s="238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141</v>
      </c>
      <c r="AU202" s="17" t="s">
        <v>86</v>
      </c>
    </row>
    <row r="203" s="2" customFormat="1" ht="16.5" customHeight="1">
      <c r="A203" s="38"/>
      <c r="B203" s="39"/>
      <c r="C203" s="250" t="s">
        <v>360</v>
      </c>
      <c r="D203" s="250" t="s">
        <v>183</v>
      </c>
      <c r="E203" s="251" t="s">
        <v>592</v>
      </c>
      <c r="F203" s="252" t="s">
        <v>593</v>
      </c>
      <c r="G203" s="253" t="s">
        <v>594</v>
      </c>
      <c r="H203" s="254">
        <v>18</v>
      </c>
      <c r="I203" s="255"/>
      <c r="J203" s="256">
        <f>ROUND(I203*H203,2)</f>
        <v>0</v>
      </c>
      <c r="K203" s="257"/>
      <c r="L203" s="258"/>
      <c r="M203" s="259" t="s">
        <v>1</v>
      </c>
      <c r="N203" s="260" t="s">
        <v>41</v>
      </c>
      <c r="O203" s="91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2" t="s">
        <v>177</v>
      </c>
      <c r="AT203" s="232" t="s">
        <v>183</v>
      </c>
      <c r="AU203" s="232" t="s">
        <v>86</v>
      </c>
      <c r="AY203" s="17" t="s">
        <v>133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84</v>
      </c>
      <c r="BK203" s="233">
        <f>ROUND(I203*H203,2)</f>
        <v>0</v>
      </c>
      <c r="BL203" s="17" t="s">
        <v>139</v>
      </c>
      <c r="BM203" s="232" t="s">
        <v>595</v>
      </c>
    </row>
    <row r="204" s="2" customFormat="1">
      <c r="A204" s="38"/>
      <c r="B204" s="39"/>
      <c r="C204" s="40"/>
      <c r="D204" s="234" t="s">
        <v>141</v>
      </c>
      <c r="E204" s="40"/>
      <c r="F204" s="235" t="s">
        <v>593</v>
      </c>
      <c r="G204" s="40"/>
      <c r="H204" s="40"/>
      <c r="I204" s="236"/>
      <c r="J204" s="40"/>
      <c r="K204" s="40"/>
      <c r="L204" s="44"/>
      <c r="M204" s="237"/>
      <c r="N204" s="238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141</v>
      </c>
      <c r="AU204" s="17" t="s">
        <v>86</v>
      </c>
    </row>
    <row r="205" s="12" customFormat="1" ht="22.8" customHeight="1">
      <c r="A205" s="12"/>
      <c r="B205" s="204"/>
      <c r="C205" s="205"/>
      <c r="D205" s="206" t="s">
        <v>75</v>
      </c>
      <c r="E205" s="218" t="s">
        <v>596</v>
      </c>
      <c r="F205" s="218" t="s">
        <v>597</v>
      </c>
      <c r="G205" s="205"/>
      <c r="H205" s="205"/>
      <c r="I205" s="208"/>
      <c r="J205" s="219">
        <f>BK205</f>
        <v>0</v>
      </c>
      <c r="K205" s="205"/>
      <c r="L205" s="210"/>
      <c r="M205" s="211"/>
      <c r="N205" s="212"/>
      <c r="O205" s="212"/>
      <c r="P205" s="213">
        <f>SUM(P206:P213)</f>
        <v>0</v>
      </c>
      <c r="Q205" s="212"/>
      <c r="R205" s="213">
        <f>SUM(R206:R213)</f>
        <v>0</v>
      </c>
      <c r="S205" s="212"/>
      <c r="T205" s="214">
        <f>SUM(T206:T213)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5" t="s">
        <v>84</v>
      </c>
      <c r="AT205" s="216" t="s">
        <v>75</v>
      </c>
      <c r="AU205" s="216" t="s">
        <v>84</v>
      </c>
      <c r="AY205" s="215" t="s">
        <v>133</v>
      </c>
      <c r="BK205" s="217">
        <f>SUM(BK206:BK213)</f>
        <v>0</v>
      </c>
    </row>
    <row r="206" s="2" customFormat="1" ht="16.5" customHeight="1">
      <c r="A206" s="38"/>
      <c r="B206" s="39"/>
      <c r="C206" s="220" t="s">
        <v>365</v>
      </c>
      <c r="D206" s="220" t="s">
        <v>135</v>
      </c>
      <c r="E206" s="221" t="s">
        <v>598</v>
      </c>
      <c r="F206" s="222" t="s">
        <v>599</v>
      </c>
      <c r="G206" s="223" t="s">
        <v>600</v>
      </c>
      <c r="H206" s="224">
        <v>40</v>
      </c>
      <c r="I206" s="225"/>
      <c r="J206" s="226">
        <f>ROUND(I206*H206,2)</f>
        <v>0</v>
      </c>
      <c r="K206" s="227"/>
      <c r="L206" s="44"/>
      <c r="M206" s="228" t="s">
        <v>1</v>
      </c>
      <c r="N206" s="229" t="s">
        <v>41</v>
      </c>
      <c r="O206" s="91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2" t="s">
        <v>139</v>
      </c>
      <c r="AT206" s="232" t="s">
        <v>135</v>
      </c>
      <c r="AU206" s="232" t="s">
        <v>86</v>
      </c>
      <c r="AY206" s="17" t="s">
        <v>133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7" t="s">
        <v>84</v>
      </c>
      <c r="BK206" s="233">
        <f>ROUND(I206*H206,2)</f>
        <v>0</v>
      </c>
      <c r="BL206" s="17" t="s">
        <v>139</v>
      </c>
      <c r="BM206" s="232" t="s">
        <v>601</v>
      </c>
    </row>
    <row r="207" s="2" customFormat="1">
      <c r="A207" s="38"/>
      <c r="B207" s="39"/>
      <c r="C207" s="40"/>
      <c r="D207" s="234" t="s">
        <v>141</v>
      </c>
      <c r="E207" s="40"/>
      <c r="F207" s="235" t="s">
        <v>599</v>
      </c>
      <c r="G207" s="40"/>
      <c r="H207" s="40"/>
      <c r="I207" s="236"/>
      <c r="J207" s="40"/>
      <c r="K207" s="40"/>
      <c r="L207" s="44"/>
      <c r="M207" s="237"/>
      <c r="N207" s="238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141</v>
      </c>
      <c r="AU207" s="17" t="s">
        <v>86</v>
      </c>
    </row>
    <row r="208" s="2" customFormat="1" ht="16.5" customHeight="1">
      <c r="A208" s="38"/>
      <c r="B208" s="39"/>
      <c r="C208" s="220" t="s">
        <v>370</v>
      </c>
      <c r="D208" s="220" t="s">
        <v>135</v>
      </c>
      <c r="E208" s="221" t="s">
        <v>602</v>
      </c>
      <c r="F208" s="222" t="s">
        <v>603</v>
      </c>
      <c r="G208" s="223" t="s">
        <v>600</v>
      </c>
      <c r="H208" s="224">
        <v>16</v>
      </c>
      <c r="I208" s="225"/>
      <c r="J208" s="226">
        <f>ROUND(I208*H208,2)</f>
        <v>0</v>
      </c>
      <c r="K208" s="227"/>
      <c r="L208" s="44"/>
      <c r="M208" s="228" t="s">
        <v>1</v>
      </c>
      <c r="N208" s="229" t="s">
        <v>41</v>
      </c>
      <c r="O208" s="91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2" t="s">
        <v>139</v>
      </c>
      <c r="AT208" s="232" t="s">
        <v>135</v>
      </c>
      <c r="AU208" s="232" t="s">
        <v>86</v>
      </c>
      <c r="AY208" s="17" t="s">
        <v>133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7" t="s">
        <v>84</v>
      </c>
      <c r="BK208" s="233">
        <f>ROUND(I208*H208,2)</f>
        <v>0</v>
      </c>
      <c r="BL208" s="17" t="s">
        <v>139</v>
      </c>
      <c r="BM208" s="232" t="s">
        <v>604</v>
      </c>
    </row>
    <row r="209" s="2" customFormat="1">
      <c r="A209" s="38"/>
      <c r="B209" s="39"/>
      <c r="C209" s="40"/>
      <c r="D209" s="234" t="s">
        <v>141</v>
      </c>
      <c r="E209" s="40"/>
      <c r="F209" s="235" t="s">
        <v>603</v>
      </c>
      <c r="G209" s="40"/>
      <c r="H209" s="40"/>
      <c r="I209" s="236"/>
      <c r="J209" s="40"/>
      <c r="K209" s="40"/>
      <c r="L209" s="44"/>
      <c r="M209" s="237"/>
      <c r="N209" s="238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141</v>
      </c>
      <c r="AU209" s="17" t="s">
        <v>86</v>
      </c>
    </row>
    <row r="210" s="2" customFormat="1" ht="16.5" customHeight="1">
      <c r="A210" s="38"/>
      <c r="B210" s="39"/>
      <c r="C210" s="220" t="s">
        <v>375</v>
      </c>
      <c r="D210" s="220" t="s">
        <v>135</v>
      </c>
      <c r="E210" s="221" t="s">
        <v>605</v>
      </c>
      <c r="F210" s="222" t="s">
        <v>606</v>
      </c>
      <c r="G210" s="223" t="s">
        <v>600</v>
      </c>
      <c r="H210" s="224">
        <v>16</v>
      </c>
      <c r="I210" s="225"/>
      <c r="J210" s="226">
        <f>ROUND(I210*H210,2)</f>
        <v>0</v>
      </c>
      <c r="K210" s="227"/>
      <c r="L210" s="44"/>
      <c r="M210" s="228" t="s">
        <v>1</v>
      </c>
      <c r="N210" s="229" t="s">
        <v>41</v>
      </c>
      <c r="O210" s="91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2" t="s">
        <v>139</v>
      </c>
      <c r="AT210" s="232" t="s">
        <v>135</v>
      </c>
      <c r="AU210" s="232" t="s">
        <v>86</v>
      </c>
      <c r="AY210" s="17" t="s">
        <v>133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84</v>
      </c>
      <c r="BK210" s="233">
        <f>ROUND(I210*H210,2)</f>
        <v>0</v>
      </c>
      <c r="BL210" s="17" t="s">
        <v>139</v>
      </c>
      <c r="BM210" s="232" t="s">
        <v>607</v>
      </c>
    </row>
    <row r="211" s="2" customFormat="1">
      <c r="A211" s="38"/>
      <c r="B211" s="39"/>
      <c r="C211" s="40"/>
      <c r="D211" s="234" t="s">
        <v>141</v>
      </c>
      <c r="E211" s="40"/>
      <c r="F211" s="235" t="s">
        <v>606</v>
      </c>
      <c r="G211" s="40"/>
      <c r="H211" s="40"/>
      <c r="I211" s="236"/>
      <c r="J211" s="40"/>
      <c r="K211" s="40"/>
      <c r="L211" s="44"/>
      <c r="M211" s="237"/>
      <c r="N211" s="238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141</v>
      </c>
      <c r="AU211" s="17" t="s">
        <v>86</v>
      </c>
    </row>
    <row r="212" s="2" customFormat="1" ht="16.5" customHeight="1">
      <c r="A212" s="38"/>
      <c r="B212" s="39"/>
      <c r="C212" s="220" t="s">
        <v>380</v>
      </c>
      <c r="D212" s="220" t="s">
        <v>135</v>
      </c>
      <c r="E212" s="221" t="s">
        <v>608</v>
      </c>
      <c r="F212" s="222" t="s">
        <v>609</v>
      </c>
      <c r="G212" s="223" t="s">
        <v>278</v>
      </c>
      <c r="H212" s="224">
        <v>3</v>
      </c>
      <c r="I212" s="225"/>
      <c r="J212" s="226">
        <f>ROUND(I212*H212,2)</f>
        <v>0</v>
      </c>
      <c r="K212" s="227"/>
      <c r="L212" s="44"/>
      <c r="M212" s="228" t="s">
        <v>1</v>
      </c>
      <c r="N212" s="229" t="s">
        <v>41</v>
      </c>
      <c r="O212" s="91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2" t="s">
        <v>139</v>
      </c>
      <c r="AT212" s="232" t="s">
        <v>135</v>
      </c>
      <c r="AU212" s="232" t="s">
        <v>86</v>
      </c>
      <c r="AY212" s="17" t="s">
        <v>133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7" t="s">
        <v>84</v>
      </c>
      <c r="BK212" s="233">
        <f>ROUND(I212*H212,2)</f>
        <v>0</v>
      </c>
      <c r="BL212" s="17" t="s">
        <v>139</v>
      </c>
      <c r="BM212" s="232" t="s">
        <v>610</v>
      </c>
    </row>
    <row r="213" s="2" customFormat="1">
      <c r="A213" s="38"/>
      <c r="B213" s="39"/>
      <c r="C213" s="40"/>
      <c r="D213" s="234" t="s">
        <v>141</v>
      </c>
      <c r="E213" s="40"/>
      <c r="F213" s="235" t="s">
        <v>599</v>
      </c>
      <c r="G213" s="40"/>
      <c r="H213" s="40"/>
      <c r="I213" s="236"/>
      <c r="J213" s="40"/>
      <c r="K213" s="40"/>
      <c r="L213" s="44"/>
      <c r="M213" s="237"/>
      <c r="N213" s="238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141</v>
      </c>
      <c r="AU213" s="17" t="s">
        <v>86</v>
      </c>
    </row>
    <row r="214" s="12" customFormat="1" ht="22.8" customHeight="1">
      <c r="A214" s="12"/>
      <c r="B214" s="204"/>
      <c r="C214" s="205"/>
      <c r="D214" s="206" t="s">
        <v>75</v>
      </c>
      <c r="E214" s="218" t="s">
        <v>611</v>
      </c>
      <c r="F214" s="218" t="s">
        <v>612</v>
      </c>
      <c r="G214" s="205"/>
      <c r="H214" s="205"/>
      <c r="I214" s="208"/>
      <c r="J214" s="219">
        <f>BK214</f>
        <v>0</v>
      </c>
      <c r="K214" s="205"/>
      <c r="L214" s="210"/>
      <c r="M214" s="211"/>
      <c r="N214" s="212"/>
      <c r="O214" s="212"/>
      <c r="P214" s="213">
        <f>SUM(P215:P242)</f>
        <v>0</v>
      </c>
      <c r="Q214" s="212"/>
      <c r="R214" s="213">
        <f>SUM(R215:R242)</f>
        <v>0</v>
      </c>
      <c r="S214" s="212"/>
      <c r="T214" s="214">
        <f>SUM(T215:T242)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5" t="s">
        <v>84</v>
      </c>
      <c r="AT214" s="216" t="s">
        <v>75</v>
      </c>
      <c r="AU214" s="216" t="s">
        <v>84</v>
      </c>
      <c r="AY214" s="215" t="s">
        <v>133</v>
      </c>
      <c r="BK214" s="217">
        <f>SUM(BK215:BK242)</f>
        <v>0</v>
      </c>
    </row>
    <row r="215" s="2" customFormat="1" ht="16.5" customHeight="1">
      <c r="A215" s="38"/>
      <c r="B215" s="39"/>
      <c r="C215" s="220" t="s">
        <v>385</v>
      </c>
      <c r="D215" s="220" t="s">
        <v>135</v>
      </c>
      <c r="E215" s="221" t="s">
        <v>613</v>
      </c>
      <c r="F215" s="222" t="s">
        <v>614</v>
      </c>
      <c r="G215" s="223" t="s">
        <v>615</v>
      </c>
      <c r="H215" s="224">
        <v>2</v>
      </c>
      <c r="I215" s="225"/>
      <c r="J215" s="226">
        <f>ROUND(I215*H215,2)</f>
        <v>0</v>
      </c>
      <c r="K215" s="227"/>
      <c r="L215" s="44"/>
      <c r="M215" s="228" t="s">
        <v>1</v>
      </c>
      <c r="N215" s="229" t="s">
        <v>41</v>
      </c>
      <c r="O215" s="91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2" t="s">
        <v>139</v>
      </c>
      <c r="AT215" s="232" t="s">
        <v>135</v>
      </c>
      <c r="AU215" s="232" t="s">
        <v>86</v>
      </c>
      <c r="AY215" s="17" t="s">
        <v>133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7" t="s">
        <v>84</v>
      </c>
      <c r="BK215" s="233">
        <f>ROUND(I215*H215,2)</f>
        <v>0</v>
      </c>
      <c r="BL215" s="17" t="s">
        <v>139</v>
      </c>
      <c r="BM215" s="232" t="s">
        <v>616</v>
      </c>
    </row>
    <row r="216" s="2" customFormat="1">
      <c r="A216" s="38"/>
      <c r="B216" s="39"/>
      <c r="C216" s="40"/>
      <c r="D216" s="234" t="s">
        <v>141</v>
      </c>
      <c r="E216" s="40"/>
      <c r="F216" s="235" t="s">
        <v>614</v>
      </c>
      <c r="G216" s="40"/>
      <c r="H216" s="40"/>
      <c r="I216" s="236"/>
      <c r="J216" s="40"/>
      <c r="K216" s="40"/>
      <c r="L216" s="44"/>
      <c r="M216" s="237"/>
      <c r="N216" s="238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141</v>
      </c>
      <c r="AU216" s="17" t="s">
        <v>86</v>
      </c>
    </row>
    <row r="217" s="2" customFormat="1" ht="16.5" customHeight="1">
      <c r="A217" s="38"/>
      <c r="B217" s="39"/>
      <c r="C217" s="220" t="s">
        <v>390</v>
      </c>
      <c r="D217" s="220" t="s">
        <v>135</v>
      </c>
      <c r="E217" s="221" t="s">
        <v>617</v>
      </c>
      <c r="F217" s="222" t="s">
        <v>618</v>
      </c>
      <c r="G217" s="223" t="s">
        <v>167</v>
      </c>
      <c r="H217" s="224">
        <v>250</v>
      </c>
      <c r="I217" s="225"/>
      <c r="J217" s="226">
        <f>ROUND(I217*H217,2)</f>
        <v>0</v>
      </c>
      <c r="K217" s="227"/>
      <c r="L217" s="44"/>
      <c r="M217" s="228" t="s">
        <v>1</v>
      </c>
      <c r="N217" s="229" t="s">
        <v>41</v>
      </c>
      <c r="O217" s="91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2" t="s">
        <v>139</v>
      </c>
      <c r="AT217" s="232" t="s">
        <v>135</v>
      </c>
      <c r="AU217" s="232" t="s">
        <v>86</v>
      </c>
      <c r="AY217" s="17" t="s">
        <v>133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7" t="s">
        <v>84</v>
      </c>
      <c r="BK217" s="233">
        <f>ROUND(I217*H217,2)</f>
        <v>0</v>
      </c>
      <c r="BL217" s="17" t="s">
        <v>139</v>
      </c>
      <c r="BM217" s="232" t="s">
        <v>619</v>
      </c>
    </row>
    <row r="218" s="2" customFormat="1">
      <c r="A218" s="38"/>
      <c r="B218" s="39"/>
      <c r="C218" s="40"/>
      <c r="D218" s="234" t="s">
        <v>141</v>
      </c>
      <c r="E218" s="40"/>
      <c r="F218" s="235" t="s">
        <v>618</v>
      </c>
      <c r="G218" s="40"/>
      <c r="H218" s="40"/>
      <c r="I218" s="236"/>
      <c r="J218" s="40"/>
      <c r="K218" s="40"/>
      <c r="L218" s="44"/>
      <c r="M218" s="237"/>
      <c r="N218" s="238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141</v>
      </c>
      <c r="AU218" s="17" t="s">
        <v>86</v>
      </c>
    </row>
    <row r="219" s="2" customFormat="1" ht="16.5" customHeight="1">
      <c r="A219" s="38"/>
      <c r="B219" s="39"/>
      <c r="C219" s="220" t="s">
        <v>396</v>
      </c>
      <c r="D219" s="220" t="s">
        <v>135</v>
      </c>
      <c r="E219" s="221" t="s">
        <v>620</v>
      </c>
      <c r="F219" s="222" t="s">
        <v>621</v>
      </c>
      <c r="G219" s="223" t="s">
        <v>167</v>
      </c>
      <c r="H219" s="224">
        <v>250</v>
      </c>
      <c r="I219" s="225"/>
      <c r="J219" s="226">
        <f>ROUND(I219*H219,2)</f>
        <v>0</v>
      </c>
      <c r="K219" s="227"/>
      <c r="L219" s="44"/>
      <c r="M219" s="228" t="s">
        <v>1</v>
      </c>
      <c r="N219" s="229" t="s">
        <v>41</v>
      </c>
      <c r="O219" s="91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2" t="s">
        <v>139</v>
      </c>
      <c r="AT219" s="232" t="s">
        <v>135</v>
      </c>
      <c r="AU219" s="232" t="s">
        <v>86</v>
      </c>
      <c r="AY219" s="17" t="s">
        <v>133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7" t="s">
        <v>84</v>
      </c>
      <c r="BK219" s="233">
        <f>ROUND(I219*H219,2)</f>
        <v>0</v>
      </c>
      <c r="BL219" s="17" t="s">
        <v>139</v>
      </c>
      <c r="BM219" s="232" t="s">
        <v>622</v>
      </c>
    </row>
    <row r="220" s="2" customFormat="1">
      <c r="A220" s="38"/>
      <c r="B220" s="39"/>
      <c r="C220" s="40"/>
      <c r="D220" s="234" t="s">
        <v>141</v>
      </c>
      <c r="E220" s="40"/>
      <c r="F220" s="235" t="s">
        <v>621</v>
      </c>
      <c r="G220" s="40"/>
      <c r="H220" s="40"/>
      <c r="I220" s="236"/>
      <c r="J220" s="40"/>
      <c r="K220" s="40"/>
      <c r="L220" s="44"/>
      <c r="M220" s="237"/>
      <c r="N220" s="238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141</v>
      </c>
      <c r="AU220" s="17" t="s">
        <v>86</v>
      </c>
    </row>
    <row r="221" s="2" customFormat="1" ht="16.5" customHeight="1">
      <c r="A221" s="38"/>
      <c r="B221" s="39"/>
      <c r="C221" s="220" t="s">
        <v>402</v>
      </c>
      <c r="D221" s="220" t="s">
        <v>135</v>
      </c>
      <c r="E221" s="221" t="s">
        <v>623</v>
      </c>
      <c r="F221" s="222" t="s">
        <v>624</v>
      </c>
      <c r="G221" s="223" t="s">
        <v>167</v>
      </c>
      <c r="H221" s="224">
        <v>250</v>
      </c>
      <c r="I221" s="225"/>
      <c r="J221" s="226">
        <f>ROUND(I221*H221,2)</f>
        <v>0</v>
      </c>
      <c r="K221" s="227"/>
      <c r="L221" s="44"/>
      <c r="M221" s="228" t="s">
        <v>1</v>
      </c>
      <c r="N221" s="229" t="s">
        <v>41</v>
      </c>
      <c r="O221" s="91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2" t="s">
        <v>139</v>
      </c>
      <c r="AT221" s="232" t="s">
        <v>135</v>
      </c>
      <c r="AU221" s="232" t="s">
        <v>86</v>
      </c>
      <c r="AY221" s="17" t="s">
        <v>133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7" t="s">
        <v>84</v>
      </c>
      <c r="BK221" s="233">
        <f>ROUND(I221*H221,2)</f>
        <v>0</v>
      </c>
      <c r="BL221" s="17" t="s">
        <v>139</v>
      </c>
      <c r="BM221" s="232" t="s">
        <v>625</v>
      </c>
    </row>
    <row r="222" s="2" customFormat="1">
      <c r="A222" s="38"/>
      <c r="B222" s="39"/>
      <c r="C222" s="40"/>
      <c r="D222" s="234" t="s">
        <v>141</v>
      </c>
      <c r="E222" s="40"/>
      <c r="F222" s="235" t="s">
        <v>624</v>
      </c>
      <c r="G222" s="40"/>
      <c r="H222" s="40"/>
      <c r="I222" s="236"/>
      <c r="J222" s="40"/>
      <c r="K222" s="40"/>
      <c r="L222" s="44"/>
      <c r="M222" s="237"/>
      <c r="N222" s="238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141</v>
      </c>
      <c r="AU222" s="17" t="s">
        <v>86</v>
      </c>
    </row>
    <row r="223" s="2" customFormat="1" ht="16.5" customHeight="1">
      <c r="A223" s="38"/>
      <c r="B223" s="39"/>
      <c r="C223" s="220" t="s">
        <v>407</v>
      </c>
      <c r="D223" s="220" t="s">
        <v>135</v>
      </c>
      <c r="E223" s="221" t="s">
        <v>626</v>
      </c>
      <c r="F223" s="222" t="s">
        <v>627</v>
      </c>
      <c r="G223" s="223" t="s">
        <v>167</v>
      </c>
      <c r="H223" s="224">
        <v>250</v>
      </c>
      <c r="I223" s="225"/>
      <c r="J223" s="226">
        <f>ROUND(I223*H223,2)</f>
        <v>0</v>
      </c>
      <c r="K223" s="227"/>
      <c r="L223" s="44"/>
      <c r="M223" s="228" t="s">
        <v>1</v>
      </c>
      <c r="N223" s="229" t="s">
        <v>41</v>
      </c>
      <c r="O223" s="91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2" t="s">
        <v>139</v>
      </c>
      <c r="AT223" s="232" t="s">
        <v>135</v>
      </c>
      <c r="AU223" s="232" t="s">
        <v>86</v>
      </c>
      <c r="AY223" s="17" t="s">
        <v>133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7" t="s">
        <v>84</v>
      </c>
      <c r="BK223" s="233">
        <f>ROUND(I223*H223,2)</f>
        <v>0</v>
      </c>
      <c r="BL223" s="17" t="s">
        <v>139</v>
      </c>
      <c r="BM223" s="232" t="s">
        <v>628</v>
      </c>
    </row>
    <row r="224" s="2" customFormat="1">
      <c r="A224" s="38"/>
      <c r="B224" s="39"/>
      <c r="C224" s="40"/>
      <c r="D224" s="234" t="s">
        <v>141</v>
      </c>
      <c r="E224" s="40"/>
      <c r="F224" s="235" t="s">
        <v>627</v>
      </c>
      <c r="G224" s="40"/>
      <c r="H224" s="40"/>
      <c r="I224" s="236"/>
      <c r="J224" s="40"/>
      <c r="K224" s="40"/>
      <c r="L224" s="44"/>
      <c r="M224" s="237"/>
      <c r="N224" s="238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141</v>
      </c>
      <c r="AU224" s="17" t="s">
        <v>86</v>
      </c>
    </row>
    <row r="225" s="2" customFormat="1" ht="24.15" customHeight="1">
      <c r="A225" s="38"/>
      <c r="B225" s="39"/>
      <c r="C225" s="220" t="s">
        <v>412</v>
      </c>
      <c r="D225" s="220" t="s">
        <v>135</v>
      </c>
      <c r="E225" s="221" t="s">
        <v>629</v>
      </c>
      <c r="F225" s="222" t="s">
        <v>630</v>
      </c>
      <c r="G225" s="223" t="s">
        <v>615</v>
      </c>
      <c r="H225" s="224">
        <v>5</v>
      </c>
      <c r="I225" s="225"/>
      <c r="J225" s="226">
        <f>ROUND(I225*H225,2)</f>
        <v>0</v>
      </c>
      <c r="K225" s="227"/>
      <c r="L225" s="44"/>
      <c r="M225" s="228" t="s">
        <v>1</v>
      </c>
      <c r="N225" s="229" t="s">
        <v>41</v>
      </c>
      <c r="O225" s="91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2" t="s">
        <v>139</v>
      </c>
      <c r="AT225" s="232" t="s">
        <v>135</v>
      </c>
      <c r="AU225" s="232" t="s">
        <v>86</v>
      </c>
      <c r="AY225" s="17" t="s">
        <v>133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7" t="s">
        <v>84</v>
      </c>
      <c r="BK225" s="233">
        <f>ROUND(I225*H225,2)</f>
        <v>0</v>
      </c>
      <c r="BL225" s="17" t="s">
        <v>139</v>
      </c>
      <c r="BM225" s="232" t="s">
        <v>631</v>
      </c>
    </row>
    <row r="226" s="2" customFormat="1">
      <c r="A226" s="38"/>
      <c r="B226" s="39"/>
      <c r="C226" s="40"/>
      <c r="D226" s="234" t="s">
        <v>141</v>
      </c>
      <c r="E226" s="40"/>
      <c r="F226" s="235" t="s">
        <v>630</v>
      </c>
      <c r="G226" s="40"/>
      <c r="H226" s="40"/>
      <c r="I226" s="236"/>
      <c r="J226" s="40"/>
      <c r="K226" s="40"/>
      <c r="L226" s="44"/>
      <c r="M226" s="237"/>
      <c r="N226" s="238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141</v>
      </c>
      <c r="AU226" s="17" t="s">
        <v>86</v>
      </c>
    </row>
    <row r="227" s="2" customFormat="1" ht="24.15" customHeight="1">
      <c r="A227" s="38"/>
      <c r="B227" s="39"/>
      <c r="C227" s="220" t="s">
        <v>417</v>
      </c>
      <c r="D227" s="220" t="s">
        <v>135</v>
      </c>
      <c r="E227" s="221" t="s">
        <v>632</v>
      </c>
      <c r="F227" s="222" t="s">
        <v>633</v>
      </c>
      <c r="G227" s="223" t="s">
        <v>615</v>
      </c>
      <c r="H227" s="224">
        <v>5</v>
      </c>
      <c r="I227" s="225"/>
      <c r="J227" s="226">
        <f>ROUND(I227*H227,2)</f>
        <v>0</v>
      </c>
      <c r="K227" s="227"/>
      <c r="L227" s="44"/>
      <c r="M227" s="228" t="s">
        <v>1</v>
      </c>
      <c r="N227" s="229" t="s">
        <v>41</v>
      </c>
      <c r="O227" s="91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2" t="s">
        <v>139</v>
      </c>
      <c r="AT227" s="232" t="s">
        <v>135</v>
      </c>
      <c r="AU227" s="232" t="s">
        <v>86</v>
      </c>
      <c r="AY227" s="17" t="s">
        <v>133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7" t="s">
        <v>84</v>
      </c>
      <c r="BK227" s="233">
        <f>ROUND(I227*H227,2)</f>
        <v>0</v>
      </c>
      <c r="BL227" s="17" t="s">
        <v>139</v>
      </c>
      <c r="BM227" s="232" t="s">
        <v>634</v>
      </c>
    </row>
    <row r="228" s="2" customFormat="1">
      <c r="A228" s="38"/>
      <c r="B228" s="39"/>
      <c r="C228" s="40"/>
      <c r="D228" s="234" t="s">
        <v>141</v>
      </c>
      <c r="E228" s="40"/>
      <c r="F228" s="235" t="s">
        <v>633</v>
      </c>
      <c r="G228" s="40"/>
      <c r="H228" s="40"/>
      <c r="I228" s="236"/>
      <c r="J228" s="40"/>
      <c r="K228" s="40"/>
      <c r="L228" s="44"/>
      <c r="M228" s="237"/>
      <c r="N228" s="238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141</v>
      </c>
      <c r="AU228" s="17" t="s">
        <v>86</v>
      </c>
    </row>
    <row r="229" s="2" customFormat="1" ht="24.15" customHeight="1">
      <c r="A229" s="38"/>
      <c r="B229" s="39"/>
      <c r="C229" s="220" t="s">
        <v>422</v>
      </c>
      <c r="D229" s="220" t="s">
        <v>135</v>
      </c>
      <c r="E229" s="221" t="s">
        <v>635</v>
      </c>
      <c r="F229" s="222" t="s">
        <v>636</v>
      </c>
      <c r="G229" s="223" t="s">
        <v>615</v>
      </c>
      <c r="H229" s="224">
        <v>5</v>
      </c>
      <c r="I229" s="225"/>
      <c r="J229" s="226">
        <f>ROUND(I229*H229,2)</f>
        <v>0</v>
      </c>
      <c r="K229" s="227"/>
      <c r="L229" s="44"/>
      <c r="M229" s="228" t="s">
        <v>1</v>
      </c>
      <c r="N229" s="229" t="s">
        <v>41</v>
      </c>
      <c r="O229" s="91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2" t="s">
        <v>139</v>
      </c>
      <c r="AT229" s="232" t="s">
        <v>135</v>
      </c>
      <c r="AU229" s="232" t="s">
        <v>86</v>
      </c>
      <c r="AY229" s="17" t="s">
        <v>133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7" t="s">
        <v>84</v>
      </c>
      <c r="BK229" s="233">
        <f>ROUND(I229*H229,2)</f>
        <v>0</v>
      </c>
      <c r="BL229" s="17" t="s">
        <v>139</v>
      </c>
      <c r="BM229" s="232" t="s">
        <v>637</v>
      </c>
    </row>
    <row r="230" s="2" customFormat="1">
      <c r="A230" s="38"/>
      <c r="B230" s="39"/>
      <c r="C230" s="40"/>
      <c r="D230" s="234" t="s">
        <v>141</v>
      </c>
      <c r="E230" s="40"/>
      <c r="F230" s="235" t="s">
        <v>636</v>
      </c>
      <c r="G230" s="40"/>
      <c r="H230" s="40"/>
      <c r="I230" s="236"/>
      <c r="J230" s="40"/>
      <c r="K230" s="40"/>
      <c r="L230" s="44"/>
      <c r="M230" s="237"/>
      <c r="N230" s="238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141</v>
      </c>
      <c r="AU230" s="17" t="s">
        <v>86</v>
      </c>
    </row>
    <row r="231" s="2" customFormat="1" ht="24.15" customHeight="1">
      <c r="A231" s="38"/>
      <c r="B231" s="39"/>
      <c r="C231" s="220" t="s">
        <v>429</v>
      </c>
      <c r="D231" s="220" t="s">
        <v>135</v>
      </c>
      <c r="E231" s="221" t="s">
        <v>638</v>
      </c>
      <c r="F231" s="222" t="s">
        <v>639</v>
      </c>
      <c r="G231" s="223" t="s">
        <v>615</v>
      </c>
      <c r="H231" s="224">
        <v>5</v>
      </c>
      <c r="I231" s="225"/>
      <c r="J231" s="226">
        <f>ROUND(I231*H231,2)</f>
        <v>0</v>
      </c>
      <c r="K231" s="227"/>
      <c r="L231" s="44"/>
      <c r="M231" s="228" t="s">
        <v>1</v>
      </c>
      <c r="N231" s="229" t="s">
        <v>41</v>
      </c>
      <c r="O231" s="91"/>
      <c r="P231" s="230">
        <f>O231*H231</f>
        <v>0</v>
      </c>
      <c r="Q231" s="230">
        <v>0</v>
      </c>
      <c r="R231" s="230">
        <f>Q231*H231</f>
        <v>0</v>
      </c>
      <c r="S231" s="230">
        <v>0</v>
      </c>
      <c r="T231" s="231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2" t="s">
        <v>139</v>
      </c>
      <c r="AT231" s="232" t="s">
        <v>135</v>
      </c>
      <c r="AU231" s="232" t="s">
        <v>86</v>
      </c>
      <c r="AY231" s="17" t="s">
        <v>133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7" t="s">
        <v>84</v>
      </c>
      <c r="BK231" s="233">
        <f>ROUND(I231*H231,2)</f>
        <v>0</v>
      </c>
      <c r="BL231" s="17" t="s">
        <v>139</v>
      </c>
      <c r="BM231" s="232" t="s">
        <v>640</v>
      </c>
    </row>
    <row r="232" s="2" customFormat="1">
      <c r="A232" s="38"/>
      <c r="B232" s="39"/>
      <c r="C232" s="40"/>
      <c r="D232" s="234" t="s">
        <v>141</v>
      </c>
      <c r="E232" s="40"/>
      <c r="F232" s="235" t="s">
        <v>639</v>
      </c>
      <c r="G232" s="40"/>
      <c r="H232" s="40"/>
      <c r="I232" s="236"/>
      <c r="J232" s="40"/>
      <c r="K232" s="40"/>
      <c r="L232" s="44"/>
      <c r="M232" s="237"/>
      <c r="N232" s="238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141</v>
      </c>
      <c r="AU232" s="17" t="s">
        <v>86</v>
      </c>
    </row>
    <row r="233" s="2" customFormat="1" ht="24.15" customHeight="1">
      <c r="A233" s="38"/>
      <c r="B233" s="39"/>
      <c r="C233" s="220" t="s">
        <v>434</v>
      </c>
      <c r="D233" s="220" t="s">
        <v>135</v>
      </c>
      <c r="E233" s="221" t="s">
        <v>641</v>
      </c>
      <c r="F233" s="222" t="s">
        <v>642</v>
      </c>
      <c r="G233" s="223" t="s">
        <v>615</v>
      </c>
      <c r="H233" s="224">
        <v>5</v>
      </c>
      <c r="I233" s="225"/>
      <c r="J233" s="226">
        <f>ROUND(I233*H233,2)</f>
        <v>0</v>
      </c>
      <c r="K233" s="227"/>
      <c r="L233" s="44"/>
      <c r="M233" s="228" t="s">
        <v>1</v>
      </c>
      <c r="N233" s="229" t="s">
        <v>41</v>
      </c>
      <c r="O233" s="91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2" t="s">
        <v>139</v>
      </c>
      <c r="AT233" s="232" t="s">
        <v>135</v>
      </c>
      <c r="AU233" s="232" t="s">
        <v>86</v>
      </c>
      <c r="AY233" s="17" t="s">
        <v>133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7" t="s">
        <v>84</v>
      </c>
      <c r="BK233" s="233">
        <f>ROUND(I233*H233,2)</f>
        <v>0</v>
      </c>
      <c r="BL233" s="17" t="s">
        <v>139</v>
      </c>
      <c r="BM233" s="232" t="s">
        <v>643</v>
      </c>
    </row>
    <row r="234" s="2" customFormat="1">
      <c r="A234" s="38"/>
      <c r="B234" s="39"/>
      <c r="C234" s="40"/>
      <c r="D234" s="234" t="s">
        <v>141</v>
      </c>
      <c r="E234" s="40"/>
      <c r="F234" s="235" t="s">
        <v>642</v>
      </c>
      <c r="G234" s="40"/>
      <c r="H234" s="40"/>
      <c r="I234" s="236"/>
      <c r="J234" s="40"/>
      <c r="K234" s="40"/>
      <c r="L234" s="44"/>
      <c r="M234" s="237"/>
      <c r="N234" s="238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141</v>
      </c>
      <c r="AU234" s="17" t="s">
        <v>86</v>
      </c>
    </row>
    <row r="235" s="2" customFormat="1" ht="16.5" customHeight="1">
      <c r="A235" s="38"/>
      <c r="B235" s="39"/>
      <c r="C235" s="220" t="s">
        <v>442</v>
      </c>
      <c r="D235" s="220" t="s">
        <v>135</v>
      </c>
      <c r="E235" s="221" t="s">
        <v>644</v>
      </c>
      <c r="F235" s="222" t="s">
        <v>645</v>
      </c>
      <c r="G235" s="223" t="s">
        <v>167</v>
      </c>
      <c r="H235" s="224">
        <v>60</v>
      </c>
      <c r="I235" s="225"/>
      <c r="J235" s="226">
        <f>ROUND(I235*H235,2)</f>
        <v>0</v>
      </c>
      <c r="K235" s="227"/>
      <c r="L235" s="44"/>
      <c r="M235" s="228" t="s">
        <v>1</v>
      </c>
      <c r="N235" s="229" t="s">
        <v>41</v>
      </c>
      <c r="O235" s="91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2" t="s">
        <v>139</v>
      </c>
      <c r="AT235" s="232" t="s">
        <v>135</v>
      </c>
      <c r="AU235" s="232" t="s">
        <v>86</v>
      </c>
      <c r="AY235" s="17" t="s">
        <v>133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7" t="s">
        <v>84</v>
      </c>
      <c r="BK235" s="233">
        <f>ROUND(I235*H235,2)</f>
        <v>0</v>
      </c>
      <c r="BL235" s="17" t="s">
        <v>139</v>
      </c>
      <c r="BM235" s="232" t="s">
        <v>646</v>
      </c>
    </row>
    <row r="236" s="2" customFormat="1">
      <c r="A236" s="38"/>
      <c r="B236" s="39"/>
      <c r="C236" s="40"/>
      <c r="D236" s="234" t="s">
        <v>141</v>
      </c>
      <c r="E236" s="40"/>
      <c r="F236" s="235" t="s">
        <v>645</v>
      </c>
      <c r="G236" s="40"/>
      <c r="H236" s="40"/>
      <c r="I236" s="236"/>
      <c r="J236" s="40"/>
      <c r="K236" s="40"/>
      <c r="L236" s="44"/>
      <c r="M236" s="237"/>
      <c r="N236" s="238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141</v>
      </c>
      <c r="AU236" s="17" t="s">
        <v>86</v>
      </c>
    </row>
    <row r="237" s="2" customFormat="1" ht="24.15" customHeight="1">
      <c r="A237" s="38"/>
      <c r="B237" s="39"/>
      <c r="C237" s="220" t="s">
        <v>447</v>
      </c>
      <c r="D237" s="220" t="s">
        <v>135</v>
      </c>
      <c r="E237" s="221" t="s">
        <v>647</v>
      </c>
      <c r="F237" s="222" t="s">
        <v>648</v>
      </c>
      <c r="G237" s="223" t="s">
        <v>278</v>
      </c>
      <c r="H237" s="224">
        <v>9</v>
      </c>
      <c r="I237" s="225"/>
      <c r="J237" s="226">
        <f>ROUND(I237*H237,2)</f>
        <v>0</v>
      </c>
      <c r="K237" s="227"/>
      <c r="L237" s="44"/>
      <c r="M237" s="228" t="s">
        <v>1</v>
      </c>
      <c r="N237" s="229" t="s">
        <v>41</v>
      </c>
      <c r="O237" s="91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2" t="s">
        <v>139</v>
      </c>
      <c r="AT237" s="232" t="s">
        <v>135</v>
      </c>
      <c r="AU237" s="232" t="s">
        <v>86</v>
      </c>
      <c r="AY237" s="17" t="s">
        <v>133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7" t="s">
        <v>84</v>
      </c>
      <c r="BK237" s="233">
        <f>ROUND(I237*H237,2)</f>
        <v>0</v>
      </c>
      <c r="BL237" s="17" t="s">
        <v>139</v>
      </c>
      <c r="BM237" s="232" t="s">
        <v>649</v>
      </c>
    </row>
    <row r="238" s="2" customFormat="1">
      <c r="A238" s="38"/>
      <c r="B238" s="39"/>
      <c r="C238" s="40"/>
      <c r="D238" s="234" t="s">
        <v>141</v>
      </c>
      <c r="E238" s="40"/>
      <c r="F238" s="235" t="s">
        <v>648</v>
      </c>
      <c r="G238" s="40"/>
      <c r="H238" s="40"/>
      <c r="I238" s="236"/>
      <c r="J238" s="40"/>
      <c r="K238" s="40"/>
      <c r="L238" s="44"/>
      <c r="M238" s="237"/>
      <c r="N238" s="238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141</v>
      </c>
      <c r="AU238" s="17" t="s">
        <v>86</v>
      </c>
    </row>
    <row r="239" s="2" customFormat="1" ht="24.15" customHeight="1">
      <c r="A239" s="38"/>
      <c r="B239" s="39"/>
      <c r="C239" s="220" t="s">
        <v>453</v>
      </c>
      <c r="D239" s="220" t="s">
        <v>135</v>
      </c>
      <c r="E239" s="221" t="s">
        <v>650</v>
      </c>
      <c r="F239" s="222" t="s">
        <v>651</v>
      </c>
      <c r="G239" s="223" t="s">
        <v>278</v>
      </c>
      <c r="H239" s="224">
        <v>6</v>
      </c>
      <c r="I239" s="225"/>
      <c r="J239" s="226">
        <f>ROUND(I239*H239,2)</f>
        <v>0</v>
      </c>
      <c r="K239" s="227"/>
      <c r="L239" s="44"/>
      <c r="M239" s="228" t="s">
        <v>1</v>
      </c>
      <c r="N239" s="229" t="s">
        <v>41</v>
      </c>
      <c r="O239" s="91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2" t="s">
        <v>139</v>
      </c>
      <c r="AT239" s="232" t="s">
        <v>135</v>
      </c>
      <c r="AU239" s="232" t="s">
        <v>86</v>
      </c>
      <c r="AY239" s="17" t="s">
        <v>133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7" t="s">
        <v>84</v>
      </c>
      <c r="BK239" s="233">
        <f>ROUND(I239*H239,2)</f>
        <v>0</v>
      </c>
      <c r="BL239" s="17" t="s">
        <v>139</v>
      </c>
      <c r="BM239" s="232" t="s">
        <v>652</v>
      </c>
    </row>
    <row r="240" s="2" customFormat="1">
      <c r="A240" s="38"/>
      <c r="B240" s="39"/>
      <c r="C240" s="40"/>
      <c r="D240" s="234" t="s">
        <v>141</v>
      </c>
      <c r="E240" s="40"/>
      <c r="F240" s="235" t="s">
        <v>651</v>
      </c>
      <c r="G240" s="40"/>
      <c r="H240" s="40"/>
      <c r="I240" s="236"/>
      <c r="J240" s="40"/>
      <c r="K240" s="40"/>
      <c r="L240" s="44"/>
      <c r="M240" s="237"/>
      <c r="N240" s="238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141</v>
      </c>
      <c r="AU240" s="17" t="s">
        <v>86</v>
      </c>
    </row>
    <row r="241" s="2" customFormat="1" ht="24.15" customHeight="1">
      <c r="A241" s="38"/>
      <c r="B241" s="39"/>
      <c r="C241" s="220" t="s">
        <v>459</v>
      </c>
      <c r="D241" s="220" t="s">
        <v>135</v>
      </c>
      <c r="E241" s="221" t="s">
        <v>653</v>
      </c>
      <c r="F241" s="222" t="s">
        <v>654</v>
      </c>
      <c r="G241" s="223" t="s">
        <v>278</v>
      </c>
      <c r="H241" s="224">
        <v>5</v>
      </c>
      <c r="I241" s="225"/>
      <c r="J241" s="226">
        <f>ROUND(I241*H241,2)</f>
        <v>0</v>
      </c>
      <c r="K241" s="227"/>
      <c r="L241" s="44"/>
      <c r="M241" s="228" t="s">
        <v>1</v>
      </c>
      <c r="N241" s="229" t="s">
        <v>41</v>
      </c>
      <c r="O241" s="91"/>
      <c r="P241" s="230">
        <f>O241*H241</f>
        <v>0</v>
      </c>
      <c r="Q241" s="230">
        <v>0</v>
      </c>
      <c r="R241" s="230">
        <f>Q241*H241</f>
        <v>0</v>
      </c>
      <c r="S241" s="230">
        <v>0</v>
      </c>
      <c r="T241" s="231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2" t="s">
        <v>139</v>
      </c>
      <c r="AT241" s="232" t="s">
        <v>135</v>
      </c>
      <c r="AU241" s="232" t="s">
        <v>86</v>
      </c>
      <c r="AY241" s="17" t="s">
        <v>133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7" t="s">
        <v>84</v>
      </c>
      <c r="BK241" s="233">
        <f>ROUND(I241*H241,2)</f>
        <v>0</v>
      </c>
      <c r="BL241" s="17" t="s">
        <v>139</v>
      </c>
      <c r="BM241" s="232" t="s">
        <v>655</v>
      </c>
    </row>
    <row r="242" s="2" customFormat="1">
      <c r="A242" s="38"/>
      <c r="B242" s="39"/>
      <c r="C242" s="40"/>
      <c r="D242" s="234" t="s">
        <v>141</v>
      </c>
      <c r="E242" s="40"/>
      <c r="F242" s="235" t="s">
        <v>654</v>
      </c>
      <c r="G242" s="40"/>
      <c r="H242" s="40"/>
      <c r="I242" s="236"/>
      <c r="J242" s="40"/>
      <c r="K242" s="40"/>
      <c r="L242" s="44"/>
      <c r="M242" s="237"/>
      <c r="N242" s="238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141</v>
      </c>
      <c r="AU242" s="17" t="s">
        <v>86</v>
      </c>
    </row>
    <row r="243" s="12" customFormat="1" ht="22.8" customHeight="1">
      <c r="A243" s="12"/>
      <c r="B243" s="204"/>
      <c r="C243" s="205"/>
      <c r="D243" s="206" t="s">
        <v>75</v>
      </c>
      <c r="E243" s="218" t="s">
        <v>656</v>
      </c>
      <c r="F243" s="218" t="s">
        <v>657</v>
      </c>
      <c r="G243" s="205"/>
      <c r="H243" s="205"/>
      <c r="I243" s="208"/>
      <c r="J243" s="219">
        <f>BK243</f>
        <v>0</v>
      </c>
      <c r="K243" s="205"/>
      <c r="L243" s="210"/>
      <c r="M243" s="211"/>
      <c r="N243" s="212"/>
      <c r="O243" s="212"/>
      <c r="P243" s="213">
        <f>SUM(P244:P265)</f>
        <v>0</v>
      </c>
      <c r="Q243" s="212"/>
      <c r="R243" s="213">
        <f>SUM(R244:R265)</f>
        <v>0</v>
      </c>
      <c r="S243" s="212"/>
      <c r="T243" s="214">
        <f>SUM(T244:T265)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84</v>
      </c>
      <c r="AT243" s="216" t="s">
        <v>75</v>
      </c>
      <c r="AU243" s="216" t="s">
        <v>84</v>
      </c>
      <c r="AY243" s="215" t="s">
        <v>133</v>
      </c>
      <c r="BK243" s="217">
        <f>SUM(BK244:BK265)</f>
        <v>0</v>
      </c>
    </row>
    <row r="244" s="2" customFormat="1" ht="16.5" customHeight="1">
      <c r="A244" s="38"/>
      <c r="B244" s="39"/>
      <c r="C244" s="220" t="s">
        <v>464</v>
      </c>
      <c r="D244" s="220" t="s">
        <v>135</v>
      </c>
      <c r="E244" s="221" t="s">
        <v>658</v>
      </c>
      <c r="F244" s="222" t="s">
        <v>659</v>
      </c>
      <c r="G244" s="223" t="s">
        <v>278</v>
      </c>
      <c r="H244" s="224">
        <v>25</v>
      </c>
      <c r="I244" s="225"/>
      <c r="J244" s="226">
        <f>ROUND(I244*H244,2)</f>
        <v>0</v>
      </c>
      <c r="K244" s="227"/>
      <c r="L244" s="44"/>
      <c r="M244" s="228" t="s">
        <v>1</v>
      </c>
      <c r="N244" s="229" t="s">
        <v>41</v>
      </c>
      <c r="O244" s="91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2" t="s">
        <v>139</v>
      </c>
      <c r="AT244" s="232" t="s">
        <v>135</v>
      </c>
      <c r="AU244" s="232" t="s">
        <v>86</v>
      </c>
      <c r="AY244" s="17" t="s">
        <v>133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7" t="s">
        <v>84</v>
      </c>
      <c r="BK244" s="233">
        <f>ROUND(I244*H244,2)</f>
        <v>0</v>
      </c>
      <c r="BL244" s="17" t="s">
        <v>139</v>
      </c>
      <c r="BM244" s="232" t="s">
        <v>660</v>
      </c>
    </row>
    <row r="245" s="2" customFormat="1">
      <c r="A245" s="38"/>
      <c r="B245" s="39"/>
      <c r="C245" s="40"/>
      <c r="D245" s="234" t="s">
        <v>141</v>
      </c>
      <c r="E245" s="40"/>
      <c r="F245" s="235" t="s">
        <v>659</v>
      </c>
      <c r="G245" s="40"/>
      <c r="H245" s="40"/>
      <c r="I245" s="236"/>
      <c r="J245" s="40"/>
      <c r="K245" s="40"/>
      <c r="L245" s="44"/>
      <c r="M245" s="237"/>
      <c r="N245" s="238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141</v>
      </c>
      <c r="AU245" s="17" t="s">
        <v>86</v>
      </c>
    </row>
    <row r="246" s="2" customFormat="1" ht="16.5" customHeight="1">
      <c r="A246" s="38"/>
      <c r="B246" s="39"/>
      <c r="C246" s="220" t="s">
        <v>471</v>
      </c>
      <c r="D246" s="220" t="s">
        <v>135</v>
      </c>
      <c r="E246" s="221" t="s">
        <v>661</v>
      </c>
      <c r="F246" s="222" t="s">
        <v>662</v>
      </c>
      <c r="G246" s="223" t="s">
        <v>278</v>
      </c>
      <c r="H246" s="224">
        <v>16</v>
      </c>
      <c r="I246" s="225"/>
      <c r="J246" s="226">
        <f>ROUND(I246*H246,2)</f>
        <v>0</v>
      </c>
      <c r="K246" s="227"/>
      <c r="L246" s="44"/>
      <c r="M246" s="228" t="s">
        <v>1</v>
      </c>
      <c r="N246" s="229" t="s">
        <v>41</v>
      </c>
      <c r="O246" s="91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2" t="s">
        <v>139</v>
      </c>
      <c r="AT246" s="232" t="s">
        <v>135</v>
      </c>
      <c r="AU246" s="232" t="s">
        <v>86</v>
      </c>
      <c r="AY246" s="17" t="s">
        <v>133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7" t="s">
        <v>84</v>
      </c>
      <c r="BK246" s="233">
        <f>ROUND(I246*H246,2)</f>
        <v>0</v>
      </c>
      <c r="BL246" s="17" t="s">
        <v>139</v>
      </c>
      <c r="BM246" s="232" t="s">
        <v>663</v>
      </c>
    </row>
    <row r="247" s="2" customFormat="1">
      <c r="A247" s="38"/>
      <c r="B247" s="39"/>
      <c r="C247" s="40"/>
      <c r="D247" s="234" t="s">
        <v>141</v>
      </c>
      <c r="E247" s="40"/>
      <c r="F247" s="235" t="s">
        <v>662</v>
      </c>
      <c r="G247" s="40"/>
      <c r="H247" s="40"/>
      <c r="I247" s="236"/>
      <c r="J247" s="40"/>
      <c r="K247" s="40"/>
      <c r="L247" s="44"/>
      <c r="M247" s="237"/>
      <c r="N247" s="238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141</v>
      </c>
      <c r="AU247" s="17" t="s">
        <v>86</v>
      </c>
    </row>
    <row r="248" s="2" customFormat="1" ht="21.75" customHeight="1">
      <c r="A248" s="38"/>
      <c r="B248" s="39"/>
      <c r="C248" s="220" t="s">
        <v>480</v>
      </c>
      <c r="D248" s="220" t="s">
        <v>135</v>
      </c>
      <c r="E248" s="221" t="s">
        <v>664</v>
      </c>
      <c r="F248" s="222" t="s">
        <v>665</v>
      </c>
      <c r="G248" s="223" t="s">
        <v>278</v>
      </c>
      <c r="H248" s="224">
        <v>16</v>
      </c>
      <c r="I248" s="225"/>
      <c r="J248" s="226">
        <f>ROUND(I248*H248,2)</f>
        <v>0</v>
      </c>
      <c r="K248" s="227"/>
      <c r="L248" s="44"/>
      <c r="M248" s="228" t="s">
        <v>1</v>
      </c>
      <c r="N248" s="229" t="s">
        <v>41</v>
      </c>
      <c r="O248" s="91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2" t="s">
        <v>139</v>
      </c>
      <c r="AT248" s="232" t="s">
        <v>135</v>
      </c>
      <c r="AU248" s="232" t="s">
        <v>86</v>
      </c>
      <c r="AY248" s="17" t="s">
        <v>133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7" t="s">
        <v>84</v>
      </c>
      <c r="BK248" s="233">
        <f>ROUND(I248*H248,2)</f>
        <v>0</v>
      </c>
      <c r="BL248" s="17" t="s">
        <v>139</v>
      </c>
      <c r="BM248" s="232" t="s">
        <v>666</v>
      </c>
    </row>
    <row r="249" s="2" customFormat="1">
      <c r="A249" s="38"/>
      <c r="B249" s="39"/>
      <c r="C249" s="40"/>
      <c r="D249" s="234" t="s">
        <v>141</v>
      </c>
      <c r="E249" s="40"/>
      <c r="F249" s="235" t="s">
        <v>665</v>
      </c>
      <c r="G249" s="40"/>
      <c r="H249" s="40"/>
      <c r="I249" s="236"/>
      <c r="J249" s="40"/>
      <c r="K249" s="40"/>
      <c r="L249" s="44"/>
      <c r="M249" s="237"/>
      <c r="N249" s="238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141</v>
      </c>
      <c r="AU249" s="17" t="s">
        <v>86</v>
      </c>
    </row>
    <row r="250" s="2" customFormat="1" ht="16.5" customHeight="1">
      <c r="A250" s="38"/>
      <c r="B250" s="39"/>
      <c r="C250" s="220" t="s">
        <v>487</v>
      </c>
      <c r="D250" s="220" t="s">
        <v>135</v>
      </c>
      <c r="E250" s="221" t="s">
        <v>667</v>
      </c>
      <c r="F250" s="222" t="s">
        <v>668</v>
      </c>
      <c r="G250" s="223" t="s">
        <v>278</v>
      </c>
      <c r="H250" s="224">
        <v>16</v>
      </c>
      <c r="I250" s="225"/>
      <c r="J250" s="226">
        <f>ROUND(I250*H250,2)</f>
        <v>0</v>
      </c>
      <c r="K250" s="227"/>
      <c r="L250" s="44"/>
      <c r="M250" s="228" t="s">
        <v>1</v>
      </c>
      <c r="N250" s="229" t="s">
        <v>41</v>
      </c>
      <c r="O250" s="91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2" t="s">
        <v>139</v>
      </c>
      <c r="AT250" s="232" t="s">
        <v>135</v>
      </c>
      <c r="AU250" s="232" t="s">
        <v>86</v>
      </c>
      <c r="AY250" s="17" t="s">
        <v>133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7" t="s">
        <v>84</v>
      </c>
      <c r="BK250" s="233">
        <f>ROUND(I250*H250,2)</f>
        <v>0</v>
      </c>
      <c r="BL250" s="17" t="s">
        <v>139</v>
      </c>
      <c r="BM250" s="232" t="s">
        <v>669</v>
      </c>
    </row>
    <row r="251" s="2" customFormat="1">
      <c r="A251" s="38"/>
      <c r="B251" s="39"/>
      <c r="C251" s="40"/>
      <c r="D251" s="234" t="s">
        <v>141</v>
      </c>
      <c r="E251" s="40"/>
      <c r="F251" s="235" t="s">
        <v>668</v>
      </c>
      <c r="G251" s="40"/>
      <c r="H251" s="40"/>
      <c r="I251" s="236"/>
      <c r="J251" s="40"/>
      <c r="K251" s="40"/>
      <c r="L251" s="44"/>
      <c r="M251" s="237"/>
      <c r="N251" s="238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141</v>
      </c>
      <c r="AU251" s="17" t="s">
        <v>86</v>
      </c>
    </row>
    <row r="252" s="2" customFormat="1" ht="16.5" customHeight="1">
      <c r="A252" s="38"/>
      <c r="B252" s="39"/>
      <c r="C252" s="220" t="s">
        <v>492</v>
      </c>
      <c r="D252" s="220" t="s">
        <v>135</v>
      </c>
      <c r="E252" s="221" t="s">
        <v>670</v>
      </c>
      <c r="F252" s="222" t="s">
        <v>671</v>
      </c>
      <c r="G252" s="223" t="s">
        <v>278</v>
      </c>
      <c r="H252" s="224">
        <v>15</v>
      </c>
      <c r="I252" s="225"/>
      <c r="J252" s="226">
        <f>ROUND(I252*H252,2)</f>
        <v>0</v>
      </c>
      <c r="K252" s="227"/>
      <c r="L252" s="44"/>
      <c r="M252" s="228" t="s">
        <v>1</v>
      </c>
      <c r="N252" s="229" t="s">
        <v>41</v>
      </c>
      <c r="O252" s="91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2" t="s">
        <v>139</v>
      </c>
      <c r="AT252" s="232" t="s">
        <v>135</v>
      </c>
      <c r="AU252" s="232" t="s">
        <v>86</v>
      </c>
      <c r="AY252" s="17" t="s">
        <v>133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7" t="s">
        <v>84</v>
      </c>
      <c r="BK252" s="233">
        <f>ROUND(I252*H252,2)</f>
        <v>0</v>
      </c>
      <c r="BL252" s="17" t="s">
        <v>139</v>
      </c>
      <c r="BM252" s="232" t="s">
        <v>672</v>
      </c>
    </row>
    <row r="253" s="2" customFormat="1">
      <c r="A253" s="38"/>
      <c r="B253" s="39"/>
      <c r="C253" s="40"/>
      <c r="D253" s="234" t="s">
        <v>141</v>
      </c>
      <c r="E253" s="40"/>
      <c r="F253" s="235" t="s">
        <v>671</v>
      </c>
      <c r="G253" s="40"/>
      <c r="H253" s="40"/>
      <c r="I253" s="236"/>
      <c r="J253" s="40"/>
      <c r="K253" s="40"/>
      <c r="L253" s="44"/>
      <c r="M253" s="237"/>
      <c r="N253" s="238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141</v>
      </c>
      <c r="AU253" s="17" t="s">
        <v>86</v>
      </c>
    </row>
    <row r="254" s="2" customFormat="1" ht="24.15" customHeight="1">
      <c r="A254" s="38"/>
      <c r="B254" s="39"/>
      <c r="C254" s="220" t="s">
        <v>497</v>
      </c>
      <c r="D254" s="220" t="s">
        <v>135</v>
      </c>
      <c r="E254" s="221" t="s">
        <v>673</v>
      </c>
      <c r="F254" s="222" t="s">
        <v>674</v>
      </c>
      <c r="G254" s="223" t="s">
        <v>278</v>
      </c>
      <c r="H254" s="224">
        <v>16</v>
      </c>
      <c r="I254" s="225"/>
      <c r="J254" s="226">
        <f>ROUND(I254*H254,2)</f>
        <v>0</v>
      </c>
      <c r="K254" s="227"/>
      <c r="L254" s="44"/>
      <c r="M254" s="228" t="s">
        <v>1</v>
      </c>
      <c r="N254" s="229" t="s">
        <v>41</v>
      </c>
      <c r="O254" s="91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2" t="s">
        <v>139</v>
      </c>
      <c r="AT254" s="232" t="s">
        <v>135</v>
      </c>
      <c r="AU254" s="232" t="s">
        <v>86</v>
      </c>
      <c r="AY254" s="17" t="s">
        <v>133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7" t="s">
        <v>84</v>
      </c>
      <c r="BK254" s="233">
        <f>ROUND(I254*H254,2)</f>
        <v>0</v>
      </c>
      <c r="BL254" s="17" t="s">
        <v>139</v>
      </c>
      <c r="BM254" s="232" t="s">
        <v>675</v>
      </c>
    </row>
    <row r="255" s="2" customFormat="1">
      <c r="A255" s="38"/>
      <c r="B255" s="39"/>
      <c r="C255" s="40"/>
      <c r="D255" s="234" t="s">
        <v>141</v>
      </c>
      <c r="E255" s="40"/>
      <c r="F255" s="235" t="s">
        <v>674</v>
      </c>
      <c r="G255" s="40"/>
      <c r="H255" s="40"/>
      <c r="I255" s="236"/>
      <c r="J255" s="40"/>
      <c r="K255" s="40"/>
      <c r="L255" s="44"/>
      <c r="M255" s="237"/>
      <c r="N255" s="238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141</v>
      </c>
      <c r="AU255" s="17" t="s">
        <v>86</v>
      </c>
    </row>
    <row r="256" s="2" customFormat="1" ht="24.15" customHeight="1">
      <c r="A256" s="38"/>
      <c r="B256" s="39"/>
      <c r="C256" s="220" t="s">
        <v>503</v>
      </c>
      <c r="D256" s="220" t="s">
        <v>135</v>
      </c>
      <c r="E256" s="221" t="s">
        <v>676</v>
      </c>
      <c r="F256" s="222" t="s">
        <v>677</v>
      </c>
      <c r="G256" s="223" t="s">
        <v>167</v>
      </c>
      <c r="H256" s="224">
        <v>130</v>
      </c>
      <c r="I256" s="225"/>
      <c r="J256" s="226">
        <f>ROUND(I256*H256,2)</f>
        <v>0</v>
      </c>
      <c r="K256" s="227"/>
      <c r="L256" s="44"/>
      <c r="M256" s="228" t="s">
        <v>1</v>
      </c>
      <c r="N256" s="229" t="s">
        <v>41</v>
      </c>
      <c r="O256" s="91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2" t="s">
        <v>139</v>
      </c>
      <c r="AT256" s="232" t="s">
        <v>135</v>
      </c>
      <c r="AU256" s="232" t="s">
        <v>86</v>
      </c>
      <c r="AY256" s="17" t="s">
        <v>133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7" t="s">
        <v>84</v>
      </c>
      <c r="BK256" s="233">
        <f>ROUND(I256*H256,2)</f>
        <v>0</v>
      </c>
      <c r="BL256" s="17" t="s">
        <v>139</v>
      </c>
      <c r="BM256" s="232" t="s">
        <v>678</v>
      </c>
    </row>
    <row r="257" s="2" customFormat="1">
      <c r="A257" s="38"/>
      <c r="B257" s="39"/>
      <c r="C257" s="40"/>
      <c r="D257" s="234" t="s">
        <v>141</v>
      </c>
      <c r="E257" s="40"/>
      <c r="F257" s="235" t="s">
        <v>677</v>
      </c>
      <c r="G257" s="40"/>
      <c r="H257" s="40"/>
      <c r="I257" s="236"/>
      <c r="J257" s="40"/>
      <c r="K257" s="40"/>
      <c r="L257" s="44"/>
      <c r="M257" s="237"/>
      <c r="N257" s="238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141</v>
      </c>
      <c r="AU257" s="17" t="s">
        <v>86</v>
      </c>
    </row>
    <row r="258" s="2" customFormat="1" ht="21.75" customHeight="1">
      <c r="A258" s="38"/>
      <c r="B258" s="39"/>
      <c r="C258" s="220" t="s">
        <v>506</v>
      </c>
      <c r="D258" s="220" t="s">
        <v>135</v>
      </c>
      <c r="E258" s="221" t="s">
        <v>679</v>
      </c>
      <c r="F258" s="222" t="s">
        <v>680</v>
      </c>
      <c r="G258" s="223" t="s">
        <v>615</v>
      </c>
      <c r="H258" s="224">
        <v>1</v>
      </c>
      <c r="I258" s="225"/>
      <c r="J258" s="226">
        <f>ROUND(I258*H258,2)</f>
        <v>0</v>
      </c>
      <c r="K258" s="227"/>
      <c r="L258" s="44"/>
      <c r="M258" s="228" t="s">
        <v>1</v>
      </c>
      <c r="N258" s="229" t="s">
        <v>41</v>
      </c>
      <c r="O258" s="91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2" t="s">
        <v>139</v>
      </c>
      <c r="AT258" s="232" t="s">
        <v>135</v>
      </c>
      <c r="AU258" s="232" t="s">
        <v>86</v>
      </c>
      <c r="AY258" s="17" t="s">
        <v>133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7" t="s">
        <v>84</v>
      </c>
      <c r="BK258" s="233">
        <f>ROUND(I258*H258,2)</f>
        <v>0</v>
      </c>
      <c r="BL258" s="17" t="s">
        <v>139</v>
      </c>
      <c r="BM258" s="232" t="s">
        <v>681</v>
      </c>
    </row>
    <row r="259" s="2" customFormat="1">
      <c r="A259" s="38"/>
      <c r="B259" s="39"/>
      <c r="C259" s="40"/>
      <c r="D259" s="234" t="s">
        <v>141</v>
      </c>
      <c r="E259" s="40"/>
      <c r="F259" s="235" t="s">
        <v>680</v>
      </c>
      <c r="G259" s="40"/>
      <c r="H259" s="40"/>
      <c r="I259" s="236"/>
      <c r="J259" s="40"/>
      <c r="K259" s="40"/>
      <c r="L259" s="44"/>
      <c r="M259" s="237"/>
      <c r="N259" s="238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141</v>
      </c>
      <c r="AU259" s="17" t="s">
        <v>86</v>
      </c>
    </row>
    <row r="260" s="2" customFormat="1" ht="16.5" customHeight="1">
      <c r="A260" s="38"/>
      <c r="B260" s="39"/>
      <c r="C260" s="220" t="s">
        <v>513</v>
      </c>
      <c r="D260" s="220" t="s">
        <v>135</v>
      </c>
      <c r="E260" s="221" t="s">
        <v>682</v>
      </c>
      <c r="F260" s="222" t="s">
        <v>683</v>
      </c>
      <c r="G260" s="223" t="s">
        <v>167</v>
      </c>
      <c r="H260" s="224">
        <v>90</v>
      </c>
      <c r="I260" s="225"/>
      <c r="J260" s="226">
        <f>ROUND(I260*H260,2)</f>
        <v>0</v>
      </c>
      <c r="K260" s="227"/>
      <c r="L260" s="44"/>
      <c r="M260" s="228" t="s">
        <v>1</v>
      </c>
      <c r="N260" s="229" t="s">
        <v>41</v>
      </c>
      <c r="O260" s="91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2" t="s">
        <v>139</v>
      </c>
      <c r="AT260" s="232" t="s">
        <v>135</v>
      </c>
      <c r="AU260" s="232" t="s">
        <v>86</v>
      </c>
      <c r="AY260" s="17" t="s">
        <v>133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7" t="s">
        <v>84</v>
      </c>
      <c r="BK260" s="233">
        <f>ROUND(I260*H260,2)</f>
        <v>0</v>
      </c>
      <c r="BL260" s="17" t="s">
        <v>139</v>
      </c>
      <c r="BM260" s="232" t="s">
        <v>684</v>
      </c>
    </row>
    <row r="261" s="2" customFormat="1">
      <c r="A261" s="38"/>
      <c r="B261" s="39"/>
      <c r="C261" s="40"/>
      <c r="D261" s="234" t="s">
        <v>141</v>
      </c>
      <c r="E261" s="40"/>
      <c r="F261" s="235" t="s">
        <v>683</v>
      </c>
      <c r="G261" s="40"/>
      <c r="H261" s="40"/>
      <c r="I261" s="236"/>
      <c r="J261" s="40"/>
      <c r="K261" s="40"/>
      <c r="L261" s="44"/>
      <c r="M261" s="237"/>
      <c r="N261" s="238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141</v>
      </c>
      <c r="AU261" s="17" t="s">
        <v>86</v>
      </c>
    </row>
    <row r="262" s="2" customFormat="1" ht="16.5" customHeight="1">
      <c r="A262" s="38"/>
      <c r="B262" s="39"/>
      <c r="C262" s="220" t="s">
        <v>575</v>
      </c>
      <c r="D262" s="220" t="s">
        <v>135</v>
      </c>
      <c r="E262" s="221" t="s">
        <v>685</v>
      </c>
      <c r="F262" s="222" t="s">
        <v>686</v>
      </c>
      <c r="G262" s="223" t="s">
        <v>167</v>
      </c>
      <c r="H262" s="224">
        <v>300</v>
      </c>
      <c r="I262" s="225"/>
      <c r="J262" s="226">
        <f>ROUND(I262*H262,2)</f>
        <v>0</v>
      </c>
      <c r="K262" s="227"/>
      <c r="L262" s="44"/>
      <c r="M262" s="228" t="s">
        <v>1</v>
      </c>
      <c r="N262" s="229" t="s">
        <v>41</v>
      </c>
      <c r="O262" s="91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2" t="s">
        <v>139</v>
      </c>
      <c r="AT262" s="232" t="s">
        <v>135</v>
      </c>
      <c r="AU262" s="232" t="s">
        <v>86</v>
      </c>
      <c r="AY262" s="17" t="s">
        <v>133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7" t="s">
        <v>84</v>
      </c>
      <c r="BK262" s="233">
        <f>ROUND(I262*H262,2)</f>
        <v>0</v>
      </c>
      <c r="BL262" s="17" t="s">
        <v>139</v>
      </c>
      <c r="BM262" s="232" t="s">
        <v>687</v>
      </c>
    </row>
    <row r="263" s="2" customFormat="1">
      <c r="A263" s="38"/>
      <c r="B263" s="39"/>
      <c r="C263" s="40"/>
      <c r="D263" s="234" t="s">
        <v>141</v>
      </c>
      <c r="E263" s="40"/>
      <c r="F263" s="235" t="s">
        <v>686</v>
      </c>
      <c r="G263" s="40"/>
      <c r="H263" s="40"/>
      <c r="I263" s="236"/>
      <c r="J263" s="40"/>
      <c r="K263" s="40"/>
      <c r="L263" s="44"/>
      <c r="M263" s="237"/>
      <c r="N263" s="238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141</v>
      </c>
      <c r="AU263" s="17" t="s">
        <v>86</v>
      </c>
    </row>
    <row r="264" s="2" customFormat="1" ht="24.15" customHeight="1">
      <c r="A264" s="38"/>
      <c r="B264" s="39"/>
      <c r="C264" s="220" t="s">
        <v>688</v>
      </c>
      <c r="D264" s="220" t="s">
        <v>135</v>
      </c>
      <c r="E264" s="221" t="s">
        <v>689</v>
      </c>
      <c r="F264" s="222" t="s">
        <v>690</v>
      </c>
      <c r="G264" s="223" t="s">
        <v>278</v>
      </c>
      <c r="H264" s="224">
        <v>5</v>
      </c>
      <c r="I264" s="225"/>
      <c r="J264" s="226">
        <f>ROUND(I264*H264,2)</f>
        <v>0</v>
      </c>
      <c r="K264" s="227"/>
      <c r="L264" s="44"/>
      <c r="M264" s="228" t="s">
        <v>1</v>
      </c>
      <c r="N264" s="229" t="s">
        <v>41</v>
      </c>
      <c r="O264" s="91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2" t="s">
        <v>139</v>
      </c>
      <c r="AT264" s="232" t="s">
        <v>135</v>
      </c>
      <c r="AU264" s="232" t="s">
        <v>86</v>
      </c>
      <c r="AY264" s="17" t="s">
        <v>133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7" t="s">
        <v>84</v>
      </c>
      <c r="BK264" s="233">
        <f>ROUND(I264*H264,2)</f>
        <v>0</v>
      </c>
      <c r="BL264" s="17" t="s">
        <v>139</v>
      </c>
      <c r="BM264" s="232" t="s">
        <v>691</v>
      </c>
    </row>
    <row r="265" s="2" customFormat="1">
      <c r="A265" s="38"/>
      <c r="B265" s="39"/>
      <c r="C265" s="40"/>
      <c r="D265" s="234" t="s">
        <v>141</v>
      </c>
      <c r="E265" s="40"/>
      <c r="F265" s="235" t="s">
        <v>690</v>
      </c>
      <c r="G265" s="40"/>
      <c r="H265" s="40"/>
      <c r="I265" s="236"/>
      <c r="J265" s="40"/>
      <c r="K265" s="40"/>
      <c r="L265" s="44"/>
      <c r="M265" s="237"/>
      <c r="N265" s="238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141</v>
      </c>
      <c r="AU265" s="17" t="s">
        <v>86</v>
      </c>
    </row>
    <row r="266" s="12" customFormat="1" ht="22.8" customHeight="1">
      <c r="A266" s="12"/>
      <c r="B266" s="204"/>
      <c r="C266" s="205"/>
      <c r="D266" s="206" t="s">
        <v>75</v>
      </c>
      <c r="E266" s="218" t="s">
        <v>692</v>
      </c>
      <c r="F266" s="218" t="s">
        <v>693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SUM(P267:P275)</f>
        <v>0</v>
      </c>
      <c r="Q266" s="212"/>
      <c r="R266" s="213">
        <f>SUM(R267:R275)</f>
        <v>0</v>
      </c>
      <c r="S266" s="212"/>
      <c r="T266" s="214">
        <f>SUM(T267:T275)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5" t="s">
        <v>84</v>
      </c>
      <c r="AT266" s="216" t="s">
        <v>75</v>
      </c>
      <c r="AU266" s="216" t="s">
        <v>84</v>
      </c>
      <c r="AY266" s="215" t="s">
        <v>133</v>
      </c>
      <c r="BK266" s="217">
        <f>SUM(BK267:BK275)</f>
        <v>0</v>
      </c>
    </row>
    <row r="267" s="2" customFormat="1" ht="16.5" customHeight="1">
      <c r="A267" s="38"/>
      <c r="B267" s="39"/>
      <c r="C267" s="220" t="s">
        <v>578</v>
      </c>
      <c r="D267" s="220" t="s">
        <v>135</v>
      </c>
      <c r="E267" s="221" t="s">
        <v>694</v>
      </c>
      <c r="F267" s="222" t="s">
        <v>695</v>
      </c>
      <c r="G267" s="223" t="s">
        <v>696</v>
      </c>
      <c r="H267" s="276"/>
      <c r="I267" s="225"/>
      <c r="J267" s="226">
        <f>ROUND(I267*H267,2)</f>
        <v>0</v>
      </c>
      <c r="K267" s="227"/>
      <c r="L267" s="44"/>
      <c r="M267" s="228" t="s">
        <v>1</v>
      </c>
      <c r="N267" s="229" t="s">
        <v>41</v>
      </c>
      <c r="O267" s="91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2" t="s">
        <v>139</v>
      </c>
      <c r="AT267" s="232" t="s">
        <v>135</v>
      </c>
      <c r="AU267" s="232" t="s">
        <v>86</v>
      </c>
      <c r="AY267" s="17" t="s">
        <v>133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7" t="s">
        <v>84</v>
      </c>
      <c r="BK267" s="233">
        <f>ROUND(I267*H267,2)</f>
        <v>0</v>
      </c>
      <c r="BL267" s="17" t="s">
        <v>139</v>
      </c>
      <c r="BM267" s="232" t="s">
        <v>697</v>
      </c>
    </row>
    <row r="268" s="2" customFormat="1">
      <c r="A268" s="38"/>
      <c r="B268" s="39"/>
      <c r="C268" s="40"/>
      <c r="D268" s="234" t="s">
        <v>141</v>
      </c>
      <c r="E268" s="40"/>
      <c r="F268" s="235" t="s">
        <v>695</v>
      </c>
      <c r="G268" s="40"/>
      <c r="H268" s="40"/>
      <c r="I268" s="236"/>
      <c r="J268" s="40"/>
      <c r="K268" s="40"/>
      <c r="L268" s="44"/>
      <c r="M268" s="237"/>
      <c r="N268" s="238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141</v>
      </c>
      <c r="AU268" s="17" t="s">
        <v>86</v>
      </c>
    </row>
    <row r="269" s="13" customFormat="1">
      <c r="A269" s="13"/>
      <c r="B269" s="239"/>
      <c r="C269" s="240"/>
      <c r="D269" s="234" t="s">
        <v>143</v>
      </c>
      <c r="E269" s="240"/>
      <c r="F269" s="242" t="s">
        <v>698</v>
      </c>
      <c r="G269" s="240"/>
      <c r="H269" s="243">
        <v>0.025000000000000001</v>
      </c>
      <c r="I269" s="244"/>
      <c r="J269" s="240"/>
      <c r="K269" s="240"/>
      <c r="L269" s="245"/>
      <c r="M269" s="246"/>
      <c r="N269" s="247"/>
      <c r="O269" s="247"/>
      <c r="P269" s="247"/>
      <c r="Q269" s="247"/>
      <c r="R269" s="247"/>
      <c r="S269" s="247"/>
      <c r="T269" s="24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9" t="s">
        <v>143</v>
      </c>
      <c r="AU269" s="249" t="s">
        <v>86</v>
      </c>
      <c r="AV269" s="13" t="s">
        <v>86</v>
      </c>
      <c r="AW269" s="13" t="s">
        <v>4</v>
      </c>
      <c r="AX269" s="13" t="s">
        <v>84</v>
      </c>
      <c r="AY269" s="249" t="s">
        <v>133</v>
      </c>
    </row>
    <row r="270" s="2" customFormat="1" ht="16.5" customHeight="1">
      <c r="A270" s="38"/>
      <c r="B270" s="39"/>
      <c r="C270" s="220" t="s">
        <v>699</v>
      </c>
      <c r="D270" s="220" t="s">
        <v>135</v>
      </c>
      <c r="E270" s="221" t="s">
        <v>700</v>
      </c>
      <c r="F270" s="222" t="s">
        <v>701</v>
      </c>
      <c r="G270" s="223" t="s">
        <v>696</v>
      </c>
      <c r="H270" s="276"/>
      <c r="I270" s="225"/>
      <c r="J270" s="226">
        <f>ROUND(I270*H270,2)</f>
        <v>0</v>
      </c>
      <c r="K270" s="227"/>
      <c r="L270" s="44"/>
      <c r="M270" s="228" t="s">
        <v>1</v>
      </c>
      <c r="N270" s="229" t="s">
        <v>41</v>
      </c>
      <c r="O270" s="91"/>
      <c r="P270" s="230">
        <f>O270*H270</f>
        <v>0</v>
      </c>
      <c r="Q270" s="230">
        <v>0</v>
      </c>
      <c r="R270" s="230">
        <f>Q270*H270</f>
        <v>0</v>
      </c>
      <c r="S270" s="230">
        <v>0</v>
      </c>
      <c r="T270" s="231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2" t="s">
        <v>139</v>
      </c>
      <c r="AT270" s="232" t="s">
        <v>135</v>
      </c>
      <c r="AU270" s="232" t="s">
        <v>86</v>
      </c>
      <c r="AY270" s="17" t="s">
        <v>133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7" t="s">
        <v>84</v>
      </c>
      <c r="BK270" s="233">
        <f>ROUND(I270*H270,2)</f>
        <v>0</v>
      </c>
      <c r="BL270" s="17" t="s">
        <v>139</v>
      </c>
      <c r="BM270" s="232" t="s">
        <v>702</v>
      </c>
    </row>
    <row r="271" s="2" customFormat="1">
      <c r="A271" s="38"/>
      <c r="B271" s="39"/>
      <c r="C271" s="40"/>
      <c r="D271" s="234" t="s">
        <v>141</v>
      </c>
      <c r="E271" s="40"/>
      <c r="F271" s="235" t="s">
        <v>701</v>
      </c>
      <c r="G271" s="40"/>
      <c r="H271" s="40"/>
      <c r="I271" s="236"/>
      <c r="J271" s="40"/>
      <c r="K271" s="40"/>
      <c r="L271" s="44"/>
      <c r="M271" s="237"/>
      <c r="N271" s="238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141</v>
      </c>
      <c r="AU271" s="17" t="s">
        <v>86</v>
      </c>
    </row>
    <row r="272" s="13" customFormat="1">
      <c r="A272" s="13"/>
      <c r="B272" s="239"/>
      <c r="C272" s="240"/>
      <c r="D272" s="234" t="s">
        <v>143</v>
      </c>
      <c r="E272" s="240"/>
      <c r="F272" s="242" t="s">
        <v>703</v>
      </c>
      <c r="G272" s="240"/>
      <c r="H272" s="243">
        <v>0.01</v>
      </c>
      <c r="I272" s="244"/>
      <c r="J272" s="240"/>
      <c r="K272" s="240"/>
      <c r="L272" s="245"/>
      <c r="M272" s="246"/>
      <c r="N272" s="247"/>
      <c r="O272" s="247"/>
      <c r="P272" s="247"/>
      <c r="Q272" s="247"/>
      <c r="R272" s="247"/>
      <c r="S272" s="247"/>
      <c r="T272" s="24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9" t="s">
        <v>143</v>
      </c>
      <c r="AU272" s="249" t="s">
        <v>86</v>
      </c>
      <c r="AV272" s="13" t="s">
        <v>86</v>
      </c>
      <c r="AW272" s="13" t="s">
        <v>4</v>
      </c>
      <c r="AX272" s="13" t="s">
        <v>84</v>
      </c>
      <c r="AY272" s="249" t="s">
        <v>133</v>
      </c>
    </row>
    <row r="273" s="2" customFormat="1" ht="16.5" customHeight="1">
      <c r="A273" s="38"/>
      <c r="B273" s="39"/>
      <c r="C273" s="220" t="s">
        <v>581</v>
      </c>
      <c r="D273" s="220" t="s">
        <v>135</v>
      </c>
      <c r="E273" s="221" t="s">
        <v>704</v>
      </c>
      <c r="F273" s="222" t="s">
        <v>705</v>
      </c>
      <c r="G273" s="223" t="s">
        <v>696</v>
      </c>
      <c r="H273" s="276"/>
      <c r="I273" s="225"/>
      <c r="J273" s="226">
        <f>ROUND(I273*H273,2)</f>
        <v>0</v>
      </c>
      <c r="K273" s="227"/>
      <c r="L273" s="44"/>
      <c r="M273" s="228" t="s">
        <v>1</v>
      </c>
      <c r="N273" s="229" t="s">
        <v>41</v>
      </c>
      <c r="O273" s="91"/>
      <c r="P273" s="230">
        <f>O273*H273</f>
        <v>0</v>
      </c>
      <c r="Q273" s="230">
        <v>0</v>
      </c>
      <c r="R273" s="230">
        <f>Q273*H273</f>
        <v>0</v>
      </c>
      <c r="S273" s="230">
        <v>0</v>
      </c>
      <c r="T273" s="231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2" t="s">
        <v>139</v>
      </c>
      <c r="AT273" s="232" t="s">
        <v>135</v>
      </c>
      <c r="AU273" s="232" t="s">
        <v>86</v>
      </c>
      <c r="AY273" s="17" t="s">
        <v>133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7" t="s">
        <v>84</v>
      </c>
      <c r="BK273" s="233">
        <f>ROUND(I273*H273,2)</f>
        <v>0</v>
      </c>
      <c r="BL273" s="17" t="s">
        <v>139</v>
      </c>
      <c r="BM273" s="232" t="s">
        <v>706</v>
      </c>
    </row>
    <row r="274" s="2" customFormat="1">
      <c r="A274" s="38"/>
      <c r="B274" s="39"/>
      <c r="C274" s="40"/>
      <c r="D274" s="234" t="s">
        <v>141</v>
      </c>
      <c r="E274" s="40"/>
      <c r="F274" s="235" t="s">
        <v>705</v>
      </c>
      <c r="G274" s="40"/>
      <c r="H274" s="40"/>
      <c r="I274" s="236"/>
      <c r="J274" s="40"/>
      <c r="K274" s="40"/>
      <c r="L274" s="44"/>
      <c r="M274" s="237"/>
      <c r="N274" s="238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141</v>
      </c>
      <c r="AU274" s="17" t="s">
        <v>86</v>
      </c>
    </row>
    <row r="275" s="13" customFormat="1">
      <c r="A275" s="13"/>
      <c r="B275" s="239"/>
      <c r="C275" s="240"/>
      <c r="D275" s="234" t="s">
        <v>143</v>
      </c>
      <c r="E275" s="240"/>
      <c r="F275" s="242" t="s">
        <v>707</v>
      </c>
      <c r="G275" s="240"/>
      <c r="H275" s="243">
        <v>0.02</v>
      </c>
      <c r="I275" s="244"/>
      <c r="J275" s="240"/>
      <c r="K275" s="240"/>
      <c r="L275" s="245"/>
      <c r="M275" s="277"/>
      <c r="N275" s="278"/>
      <c r="O275" s="278"/>
      <c r="P275" s="278"/>
      <c r="Q275" s="278"/>
      <c r="R275" s="278"/>
      <c r="S275" s="278"/>
      <c r="T275" s="27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9" t="s">
        <v>143</v>
      </c>
      <c r="AU275" s="249" t="s">
        <v>86</v>
      </c>
      <c r="AV275" s="13" t="s">
        <v>86</v>
      </c>
      <c r="AW275" s="13" t="s">
        <v>4</v>
      </c>
      <c r="AX275" s="13" t="s">
        <v>84</v>
      </c>
      <c r="AY275" s="249" t="s">
        <v>133</v>
      </c>
    </row>
    <row r="276" s="2" customFormat="1" ht="6.96" customHeight="1">
      <c r="A276" s="38"/>
      <c r="B276" s="66"/>
      <c r="C276" s="67"/>
      <c r="D276" s="67"/>
      <c r="E276" s="67"/>
      <c r="F276" s="67"/>
      <c r="G276" s="67"/>
      <c r="H276" s="67"/>
      <c r="I276" s="67"/>
      <c r="J276" s="67"/>
      <c r="K276" s="67"/>
      <c r="L276" s="44"/>
      <c r="M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</row>
  </sheetData>
  <sheetProtection sheet="1" autoFilter="0" formatColumns="0" formatRows="0" objects="1" scenarios="1" spinCount="100000" saltValue="QcPDQWQSNJslXp4h+cawoMf+JqGAW2hg8QvYb+yLi8NAaFFQN1aSYEyrdnJFqWAOqeVf0vSXKoSx5cMIKeAdVQ==" hashValue="l4lSn5G293WUuinWwrceWIi3X9oxCiGG23CjyrWCXP8/X34ZYuDi1DYfoDyueYVaNspalIuZbCyuHTnDRJutbw==" algorithmName="SHA-512" password="CC35"/>
  <autoFilter ref="C121:K27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Kyjov - MK ul. Svatoborská, Riegrova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708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34</v>
      </c>
      <c r="G12" s="38"/>
      <c r="H12" s="38"/>
      <c r="I12" s="141" t="s">
        <v>22</v>
      </c>
      <c r="J12" s="145" t="str">
        <f>'Rekapitulace stavby'!AN8</f>
        <v>11. 1. 2022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>Město Kyjov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ROUND(J130,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ROUND((SUM(BE130:BE717)),  2)</f>
        <v>0</v>
      </c>
      <c r="G33" s="38"/>
      <c r="H33" s="38"/>
      <c r="I33" s="156">
        <v>0.20999999999999999</v>
      </c>
      <c r="J33" s="155">
        <f>ROUND(((SUM(BE130:BE717))*I33),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ROUND((SUM(BF130:BF717)),  2)</f>
        <v>0</v>
      </c>
      <c r="G34" s="38"/>
      <c r="H34" s="38"/>
      <c r="I34" s="156">
        <v>0.14999999999999999</v>
      </c>
      <c r="J34" s="155">
        <f>ROUND(((SUM(BF130:BF717))*I34),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ROUND((SUM(BG130:BG717)),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ROUND((SUM(BH130:BH717)),  2)</f>
        <v>0</v>
      </c>
      <c r="G36" s="38"/>
      <c r="H36" s="38"/>
      <c r="I36" s="156">
        <v>0.14999999999999999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ROUND((SUM(BI130:BI717)),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Kyjov - MK ul. Svatoborská, Riegrova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SO03 - SSZ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11. 1. 2022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Kyjov</v>
      </c>
      <c r="G91" s="40"/>
      <c r="H91" s="40"/>
      <c r="I91" s="32" t="s">
        <v>30</v>
      </c>
      <c r="J91" s="36" t="str">
        <f>E21</f>
        <v>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105</v>
      </c>
      <c r="D96" s="40"/>
      <c r="E96" s="40"/>
      <c r="F96" s="40"/>
      <c r="G96" s="40"/>
      <c r="H96" s="40"/>
      <c r="I96" s="40"/>
      <c r="J96" s="110">
        <f>J130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0"/>
      <c r="C97" s="181"/>
      <c r="D97" s="182" t="s">
        <v>709</v>
      </c>
      <c r="E97" s="183"/>
      <c r="F97" s="183"/>
      <c r="G97" s="183"/>
      <c r="H97" s="183"/>
      <c r="I97" s="183"/>
      <c r="J97" s="184">
        <f>J131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710</v>
      </c>
      <c r="E98" s="189"/>
      <c r="F98" s="189"/>
      <c r="G98" s="189"/>
      <c r="H98" s="189"/>
      <c r="I98" s="189"/>
      <c r="J98" s="190">
        <f>J132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711</v>
      </c>
      <c r="E99" s="189"/>
      <c r="F99" s="189"/>
      <c r="G99" s="189"/>
      <c r="H99" s="189"/>
      <c r="I99" s="189"/>
      <c r="J99" s="190">
        <f>J249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712</v>
      </c>
      <c r="E100" s="189"/>
      <c r="F100" s="189"/>
      <c r="G100" s="189"/>
      <c r="H100" s="189"/>
      <c r="I100" s="189"/>
      <c r="J100" s="190">
        <f>J286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713</v>
      </c>
      <c r="E101" s="189"/>
      <c r="F101" s="189"/>
      <c r="G101" s="189"/>
      <c r="H101" s="189"/>
      <c r="I101" s="189"/>
      <c r="J101" s="190">
        <f>J295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714</v>
      </c>
      <c r="E102" s="183"/>
      <c r="F102" s="183"/>
      <c r="G102" s="183"/>
      <c r="H102" s="183"/>
      <c r="I102" s="183"/>
      <c r="J102" s="184">
        <f>J298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715</v>
      </c>
      <c r="E103" s="189"/>
      <c r="F103" s="189"/>
      <c r="G103" s="189"/>
      <c r="H103" s="189"/>
      <c r="I103" s="189"/>
      <c r="J103" s="190">
        <f>J299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716</v>
      </c>
      <c r="E104" s="189"/>
      <c r="F104" s="189"/>
      <c r="G104" s="189"/>
      <c r="H104" s="189"/>
      <c r="I104" s="189"/>
      <c r="J104" s="190">
        <f>J339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717</v>
      </c>
      <c r="E105" s="189"/>
      <c r="F105" s="189"/>
      <c r="G105" s="189"/>
      <c r="H105" s="189"/>
      <c r="I105" s="189"/>
      <c r="J105" s="190">
        <f>J603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718</v>
      </c>
      <c r="E106" s="183"/>
      <c r="F106" s="183"/>
      <c r="G106" s="183"/>
      <c r="H106" s="183"/>
      <c r="I106" s="183"/>
      <c r="J106" s="184">
        <f>J677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0"/>
      <c r="C107" s="181"/>
      <c r="D107" s="182" t="s">
        <v>719</v>
      </c>
      <c r="E107" s="183"/>
      <c r="F107" s="183"/>
      <c r="G107" s="183"/>
      <c r="H107" s="183"/>
      <c r="I107" s="183"/>
      <c r="J107" s="184">
        <f>J684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720</v>
      </c>
      <c r="E108" s="189"/>
      <c r="F108" s="189"/>
      <c r="G108" s="189"/>
      <c r="H108" s="189"/>
      <c r="I108" s="189"/>
      <c r="J108" s="190">
        <f>J685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721</v>
      </c>
      <c r="E109" s="189"/>
      <c r="F109" s="189"/>
      <c r="G109" s="189"/>
      <c r="H109" s="189"/>
      <c r="I109" s="189"/>
      <c r="J109" s="190">
        <f>J704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722</v>
      </c>
      <c r="E110" s="189"/>
      <c r="F110" s="189"/>
      <c r="G110" s="189"/>
      <c r="H110" s="189"/>
      <c r="I110" s="189"/>
      <c r="J110" s="190">
        <f>J711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118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175" t="str">
        <f>E7</f>
        <v>Kyjov - MK ul. Svatoborská, Riegrova</v>
      </c>
      <c r="F120" s="32"/>
      <c r="G120" s="32"/>
      <c r="H120" s="32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100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E9</f>
        <v>SO03 - SSZ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F12</f>
        <v xml:space="preserve"> </v>
      </c>
      <c r="G124" s="40"/>
      <c r="H124" s="40"/>
      <c r="I124" s="32" t="s">
        <v>22</v>
      </c>
      <c r="J124" s="79" t="str">
        <f>IF(J12="","",J12)</f>
        <v>11. 1. 2022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E15</f>
        <v>Město Kyjov</v>
      </c>
      <c r="G126" s="40"/>
      <c r="H126" s="40"/>
      <c r="I126" s="32" t="s">
        <v>30</v>
      </c>
      <c r="J126" s="36" t="str">
        <f>E21</f>
        <v>Projekce DS s.r.o.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IF(E18="","",E18)</f>
        <v>Vyplň údaj</v>
      </c>
      <c r="G127" s="40"/>
      <c r="H127" s="40"/>
      <c r="I127" s="32" t="s">
        <v>33</v>
      </c>
      <c r="J127" s="36" t="str">
        <f>E24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2"/>
      <c r="B129" s="193"/>
      <c r="C129" s="194" t="s">
        <v>119</v>
      </c>
      <c r="D129" s="195" t="s">
        <v>61</v>
      </c>
      <c r="E129" s="195" t="s">
        <v>57</v>
      </c>
      <c r="F129" s="195" t="s">
        <v>58</v>
      </c>
      <c r="G129" s="195" t="s">
        <v>120</v>
      </c>
      <c r="H129" s="195" t="s">
        <v>121</v>
      </c>
      <c r="I129" s="195" t="s">
        <v>122</v>
      </c>
      <c r="J129" s="196" t="s">
        <v>104</v>
      </c>
      <c r="K129" s="197" t="s">
        <v>123</v>
      </c>
      <c r="L129" s="198"/>
      <c r="M129" s="100" t="s">
        <v>1</v>
      </c>
      <c r="N129" s="101" t="s">
        <v>40</v>
      </c>
      <c r="O129" s="101" t="s">
        <v>124</v>
      </c>
      <c r="P129" s="101" t="s">
        <v>125</v>
      </c>
      <c r="Q129" s="101" t="s">
        <v>126</v>
      </c>
      <c r="R129" s="101" t="s">
        <v>127</v>
      </c>
      <c r="S129" s="101" t="s">
        <v>128</v>
      </c>
      <c r="T129" s="102" t="s">
        <v>129</v>
      </c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</row>
    <row r="130" s="2" customFormat="1" ht="22.8" customHeight="1">
      <c r="A130" s="38"/>
      <c r="B130" s="39"/>
      <c r="C130" s="107" t="s">
        <v>130</v>
      </c>
      <c r="D130" s="40"/>
      <c r="E130" s="40"/>
      <c r="F130" s="40"/>
      <c r="G130" s="40"/>
      <c r="H130" s="40"/>
      <c r="I130" s="40"/>
      <c r="J130" s="199">
        <f>BK130</f>
        <v>0</v>
      </c>
      <c r="K130" s="40"/>
      <c r="L130" s="44"/>
      <c r="M130" s="103"/>
      <c r="N130" s="200"/>
      <c r="O130" s="104"/>
      <c r="P130" s="201">
        <f>P131+P298+P677+P684</f>
        <v>0</v>
      </c>
      <c r="Q130" s="104"/>
      <c r="R130" s="201">
        <f>R131+R298+R677+R684</f>
        <v>0</v>
      </c>
      <c r="S130" s="104"/>
      <c r="T130" s="202">
        <f>T131+T298+T677+T684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75</v>
      </c>
      <c r="AU130" s="17" t="s">
        <v>106</v>
      </c>
      <c r="BK130" s="203">
        <f>BK131+BK298+BK677+BK684</f>
        <v>0</v>
      </c>
    </row>
    <row r="131" s="12" customFormat="1" ht="25.92" customHeight="1">
      <c r="A131" s="12"/>
      <c r="B131" s="204"/>
      <c r="C131" s="205"/>
      <c r="D131" s="206" t="s">
        <v>75</v>
      </c>
      <c r="E131" s="207" t="s">
        <v>131</v>
      </c>
      <c r="F131" s="207" t="s">
        <v>723</v>
      </c>
      <c r="G131" s="205"/>
      <c r="H131" s="205"/>
      <c r="I131" s="208"/>
      <c r="J131" s="209">
        <f>BK131</f>
        <v>0</v>
      </c>
      <c r="K131" s="205"/>
      <c r="L131" s="210"/>
      <c r="M131" s="211"/>
      <c r="N131" s="212"/>
      <c r="O131" s="212"/>
      <c r="P131" s="213">
        <f>P132+P249+P286+P295</f>
        <v>0</v>
      </c>
      <c r="Q131" s="212"/>
      <c r="R131" s="213">
        <f>R132+R249+R286+R295</f>
        <v>0</v>
      </c>
      <c r="S131" s="212"/>
      <c r="T131" s="214">
        <f>T132+T249+T286+T295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84</v>
      </c>
      <c r="AT131" s="216" t="s">
        <v>75</v>
      </c>
      <c r="AU131" s="216" t="s">
        <v>76</v>
      </c>
      <c r="AY131" s="215" t="s">
        <v>133</v>
      </c>
      <c r="BK131" s="217">
        <f>BK132+BK249+BK286+BK295</f>
        <v>0</v>
      </c>
    </row>
    <row r="132" s="12" customFormat="1" ht="22.8" customHeight="1">
      <c r="A132" s="12"/>
      <c r="B132" s="204"/>
      <c r="C132" s="205"/>
      <c r="D132" s="206" t="s">
        <v>75</v>
      </c>
      <c r="E132" s="218" t="s">
        <v>84</v>
      </c>
      <c r="F132" s="218" t="s">
        <v>724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SUM(P133:P248)</f>
        <v>0</v>
      </c>
      <c r="Q132" s="212"/>
      <c r="R132" s="213">
        <f>SUM(R133:R248)</f>
        <v>0</v>
      </c>
      <c r="S132" s="212"/>
      <c r="T132" s="214">
        <f>SUM(T133:T248)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84</v>
      </c>
      <c r="AY132" s="215" t="s">
        <v>133</v>
      </c>
      <c r="BK132" s="217">
        <f>SUM(BK133:BK248)</f>
        <v>0</v>
      </c>
    </row>
    <row r="133" s="2" customFormat="1" ht="55.5" customHeight="1">
      <c r="A133" s="38"/>
      <c r="B133" s="39"/>
      <c r="C133" s="220" t="s">
        <v>84</v>
      </c>
      <c r="D133" s="220" t="s">
        <v>135</v>
      </c>
      <c r="E133" s="221" t="s">
        <v>725</v>
      </c>
      <c r="F133" s="222" t="s">
        <v>726</v>
      </c>
      <c r="G133" s="223" t="s">
        <v>138</v>
      </c>
      <c r="H133" s="224">
        <v>4.2999999999999998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41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139</v>
      </c>
      <c r="AT133" s="232" t="s">
        <v>135</v>
      </c>
      <c r="AU133" s="232" t="s">
        <v>86</v>
      </c>
      <c r="AY133" s="17" t="s">
        <v>133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84</v>
      </c>
      <c r="BK133" s="233">
        <f>ROUND(I133*H133,2)</f>
        <v>0</v>
      </c>
      <c r="BL133" s="17" t="s">
        <v>139</v>
      </c>
      <c r="BM133" s="232" t="s">
        <v>86</v>
      </c>
    </row>
    <row r="134" s="2" customFormat="1">
      <c r="A134" s="38"/>
      <c r="B134" s="39"/>
      <c r="C134" s="40"/>
      <c r="D134" s="234" t="s">
        <v>141</v>
      </c>
      <c r="E134" s="40"/>
      <c r="F134" s="235" t="s">
        <v>726</v>
      </c>
      <c r="G134" s="40"/>
      <c r="H134" s="40"/>
      <c r="I134" s="236"/>
      <c r="J134" s="40"/>
      <c r="K134" s="40"/>
      <c r="L134" s="44"/>
      <c r="M134" s="237"/>
      <c r="N134" s="238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141</v>
      </c>
      <c r="AU134" s="17" t="s">
        <v>86</v>
      </c>
    </row>
    <row r="135" s="15" customFormat="1">
      <c r="A135" s="15"/>
      <c r="B135" s="280"/>
      <c r="C135" s="281"/>
      <c r="D135" s="234" t="s">
        <v>143</v>
      </c>
      <c r="E135" s="282" t="s">
        <v>1</v>
      </c>
      <c r="F135" s="283" t="s">
        <v>727</v>
      </c>
      <c r="G135" s="281"/>
      <c r="H135" s="282" t="s">
        <v>1</v>
      </c>
      <c r="I135" s="284"/>
      <c r="J135" s="281"/>
      <c r="K135" s="281"/>
      <c r="L135" s="285"/>
      <c r="M135" s="286"/>
      <c r="N135" s="287"/>
      <c r="O135" s="287"/>
      <c r="P135" s="287"/>
      <c r="Q135" s="287"/>
      <c r="R135" s="287"/>
      <c r="S135" s="287"/>
      <c r="T135" s="288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89" t="s">
        <v>143</v>
      </c>
      <c r="AU135" s="289" t="s">
        <v>86</v>
      </c>
      <c r="AV135" s="15" t="s">
        <v>84</v>
      </c>
      <c r="AW135" s="15" t="s">
        <v>32</v>
      </c>
      <c r="AX135" s="15" t="s">
        <v>76</v>
      </c>
      <c r="AY135" s="289" t="s">
        <v>133</v>
      </c>
    </row>
    <row r="136" s="15" customFormat="1">
      <c r="A136" s="15"/>
      <c r="B136" s="280"/>
      <c r="C136" s="281"/>
      <c r="D136" s="234" t="s">
        <v>143</v>
      </c>
      <c r="E136" s="282" t="s">
        <v>1</v>
      </c>
      <c r="F136" s="283" t="s">
        <v>728</v>
      </c>
      <c r="G136" s="281"/>
      <c r="H136" s="282" t="s">
        <v>1</v>
      </c>
      <c r="I136" s="284"/>
      <c r="J136" s="281"/>
      <c r="K136" s="281"/>
      <c r="L136" s="285"/>
      <c r="M136" s="286"/>
      <c r="N136" s="287"/>
      <c r="O136" s="287"/>
      <c r="P136" s="287"/>
      <c r="Q136" s="287"/>
      <c r="R136" s="287"/>
      <c r="S136" s="287"/>
      <c r="T136" s="288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89" t="s">
        <v>143</v>
      </c>
      <c r="AU136" s="289" t="s">
        <v>86</v>
      </c>
      <c r="AV136" s="15" t="s">
        <v>84</v>
      </c>
      <c r="AW136" s="15" t="s">
        <v>32</v>
      </c>
      <c r="AX136" s="15" t="s">
        <v>76</v>
      </c>
      <c r="AY136" s="289" t="s">
        <v>133</v>
      </c>
    </row>
    <row r="137" s="13" customFormat="1">
      <c r="A137" s="13"/>
      <c r="B137" s="239"/>
      <c r="C137" s="240"/>
      <c r="D137" s="234" t="s">
        <v>143</v>
      </c>
      <c r="E137" s="241" t="s">
        <v>1</v>
      </c>
      <c r="F137" s="242" t="s">
        <v>729</v>
      </c>
      <c r="G137" s="240"/>
      <c r="H137" s="243">
        <v>4.2999999999999998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143</v>
      </c>
      <c r="AU137" s="249" t="s">
        <v>86</v>
      </c>
      <c r="AV137" s="13" t="s">
        <v>86</v>
      </c>
      <c r="AW137" s="13" t="s">
        <v>32</v>
      </c>
      <c r="AX137" s="13" t="s">
        <v>76</v>
      </c>
      <c r="AY137" s="249" t="s">
        <v>133</v>
      </c>
    </row>
    <row r="138" s="14" customFormat="1">
      <c r="A138" s="14"/>
      <c r="B138" s="261"/>
      <c r="C138" s="262"/>
      <c r="D138" s="234" t="s">
        <v>143</v>
      </c>
      <c r="E138" s="263" t="s">
        <v>1</v>
      </c>
      <c r="F138" s="264" t="s">
        <v>218</v>
      </c>
      <c r="G138" s="262"/>
      <c r="H138" s="265">
        <v>4.2999999999999998</v>
      </c>
      <c r="I138" s="266"/>
      <c r="J138" s="262"/>
      <c r="K138" s="262"/>
      <c r="L138" s="267"/>
      <c r="M138" s="268"/>
      <c r="N138" s="269"/>
      <c r="O138" s="269"/>
      <c r="P138" s="269"/>
      <c r="Q138" s="269"/>
      <c r="R138" s="269"/>
      <c r="S138" s="269"/>
      <c r="T138" s="27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71" t="s">
        <v>143</v>
      </c>
      <c r="AU138" s="271" t="s">
        <v>86</v>
      </c>
      <c r="AV138" s="14" t="s">
        <v>139</v>
      </c>
      <c r="AW138" s="14" t="s">
        <v>32</v>
      </c>
      <c r="AX138" s="14" t="s">
        <v>84</v>
      </c>
      <c r="AY138" s="271" t="s">
        <v>133</v>
      </c>
    </row>
    <row r="139" s="2" customFormat="1" ht="62.7" customHeight="1">
      <c r="A139" s="38"/>
      <c r="B139" s="39"/>
      <c r="C139" s="220" t="s">
        <v>86</v>
      </c>
      <c r="D139" s="220" t="s">
        <v>135</v>
      </c>
      <c r="E139" s="221" t="s">
        <v>730</v>
      </c>
      <c r="F139" s="222" t="s">
        <v>731</v>
      </c>
      <c r="G139" s="223" t="s">
        <v>138</v>
      </c>
      <c r="H139" s="224">
        <v>4.2999999999999998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41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139</v>
      </c>
      <c r="AT139" s="232" t="s">
        <v>135</v>
      </c>
      <c r="AU139" s="232" t="s">
        <v>86</v>
      </c>
      <c r="AY139" s="17" t="s">
        <v>133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84</v>
      </c>
      <c r="BK139" s="233">
        <f>ROUND(I139*H139,2)</f>
        <v>0</v>
      </c>
      <c r="BL139" s="17" t="s">
        <v>139</v>
      </c>
      <c r="BM139" s="232" t="s">
        <v>139</v>
      </c>
    </row>
    <row r="140" s="2" customFormat="1">
      <c r="A140" s="38"/>
      <c r="B140" s="39"/>
      <c r="C140" s="40"/>
      <c r="D140" s="234" t="s">
        <v>141</v>
      </c>
      <c r="E140" s="40"/>
      <c r="F140" s="235" t="s">
        <v>731</v>
      </c>
      <c r="G140" s="40"/>
      <c r="H140" s="40"/>
      <c r="I140" s="236"/>
      <c r="J140" s="40"/>
      <c r="K140" s="40"/>
      <c r="L140" s="44"/>
      <c r="M140" s="237"/>
      <c r="N140" s="238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141</v>
      </c>
      <c r="AU140" s="17" t="s">
        <v>86</v>
      </c>
    </row>
    <row r="141" s="15" customFormat="1">
      <c r="A141" s="15"/>
      <c r="B141" s="280"/>
      <c r="C141" s="281"/>
      <c r="D141" s="234" t="s">
        <v>143</v>
      </c>
      <c r="E141" s="282" t="s">
        <v>1</v>
      </c>
      <c r="F141" s="283" t="s">
        <v>727</v>
      </c>
      <c r="G141" s="281"/>
      <c r="H141" s="282" t="s">
        <v>1</v>
      </c>
      <c r="I141" s="284"/>
      <c r="J141" s="281"/>
      <c r="K141" s="281"/>
      <c r="L141" s="285"/>
      <c r="M141" s="286"/>
      <c r="N141" s="287"/>
      <c r="O141" s="287"/>
      <c r="P141" s="287"/>
      <c r="Q141" s="287"/>
      <c r="R141" s="287"/>
      <c r="S141" s="287"/>
      <c r="T141" s="288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89" t="s">
        <v>143</v>
      </c>
      <c r="AU141" s="289" t="s">
        <v>86</v>
      </c>
      <c r="AV141" s="15" t="s">
        <v>84</v>
      </c>
      <c r="AW141" s="15" t="s">
        <v>32</v>
      </c>
      <c r="AX141" s="15" t="s">
        <v>76</v>
      </c>
      <c r="AY141" s="289" t="s">
        <v>133</v>
      </c>
    </row>
    <row r="142" s="15" customFormat="1">
      <c r="A142" s="15"/>
      <c r="B142" s="280"/>
      <c r="C142" s="281"/>
      <c r="D142" s="234" t="s">
        <v>143</v>
      </c>
      <c r="E142" s="282" t="s">
        <v>1</v>
      </c>
      <c r="F142" s="283" t="s">
        <v>732</v>
      </c>
      <c r="G142" s="281"/>
      <c r="H142" s="282" t="s">
        <v>1</v>
      </c>
      <c r="I142" s="284"/>
      <c r="J142" s="281"/>
      <c r="K142" s="281"/>
      <c r="L142" s="285"/>
      <c r="M142" s="286"/>
      <c r="N142" s="287"/>
      <c r="O142" s="287"/>
      <c r="P142" s="287"/>
      <c r="Q142" s="287"/>
      <c r="R142" s="287"/>
      <c r="S142" s="287"/>
      <c r="T142" s="288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89" t="s">
        <v>143</v>
      </c>
      <c r="AU142" s="289" t="s">
        <v>86</v>
      </c>
      <c r="AV142" s="15" t="s">
        <v>84</v>
      </c>
      <c r="AW142" s="15" t="s">
        <v>32</v>
      </c>
      <c r="AX142" s="15" t="s">
        <v>76</v>
      </c>
      <c r="AY142" s="289" t="s">
        <v>133</v>
      </c>
    </row>
    <row r="143" s="13" customFormat="1">
      <c r="A143" s="13"/>
      <c r="B143" s="239"/>
      <c r="C143" s="240"/>
      <c r="D143" s="234" t="s">
        <v>143</v>
      </c>
      <c r="E143" s="241" t="s">
        <v>1</v>
      </c>
      <c r="F143" s="242" t="s">
        <v>733</v>
      </c>
      <c r="G143" s="240"/>
      <c r="H143" s="243">
        <v>3.5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143</v>
      </c>
      <c r="AU143" s="249" t="s">
        <v>86</v>
      </c>
      <c r="AV143" s="13" t="s">
        <v>86</v>
      </c>
      <c r="AW143" s="13" t="s">
        <v>32</v>
      </c>
      <c r="AX143" s="13" t="s">
        <v>76</v>
      </c>
      <c r="AY143" s="249" t="s">
        <v>133</v>
      </c>
    </row>
    <row r="144" s="15" customFormat="1">
      <c r="A144" s="15"/>
      <c r="B144" s="280"/>
      <c r="C144" s="281"/>
      <c r="D144" s="234" t="s">
        <v>143</v>
      </c>
      <c r="E144" s="282" t="s">
        <v>1</v>
      </c>
      <c r="F144" s="283" t="s">
        <v>734</v>
      </c>
      <c r="G144" s="281"/>
      <c r="H144" s="282" t="s">
        <v>1</v>
      </c>
      <c r="I144" s="284"/>
      <c r="J144" s="281"/>
      <c r="K144" s="281"/>
      <c r="L144" s="285"/>
      <c r="M144" s="286"/>
      <c r="N144" s="287"/>
      <c r="O144" s="287"/>
      <c r="P144" s="287"/>
      <c r="Q144" s="287"/>
      <c r="R144" s="287"/>
      <c r="S144" s="287"/>
      <c r="T144" s="28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89" t="s">
        <v>143</v>
      </c>
      <c r="AU144" s="289" t="s">
        <v>86</v>
      </c>
      <c r="AV144" s="15" t="s">
        <v>84</v>
      </c>
      <c r="AW144" s="15" t="s">
        <v>32</v>
      </c>
      <c r="AX144" s="15" t="s">
        <v>76</v>
      </c>
      <c r="AY144" s="289" t="s">
        <v>133</v>
      </c>
    </row>
    <row r="145" s="13" customFormat="1">
      <c r="A145" s="13"/>
      <c r="B145" s="239"/>
      <c r="C145" s="240"/>
      <c r="D145" s="234" t="s">
        <v>143</v>
      </c>
      <c r="E145" s="241" t="s">
        <v>1</v>
      </c>
      <c r="F145" s="242" t="s">
        <v>735</v>
      </c>
      <c r="G145" s="240"/>
      <c r="H145" s="243">
        <v>0.80000000000000004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143</v>
      </c>
      <c r="AU145" s="249" t="s">
        <v>86</v>
      </c>
      <c r="AV145" s="13" t="s">
        <v>86</v>
      </c>
      <c r="AW145" s="13" t="s">
        <v>32</v>
      </c>
      <c r="AX145" s="13" t="s">
        <v>76</v>
      </c>
      <c r="AY145" s="249" t="s">
        <v>133</v>
      </c>
    </row>
    <row r="146" s="14" customFormat="1">
      <c r="A146" s="14"/>
      <c r="B146" s="261"/>
      <c r="C146" s="262"/>
      <c r="D146" s="234" t="s">
        <v>143</v>
      </c>
      <c r="E146" s="263" t="s">
        <v>1</v>
      </c>
      <c r="F146" s="264" t="s">
        <v>736</v>
      </c>
      <c r="G146" s="262"/>
      <c r="H146" s="265">
        <v>4.2999999999999998</v>
      </c>
      <c r="I146" s="266"/>
      <c r="J146" s="262"/>
      <c r="K146" s="262"/>
      <c r="L146" s="267"/>
      <c r="M146" s="268"/>
      <c r="N146" s="269"/>
      <c r="O146" s="269"/>
      <c r="P146" s="269"/>
      <c r="Q146" s="269"/>
      <c r="R146" s="269"/>
      <c r="S146" s="269"/>
      <c r="T146" s="27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1" t="s">
        <v>143</v>
      </c>
      <c r="AU146" s="271" t="s">
        <v>86</v>
      </c>
      <c r="AV146" s="14" t="s">
        <v>139</v>
      </c>
      <c r="AW146" s="14" t="s">
        <v>32</v>
      </c>
      <c r="AX146" s="14" t="s">
        <v>84</v>
      </c>
      <c r="AY146" s="271" t="s">
        <v>133</v>
      </c>
    </row>
    <row r="147" s="2" customFormat="1" ht="44.25" customHeight="1">
      <c r="A147" s="38"/>
      <c r="B147" s="39"/>
      <c r="C147" s="220" t="s">
        <v>149</v>
      </c>
      <c r="D147" s="220" t="s">
        <v>135</v>
      </c>
      <c r="E147" s="221" t="s">
        <v>737</v>
      </c>
      <c r="F147" s="222" t="s">
        <v>738</v>
      </c>
      <c r="G147" s="223" t="s">
        <v>594</v>
      </c>
      <c r="H147" s="224">
        <v>1.02</v>
      </c>
      <c r="I147" s="225"/>
      <c r="J147" s="226">
        <f>ROUND(I147*H147,2)</f>
        <v>0</v>
      </c>
      <c r="K147" s="227"/>
      <c r="L147" s="44"/>
      <c r="M147" s="228" t="s">
        <v>1</v>
      </c>
      <c r="N147" s="229" t="s">
        <v>41</v>
      </c>
      <c r="O147" s="91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2" t="s">
        <v>139</v>
      </c>
      <c r="AT147" s="232" t="s">
        <v>135</v>
      </c>
      <c r="AU147" s="232" t="s">
        <v>86</v>
      </c>
      <c r="AY147" s="17" t="s">
        <v>133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84</v>
      </c>
      <c r="BK147" s="233">
        <f>ROUND(I147*H147,2)</f>
        <v>0</v>
      </c>
      <c r="BL147" s="17" t="s">
        <v>139</v>
      </c>
      <c r="BM147" s="232" t="s">
        <v>164</v>
      </c>
    </row>
    <row r="148" s="2" customFormat="1">
      <c r="A148" s="38"/>
      <c r="B148" s="39"/>
      <c r="C148" s="40"/>
      <c r="D148" s="234" t="s">
        <v>141</v>
      </c>
      <c r="E148" s="40"/>
      <c r="F148" s="235" t="s">
        <v>738</v>
      </c>
      <c r="G148" s="40"/>
      <c r="H148" s="40"/>
      <c r="I148" s="236"/>
      <c r="J148" s="40"/>
      <c r="K148" s="40"/>
      <c r="L148" s="44"/>
      <c r="M148" s="237"/>
      <c r="N148" s="238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141</v>
      </c>
      <c r="AU148" s="17" t="s">
        <v>86</v>
      </c>
    </row>
    <row r="149" s="15" customFormat="1">
      <c r="A149" s="15"/>
      <c r="B149" s="280"/>
      <c r="C149" s="281"/>
      <c r="D149" s="234" t="s">
        <v>143</v>
      </c>
      <c r="E149" s="282" t="s">
        <v>1</v>
      </c>
      <c r="F149" s="283" t="s">
        <v>727</v>
      </c>
      <c r="G149" s="281"/>
      <c r="H149" s="282" t="s">
        <v>1</v>
      </c>
      <c r="I149" s="284"/>
      <c r="J149" s="281"/>
      <c r="K149" s="281"/>
      <c r="L149" s="285"/>
      <c r="M149" s="286"/>
      <c r="N149" s="287"/>
      <c r="O149" s="287"/>
      <c r="P149" s="287"/>
      <c r="Q149" s="287"/>
      <c r="R149" s="287"/>
      <c r="S149" s="287"/>
      <c r="T149" s="28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89" t="s">
        <v>143</v>
      </c>
      <c r="AU149" s="289" t="s">
        <v>86</v>
      </c>
      <c r="AV149" s="15" t="s">
        <v>84</v>
      </c>
      <c r="AW149" s="15" t="s">
        <v>32</v>
      </c>
      <c r="AX149" s="15" t="s">
        <v>76</v>
      </c>
      <c r="AY149" s="289" t="s">
        <v>133</v>
      </c>
    </row>
    <row r="150" s="15" customFormat="1">
      <c r="A150" s="15"/>
      <c r="B150" s="280"/>
      <c r="C150" s="281"/>
      <c r="D150" s="234" t="s">
        <v>143</v>
      </c>
      <c r="E150" s="282" t="s">
        <v>1</v>
      </c>
      <c r="F150" s="283" t="s">
        <v>739</v>
      </c>
      <c r="G150" s="281"/>
      <c r="H150" s="282" t="s">
        <v>1</v>
      </c>
      <c r="I150" s="284"/>
      <c r="J150" s="281"/>
      <c r="K150" s="281"/>
      <c r="L150" s="285"/>
      <c r="M150" s="286"/>
      <c r="N150" s="287"/>
      <c r="O150" s="287"/>
      <c r="P150" s="287"/>
      <c r="Q150" s="287"/>
      <c r="R150" s="287"/>
      <c r="S150" s="287"/>
      <c r="T150" s="28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89" t="s">
        <v>143</v>
      </c>
      <c r="AU150" s="289" t="s">
        <v>86</v>
      </c>
      <c r="AV150" s="15" t="s">
        <v>84</v>
      </c>
      <c r="AW150" s="15" t="s">
        <v>32</v>
      </c>
      <c r="AX150" s="15" t="s">
        <v>76</v>
      </c>
      <c r="AY150" s="289" t="s">
        <v>133</v>
      </c>
    </row>
    <row r="151" s="13" customFormat="1">
      <c r="A151" s="13"/>
      <c r="B151" s="239"/>
      <c r="C151" s="240"/>
      <c r="D151" s="234" t="s">
        <v>143</v>
      </c>
      <c r="E151" s="241" t="s">
        <v>1</v>
      </c>
      <c r="F151" s="242" t="s">
        <v>740</v>
      </c>
      <c r="G151" s="240"/>
      <c r="H151" s="243">
        <v>1.02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143</v>
      </c>
      <c r="AU151" s="249" t="s">
        <v>86</v>
      </c>
      <c r="AV151" s="13" t="s">
        <v>86</v>
      </c>
      <c r="AW151" s="13" t="s">
        <v>32</v>
      </c>
      <c r="AX151" s="13" t="s">
        <v>76</v>
      </c>
      <c r="AY151" s="249" t="s">
        <v>133</v>
      </c>
    </row>
    <row r="152" s="14" customFormat="1">
      <c r="A152" s="14"/>
      <c r="B152" s="261"/>
      <c r="C152" s="262"/>
      <c r="D152" s="234" t="s">
        <v>143</v>
      </c>
      <c r="E152" s="263" t="s">
        <v>1</v>
      </c>
      <c r="F152" s="264" t="s">
        <v>218</v>
      </c>
      <c r="G152" s="262"/>
      <c r="H152" s="265">
        <v>1.02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1" t="s">
        <v>143</v>
      </c>
      <c r="AU152" s="271" t="s">
        <v>86</v>
      </c>
      <c r="AV152" s="14" t="s">
        <v>139</v>
      </c>
      <c r="AW152" s="14" t="s">
        <v>32</v>
      </c>
      <c r="AX152" s="14" t="s">
        <v>84</v>
      </c>
      <c r="AY152" s="271" t="s">
        <v>133</v>
      </c>
    </row>
    <row r="153" s="2" customFormat="1" ht="55.5" customHeight="1">
      <c r="A153" s="38"/>
      <c r="B153" s="39"/>
      <c r="C153" s="220" t="s">
        <v>139</v>
      </c>
      <c r="D153" s="220" t="s">
        <v>135</v>
      </c>
      <c r="E153" s="221" t="s">
        <v>741</v>
      </c>
      <c r="F153" s="222" t="s">
        <v>742</v>
      </c>
      <c r="G153" s="223" t="s">
        <v>594</v>
      </c>
      <c r="H153" s="224">
        <v>0.30599999999999999</v>
      </c>
      <c r="I153" s="225"/>
      <c r="J153" s="226">
        <f>ROUND(I153*H153,2)</f>
        <v>0</v>
      </c>
      <c r="K153" s="227"/>
      <c r="L153" s="44"/>
      <c r="M153" s="228" t="s">
        <v>1</v>
      </c>
      <c r="N153" s="229" t="s">
        <v>41</v>
      </c>
      <c r="O153" s="91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2" t="s">
        <v>139</v>
      </c>
      <c r="AT153" s="232" t="s">
        <v>135</v>
      </c>
      <c r="AU153" s="232" t="s">
        <v>86</v>
      </c>
      <c r="AY153" s="17" t="s">
        <v>133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84</v>
      </c>
      <c r="BK153" s="233">
        <f>ROUND(I153*H153,2)</f>
        <v>0</v>
      </c>
      <c r="BL153" s="17" t="s">
        <v>139</v>
      </c>
      <c r="BM153" s="232" t="s">
        <v>177</v>
      </c>
    </row>
    <row r="154" s="2" customFormat="1">
      <c r="A154" s="38"/>
      <c r="B154" s="39"/>
      <c r="C154" s="40"/>
      <c r="D154" s="234" t="s">
        <v>141</v>
      </c>
      <c r="E154" s="40"/>
      <c r="F154" s="235" t="s">
        <v>742</v>
      </c>
      <c r="G154" s="40"/>
      <c r="H154" s="40"/>
      <c r="I154" s="236"/>
      <c r="J154" s="40"/>
      <c r="K154" s="40"/>
      <c r="L154" s="44"/>
      <c r="M154" s="237"/>
      <c r="N154" s="238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141</v>
      </c>
      <c r="AU154" s="17" t="s">
        <v>86</v>
      </c>
    </row>
    <row r="155" s="15" customFormat="1">
      <c r="A155" s="15"/>
      <c r="B155" s="280"/>
      <c r="C155" s="281"/>
      <c r="D155" s="234" t="s">
        <v>143</v>
      </c>
      <c r="E155" s="282" t="s">
        <v>1</v>
      </c>
      <c r="F155" s="283" t="s">
        <v>727</v>
      </c>
      <c r="G155" s="281"/>
      <c r="H155" s="282" t="s">
        <v>1</v>
      </c>
      <c r="I155" s="284"/>
      <c r="J155" s="281"/>
      <c r="K155" s="281"/>
      <c r="L155" s="285"/>
      <c r="M155" s="286"/>
      <c r="N155" s="287"/>
      <c r="O155" s="287"/>
      <c r="P155" s="287"/>
      <c r="Q155" s="287"/>
      <c r="R155" s="287"/>
      <c r="S155" s="287"/>
      <c r="T155" s="28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89" t="s">
        <v>143</v>
      </c>
      <c r="AU155" s="289" t="s">
        <v>86</v>
      </c>
      <c r="AV155" s="15" t="s">
        <v>84</v>
      </c>
      <c r="AW155" s="15" t="s">
        <v>32</v>
      </c>
      <c r="AX155" s="15" t="s">
        <v>76</v>
      </c>
      <c r="AY155" s="289" t="s">
        <v>133</v>
      </c>
    </row>
    <row r="156" s="15" customFormat="1">
      <c r="A156" s="15"/>
      <c r="B156" s="280"/>
      <c r="C156" s="281"/>
      <c r="D156" s="234" t="s">
        <v>143</v>
      </c>
      <c r="E156" s="282" t="s">
        <v>1</v>
      </c>
      <c r="F156" s="283" t="s">
        <v>739</v>
      </c>
      <c r="G156" s="281"/>
      <c r="H156" s="282" t="s">
        <v>1</v>
      </c>
      <c r="I156" s="284"/>
      <c r="J156" s="281"/>
      <c r="K156" s="281"/>
      <c r="L156" s="285"/>
      <c r="M156" s="286"/>
      <c r="N156" s="287"/>
      <c r="O156" s="287"/>
      <c r="P156" s="287"/>
      <c r="Q156" s="287"/>
      <c r="R156" s="287"/>
      <c r="S156" s="287"/>
      <c r="T156" s="288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9" t="s">
        <v>143</v>
      </c>
      <c r="AU156" s="289" t="s">
        <v>86</v>
      </c>
      <c r="AV156" s="15" t="s">
        <v>84</v>
      </c>
      <c r="AW156" s="15" t="s">
        <v>32</v>
      </c>
      <c r="AX156" s="15" t="s">
        <v>76</v>
      </c>
      <c r="AY156" s="289" t="s">
        <v>133</v>
      </c>
    </row>
    <row r="157" s="15" customFormat="1">
      <c r="A157" s="15"/>
      <c r="B157" s="280"/>
      <c r="C157" s="281"/>
      <c r="D157" s="234" t="s">
        <v>143</v>
      </c>
      <c r="E157" s="282" t="s">
        <v>1</v>
      </c>
      <c r="F157" s="283" t="s">
        <v>743</v>
      </c>
      <c r="G157" s="281"/>
      <c r="H157" s="282" t="s">
        <v>1</v>
      </c>
      <c r="I157" s="284"/>
      <c r="J157" s="281"/>
      <c r="K157" s="281"/>
      <c r="L157" s="285"/>
      <c r="M157" s="286"/>
      <c r="N157" s="287"/>
      <c r="O157" s="287"/>
      <c r="P157" s="287"/>
      <c r="Q157" s="287"/>
      <c r="R157" s="287"/>
      <c r="S157" s="287"/>
      <c r="T157" s="28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89" t="s">
        <v>143</v>
      </c>
      <c r="AU157" s="289" t="s">
        <v>86</v>
      </c>
      <c r="AV157" s="15" t="s">
        <v>84</v>
      </c>
      <c r="AW157" s="15" t="s">
        <v>32</v>
      </c>
      <c r="AX157" s="15" t="s">
        <v>76</v>
      </c>
      <c r="AY157" s="289" t="s">
        <v>133</v>
      </c>
    </row>
    <row r="158" s="13" customFormat="1">
      <c r="A158" s="13"/>
      <c r="B158" s="239"/>
      <c r="C158" s="240"/>
      <c r="D158" s="234" t="s">
        <v>143</v>
      </c>
      <c r="E158" s="241" t="s">
        <v>1</v>
      </c>
      <c r="F158" s="242" t="s">
        <v>744</v>
      </c>
      <c r="G158" s="240"/>
      <c r="H158" s="243">
        <v>0.30599999999999999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143</v>
      </c>
      <c r="AU158" s="249" t="s">
        <v>86</v>
      </c>
      <c r="AV158" s="13" t="s">
        <v>86</v>
      </c>
      <c r="AW158" s="13" t="s">
        <v>32</v>
      </c>
      <c r="AX158" s="13" t="s">
        <v>76</v>
      </c>
      <c r="AY158" s="249" t="s">
        <v>133</v>
      </c>
    </row>
    <row r="159" s="14" customFormat="1">
      <c r="A159" s="14"/>
      <c r="B159" s="261"/>
      <c r="C159" s="262"/>
      <c r="D159" s="234" t="s">
        <v>143</v>
      </c>
      <c r="E159" s="263" t="s">
        <v>1</v>
      </c>
      <c r="F159" s="264" t="s">
        <v>218</v>
      </c>
      <c r="G159" s="262"/>
      <c r="H159" s="265">
        <v>0.30599999999999999</v>
      </c>
      <c r="I159" s="266"/>
      <c r="J159" s="262"/>
      <c r="K159" s="262"/>
      <c r="L159" s="267"/>
      <c r="M159" s="268"/>
      <c r="N159" s="269"/>
      <c r="O159" s="269"/>
      <c r="P159" s="269"/>
      <c r="Q159" s="269"/>
      <c r="R159" s="269"/>
      <c r="S159" s="269"/>
      <c r="T159" s="27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1" t="s">
        <v>143</v>
      </c>
      <c r="AU159" s="271" t="s">
        <v>86</v>
      </c>
      <c r="AV159" s="14" t="s">
        <v>139</v>
      </c>
      <c r="AW159" s="14" t="s">
        <v>32</v>
      </c>
      <c r="AX159" s="14" t="s">
        <v>84</v>
      </c>
      <c r="AY159" s="271" t="s">
        <v>133</v>
      </c>
    </row>
    <row r="160" s="2" customFormat="1" ht="55.5" customHeight="1">
      <c r="A160" s="38"/>
      <c r="B160" s="39"/>
      <c r="C160" s="220" t="s">
        <v>159</v>
      </c>
      <c r="D160" s="220" t="s">
        <v>135</v>
      </c>
      <c r="E160" s="221" t="s">
        <v>745</v>
      </c>
      <c r="F160" s="222" t="s">
        <v>746</v>
      </c>
      <c r="G160" s="223" t="s">
        <v>594</v>
      </c>
      <c r="H160" s="224">
        <v>0.30599999999999999</v>
      </c>
      <c r="I160" s="225"/>
      <c r="J160" s="226">
        <f>ROUND(I160*H160,2)</f>
        <v>0</v>
      </c>
      <c r="K160" s="227"/>
      <c r="L160" s="44"/>
      <c r="M160" s="228" t="s">
        <v>1</v>
      </c>
      <c r="N160" s="229" t="s">
        <v>41</v>
      </c>
      <c r="O160" s="91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2" t="s">
        <v>139</v>
      </c>
      <c r="AT160" s="232" t="s">
        <v>135</v>
      </c>
      <c r="AU160" s="232" t="s">
        <v>86</v>
      </c>
      <c r="AY160" s="17" t="s">
        <v>133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84</v>
      </c>
      <c r="BK160" s="233">
        <f>ROUND(I160*H160,2)</f>
        <v>0</v>
      </c>
      <c r="BL160" s="17" t="s">
        <v>139</v>
      </c>
      <c r="BM160" s="232" t="s">
        <v>189</v>
      </c>
    </row>
    <row r="161" s="2" customFormat="1">
      <c r="A161" s="38"/>
      <c r="B161" s="39"/>
      <c r="C161" s="40"/>
      <c r="D161" s="234" t="s">
        <v>141</v>
      </c>
      <c r="E161" s="40"/>
      <c r="F161" s="235" t="s">
        <v>746</v>
      </c>
      <c r="G161" s="40"/>
      <c r="H161" s="40"/>
      <c r="I161" s="236"/>
      <c r="J161" s="40"/>
      <c r="K161" s="40"/>
      <c r="L161" s="44"/>
      <c r="M161" s="237"/>
      <c r="N161" s="238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141</v>
      </c>
      <c r="AU161" s="17" t="s">
        <v>86</v>
      </c>
    </row>
    <row r="162" s="15" customFormat="1">
      <c r="A162" s="15"/>
      <c r="B162" s="280"/>
      <c r="C162" s="281"/>
      <c r="D162" s="234" t="s">
        <v>143</v>
      </c>
      <c r="E162" s="282" t="s">
        <v>1</v>
      </c>
      <c r="F162" s="283" t="s">
        <v>727</v>
      </c>
      <c r="G162" s="281"/>
      <c r="H162" s="282" t="s">
        <v>1</v>
      </c>
      <c r="I162" s="284"/>
      <c r="J162" s="281"/>
      <c r="K162" s="281"/>
      <c r="L162" s="285"/>
      <c r="M162" s="286"/>
      <c r="N162" s="287"/>
      <c r="O162" s="287"/>
      <c r="P162" s="287"/>
      <c r="Q162" s="287"/>
      <c r="R162" s="287"/>
      <c r="S162" s="287"/>
      <c r="T162" s="28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89" t="s">
        <v>143</v>
      </c>
      <c r="AU162" s="289" t="s">
        <v>86</v>
      </c>
      <c r="AV162" s="15" t="s">
        <v>84</v>
      </c>
      <c r="AW162" s="15" t="s">
        <v>32</v>
      </c>
      <c r="AX162" s="15" t="s">
        <v>76</v>
      </c>
      <c r="AY162" s="289" t="s">
        <v>133</v>
      </c>
    </row>
    <row r="163" s="15" customFormat="1">
      <c r="A163" s="15"/>
      <c r="B163" s="280"/>
      <c r="C163" s="281"/>
      <c r="D163" s="234" t="s">
        <v>143</v>
      </c>
      <c r="E163" s="282" t="s">
        <v>1</v>
      </c>
      <c r="F163" s="283" t="s">
        <v>739</v>
      </c>
      <c r="G163" s="281"/>
      <c r="H163" s="282" t="s">
        <v>1</v>
      </c>
      <c r="I163" s="284"/>
      <c r="J163" s="281"/>
      <c r="K163" s="281"/>
      <c r="L163" s="285"/>
      <c r="M163" s="286"/>
      <c r="N163" s="287"/>
      <c r="O163" s="287"/>
      <c r="P163" s="287"/>
      <c r="Q163" s="287"/>
      <c r="R163" s="287"/>
      <c r="S163" s="287"/>
      <c r="T163" s="288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89" t="s">
        <v>143</v>
      </c>
      <c r="AU163" s="289" t="s">
        <v>86</v>
      </c>
      <c r="AV163" s="15" t="s">
        <v>84</v>
      </c>
      <c r="AW163" s="15" t="s">
        <v>32</v>
      </c>
      <c r="AX163" s="15" t="s">
        <v>76</v>
      </c>
      <c r="AY163" s="289" t="s">
        <v>133</v>
      </c>
    </row>
    <row r="164" s="13" customFormat="1">
      <c r="A164" s="13"/>
      <c r="B164" s="239"/>
      <c r="C164" s="240"/>
      <c r="D164" s="234" t="s">
        <v>143</v>
      </c>
      <c r="E164" s="241" t="s">
        <v>1</v>
      </c>
      <c r="F164" s="242" t="s">
        <v>744</v>
      </c>
      <c r="G164" s="240"/>
      <c r="H164" s="243">
        <v>0.30599999999999999</v>
      </c>
      <c r="I164" s="244"/>
      <c r="J164" s="240"/>
      <c r="K164" s="240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143</v>
      </c>
      <c r="AU164" s="249" t="s">
        <v>86</v>
      </c>
      <c r="AV164" s="13" t="s">
        <v>86</v>
      </c>
      <c r="AW164" s="13" t="s">
        <v>32</v>
      </c>
      <c r="AX164" s="13" t="s">
        <v>76</v>
      </c>
      <c r="AY164" s="249" t="s">
        <v>133</v>
      </c>
    </row>
    <row r="165" s="14" customFormat="1">
      <c r="A165" s="14"/>
      <c r="B165" s="261"/>
      <c r="C165" s="262"/>
      <c r="D165" s="234" t="s">
        <v>143</v>
      </c>
      <c r="E165" s="263" t="s">
        <v>1</v>
      </c>
      <c r="F165" s="264" t="s">
        <v>218</v>
      </c>
      <c r="G165" s="262"/>
      <c r="H165" s="265">
        <v>0.30599999999999999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71" t="s">
        <v>143</v>
      </c>
      <c r="AU165" s="271" t="s">
        <v>86</v>
      </c>
      <c r="AV165" s="14" t="s">
        <v>139</v>
      </c>
      <c r="AW165" s="14" t="s">
        <v>32</v>
      </c>
      <c r="AX165" s="14" t="s">
        <v>84</v>
      </c>
      <c r="AY165" s="271" t="s">
        <v>133</v>
      </c>
    </row>
    <row r="166" s="2" customFormat="1" ht="55.5" customHeight="1">
      <c r="A166" s="38"/>
      <c r="B166" s="39"/>
      <c r="C166" s="220" t="s">
        <v>164</v>
      </c>
      <c r="D166" s="220" t="s">
        <v>135</v>
      </c>
      <c r="E166" s="221" t="s">
        <v>747</v>
      </c>
      <c r="F166" s="222" t="s">
        <v>748</v>
      </c>
      <c r="G166" s="223" t="s">
        <v>138</v>
      </c>
      <c r="H166" s="224">
        <v>2.5</v>
      </c>
      <c r="I166" s="225"/>
      <c r="J166" s="226">
        <f>ROUND(I166*H166,2)</f>
        <v>0</v>
      </c>
      <c r="K166" s="227"/>
      <c r="L166" s="44"/>
      <c r="M166" s="228" t="s">
        <v>1</v>
      </c>
      <c r="N166" s="229" t="s">
        <v>41</v>
      </c>
      <c r="O166" s="91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2" t="s">
        <v>139</v>
      </c>
      <c r="AT166" s="232" t="s">
        <v>135</v>
      </c>
      <c r="AU166" s="232" t="s">
        <v>86</v>
      </c>
      <c r="AY166" s="17" t="s">
        <v>133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7" t="s">
        <v>84</v>
      </c>
      <c r="BK166" s="233">
        <f>ROUND(I166*H166,2)</f>
        <v>0</v>
      </c>
      <c r="BL166" s="17" t="s">
        <v>139</v>
      </c>
      <c r="BM166" s="232" t="s">
        <v>200</v>
      </c>
    </row>
    <row r="167" s="2" customFormat="1">
      <c r="A167" s="38"/>
      <c r="B167" s="39"/>
      <c r="C167" s="40"/>
      <c r="D167" s="234" t="s">
        <v>141</v>
      </c>
      <c r="E167" s="40"/>
      <c r="F167" s="235" t="s">
        <v>748</v>
      </c>
      <c r="G167" s="40"/>
      <c r="H167" s="40"/>
      <c r="I167" s="236"/>
      <c r="J167" s="40"/>
      <c r="K167" s="40"/>
      <c r="L167" s="44"/>
      <c r="M167" s="237"/>
      <c r="N167" s="238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141</v>
      </c>
      <c r="AU167" s="17" t="s">
        <v>86</v>
      </c>
    </row>
    <row r="168" s="15" customFormat="1">
      <c r="A168" s="15"/>
      <c r="B168" s="280"/>
      <c r="C168" s="281"/>
      <c r="D168" s="234" t="s">
        <v>143</v>
      </c>
      <c r="E168" s="282" t="s">
        <v>1</v>
      </c>
      <c r="F168" s="283" t="s">
        <v>727</v>
      </c>
      <c r="G168" s="281"/>
      <c r="H168" s="282" t="s">
        <v>1</v>
      </c>
      <c r="I168" s="284"/>
      <c r="J168" s="281"/>
      <c r="K168" s="281"/>
      <c r="L168" s="285"/>
      <c r="M168" s="286"/>
      <c r="N168" s="287"/>
      <c r="O168" s="287"/>
      <c r="P168" s="287"/>
      <c r="Q168" s="287"/>
      <c r="R168" s="287"/>
      <c r="S168" s="287"/>
      <c r="T168" s="288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89" t="s">
        <v>143</v>
      </c>
      <c r="AU168" s="289" t="s">
        <v>86</v>
      </c>
      <c r="AV168" s="15" t="s">
        <v>84</v>
      </c>
      <c r="AW168" s="15" t="s">
        <v>32</v>
      </c>
      <c r="AX168" s="15" t="s">
        <v>76</v>
      </c>
      <c r="AY168" s="289" t="s">
        <v>133</v>
      </c>
    </row>
    <row r="169" s="15" customFormat="1">
      <c r="A169" s="15"/>
      <c r="B169" s="280"/>
      <c r="C169" s="281"/>
      <c r="D169" s="234" t="s">
        <v>143</v>
      </c>
      <c r="E169" s="282" t="s">
        <v>1</v>
      </c>
      <c r="F169" s="283" t="s">
        <v>749</v>
      </c>
      <c r="G169" s="281"/>
      <c r="H169" s="282" t="s">
        <v>1</v>
      </c>
      <c r="I169" s="284"/>
      <c r="J169" s="281"/>
      <c r="K169" s="281"/>
      <c r="L169" s="285"/>
      <c r="M169" s="286"/>
      <c r="N169" s="287"/>
      <c r="O169" s="287"/>
      <c r="P169" s="287"/>
      <c r="Q169" s="287"/>
      <c r="R169" s="287"/>
      <c r="S169" s="287"/>
      <c r="T169" s="28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89" t="s">
        <v>143</v>
      </c>
      <c r="AU169" s="289" t="s">
        <v>86</v>
      </c>
      <c r="AV169" s="15" t="s">
        <v>84</v>
      </c>
      <c r="AW169" s="15" t="s">
        <v>32</v>
      </c>
      <c r="AX169" s="15" t="s">
        <v>76</v>
      </c>
      <c r="AY169" s="289" t="s">
        <v>133</v>
      </c>
    </row>
    <row r="170" s="13" customFormat="1">
      <c r="A170" s="13"/>
      <c r="B170" s="239"/>
      <c r="C170" s="240"/>
      <c r="D170" s="234" t="s">
        <v>143</v>
      </c>
      <c r="E170" s="241" t="s">
        <v>1</v>
      </c>
      <c r="F170" s="242" t="s">
        <v>750</v>
      </c>
      <c r="G170" s="240"/>
      <c r="H170" s="243">
        <v>2.5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143</v>
      </c>
      <c r="AU170" s="249" t="s">
        <v>86</v>
      </c>
      <c r="AV170" s="13" t="s">
        <v>86</v>
      </c>
      <c r="AW170" s="13" t="s">
        <v>32</v>
      </c>
      <c r="AX170" s="13" t="s">
        <v>76</v>
      </c>
      <c r="AY170" s="249" t="s">
        <v>133</v>
      </c>
    </row>
    <row r="171" s="14" customFormat="1">
      <c r="A171" s="14"/>
      <c r="B171" s="261"/>
      <c r="C171" s="262"/>
      <c r="D171" s="234" t="s">
        <v>143</v>
      </c>
      <c r="E171" s="263" t="s">
        <v>1</v>
      </c>
      <c r="F171" s="264" t="s">
        <v>218</v>
      </c>
      <c r="G171" s="262"/>
      <c r="H171" s="265">
        <v>2.5</v>
      </c>
      <c r="I171" s="266"/>
      <c r="J171" s="262"/>
      <c r="K171" s="262"/>
      <c r="L171" s="267"/>
      <c r="M171" s="268"/>
      <c r="N171" s="269"/>
      <c r="O171" s="269"/>
      <c r="P171" s="269"/>
      <c r="Q171" s="269"/>
      <c r="R171" s="269"/>
      <c r="S171" s="269"/>
      <c r="T171" s="27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1" t="s">
        <v>143</v>
      </c>
      <c r="AU171" s="271" t="s">
        <v>86</v>
      </c>
      <c r="AV171" s="14" t="s">
        <v>139</v>
      </c>
      <c r="AW171" s="14" t="s">
        <v>32</v>
      </c>
      <c r="AX171" s="14" t="s">
        <v>84</v>
      </c>
      <c r="AY171" s="271" t="s">
        <v>133</v>
      </c>
    </row>
    <row r="172" s="2" customFormat="1" ht="37.8" customHeight="1">
      <c r="A172" s="38"/>
      <c r="B172" s="39"/>
      <c r="C172" s="220" t="s">
        <v>171</v>
      </c>
      <c r="D172" s="220" t="s">
        <v>135</v>
      </c>
      <c r="E172" s="221" t="s">
        <v>751</v>
      </c>
      <c r="F172" s="222" t="s">
        <v>752</v>
      </c>
      <c r="G172" s="223" t="s">
        <v>138</v>
      </c>
      <c r="H172" s="224">
        <v>2.5</v>
      </c>
      <c r="I172" s="225"/>
      <c r="J172" s="226">
        <f>ROUND(I172*H172,2)</f>
        <v>0</v>
      </c>
      <c r="K172" s="227"/>
      <c r="L172" s="44"/>
      <c r="M172" s="228" t="s">
        <v>1</v>
      </c>
      <c r="N172" s="229" t="s">
        <v>41</v>
      </c>
      <c r="O172" s="91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2" t="s">
        <v>139</v>
      </c>
      <c r="AT172" s="232" t="s">
        <v>135</v>
      </c>
      <c r="AU172" s="232" t="s">
        <v>86</v>
      </c>
      <c r="AY172" s="17" t="s">
        <v>133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84</v>
      </c>
      <c r="BK172" s="233">
        <f>ROUND(I172*H172,2)</f>
        <v>0</v>
      </c>
      <c r="BL172" s="17" t="s">
        <v>139</v>
      </c>
      <c r="BM172" s="232" t="s">
        <v>211</v>
      </c>
    </row>
    <row r="173" s="2" customFormat="1">
      <c r="A173" s="38"/>
      <c r="B173" s="39"/>
      <c r="C173" s="40"/>
      <c r="D173" s="234" t="s">
        <v>141</v>
      </c>
      <c r="E173" s="40"/>
      <c r="F173" s="235" t="s">
        <v>752</v>
      </c>
      <c r="G173" s="40"/>
      <c r="H173" s="40"/>
      <c r="I173" s="236"/>
      <c r="J173" s="40"/>
      <c r="K173" s="40"/>
      <c r="L173" s="44"/>
      <c r="M173" s="237"/>
      <c r="N173" s="238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141</v>
      </c>
      <c r="AU173" s="17" t="s">
        <v>86</v>
      </c>
    </row>
    <row r="174" s="15" customFormat="1">
      <c r="A174" s="15"/>
      <c r="B174" s="280"/>
      <c r="C174" s="281"/>
      <c r="D174" s="234" t="s">
        <v>143</v>
      </c>
      <c r="E174" s="282" t="s">
        <v>1</v>
      </c>
      <c r="F174" s="283" t="s">
        <v>727</v>
      </c>
      <c r="G174" s="281"/>
      <c r="H174" s="282" t="s">
        <v>1</v>
      </c>
      <c r="I174" s="284"/>
      <c r="J174" s="281"/>
      <c r="K174" s="281"/>
      <c r="L174" s="285"/>
      <c r="M174" s="286"/>
      <c r="N174" s="287"/>
      <c r="O174" s="287"/>
      <c r="P174" s="287"/>
      <c r="Q174" s="287"/>
      <c r="R174" s="287"/>
      <c r="S174" s="287"/>
      <c r="T174" s="28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89" t="s">
        <v>143</v>
      </c>
      <c r="AU174" s="289" t="s">
        <v>86</v>
      </c>
      <c r="AV174" s="15" t="s">
        <v>84</v>
      </c>
      <c r="AW174" s="15" t="s">
        <v>32</v>
      </c>
      <c r="AX174" s="15" t="s">
        <v>76</v>
      </c>
      <c r="AY174" s="289" t="s">
        <v>133</v>
      </c>
    </row>
    <row r="175" s="15" customFormat="1">
      <c r="A175" s="15"/>
      <c r="B175" s="280"/>
      <c r="C175" s="281"/>
      <c r="D175" s="234" t="s">
        <v>143</v>
      </c>
      <c r="E175" s="282" t="s">
        <v>1</v>
      </c>
      <c r="F175" s="283" t="s">
        <v>749</v>
      </c>
      <c r="G175" s="281"/>
      <c r="H175" s="282" t="s">
        <v>1</v>
      </c>
      <c r="I175" s="284"/>
      <c r="J175" s="281"/>
      <c r="K175" s="281"/>
      <c r="L175" s="285"/>
      <c r="M175" s="286"/>
      <c r="N175" s="287"/>
      <c r="O175" s="287"/>
      <c r="P175" s="287"/>
      <c r="Q175" s="287"/>
      <c r="R175" s="287"/>
      <c r="S175" s="287"/>
      <c r="T175" s="28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89" t="s">
        <v>143</v>
      </c>
      <c r="AU175" s="289" t="s">
        <v>86</v>
      </c>
      <c r="AV175" s="15" t="s">
        <v>84</v>
      </c>
      <c r="AW175" s="15" t="s">
        <v>32</v>
      </c>
      <c r="AX175" s="15" t="s">
        <v>76</v>
      </c>
      <c r="AY175" s="289" t="s">
        <v>133</v>
      </c>
    </row>
    <row r="176" s="13" customFormat="1">
      <c r="A176" s="13"/>
      <c r="B176" s="239"/>
      <c r="C176" s="240"/>
      <c r="D176" s="234" t="s">
        <v>143</v>
      </c>
      <c r="E176" s="241" t="s">
        <v>1</v>
      </c>
      <c r="F176" s="242" t="s">
        <v>750</v>
      </c>
      <c r="G176" s="240"/>
      <c r="H176" s="243">
        <v>2.5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9" t="s">
        <v>143</v>
      </c>
      <c r="AU176" s="249" t="s">
        <v>86</v>
      </c>
      <c r="AV176" s="13" t="s">
        <v>86</v>
      </c>
      <c r="AW176" s="13" t="s">
        <v>32</v>
      </c>
      <c r="AX176" s="13" t="s">
        <v>76</v>
      </c>
      <c r="AY176" s="249" t="s">
        <v>133</v>
      </c>
    </row>
    <row r="177" s="14" customFormat="1">
      <c r="A177" s="14"/>
      <c r="B177" s="261"/>
      <c r="C177" s="262"/>
      <c r="D177" s="234" t="s">
        <v>143</v>
      </c>
      <c r="E177" s="263" t="s">
        <v>1</v>
      </c>
      <c r="F177" s="264" t="s">
        <v>218</v>
      </c>
      <c r="G177" s="262"/>
      <c r="H177" s="265">
        <v>2.5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1" t="s">
        <v>143</v>
      </c>
      <c r="AU177" s="271" t="s">
        <v>86</v>
      </c>
      <c r="AV177" s="14" t="s">
        <v>139</v>
      </c>
      <c r="AW177" s="14" t="s">
        <v>32</v>
      </c>
      <c r="AX177" s="14" t="s">
        <v>84</v>
      </c>
      <c r="AY177" s="271" t="s">
        <v>133</v>
      </c>
    </row>
    <row r="178" s="2" customFormat="1" ht="37.8" customHeight="1">
      <c r="A178" s="38"/>
      <c r="B178" s="39"/>
      <c r="C178" s="220" t="s">
        <v>177</v>
      </c>
      <c r="D178" s="220" t="s">
        <v>135</v>
      </c>
      <c r="E178" s="221" t="s">
        <v>753</v>
      </c>
      <c r="F178" s="222" t="s">
        <v>754</v>
      </c>
      <c r="G178" s="223" t="s">
        <v>138</v>
      </c>
      <c r="H178" s="224">
        <v>2.5</v>
      </c>
      <c r="I178" s="225"/>
      <c r="J178" s="226">
        <f>ROUND(I178*H178,2)</f>
        <v>0</v>
      </c>
      <c r="K178" s="227"/>
      <c r="L178" s="44"/>
      <c r="M178" s="228" t="s">
        <v>1</v>
      </c>
      <c r="N178" s="229" t="s">
        <v>41</v>
      </c>
      <c r="O178" s="91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2" t="s">
        <v>139</v>
      </c>
      <c r="AT178" s="232" t="s">
        <v>135</v>
      </c>
      <c r="AU178" s="232" t="s">
        <v>86</v>
      </c>
      <c r="AY178" s="17" t="s">
        <v>133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7" t="s">
        <v>84</v>
      </c>
      <c r="BK178" s="233">
        <f>ROUND(I178*H178,2)</f>
        <v>0</v>
      </c>
      <c r="BL178" s="17" t="s">
        <v>139</v>
      </c>
      <c r="BM178" s="232" t="s">
        <v>223</v>
      </c>
    </row>
    <row r="179" s="2" customFormat="1">
      <c r="A179" s="38"/>
      <c r="B179" s="39"/>
      <c r="C179" s="40"/>
      <c r="D179" s="234" t="s">
        <v>141</v>
      </c>
      <c r="E179" s="40"/>
      <c r="F179" s="235" t="s">
        <v>754</v>
      </c>
      <c r="G179" s="40"/>
      <c r="H179" s="40"/>
      <c r="I179" s="236"/>
      <c r="J179" s="40"/>
      <c r="K179" s="40"/>
      <c r="L179" s="44"/>
      <c r="M179" s="237"/>
      <c r="N179" s="238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141</v>
      </c>
      <c r="AU179" s="17" t="s">
        <v>86</v>
      </c>
    </row>
    <row r="180" s="15" customFormat="1">
      <c r="A180" s="15"/>
      <c r="B180" s="280"/>
      <c r="C180" s="281"/>
      <c r="D180" s="234" t="s">
        <v>143</v>
      </c>
      <c r="E180" s="282" t="s">
        <v>1</v>
      </c>
      <c r="F180" s="283" t="s">
        <v>727</v>
      </c>
      <c r="G180" s="281"/>
      <c r="H180" s="282" t="s">
        <v>1</v>
      </c>
      <c r="I180" s="284"/>
      <c r="J180" s="281"/>
      <c r="K180" s="281"/>
      <c r="L180" s="285"/>
      <c r="M180" s="286"/>
      <c r="N180" s="287"/>
      <c r="O180" s="287"/>
      <c r="P180" s="287"/>
      <c r="Q180" s="287"/>
      <c r="R180" s="287"/>
      <c r="S180" s="287"/>
      <c r="T180" s="28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89" t="s">
        <v>143</v>
      </c>
      <c r="AU180" s="289" t="s">
        <v>86</v>
      </c>
      <c r="AV180" s="15" t="s">
        <v>84</v>
      </c>
      <c r="AW180" s="15" t="s">
        <v>32</v>
      </c>
      <c r="AX180" s="15" t="s">
        <v>76</v>
      </c>
      <c r="AY180" s="289" t="s">
        <v>133</v>
      </c>
    </row>
    <row r="181" s="15" customFormat="1">
      <c r="A181" s="15"/>
      <c r="B181" s="280"/>
      <c r="C181" s="281"/>
      <c r="D181" s="234" t="s">
        <v>143</v>
      </c>
      <c r="E181" s="282" t="s">
        <v>1</v>
      </c>
      <c r="F181" s="283" t="s">
        <v>749</v>
      </c>
      <c r="G181" s="281"/>
      <c r="H181" s="282" t="s">
        <v>1</v>
      </c>
      <c r="I181" s="284"/>
      <c r="J181" s="281"/>
      <c r="K181" s="281"/>
      <c r="L181" s="285"/>
      <c r="M181" s="286"/>
      <c r="N181" s="287"/>
      <c r="O181" s="287"/>
      <c r="P181" s="287"/>
      <c r="Q181" s="287"/>
      <c r="R181" s="287"/>
      <c r="S181" s="287"/>
      <c r="T181" s="28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89" t="s">
        <v>143</v>
      </c>
      <c r="AU181" s="289" t="s">
        <v>86</v>
      </c>
      <c r="AV181" s="15" t="s">
        <v>84</v>
      </c>
      <c r="AW181" s="15" t="s">
        <v>32</v>
      </c>
      <c r="AX181" s="15" t="s">
        <v>76</v>
      </c>
      <c r="AY181" s="289" t="s">
        <v>133</v>
      </c>
    </row>
    <row r="182" s="13" customFormat="1">
      <c r="A182" s="13"/>
      <c r="B182" s="239"/>
      <c r="C182" s="240"/>
      <c r="D182" s="234" t="s">
        <v>143</v>
      </c>
      <c r="E182" s="241" t="s">
        <v>1</v>
      </c>
      <c r="F182" s="242" t="s">
        <v>750</v>
      </c>
      <c r="G182" s="240"/>
      <c r="H182" s="243">
        <v>2.5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9" t="s">
        <v>143</v>
      </c>
      <c r="AU182" s="249" t="s">
        <v>86</v>
      </c>
      <c r="AV182" s="13" t="s">
        <v>86</v>
      </c>
      <c r="AW182" s="13" t="s">
        <v>32</v>
      </c>
      <c r="AX182" s="13" t="s">
        <v>76</v>
      </c>
      <c r="AY182" s="249" t="s">
        <v>133</v>
      </c>
    </row>
    <row r="183" s="14" customFormat="1">
      <c r="A183" s="14"/>
      <c r="B183" s="261"/>
      <c r="C183" s="262"/>
      <c r="D183" s="234" t="s">
        <v>143</v>
      </c>
      <c r="E183" s="263" t="s">
        <v>1</v>
      </c>
      <c r="F183" s="264" t="s">
        <v>218</v>
      </c>
      <c r="G183" s="262"/>
      <c r="H183" s="265">
        <v>2.5</v>
      </c>
      <c r="I183" s="266"/>
      <c r="J183" s="262"/>
      <c r="K183" s="262"/>
      <c r="L183" s="267"/>
      <c r="M183" s="268"/>
      <c r="N183" s="269"/>
      <c r="O183" s="269"/>
      <c r="P183" s="269"/>
      <c r="Q183" s="269"/>
      <c r="R183" s="269"/>
      <c r="S183" s="269"/>
      <c r="T183" s="27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1" t="s">
        <v>143</v>
      </c>
      <c r="AU183" s="271" t="s">
        <v>86</v>
      </c>
      <c r="AV183" s="14" t="s">
        <v>139</v>
      </c>
      <c r="AW183" s="14" t="s">
        <v>32</v>
      </c>
      <c r="AX183" s="14" t="s">
        <v>84</v>
      </c>
      <c r="AY183" s="271" t="s">
        <v>133</v>
      </c>
    </row>
    <row r="184" s="2" customFormat="1" ht="16.5" customHeight="1">
      <c r="A184" s="38"/>
      <c r="B184" s="39"/>
      <c r="C184" s="250" t="s">
        <v>182</v>
      </c>
      <c r="D184" s="250" t="s">
        <v>183</v>
      </c>
      <c r="E184" s="251" t="s">
        <v>184</v>
      </c>
      <c r="F184" s="252" t="s">
        <v>185</v>
      </c>
      <c r="G184" s="253" t="s">
        <v>186</v>
      </c>
      <c r="H184" s="254">
        <v>0.050000000000000003</v>
      </c>
      <c r="I184" s="255"/>
      <c r="J184" s="256">
        <f>ROUND(I184*H184,2)</f>
        <v>0</v>
      </c>
      <c r="K184" s="257"/>
      <c r="L184" s="258"/>
      <c r="M184" s="259" t="s">
        <v>1</v>
      </c>
      <c r="N184" s="260" t="s">
        <v>41</v>
      </c>
      <c r="O184" s="91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2" t="s">
        <v>177</v>
      </c>
      <c r="AT184" s="232" t="s">
        <v>183</v>
      </c>
      <c r="AU184" s="232" t="s">
        <v>86</v>
      </c>
      <c r="AY184" s="17" t="s">
        <v>133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7" t="s">
        <v>84</v>
      </c>
      <c r="BK184" s="233">
        <f>ROUND(I184*H184,2)</f>
        <v>0</v>
      </c>
      <c r="BL184" s="17" t="s">
        <v>139</v>
      </c>
      <c r="BM184" s="232" t="s">
        <v>233</v>
      </c>
    </row>
    <row r="185" s="2" customFormat="1">
      <c r="A185" s="38"/>
      <c r="B185" s="39"/>
      <c r="C185" s="40"/>
      <c r="D185" s="234" t="s">
        <v>141</v>
      </c>
      <c r="E185" s="40"/>
      <c r="F185" s="235" t="s">
        <v>185</v>
      </c>
      <c r="G185" s="40"/>
      <c r="H185" s="40"/>
      <c r="I185" s="236"/>
      <c r="J185" s="40"/>
      <c r="K185" s="40"/>
      <c r="L185" s="44"/>
      <c r="M185" s="237"/>
      <c r="N185" s="238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141</v>
      </c>
      <c r="AU185" s="17" t="s">
        <v>86</v>
      </c>
    </row>
    <row r="186" s="15" customFormat="1">
      <c r="A186" s="15"/>
      <c r="B186" s="280"/>
      <c r="C186" s="281"/>
      <c r="D186" s="234" t="s">
        <v>143</v>
      </c>
      <c r="E186" s="282" t="s">
        <v>1</v>
      </c>
      <c r="F186" s="283" t="s">
        <v>727</v>
      </c>
      <c r="G186" s="281"/>
      <c r="H186" s="282" t="s">
        <v>1</v>
      </c>
      <c r="I186" s="284"/>
      <c r="J186" s="281"/>
      <c r="K186" s="281"/>
      <c r="L186" s="285"/>
      <c r="M186" s="286"/>
      <c r="N186" s="287"/>
      <c r="O186" s="287"/>
      <c r="P186" s="287"/>
      <c r="Q186" s="287"/>
      <c r="R186" s="287"/>
      <c r="S186" s="287"/>
      <c r="T186" s="288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89" t="s">
        <v>143</v>
      </c>
      <c r="AU186" s="289" t="s">
        <v>86</v>
      </c>
      <c r="AV186" s="15" t="s">
        <v>84</v>
      </c>
      <c r="AW186" s="15" t="s">
        <v>32</v>
      </c>
      <c r="AX186" s="15" t="s">
        <v>76</v>
      </c>
      <c r="AY186" s="289" t="s">
        <v>133</v>
      </c>
    </row>
    <row r="187" s="15" customFormat="1">
      <c r="A187" s="15"/>
      <c r="B187" s="280"/>
      <c r="C187" s="281"/>
      <c r="D187" s="234" t="s">
        <v>143</v>
      </c>
      <c r="E187" s="282" t="s">
        <v>1</v>
      </c>
      <c r="F187" s="283" t="s">
        <v>755</v>
      </c>
      <c r="G187" s="281"/>
      <c r="H187" s="282" t="s">
        <v>1</v>
      </c>
      <c r="I187" s="284"/>
      <c r="J187" s="281"/>
      <c r="K187" s="281"/>
      <c r="L187" s="285"/>
      <c r="M187" s="286"/>
      <c r="N187" s="287"/>
      <c r="O187" s="287"/>
      <c r="P187" s="287"/>
      <c r="Q187" s="287"/>
      <c r="R187" s="287"/>
      <c r="S187" s="287"/>
      <c r="T187" s="288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89" t="s">
        <v>143</v>
      </c>
      <c r="AU187" s="289" t="s">
        <v>86</v>
      </c>
      <c r="AV187" s="15" t="s">
        <v>84</v>
      </c>
      <c r="AW187" s="15" t="s">
        <v>32</v>
      </c>
      <c r="AX187" s="15" t="s">
        <v>76</v>
      </c>
      <c r="AY187" s="289" t="s">
        <v>133</v>
      </c>
    </row>
    <row r="188" s="15" customFormat="1">
      <c r="A188" s="15"/>
      <c r="B188" s="280"/>
      <c r="C188" s="281"/>
      <c r="D188" s="234" t="s">
        <v>143</v>
      </c>
      <c r="E188" s="282" t="s">
        <v>1</v>
      </c>
      <c r="F188" s="283" t="s">
        <v>756</v>
      </c>
      <c r="G188" s="281"/>
      <c r="H188" s="282" t="s">
        <v>1</v>
      </c>
      <c r="I188" s="284"/>
      <c r="J188" s="281"/>
      <c r="K188" s="281"/>
      <c r="L188" s="285"/>
      <c r="M188" s="286"/>
      <c r="N188" s="287"/>
      <c r="O188" s="287"/>
      <c r="P188" s="287"/>
      <c r="Q188" s="287"/>
      <c r="R188" s="287"/>
      <c r="S188" s="287"/>
      <c r="T188" s="288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89" t="s">
        <v>143</v>
      </c>
      <c r="AU188" s="289" t="s">
        <v>86</v>
      </c>
      <c r="AV188" s="15" t="s">
        <v>84</v>
      </c>
      <c r="AW188" s="15" t="s">
        <v>32</v>
      </c>
      <c r="AX188" s="15" t="s">
        <v>76</v>
      </c>
      <c r="AY188" s="289" t="s">
        <v>133</v>
      </c>
    </row>
    <row r="189" s="15" customFormat="1">
      <c r="A189" s="15"/>
      <c r="B189" s="280"/>
      <c r="C189" s="281"/>
      <c r="D189" s="234" t="s">
        <v>143</v>
      </c>
      <c r="E189" s="282" t="s">
        <v>1</v>
      </c>
      <c r="F189" s="283" t="s">
        <v>757</v>
      </c>
      <c r="G189" s="281"/>
      <c r="H189" s="282" t="s">
        <v>1</v>
      </c>
      <c r="I189" s="284"/>
      <c r="J189" s="281"/>
      <c r="K189" s="281"/>
      <c r="L189" s="285"/>
      <c r="M189" s="286"/>
      <c r="N189" s="287"/>
      <c r="O189" s="287"/>
      <c r="P189" s="287"/>
      <c r="Q189" s="287"/>
      <c r="R189" s="287"/>
      <c r="S189" s="287"/>
      <c r="T189" s="288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89" t="s">
        <v>143</v>
      </c>
      <c r="AU189" s="289" t="s">
        <v>86</v>
      </c>
      <c r="AV189" s="15" t="s">
        <v>84</v>
      </c>
      <c r="AW189" s="15" t="s">
        <v>32</v>
      </c>
      <c r="AX189" s="15" t="s">
        <v>76</v>
      </c>
      <c r="AY189" s="289" t="s">
        <v>133</v>
      </c>
    </row>
    <row r="190" s="13" customFormat="1">
      <c r="A190" s="13"/>
      <c r="B190" s="239"/>
      <c r="C190" s="240"/>
      <c r="D190" s="234" t="s">
        <v>143</v>
      </c>
      <c r="E190" s="241" t="s">
        <v>1</v>
      </c>
      <c r="F190" s="242" t="s">
        <v>758</v>
      </c>
      <c r="G190" s="240"/>
      <c r="H190" s="243">
        <v>0.050000000000000003</v>
      </c>
      <c r="I190" s="244"/>
      <c r="J190" s="240"/>
      <c r="K190" s="240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143</v>
      </c>
      <c r="AU190" s="249" t="s">
        <v>86</v>
      </c>
      <c r="AV190" s="13" t="s">
        <v>86</v>
      </c>
      <c r="AW190" s="13" t="s">
        <v>32</v>
      </c>
      <c r="AX190" s="13" t="s">
        <v>76</v>
      </c>
      <c r="AY190" s="249" t="s">
        <v>133</v>
      </c>
    </row>
    <row r="191" s="14" customFormat="1">
      <c r="A191" s="14"/>
      <c r="B191" s="261"/>
      <c r="C191" s="262"/>
      <c r="D191" s="234" t="s">
        <v>143</v>
      </c>
      <c r="E191" s="263" t="s">
        <v>1</v>
      </c>
      <c r="F191" s="264" t="s">
        <v>218</v>
      </c>
      <c r="G191" s="262"/>
      <c r="H191" s="265">
        <v>0.050000000000000003</v>
      </c>
      <c r="I191" s="266"/>
      <c r="J191" s="262"/>
      <c r="K191" s="262"/>
      <c r="L191" s="267"/>
      <c r="M191" s="268"/>
      <c r="N191" s="269"/>
      <c r="O191" s="269"/>
      <c r="P191" s="269"/>
      <c r="Q191" s="269"/>
      <c r="R191" s="269"/>
      <c r="S191" s="269"/>
      <c r="T191" s="27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1" t="s">
        <v>143</v>
      </c>
      <c r="AU191" s="271" t="s">
        <v>86</v>
      </c>
      <c r="AV191" s="14" t="s">
        <v>139</v>
      </c>
      <c r="AW191" s="14" t="s">
        <v>32</v>
      </c>
      <c r="AX191" s="14" t="s">
        <v>84</v>
      </c>
      <c r="AY191" s="271" t="s">
        <v>133</v>
      </c>
    </row>
    <row r="192" s="2" customFormat="1" ht="24.15" customHeight="1">
      <c r="A192" s="38"/>
      <c r="B192" s="39"/>
      <c r="C192" s="220" t="s">
        <v>189</v>
      </c>
      <c r="D192" s="220" t="s">
        <v>135</v>
      </c>
      <c r="E192" s="221" t="s">
        <v>759</v>
      </c>
      <c r="F192" s="222" t="s">
        <v>760</v>
      </c>
      <c r="G192" s="223" t="s">
        <v>138</v>
      </c>
      <c r="H192" s="224">
        <v>6.7999999999999998</v>
      </c>
      <c r="I192" s="225"/>
      <c r="J192" s="226">
        <f>ROUND(I192*H192,2)</f>
        <v>0</v>
      </c>
      <c r="K192" s="227"/>
      <c r="L192" s="44"/>
      <c r="M192" s="228" t="s">
        <v>1</v>
      </c>
      <c r="N192" s="229" t="s">
        <v>41</v>
      </c>
      <c r="O192" s="91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2" t="s">
        <v>139</v>
      </c>
      <c r="AT192" s="232" t="s">
        <v>135</v>
      </c>
      <c r="AU192" s="232" t="s">
        <v>86</v>
      </c>
      <c r="AY192" s="17" t="s">
        <v>133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7" t="s">
        <v>84</v>
      </c>
      <c r="BK192" s="233">
        <f>ROUND(I192*H192,2)</f>
        <v>0</v>
      </c>
      <c r="BL192" s="17" t="s">
        <v>139</v>
      </c>
      <c r="BM192" s="232" t="s">
        <v>243</v>
      </c>
    </row>
    <row r="193" s="2" customFormat="1">
      <c r="A193" s="38"/>
      <c r="B193" s="39"/>
      <c r="C193" s="40"/>
      <c r="D193" s="234" t="s">
        <v>141</v>
      </c>
      <c r="E193" s="40"/>
      <c r="F193" s="235" t="s">
        <v>760</v>
      </c>
      <c r="G193" s="40"/>
      <c r="H193" s="40"/>
      <c r="I193" s="236"/>
      <c r="J193" s="40"/>
      <c r="K193" s="40"/>
      <c r="L193" s="44"/>
      <c r="M193" s="237"/>
      <c r="N193" s="238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141</v>
      </c>
      <c r="AU193" s="17" t="s">
        <v>86</v>
      </c>
    </row>
    <row r="194" s="15" customFormat="1">
      <c r="A194" s="15"/>
      <c r="B194" s="280"/>
      <c r="C194" s="281"/>
      <c r="D194" s="234" t="s">
        <v>143</v>
      </c>
      <c r="E194" s="282" t="s">
        <v>1</v>
      </c>
      <c r="F194" s="283" t="s">
        <v>727</v>
      </c>
      <c r="G194" s="281"/>
      <c r="H194" s="282" t="s">
        <v>1</v>
      </c>
      <c r="I194" s="284"/>
      <c r="J194" s="281"/>
      <c r="K194" s="281"/>
      <c r="L194" s="285"/>
      <c r="M194" s="286"/>
      <c r="N194" s="287"/>
      <c r="O194" s="287"/>
      <c r="P194" s="287"/>
      <c r="Q194" s="287"/>
      <c r="R194" s="287"/>
      <c r="S194" s="287"/>
      <c r="T194" s="288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89" t="s">
        <v>143</v>
      </c>
      <c r="AU194" s="289" t="s">
        <v>86</v>
      </c>
      <c r="AV194" s="15" t="s">
        <v>84</v>
      </c>
      <c r="AW194" s="15" t="s">
        <v>32</v>
      </c>
      <c r="AX194" s="15" t="s">
        <v>76</v>
      </c>
      <c r="AY194" s="289" t="s">
        <v>133</v>
      </c>
    </row>
    <row r="195" s="13" customFormat="1">
      <c r="A195" s="13"/>
      <c r="B195" s="239"/>
      <c r="C195" s="240"/>
      <c r="D195" s="234" t="s">
        <v>143</v>
      </c>
      <c r="E195" s="241" t="s">
        <v>1</v>
      </c>
      <c r="F195" s="242" t="s">
        <v>761</v>
      </c>
      <c r="G195" s="240"/>
      <c r="H195" s="243">
        <v>6.7999999999999998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143</v>
      </c>
      <c r="AU195" s="249" t="s">
        <v>86</v>
      </c>
      <c r="AV195" s="13" t="s">
        <v>86</v>
      </c>
      <c r="AW195" s="13" t="s">
        <v>32</v>
      </c>
      <c r="AX195" s="13" t="s">
        <v>76</v>
      </c>
      <c r="AY195" s="249" t="s">
        <v>133</v>
      </c>
    </row>
    <row r="196" s="14" customFormat="1">
      <c r="A196" s="14"/>
      <c r="B196" s="261"/>
      <c r="C196" s="262"/>
      <c r="D196" s="234" t="s">
        <v>143</v>
      </c>
      <c r="E196" s="263" t="s">
        <v>1</v>
      </c>
      <c r="F196" s="264" t="s">
        <v>218</v>
      </c>
      <c r="G196" s="262"/>
      <c r="H196" s="265">
        <v>6.7999999999999998</v>
      </c>
      <c r="I196" s="266"/>
      <c r="J196" s="262"/>
      <c r="K196" s="262"/>
      <c r="L196" s="267"/>
      <c r="M196" s="268"/>
      <c r="N196" s="269"/>
      <c r="O196" s="269"/>
      <c r="P196" s="269"/>
      <c r="Q196" s="269"/>
      <c r="R196" s="269"/>
      <c r="S196" s="269"/>
      <c r="T196" s="27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1" t="s">
        <v>143</v>
      </c>
      <c r="AU196" s="271" t="s">
        <v>86</v>
      </c>
      <c r="AV196" s="14" t="s">
        <v>139</v>
      </c>
      <c r="AW196" s="14" t="s">
        <v>32</v>
      </c>
      <c r="AX196" s="14" t="s">
        <v>84</v>
      </c>
      <c r="AY196" s="271" t="s">
        <v>133</v>
      </c>
    </row>
    <row r="197" s="2" customFormat="1" ht="24.15" customHeight="1">
      <c r="A197" s="38"/>
      <c r="B197" s="39"/>
      <c r="C197" s="220" t="s">
        <v>194</v>
      </c>
      <c r="D197" s="220" t="s">
        <v>135</v>
      </c>
      <c r="E197" s="221" t="s">
        <v>762</v>
      </c>
      <c r="F197" s="222" t="s">
        <v>763</v>
      </c>
      <c r="G197" s="223" t="s">
        <v>138</v>
      </c>
      <c r="H197" s="224">
        <v>2.5</v>
      </c>
      <c r="I197" s="225"/>
      <c r="J197" s="226">
        <f>ROUND(I197*H197,2)</f>
        <v>0</v>
      </c>
      <c r="K197" s="227"/>
      <c r="L197" s="44"/>
      <c r="M197" s="228" t="s">
        <v>1</v>
      </c>
      <c r="N197" s="229" t="s">
        <v>41</v>
      </c>
      <c r="O197" s="91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2" t="s">
        <v>139</v>
      </c>
      <c r="AT197" s="232" t="s">
        <v>135</v>
      </c>
      <c r="AU197" s="232" t="s">
        <v>86</v>
      </c>
      <c r="AY197" s="17" t="s">
        <v>133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84</v>
      </c>
      <c r="BK197" s="233">
        <f>ROUND(I197*H197,2)</f>
        <v>0</v>
      </c>
      <c r="BL197" s="17" t="s">
        <v>139</v>
      </c>
      <c r="BM197" s="232" t="s">
        <v>253</v>
      </c>
    </row>
    <row r="198" s="2" customFormat="1">
      <c r="A198" s="38"/>
      <c r="B198" s="39"/>
      <c r="C198" s="40"/>
      <c r="D198" s="234" t="s">
        <v>141</v>
      </c>
      <c r="E198" s="40"/>
      <c r="F198" s="235" t="s">
        <v>763</v>
      </c>
      <c r="G198" s="40"/>
      <c r="H198" s="40"/>
      <c r="I198" s="236"/>
      <c r="J198" s="40"/>
      <c r="K198" s="40"/>
      <c r="L198" s="44"/>
      <c r="M198" s="237"/>
      <c r="N198" s="238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141</v>
      </c>
      <c r="AU198" s="17" t="s">
        <v>86</v>
      </c>
    </row>
    <row r="199" s="15" customFormat="1">
      <c r="A199" s="15"/>
      <c r="B199" s="280"/>
      <c r="C199" s="281"/>
      <c r="D199" s="234" t="s">
        <v>143</v>
      </c>
      <c r="E199" s="282" t="s">
        <v>1</v>
      </c>
      <c r="F199" s="283" t="s">
        <v>727</v>
      </c>
      <c r="G199" s="281"/>
      <c r="H199" s="282" t="s">
        <v>1</v>
      </c>
      <c r="I199" s="284"/>
      <c r="J199" s="281"/>
      <c r="K199" s="281"/>
      <c r="L199" s="285"/>
      <c r="M199" s="286"/>
      <c r="N199" s="287"/>
      <c r="O199" s="287"/>
      <c r="P199" s="287"/>
      <c r="Q199" s="287"/>
      <c r="R199" s="287"/>
      <c r="S199" s="287"/>
      <c r="T199" s="288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89" t="s">
        <v>143</v>
      </c>
      <c r="AU199" s="289" t="s">
        <v>86</v>
      </c>
      <c r="AV199" s="15" t="s">
        <v>84</v>
      </c>
      <c r="AW199" s="15" t="s">
        <v>32</v>
      </c>
      <c r="AX199" s="15" t="s">
        <v>76</v>
      </c>
      <c r="AY199" s="289" t="s">
        <v>133</v>
      </c>
    </row>
    <row r="200" s="15" customFormat="1">
      <c r="A200" s="15"/>
      <c r="B200" s="280"/>
      <c r="C200" s="281"/>
      <c r="D200" s="234" t="s">
        <v>143</v>
      </c>
      <c r="E200" s="282" t="s">
        <v>1</v>
      </c>
      <c r="F200" s="283" t="s">
        <v>764</v>
      </c>
      <c r="G200" s="281"/>
      <c r="H200" s="282" t="s">
        <v>1</v>
      </c>
      <c r="I200" s="284"/>
      <c r="J200" s="281"/>
      <c r="K200" s="281"/>
      <c r="L200" s="285"/>
      <c r="M200" s="286"/>
      <c r="N200" s="287"/>
      <c r="O200" s="287"/>
      <c r="P200" s="287"/>
      <c r="Q200" s="287"/>
      <c r="R200" s="287"/>
      <c r="S200" s="287"/>
      <c r="T200" s="288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89" t="s">
        <v>143</v>
      </c>
      <c r="AU200" s="289" t="s">
        <v>86</v>
      </c>
      <c r="AV200" s="15" t="s">
        <v>84</v>
      </c>
      <c r="AW200" s="15" t="s">
        <v>32</v>
      </c>
      <c r="AX200" s="15" t="s">
        <v>76</v>
      </c>
      <c r="AY200" s="289" t="s">
        <v>133</v>
      </c>
    </row>
    <row r="201" s="13" customFormat="1">
      <c r="A201" s="13"/>
      <c r="B201" s="239"/>
      <c r="C201" s="240"/>
      <c r="D201" s="234" t="s">
        <v>143</v>
      </c>
      <c r="E201" s="241" t="s">
        <v>1</v>
      </c>
      <c r="F201" s="242" t="s">
        <v>750</v>
      </c>
      <c r="G201" s="240"/>
      <c r="H201" s="243">
        <v>2.5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9" t="s">
        <v>143</v>
      </c>
      <c r="AU201" s="249" t="s">
        <v>86</v>
      </c>
      <c r="AV201" s="13" t="s">
        <v>86</v>
      </c>
      <c r="AW201" s="13" t="s">
        <v>32</v>
      </c>
      <c r="AX201" s="13" t="s">
        <v>76</v>
      </c>
      <c r="AY201" s="249" t="s">
        <v>133</v>
      </c>
    </row>
    <row r="202" s="14" customFormat="1">
      <c r="A202" s="14"/>
      <c r="B202" s="261"/>
      <c r="C202" s="262"/>
      <c r="D202" s="234" t="s">
        <v>143</v>
      </c>
      <c r="E202" s="263" t="s">
        <v>1</v>
      </c>
      <c r="F202" s="264" t="s">
        <v>218</v>
      </c>
      <c r="G202" s="262"/>
      <c r="H202" s="265">
        <v>2.5</v>
      </c>
      <c r="I202" s="266"/>
      <c r="J202" s="262"/>
      <c r="K202" s="262"/>
      <c r="L202" s="267"/>
      <c r="M202" s="268"/>
      <c r="N202" s="269"/>
      <c r="O202" s="269"/>
      <c r="P202" s="269"/>
      <c r="Q202" s="269"/>
      <c r="R202" s="269"/>
      <c r="S202" s="269"/>
      <c r="T202" s="27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1" t="s">
        <v>143</v>
      </c>
      <c r="AU202" s="271" t="s">
        <v>86</v>
      </c>
      <c r="AV202" s="14" t="s">
        <v>139</v>
      </c>
      <c r="AW202" s="14" t="s">
        <v>32</v>
      </c>
      <c r="AX202" s="14" t="s">
        <v>84</v>
      </c>
      <c r="AY202" s="271" t="s">
        <v>133</v>
      </c>
    </row>
    <row r="203" s="2" customFormat="1" ht="24.15" customHeight="1">
      <c r="A203" s="38"/>
      <c r="B203" s="39"/>
      <c r="C203" s="220" t="s">
        <v>200</v>
      </c>
      <c r="D203" s="220" t="s">
        <v>135</v>
      </c>
      <c r="E203" s="221" t="s">
        <v>765</v>
      </c>
      <c r="F203" s="222" t="s">
        <v>766</v>
      </c>
      <c r="G203" s="223" t="s">
        <v>138</v>
      </c>
      <c r="H203" s="224">
        <v>2.5</v>
      </c>
      <c r="I203" s="225"/>
      <c r="J203" s="226">
        <f>ROUND(I203*H203,2)</f>
        <v>0</v>
      </c>
      <c r="K203" s="227"/>
      <c r="L203" s="44"/>
      <c r="M203" s="228" t="s">
        <v>1</v>
      </c>
      <c r="N203" s="229" t="s">
        <v>41</v>
      </c>
      <c r="O203" s="91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2" t="s">
        <v>139</v>
      </c>
      <c r="AT203" s="232" t="s">
        <v>135</v>
      </c>
      <c r="AU203" s="232" t="s">
        <v>86</v>
      </c>
      <c r="AY203" s="17" t="s">
        <v>133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84</v>
      </c>
      <c r="BK203" s="233">
        <f>ROUND(I203*H203,2)</f>
        <v>0</v>
      </c>
      <c r="BL203" s="17" t="s">
        <v>139</v>
      </c>
      <c r="BM203" s="232" t="s">
        <v>264</v>
      </c>
    </row>
    <row r="204" s="2" customFormat="1">
      <c r="A204" s="38"/>
      <c r="B204" s="39"/>
      <c r="C204" s="40"/>
      <c r="D204" s="234" t="s">
        <v>141</v>
      </c>
      <c r="E204" s="40"/>
      <c r="F204" s="235" t="s">
        <v>766</v>
      </c>
      <c r="G204" s="40"/>
      <c r="H204" s="40"/>
      <c r="I204" s="236"/>
      <c r="J204" s="40"/>
      <c r="K204" s="40"/>
      <c r="L204" s="44"/>
      <c r="M204" s="237"/>
      <c r="N204" s="238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141</v>
      </c>
      <c r="AU204" s="17" t="s">
        <v>86</v>
      </c>
    </row>
    <row r="205" s="15" customFormat="1">
      <c r="A205" s="15"/>
      <c r="B205" s="280"/>
      <c r="C205" s="281"/>
      <c r="D205" s="234" t="s">
        <v>143</v>
      </c>
      <c r="E205" s="282" t="s">
        <v>1</v>
      </c>
      <c r="F205" s="283" t="s">
        <v>727</v>
      </c>
      <c r="G205" s="281"/>
      <c r="H205" s="282" t="s">
        <v>1</v>
      </c>
      <c r="I205" s="284"/>
      <c r="J205" s="281"/>
      <c r="K205" s="281"/>
      <c r="L205" s="285"/>
      <c r="M205" s="286"/>
      <c r="N205" s="287"/>
      <c r="O205" s="287"/>
      <c r="P205" s="287"/>
      <c r="Q205" s="287"/>
      <c r="R205" s="287"/>
      <c r="S205" s="287"/>
      <c r="T205" s="28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89" t="s">
        <v>143</v>
      </c>
      <c r="AU205" s="289" t="s">
        <v>86</v>
      </c>
      <c r="AV205" s="15" t="s">
        <v>84</v>
      </c>
      <c r="AW205" s="15" t="s">
        <v>32</v>
      </c>
      <c r="AX205" s="15" t="s">
        <v>76</v>
      </c>
      <c r="AY205" s="289" t="s">
        <v>133</v>
      </c>
    </row>
    <row r="206" s="15" customFormat="1">
      <c r="A206" s="15"/>
      <c r="B206" s="280"/>
      <c r="C206" s="281"/>
      <c r="D206" s="234" t="s">
        <v>143</v>
      </c>
      <c r="E206" s="282" t="s">
        <v>1</v>
      </c>
      <c r="F206" s="283" t="s">
        <v>764</v>
      </c>
      <c r="G206" s="281"/>
      <c r="H206" s="282" t="s">
        <v>1</v>
      </c>
      <c r="I206" s="284"/>
      <c r="J206" s="281"/>
      <c r="K206" s="281"/>
      <c r="L206" s="285"/>
      <c r="M206" s="286"/>
      <c r="N206" s="287"/>
      <c r="O206" s="287"/>
      <c r="P206" s="287"/>
      <c r="Q206" s="287"/>
      <c r="R206" s="287"/>
      <c r="S206" s="287"/>
      <c r="T206" s="288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89" t="s">
        <v>143</v>
      </c>
      <c r="AU206" s="289" t="s">
        <v>86</v>
      </c>
      <c r="AV206" s="15" t="s">
        <v>84</v>
      </c>
      <c r="AW206" s="15" t="s">
        <v>32</v>
      </c>
      <c r="AX206" s="15" t="s">
        <v>76</v>
      </c>
      <c r="AY206" s="289" t="s">
        <v>133</v>
      </c>
    </row>
    <row r="207" s="13" customFormat="1">
      <c r="A207" s="13"/>
      <c r="B207" s="239"/>
      <c r="C207" s="240"/>
      <c r="D207" s="234" t="s">
        <v>143</v>
      </c>
      <c r="E207" s="241" t="s">
        <v>1</v>
      </c>
      <c r="F207" s="242" t="s">
        <v>750</v>
      </c>
      <c r="G207" s="240"/>
      <c r="H207" s="243">
        <v>2.5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143</v>
      </c>
      <c r="AU207" s="249" t="s">
        <v>86</v>
      </c>
      <c r="AV207" s="13" t="s">
        <v>86</v>
      </c>
      <c r="AW207" s="13" t="s">
        <v>32</v>
      </c>
      <c r="AX207" s="13" t="s">
        <v>76</v>
      </c>
      <c r="AY207" s="249" t="s">
        <v>133</v>
      </c>
    </row>
    <row r="208" s="14" customFormat="1">
      <c r="A208" s="14"/>
      <c r="B208" s="261"/>
      <c r="C208" s="262"/>
      <c r="D208" s="234" t="s">
        <v>143</v>
      </c>
      <c r="E208" s="263" t="s">
        <v>1</v>
      </c>
      <c r="F208" s="264" t="s">
        <v>218</v>
      </c>
      <c r="G208" s="262"/>
      <c r="H208" s="265">
        <v>2.5</v>
      </c>
      <c r="I208" s="266"/>
      <c r="J208" s="262"/>
      <c r="K208" s="262"/>
      <c r="L208" s="267"/>
      <c r="M208" s="268"/>
      <c r="N208" s="269"/>
      <c r="O208" s="269"/>
      <c r="P208" s="269"/>
      <c r="Q208" s="269"/>
      <c r="R208" s="269"/>
      <c r="S208" s="269"/>
      <c r="T208" s="27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1" t="s">
        <v>143</v>
      </c>
      <c r="AU208" s="271" t="s">
        <v>86</v>
      </c>
      <c r="AV208" s="14" t="s">
        <v>139</v>
      </c>
      <c r="AW208" s="14" t="s">
        <v>32</v>
      </c>
      <c r="AX208" s="14" t="s">
        <v>84</v>
      </c>
      <c r="AY208" s="271" t="s">
        <v>133</v>
      </c>
    </row>
    <row r="209" s="2" customFormat="1" ht="21.75" customHeight="1">
      <c r="A209" s="38"/>
      <c r="B209" s="39"/>
      <c r="C209" s="220" t="s">
        <v>206</v>
      </c>
      <c r="D209" s="220" t="s">
        <v>135</v>
      </c>
      <c r="E209" s="221" t="s">
        <v>767</v>
      </c>
      <c r="F209" s="222" t="s">
        <v>768</v>
      </c>
      <c r="G209" s="223" t="s">
        <v>138</v>
      </c>
      <c r="H209" s="224">
        <v>2.5</v>
      </c>
      <c r="I209" s="225"/>
      <c r="J209" s="226">
        <f>ROUND(I209*H209,2)</f>
        <v>0</v>
      </c>
      <c r="K209" s="227"/>
      <c r="L209" s="44"/>
      <c r="M209" s="228" t="s">
        <v>1</v>
      </c>
      <c r="N209" s="229" t="s">
        <v>41</v>
      </c>
      <c r="O209" s="91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2" t="s">
        <v>139</v>
      </c>
      <c r="AT209" s="232" t="s">
        <v>135</v>
      </c>
      <c r="AU209" s="232" t="s">
        <v>86</v>
      </c>
      <c r="AY209" s="17" t="s">
        <v>133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84</v>
      </c>
      <c r="BK209" s="233">
        <f>ROUND(I209*H209,2)</f>
        <v>0</v>
      </c>
      <c r="BL209" s="17" t="s">
        <v>139</v>
      </c>
      <c r="BM209" s="232" t="s">
        <v>275</v>
      </c>
    </row>
    <row r="210" s="2" customFormat="1">
      <c r="A210" s="38"/>
      <c r="B210" s="39"/>
      <c r="C210" s="40"/>
      <c r="D210" s="234" t="s">
        <v>141</v>
      </c>
      <c r="E210" s="40"/>
      <c r="F210" s="235" t="s">
        <v>768</v>
      </c>
      <c r="G210" s="40"/>
      <c r="H210" s="40"/>
      <c r="I210" s="236"/>
      <c r="J210" s="40"/>
      <c r="K210" s="40"/>
      <c r="L210" s="44"/>
      <c r="M210" s="237"/>
      <c r="N210" s="238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141</v>
      </c>
      <c r="AU210" s="17" t="s">
        <v>86</v>
      </c>
    </row>
    <row r="211" s="15" customFormat="1">
      <c r="A211" s="15"/>
      <c r="B211" s="280"/>
      <c r="C211" s="281"/>
      <c r="D211" s="234" t="s">
        <v>143</v>
      </c>
      <c r="E211" s="282" t="s">
        <v>1</v>
      </c>
      <c r="F211" s="283" t="s">
        <v>727</v>
      </c>
      <c r="G211" s="281"/>
      <c r="H211" s="282" t="s">
        <v>1</v>
      </c>
      <c r="I211" s="284"/>
      <c r="J211" s="281"/>
      <c r="K211" s="281"/>
      <c r="L211" s="285"/>
      <c r="M211" s="286"/>
      <c r="N211" s="287"/>
      <c r="O211" s="287"/>
      <c r="P211" s="287"/>
      <c r="Q211" s="287"/>
      <c r="R211" s="287"/>
      <c r="S211" s="287"/>
      <c r="T211" s="28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89" t="s">
        <v>143</v>
      </c>
      <c r="AU211" s="289" t="s">
        <v>86</v>
      </c>
      <c r="AV211" s="15" t="s">
        <v>84</v>
      </c>
      <c r="AW211" s="15" t="s">
        <v>32</v>
      </c>
      <c r="AX211" s="15" t="s">
        <v>76</v>
      </c>
      <c r="AY211" s="289" t="s">
        <v>133</v>
      </c>
    </row>
    <row r="212" s="15" customFormat="1">
      <c r="A212" s="15"/>
      <c r="B212" s="280"/>
      <c r="C212" s="281"/>
      <c r="D212" s="234" t="s">
        <v>143</v>
      </c>
      <c r="E212" s="282" t="s">
        <v>1</v>
      </c>
      <c r="F212" s="283" t="s">
        <v>764</v>
      </c>
      <c r="G212" s="281"/>
      <c r="H212" s="282" t="s">
        <v>1</v>
      </c>
      <c r="I212" s="284"/>
      <c r="J212" s="281"/>
      <c r="K212" s="281"/>
      <c r="L212" s="285"/>
      <c r="M212" s="286"/>
      <c r="N212" s="287"/>
      <c r="O212" s="287"/>
      <c r="P212" s="287"/>
      <c r="Q212" s="287"/>
      <c r="R212" s="287"/>
      <c r="S212" s="287"/>
      <c r="T212" s="288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89" t="s">
        <v>143</v>
      </c>
      <c r="AU212" s="289" t="s">
        <v>86</v>
      </c>
      <c r="AV212" s="15" t="s">
        <v>84</v>
      </c>
      <c r="AW212" s="15" t="s">
        <v>32</v>
      </c>
      <c r="AX212" s="15" t="s">
        <v>76</v>
      </c>
      <c r="AY212" s="289" t="s">
        <v>133</v>
      </c>
    </row>
    <row r="213" s="13" customFormat="1">
      <c r="A213" s="13"/>
      <c r="B213" s="239"/>
      <c r="C213" s="240"/>
      <c r="D213" s="234" t="s">
        <v>143</v>
      </c>
      <c r="E213" s="241" t="s">
        <v>1</v>
      </c>
      <c r="F213" s="242" t="s">
        <v>750</v>
      </c>
      <c r="G213" s="240"/>
      <c r="H213" s="243">
        <v>2.5</v>
      </c>
      <c r="I213" s="244"/>
      <c r="J213" s="240"/>
      <c r="K213" s="240"/>
      <c r="L213" s="245"/>
      <c r="M213" s="246"/>
      <c r="N213" s="247"/>
      <c r="O213" s="247"/>
      <c r="P213" s="247"/>
      <c r="Q213" s="247"/>
      <c r="R213" s="247"/>
      <c r="S213" s="247"/>
      <c r="T213" s="24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9" t="s">
        <v>143</v>
      </c>
      <c r="AU213" s="249" t="s">
        <v>86</v>
      </c>
      <c r="AV213" s="13" t="s">
        <v>86</v>
      </c>
      <c r="AW213" s="13" t="s">
        <v>32</v>
      </c>
      <c r="AX213" s="13" t="s">
        <v>76</v>
      </c>
      <c r="AY213" s="249" t="s">
        <v>133</v>
      </c>
    </row>
    <row r="214" s="14" customFormat="1">
      <c r="A214" s="14"/>
      <c r="B214" s="261"/>
      <c r="C214" s="262"/>
      <c r="D214" s="234" t="s">
        <v>143</v>
      </c>
      <c r="E214" s="263" t="s">
        <v>1</v>
      </c>
      <c r="F214" s="264" t="s">
        <v>218</v>
      </c>
      <c r="G214" s="262"/>
      <c r="H214" s="265">
        <v>2.5</v>
      </c>
      <c r="I214" s="266"/>
      <c r="J214" s="262"/>
      <c r="K214" s="262"/>
      <c r="L214" s="267"/>
      <c r="M214" s="268"/>
      <c r="N214" s="269"/>
      <c r="O214" s="269"/>
      <c r="P214" s="269"/>
      <c r="Q214" s="269"/>
      <c r="R214" s="269"/>
      <c r="S214" s="269"/>
      <c r="T214" s="27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1" t="s">
        <v>143</v>
      </c>
      <c r="AU214" s="271" t="s">
        <v>86</v>
      </c>
      <c r="AV214" s="14" t="s">
        <v>139</v>
      </c>
      <c r="AW214" s="14" t="s">
        <v>32</v>
      </c>
      <c r="AX214" s="14" t="s">
        <v>84</v>
      </c>
      <c r="AY214" s="271" t="s">
        <v>133</v>
      </c>
    </row>
    <row r="215" s="2" customFormat="1" ht="24.15" customHeight="1">
      <c r="A215" s="38"/>
      <c r="B215" s="39"/>
      <c r="C215" s="220" t="s">
        <v>211</v>
      </c>
      <c r="D215" s="220" t="s">
        <v>135</v>
      </c>
      <c r="E215" s="221" t="s">
        <v>769</v>
      </c>
      <c r="F215" s="222" t="s">
        <v>770</v>
      </c>
      <c r="G215" s="223" t="s">
        <v>138</v>
      </c>
      <c r="H215" s="224">
        <v>2.5</v>
      </c>
      <c r="I215" s="225"/>
      <c r="J215" s="226">
        <f>ROUND(I215*H215,2)</f>
        <v>0</v>
      </c>
      <c r="K215" s="227"/>
      <c r="L215" s="44"/>
      <c r="M215" s="228" t="s">
        <v>1</v>
      </c>
      <c r="N215" s="229" t="s">
        <v>41</v>
      </c>
      <c r="O215" s="91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2" t="s">
        <v>139</v>
      </c>
      <c r="AT215" s="232" t="s">
        <v>135</v>
      </c>
      <c r="AU215" s="232" t="s">
        <v>86</v>
      </c>
      <c r="AY215" s="17" t="s">
        <v>133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7" t="s">
        <v>84</v>
      </c>
      <c r="BK215" s="233">
        <f>ROUND(I215*H215,2)</f>
        <v>0</v>
      </c>
      <c r="BL215" s="17" t="s">
        <v>139</v>
      </c>
      <c r="BM215" s="232" t="s">
        <v>287</v>
      </c>
    </row>
    <row r="216" s="2" customFormat="1">
      <c r="A216" s="38"/>
      <c r="B216" s="39"/>
      <c r="C216" s="40"/>
      <c r="D216" s="234" t="s">
        <v>141</v>
      </c>
      <c r="E216" s="40"/>
      <c r="F216" s="235" t="s">
        <v>770</v>
      </c>
      <c r="G216" s="40"/>
      <c r="H216" s="40"/>
      <c r="I216" s="236"/>
      <c r="J216" s="40"/>
      <c r="K216" s="40"/>
      <c r="L216" s="44"/>
      <c r="M216" s="237"/>
      <c r="N216" s="238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141</v>
      </c>
      <c r="AU216" s="17" t="s">
        <v>86</v>
      </c>
    </row>
    <row r="217" s="15" customFormat="1">
      <c r="A217" s="15"/>
      <c r="B217" s="280"/>
      <c r="C217" s="281"/>
      <c r="D217" s="234" t="s">
        <v>143</v>
      </c>
      <c r="E217" s="282" t="s">
        <v>1</v>
      </c>
      <c r="F217" s="283" t="s">
        <v>727</v>
      </c>
      <c r="G217" s="281"/>
      <c r="H217" s="282" t="s">
        <v>1</v>
      </c>
      <c r="I217" s="284"/>
      <c r="J217" s="281"/>
      <c r="K217" s="281"/>
      <c r="L217" s="285"/>
      <c r="M217" s="286"/>
      <c r="N217" s="287"/>
      <c r="O217" s="287"/>
      <c r="P217" s="287"/>
      <c r="Q217" s="287"/>
      <c r="R217" s="287"/>
      <c r="S217" s="287"/>
      <c r="T217" s="288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89" t="s">
        <v>143</v>
      </c>
      <c r="AU217" s="289" t="s">
        <v>86</v>
      </c>
      <c r="AV217" s="15" t="s">
        <v>84</v>
      </c>
      <c r="AW217" s="15" t="s">
        <v>32</v>
      </c>
      <c r="AX217" s="15" t="s">
        <v>76</v>
      </c>
      <c r="AY217" s="289" t="s">
        <v>133</v>
      </c>
    </row>
    <row r="218" s="15" customFormat="1">
      <c r="A218" s="15"/>
      <c r="B218" s="280"/>
      <c r="C218" s="281"/>
      <c r="D218" s="234" t="s">
        <v>143</v>
      </c>
      <c r="E218" s="282" t="s">
        <v>1</v>
      </c>
      <c r="F218" s="283" t="s">
        <v>764</v>
      </c>
      <c r="G218" s="281"/>
      <c r="H218" s="282" t="s">
        <v>1</v>
      </c>
      <c r="I218" s="284"/>
      <c r="J218" s="281"/>
      <c r="K218" s="281"/>
      <c r="L218" s="285"/>
      <c r="M218" s="286"/>
      <c r="N218" s="287"/>
      <c r="O218" s="287"/>
      <c r="P218" s="287"/>
      <c r="Q218" s="287"/>
      <c r="R218" s="287"/>
      <c r="S218" s="287"/>
      <c r="T218" s="28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89" t="s">
        <v>143</v>
      </c>
      <c r="AU218" s="289" t="s">
        <v>86</v>
      </c>
      <c r="AV218" s="15" t="s">
        <v>84</v>
      </c>
      <c r="AW218" s="15" t="s">
        <v>32</v>
      </c>
      <c r="AX218" s="15" t="s">
        <v>76</v>
      </c>
      <c r="AY218" s="289" t="s">
        <v>133</v>
      </c>
    </row>
    <row r="219" s="13" customFormat="1">
      <c r="A219" s="13"/>
      <c r="B219" s="239"/>
      <c r="C219" s="240"/>
      <c r="D219" s="234" t="s">
        <v>143</v>
      </c>
      <c r="E219" s="241" t="s">
        <v>1</v>
      </c>
      <c r="F219" s="242" t="s">
        <v>750</v>
      </c>
      <c r="G219" s="240"/>
      <c r="H219" s="243">
        <v>2.5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143</v>
      </c>
      <c r="AU219" s="249" t="s">
        <v>86</v>
      </c>
      <c r="AV219" s="13" t="s">
        <v>86</v>
      </c>
      <c r="AW219" s="13" t="s">
        <v>32</v>
      </c>
      <c r="AX219" s="13" t="s">
        <v>76</v>
      </c>
      <c r="AY219" s="249" t="s">
        <v>133</v>
      </c>
    </row>
    <row r="220" s="14" customFormat="1">
      <c r="A220" s="14"/>
      <c r="B220" s="261"/>
      <c r="C220" s="262"/>
      <c r="D220" s="234" t="s">
        <v>143</v>
      </c>
      <c r="E220" s="263" t="s">
        <v>1</v>
      </c>
      <c r="F220" s="264" t="s">
        <v>218</v>
      </c>
      <c r="G220" s="262"/>
      <c r="H220" s="265">
        <v>2.5</v>
      </c>
      <c r="I220" s="266"/>
      <c r="J220" s="262"/>
      <c r="K220" s="262"/>
      <c r="L220" s="267"/>
      <c r="M220" s="268"/>
      <c r="N220" s="269"/>
      <c r="O220" s="269"/>
      <c r="P220" s="269"/>
      <c r="Q220" s="269"/>
      <c r="R220" s="269"/>
      <c r="S220" s="269"/>
      <c r="T220" s="27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1" t="s">
        <v>143</v>
      </c>
      <c r="AU220" s="271" t="s">
        <v>86</v>
      </c>
      <c r="AV220" s="14" t="s">
        <v>139</v>
      </c>
      <c r="AW220" s="14" t="s">
        <v>32</v>
      </c>
      <c r="AX220" s="14" t="s">
        <v>84</v>
      </c>
      <c r="AY220" s="271" t="s">
        <v>133</v>
      </c>
    </row>
    <row r="221" s="2" customFormat="1" ht="21.75" customHeight="1">
      <c r="A221" s="38"/>
      <c r="B221" s="39"/>
      <c r="C221" s="220" t="s">
        <v>8</v>
      </c>
      <c r="D221" s="220" t="s">
        <v>135</v>
      </c>
      <c r="E221" s="221" t="s">
        <v>771</v>
      </c>
      <c r="F221" s="222" t="s">
        <v>772</v>
      </c>
      <c r="G221" s="223" t="s">
        <v>594</v>
      </c>
      <c r="H221" s="224">
        <v>0.02</v>
      </c>
      <c r="I221" s="225"/>
      <c r="J221" s="226">
        <f>ROUND(I221*H221,2)</f>
        <v>0</v>
      </c>
      <c r="K221" s="227"/>
      <c r="L221" s="44"/>
      <c r="M221" s="228" t="s">
        <v>1</v>
      </c>
      <c r="N221" s="229" t="s">
        <v>41</v>
      </c>
      <c r="O221" s="91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2" t="s">
        <v>139</v>
      </c>
      <c r="AT221" s="232" t="s">
        <v>135</v>
      </c>
      <c r="AU221" s="232" t="s">
        <v>86</v>
      </c>
      <c r="AY221" s="17" t="s">
        <v>133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7" t="s">
        <v>84</v>
      </c>
      <c r="BK221" s="233">
        <f>ROUND(I221*H221,2)</f>
        <v>0</v>
      </c>
      <c r="BL221" s="17" t="s">
        <v>139</v>
      </c>
      <c r="BM221" s="232" t="s">
        <v>297</v>
      </c>
    </row>
    <row r="222" s="2" customFormat="1">
      <c r="A222" s="38"/>
      <c r="B222" s="39"/>
      <c r="C222" s="40"/>
      <c r="D222" s="234" t="s">
        <v>141</v>
      </c>
      <c r="E222" s="40"/>
      <c r="F222" s="235" t="s">
        <v>772</v>
      </c>
      <c r="G222" s="40"/>
      <c r="H222" s="40"/>
      <c r="I222" s="236"/>
      <c r="J222" s="40"/>
      <c r="K222" s="40"/>
      <c r="L222" s="44"/>
      <c r="M222" s="237"/>
      <c r="N222" s="238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141</v>
      </c>
      <c r="AU222" s="17" t="s">
        <v>86</v>
      </c>
    </row>
    <row r="223" s="15" customFormat="1">
      <c r="A223" s="15"/>
      <c r="B223" s="280"/>
      <c r="C223" s="281"/>
      <c r="D223" s="234" t="s">
        <v>143</v>
      </c>
      <c r="E223" s="282" t="s">
        <v>1</v>
      </c>
      <c r="F223" s="283" t="s">
        <v>727</v>
      </c>
      <c r="G223" s="281"/>
      <c r="H223" s="282" t="s">
        <v>1</v>
      </c>
      <c r="I223" s="284"/>
      <c r="J223" s="281"/>
      <c r="K223" s="281"/>
      <c r="L223" s="285"/>
      <c r="M223" s="286"/>
      <c r="N223" s="287"/>
      <c r="O223" s="287"/>
      <c r="P223" s="287"/>
      <c r="Q223" s="287"/>
      <c r="R223" s="287"/>
      <c r="S223" s="287"/>
      <c r="T223" s="28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89" t="s">
        <v>143</v>
      </c>
      <c r="AU223" s="289" t="s">
        <v>86</v>
      </c>
      <c r="AV223" s="15" t="s">
        <v>84</v>
      </c>
      <c r="AW223" s="15" t="s">
        <v>32</v>
      </c>
      <c r="AX223" s="15" t="s">
        <v>76</v>
      </c>
      <c r="AY223" s="289" t="s">
        <v>133</v>
      </c>
    </row>
    <row r="224" s="15" customFormat="1">
      <c r="A224" s="15"/>
      <c r="B224" s="280"/>
      <c r="C224" s="281"/>
      <c r="D224" s="234" t="s">
        <v>143</v>
      </c>
      <c r="E224" s="282" t="s">
        <v>1</v>
      </c>
      <c r="F224" s="283" t="s">
        <v>773</v>
      </c>
      <c r="G224" s="281"/>
      <c r="H224" s="282" t="s">
        <v>1</v>
      </c>
      <c r="I224" s="284"/>
      <c r="J224" s="281"/>
      <c r="K224" s="281"/>
      <c r="L224" s="285"/>
      <c r="M224" s="286"/>
      <c r="N224" s="287"/>
      <c r="O224" s="287"/>
      <c r="P224" s="287"/>
      <c r="Q224" s="287"/>
      <c r="R224" s="287"/>
      <c r="S224" s="287"/>
      <c r="T224" s="288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89" t="s">
        <v>143</v>
      </c>
      <c r="AU224" s="289" t="s">
        <v>86</v>
      </c>
      <c r="AV224" s="15" t="s">
        <v>84</v>
      </c>
      <c r="AW224" s="15" t="s">
        <v>32</v>
      </c>
      <c r="AX224" s="15" t="s">
        <v>76</v>
      </c>
      <c r="AY224" s="289" t="s">
        <v>133</v>
      </c>
    </row>
    <row r="225" s="15" customFormat="1">
      <c r="A225" s="15"/>
      <c r="B225" s="280"/>
      <c r="C225" s="281"/>
      <c r="D225" s="234" t="s">
        <v>143</v>
      </c>
      <c r="E225" s="282" t="s">
        <v>1</v>
      </c>
      <c r="F225" s="283" t="s">
        <v>774</v>
      </c>
      <c r="G225" s="281"/>
      <c r="H225" s="282" t="s">
        <v>1</v>
      </c>
      <c r="I225" s="284"/>
      <c r="J225" s="281"/>
      <c r="K225" s="281"/>
      <c r="L225" s="285"/>
      <c r="M225" s="286"/>
      <c r="N225" s="287"/>
      <c r="O225" s="287"/>
      <c r="P225" s="287"/>
      <c r="Q225" s="287"/>
      <c r="R225" s="287"/>
      <c r="S225" s="287"/>
      <c r="T225" s="288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89" t="s">
        <v>143</v>
      </c>
      <c r="AU225" s="289" t="s">
        <v>86</v>
      </c>
      <c r="AV225" s="15" t="s">
        <v>84</v>
      </c>
      <c r="AW225" s="15" t="s">
        <v>32</v>
      </c>
      <c r="AX225" s="15" t="s">
        <v>76</v>
      </c>
      <c r="AY225" s="289" t="s">
        <v>133</v>
      </c>
    </row>
    <row r="226" s="13" customFormat="1">
      <c r="A226" s="13"/>
      <c r="B226" s="239"/>
      <c r="C226" s="240"/>
      <c r="D226" s="234" t="s">
        <v>143</v>
      </c>
      <c r="E226" s="241" t="s">
        <v>1</v>
      </c>
      <c r="F226" s="242" t="s">
        <v>775</v>
      </c>
      <c r="G226" s="240"/>
      <c r="H226" s="243">
        <v>0.02</v>
      </c>
      <c r="I226" s="244"/>
      <c r="J226" s="240"/>
      <c r="K226" s="240"/>
      <c r="L226" s="245"/>
      <c r="M226" s="246"/>
      <c r="N226" s="247"/>
      <c r="O226" s="247"/>
      <c r="P226" s="247"/>
      <c r="Q226" s="247"/>
      <c r="R226" s="247"/>
      <c r="S226" s="247"/>
      <c r="T226" s="24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9" t="s">
        <v>143</v>
      </c>
      <c r="AU226" s="249" t="s">
        <v>86</v>
      </c>
      <c r="AV226" s="13" t="s">
        <v>86</v>
      </c>
      <c r="AW226" s="13" t="s">
        <v>32</v>
      </c>
      <c r="AX226" s="13" t="s">
        <v>76</v>
      </c>
      <c r="AY226" s="249" t="s">
        <v>133</v>
      </c>
    </row>
    <row r="227" s="14" customFormat="1">
      <c r="A227" s="14"/>
      <c r="B227" s="261"/>
      <c r="C227" s="262"/>
      <c r="D227" s="234" t="s">
        <v>143</v>
      </c>
      <c r="E227" s="263" t="s">
        <v>1</v>
      </c>
      <c r="F227" s="264" t="s">
        <v>218</v>
      </c>
      <c r="G227" s="262"/>
      <c r="H227" s="265">
        <v>0.02</v>
      </c>
      <c r="I227" s="266"/>
      <c r="J227" s="262"/>
      <c r="K227" s="262"/>
      <c r="L227" s="267"/>
      <c r="M227" s="268"/>
      <c r="N227" s="269"/>
      <c r="O227" s="269"/>
      <c r="P227" s="269"/>
      <c r="Q227" s="269"/>
      <c r="R227" s="269"/>
      <c r="S227" s="269"/>
      <c r="T227" s="27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71" t="s">
        <v>143</v>
      </c>
      <c r="AU227" s="271" t="s">
        <v>86</v>
      </c>
      <c r="AV227" s="14" t="s">
        <v>139</v>
      </c>
      <c r="AW227" s="14" t="s">
        <v>32</v>
      </c>
      <c r="AX227" s="14" t="s">
        <v>84</v>
      </c>
      <c r="AY227" s="271" t="s">
        <v>133</v>
      </c>
    </row>
    <row r="228" s="2" customFormat="1" ht="16.5" customHeight="1">
      <c r="A228" s="38"/>
      <c r="B228" s="39"/>
      <c r="C228" s="250" t="s">
        <v>223</v>
      </c>
      <c r="D228" s="250" t="s">
        <v>183</v>
      </c>
      <c r="E228" s="251" t="s">
        <v>776</v>
      </c>
      <c r="F228" s="252" t="s">
        <v>777</v>
      </c>
      <c r="G228" s="253" t="s">
        <v>594</v>
      </c>
      <c r="H228" s="254">
        <v>0.02</v>
      </c>
      <c r="I228" s="255"/>
      <c r="J228" s="256">
        <f>ROUND(I228*H228,2)</f>
        <v>0</v>
      </c>
      <c r="K228" s="257"/>
      <c r="L228" s="258"/>
      <c r="M228" s="259" t="s">
        <v>1</v>
      </c>
      <c r="N228" s="260" t="s">
        <v>41</v>
      </c>
      <c r="O228" s="91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2" t="s">
        <v>177</v>
      </c>
      <c r="AT228" s="232" t="s">
        <v>183</v>
      </c>
      <c r="AU228" s="232" t="s">
        <v>86</v>
      </c>
      <c r="AY228" s="17" t="s">
        <v>133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7" t="s">
        <v>84</v>
      </c>
      <c r="BK228" s="233">
        <f>ROUND(I228*H228,2)</f>
        <v>0</v>
      </c>
      <c r="BL228" s="17" t="s">
        <v>139</v>
      </c>
      <c r="BM228" s="232" t="s">
        <v>312</v>
      </c>
    </row>
    <row r="229" s="2" customFormat="1">
      <c r="A229" s="38"/>
      <c r="B229" s="39"/>
      <c r="C229" s="40"/>
      <c r="D229" s="234" t="s">
        <v>141</v>
      </c>
      <c r="E229" s="40"/>
      <c r="F229" s="235" t="s">
        <v>777</v>
      </c>
      <c r="G229" s="40"/>
      <c r="H229" s="40"/>
      <c r="I229" s="236"/>
      <c r="J229" s="40"/>
      <c r="K229" s="40"/>
      <c r="L229" s="44"/>
      <c r="M229" s="237"/>
      <c r="N229" s="238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141</v>
      </c>
      <c r="AU229" s="17" t="s">
        <v>86</v>
      </c>
    </row>
    <row r="230" s="15" customFormat="1">
      <c r="A230" s="15"/>
      <c r="B230" s="280"/>
      <c r="C230" s="281"/>
      <c r="D230" s="234" t="s">
        <v>143</v>
      </c>
      <c r="E230" s="282" t="s">
        <v>1</v>
      </c>
      <c r="F230" s="283" t="s">
        <v>727</v>
      </c>
      <c r="G230" s="281"/>
      <c r="H230" s="282" t="s">
        <v>1</v>
      </c>
      <c r="I230" s="284"/>
      <c r="J230" s="281"/>
      <c r="K230" s="281"/>
      <c r="L230" s="285"/>
      <c r="M230" s="286"/>
      <c r="N230" s="287"/>
      <c r="O230" s="287"/>
      <c r="P230" s="287"/>
      <c r="Q230" s="287"/>
      <c r="R230" s="287"/>
      <c r="S230" s="287"/>
      <c r="T230" s="288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89" t="s">
        <v>143</v>
      </c>
      <c r="AU230" s="289" t="s">
        <v>86</v>
      </c>
      <c r="AV230" s="15" t="s">
        <v>84</v>
      </c>
      <c r="AW230" s="15" t="s">
        <v>32</v>
      </c>
      <c r="AX230" s="15" t="s">
        <v>76</v>
      </c>
      <c r="AY230" s="289" t="s">
        <v>133</v>
      </c>
    </row>
    <row r="231" s="15" customFormat="1">
      <c r="A231" s="15"/>
      <c r="B231" s="280"/>
      <c r="C231" s="281"/>
      <c r="D231" s="234" t="s">
        <v>143</v>
      </c>
      <c r="E231" s="282" t="s">
        <v>1</v>
      </c>
      <c r="F231" s="283" t="s">
        <v>773</v>
      </c>
      <c r="G231" s="281"/>
      <c r="H231" s="282" t="s">
        <v>1</v>
      </c>
      <c r="I231" s="284"/>
      <c r="J231" s="281"/>
      <c r="K231" s="281"/>
      <c r="L231" s="285"/>
      <c r="M231" s="286"/>
      <c r="N231" s="287"/>
      <c r="O231" s="287"/>
      <c r="P231" s="287"/>
      <c r="Q231" s="287"/>
      <c r="R231" s="287"/>
      <c r="S231" s="287"/>
      <c r="T231" s="28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89" t="s">
        <v>143</v>
      </c>
      <c r="AU231" s="289" t="s">
        <v>86</v>
      </c>
      <c r="AV231" s="15" t="s">
        <v>84</v>
      </c>
      <c r="AW231" s="15" t="s">
        <v>32</v>
      </c>
      <c r="AX231" s="15" t="s">
        <v>76</v>
      </c>
      <c r="AY231" s="289" t="s">
        <v>133</v>
      </c>
    </row>
    <row r="232" s="15" customFormat="1">
      <c r="A232" s="15"/>
      <c r="B232" s="280"/>
      <c r="C232" s="281"/>
      <c r="D232" s="234" t="s">
        <v>143</v>
      </c>
      <c r="E232" s="282" t="s">
        <v>1</v>
      </c>
      <c r="F232" s="283" t="s">
        <v>774</v>
      </c>
      <c r="G232" s="281"/>
      <c r="H232" s="282" t="s">
        <v>1</v>
      </c>
      <c r="I232" s="284"/>
      <c r="J232" s="281"/>
      <c r="K232" s="281"/>
      <c r="L232" s="285"/>
      <c r="M232" s="286"/>
      <c r="N232" s="287"/>
      <c r="O232" s="287"/>
      <c r="P232" s="287"/>
      <c r="Q232" s="287"/>
      <c r="R232" s="287"/>
      <c r="S232" s="287"/>
      <c r="T232" s="288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89" t="s">
        <v>143</v>
      </c>
      <c r="AU232" s="289" t="s">
        <v>86</v>
      </c>
      <c r="AV232" s="15" t="s">
        <v>84</v>
      </c>
      <c r="AW232" s="15" t="s">
        <v>32</v>
      </c>
      <c r="AX232" s="15" t="s">
        <v>76</v>
      </c>
      <c r="AY232" s="289" t="s">
        <v>133</v>
      </c>
    </row>
    <row r="233" s="13" customFormat="1">
      <c r="A233" s="13"/>
      <c r="B233" s="239"/>
      <c r="C233" s="240"/>
      <c r="D233" s="234" t="s">
        <v>143</v>
      </c>
      <c r="E233" s="241" t="s">
        <v>1</v>
      </c>
      <c r="F233" s="242" t="s">
        <v>775</v>
      </c>
      <c r="G233" s="240"/>
      <c r="H233" s="243">
        <v>0.02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9" t="s">
        <v>143</v>
      </c>
      <c r="AU233" s="249" t="s">
        <v>86</v>
      </c>
      <c r="AV233" s="13" t="s">
        <v>86</v>
      </c>
      <c r="AW233" s="13" t="s">
        <v>32</v>
      </c>
      <c r="AX233" s="13" t="s">
        <v>76</v>
      </c>
      <c r="AY233" s="249" t="s">
        <v>133</v>
      </c>
    </row>
    <row r="234" s="14" customFormat="1">
      <c r="A234" s="14"/>
      <c r="B234" s="261"/>
      <c r="C234" s="262"/>
      <c r="D234" s="234" t="s">
        <v>143</v>
      </c>
      <c r="E234" s="263" t="s">
        <v>1</v>
      </c>
      <c r="F234" s="264" t="s">
        <v>218</v>
      </c>
      <c r="G234" s="262"/>
      <c r="H234" s="265">
        <v>0.02</v>
      </c>
      <c r="I234" s="266"/>
      <c r="J234" s="262"/>
      <c r="K234" s="262"/>
      <c r="L234" s="267"/>
      <c r="M234" s="268"/>
      <c r="N234" s="269"/>
      <c r="O234" s="269"/>
      <c r="P234" s="269"/>
      <c r="Q234" s="269"/>
      <c r="R234" s="269"/>
      <c r="S234" s="269"/>
      <c r="T234" s="27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71" t="s">
        <v>143</v>
      </c>
      <c r="AU234" s="271" t="s">
        <v>86</v>
      </c>
      <c r="AV234" s="14" t="s">
        <v>139</v>
      </c>
      <c r="AW234" s="14" t="s">
        <v>32</v>
      </c>
      <c r="AX234" s="14" t="s">
        <v>84</v>
      </c>
      <c r="AY234" s="271" t="s">
        <v>133</v>
      </c>
    </row>
    <row r="235" s="2" customFormat="1" ht="21.75" customHeight="1">
      <c r="A235" s="38"/>
      <c r="B235" s="39"/>
      <c r="C235" s="220" t="s">
        <v>228</v>
      </c>
      <c r="D235" s="220" t="s">
        <v>135</v>
      </c>
      <c r="E235" s="221" t="s">
        <v>778</v>
      </c>
      <c r="F235" s="222" t="s">
        <v>779</v>
      </c>
      <c r="G235" s="223" t="s">
        <v>594</v>
      </c>
      <c r="H235" s="224">
        <v>0.02</v>
      </c>
      <c r="I235" s="225"/>
      <c r="J235" s="226">
        <f>ROUND(I235*H235,2)</f>
        <v>0</v>
      </c>
      <c r="K235" s="227"/>
      <c r="L235" s="44"/>
      <c r="M235" s="228" t="s">
        <v>1</v>
      </c>
      <c r="N235" s="229" t="s">
        <v>41</v>
      </c>
      <c r="O235" s="91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2" t="s">
        <v>139</v>
      </c>
      <c r="AT235" s="232" t="s">
        <v>135</v>
      </c>
      <c r="AU235" s="232" t="s">
        <v>86</v>
      </c>
      <c r="AY235" s="17" t="s">
        <v>133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7" t="s">
        <v>84</v>
      </c>
      <c r="BK235" s="233">
        <f>ROUND(I235*H235,2)</f>
        <v>0</v>
      </c>
      <c r="BL235" s="17" t="s">
        <v>139</v>
      </c>
      <c r="BM235" s="232" t="s">
        <v>325</v>
      </c>
    </row>
    <row r="236" s="2" customFormat="1">
      <c r="A236" s="38"/>
      <c r="B236" s="39"/>
      <c r="C236" s="40"/>
      <c r="D236" s="234" t="s">
        <v>141</v>
      </c>
      <c r="E236" s="40"/>
      <c r="F236" s="235" t="s">
        <v>779</v>
      </c>
      <c r="G236" s="40"/>
      <c r="H236" s="40"/>
      <c r="I236" s="236"/>
      <c r="J236" s="40"/>
      <c r="K236" s="40"/>
      <c r="L236" s="44"/>
      <c r="M236" s="237"/>
      <c r="N236" s="238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141</v>
      </c>
      <c r="AU236" s="17" t="s">
        <v>86</v>
      </c>
    </row>
    <row r="237" s="15" customFormat="1">
      <c r="A237" s="15"/>
      <c r="B237" s="280"/>
      <c r="C237" s="281"/>
      <c r="D237" s="234" t="s">
        <v>143</v>
      </c>
      <c r="E237" s="282" t="s">
        <v>1</v>
      </c>
      <c r="F237" s="283" t="s">
        <v>727</v>
      </c>
      <c r="G237" s="281"/>
      <c r="H237" s="282" t="s">
        <v>1</v>
      </c>
      <c r="I237" s="284"/>
      <c r="J237" s="281"/>
      <c r="K237" s="281"/>
      <c r="L237" s="285"/>
      <c r="M237" s="286"/>
      <c r="N237" s="287"/>
      <c r="O237" s="287"/>
      <c r="P237" s="287"/>
      <c r="Q237" s="287"/>
      <c r="R237" s="287"/>
      <c r="S237" s="287"/>
      <c r="T237" s="28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89" t="s">
        <v>143</v>
      </c>
      <c r="AU237" s="289" t="s">
        <v>86</v>
      </c>
      <c r="AV237" s="15" t="s">
        <v>84</v>
      </c>
      <c r="AW237" s="15" t="s">
        <v>32</v>
      </c>
      <c r="AX237" s="15" t="s">
        <v>76</v>
      </c>
      <c r="AY237" s="289" t="s">
        <v>133</v>
      </c>
    </row>
    <row r="238" s="15" customFormat="1">
      <c r="A238" s="15"/>
      <c r="B238" s="280"/>
      <c r="C238" s="281"/>
      <c r="D238" s="234" t="s">
        <v>143</v>
      </c>
      <c r="E238" s="282" t="s">
        <v>1</v>
      </c>
      <c r="F238" s="283" t="s">
        <v>773</v>
      </c>
      <c r="G238" s="281"/>
      <c r="H238" s="282" t="s">
        <v>1</v>
      </c>
      <c r="I238" s="284"/>
      <c r="J238" s="281"/>
      <c r="K238" s="281"/>
      <c r="L238" s="285"/>
      <c r="M238" s="286"/>
      <c r="N238" s="287"/>
      <c r="O238" s="287"/>
      <c r="P238" s="287"/>
      <c r="Q238" s="287"/>
      <c r="R238" s="287"/>
      <c r="S238" s="287"/>
      <c r="T238" s="288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89" t="s">
        <v>143</v>
      </c>
      <c r="AU238" s="289" t="s">
        <v>86</v>
      </c>
      <c r="AV238" s="15" t="s">
        <v>84</v>
      </c>
      <c r="AW238" s="15" t="s">
        <v>32</v>
      </c>
      <c r="AX238" s="15" t="s">
        <v>76</v>
      </c>
      <c r="AY238" s="289" t="s">
        <v>133</v>
      </c>
    </row>
    <row r="239" s="15" customFormat="1">
      <c r="A239" s="15"/>
      <c r="B239" s="280"/>
      <c r="C239" s="281"/>
      <c r="D239" s="234" t="s">
        <v>143</v>
      </c>
      <c r="E239" s="282" t="s">
        <v>1</v>
      </c>
      <c r="F239" s="283" t="s">
        <v>774</v>
      </c>
      <c r="G239" s="281"/>
      <c r="H239" s="282" t="s">
        <v>1</v>
      </c>
      <c r="I239" s="284"/>
      <c r="J239" s="281"/>
      <c r="K239" s="281"/>
      <c r="L239" s="285"/>
      <c r="M239" s="286"/>
      <c r="N239" s="287"/>
      <c r="O239" s="287"/>
      <c r="P239" s="287"/>
      <c r="Q239" s="287"/>
      <c r="R239" s="287"/>
      <c r="S239" s="287"/>
      <c r="T239" s="28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89" t="s">
        <v>143</v>
      </c>
      <c r="AU239" s="289" t="s">
        <v>86</v>
      </c>
      <c r="AV239" s="15" t="s">
        <v>84</v>
      </c>
      <c r="AW239" s="15" t="s">
        <v>32</v>
      </c>
      <c r="AX239" s="15" t="s">
        <v>76</v>
      </c>
      <c r="AY239" s="289" t="s">
        <v>133</v>
      </c>
    </row>
    <row r="240" s="13" customFormat="1">
      <c r="A240" s="13"/>
      <c r="B240" s="239"/>
      <c r="C240" s="240"/>
      <c r="D240" s="234" t="s">
        <v>143</v>
      </c>
      <c r="E240" s="241" t="s">
        <v>1</v>
      </c>
      <c r="F240" s="242" t="s">
        <v>775</v>
      </c>
      <c r="G240" s="240"/>
      <c r="H240" s="243">
        <v>0.02</v>
      </c>
      <c r="I240" s="244"/>
      <c r="J240" s="240"/>
      <c r="K240" s="240"/>
      <c r="L240" s="245"/>
      <c r="M240" s="246"/>
      <c r="N240" s="247"/>
      <c r="O240" s="247"/>
      <c r="P240" s="247"/>
      <c r="Q240" s="247"/>
      <c r="R240" s="247"/>
      <c r="S240" s="247"/>
      <c r="T240" s="24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9" t="s">
        <v>143</v>
      </c>
      <c r="AU240" s="249" t="s">
        <v>86</v>
      </c>
      <c r="AV240" s="13" t="s">
        <v>86</v>
      </c>
      <c r="AW240" s="13" t="s">
        <v>32</v>
      </c>
      <c r="AX240" s="13" t="s">
        <v>76</v>
      </c>
      <c r="AY240" s="249" t="s">
        <v>133</v>
      </c>
    </row>
    <row r="241" s="14" customFormat="1">
      <c r="A241" s="14"/>
      <c r="B241" s="261"/>
      <c r="C241" s="262"/>
      <c r="D241" s="234" t="s">
        <v>143</v>
      </c>
      <c r="E241" s="263" t="s">
        <v>1</v>
      </c>
      <c r="F241" s="264" t="s">
        <v>218</v>
      </c>
      <c r="G241" s="262"/>
      <c r="H241" s="265">
        <v>0.02</v>
      </c>
      <c r="I241" s="266"/>
      <c r="J241" s="262"/>
      <c r="K241" s="262"/>
      <c r="L241" s="267"/>
      <c r="M241" s="268"/>
      <c r="N241" s="269"/>
      <c r="O241" s="269"/>
      <c r="P241" s="269"/>
      <c r="Q241" s="269"/>
      <c r="R241" s="269"/>
      <c r="S241" s="269"/>
      <c r="T241" s="27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1" t="s">
        <v>143</v>
      </c>
      <c r="AU241" s="271" t="s">
        <v>86</v>
      </c>
      <c r="AV241" s="14" t="s">
        <v>139</v>
      </c>
      <c r="AW241" s="14" t="s">
        <v>32</v>
      </c>
      <c r="AX241" s="14" t="s">
        <v>84</v>
      </c>
      <c r="AY241" s="271" t="s">
        <v>133</v>
      </c>
    </row>
    <row r="242" s="2" customFormat="1" ht="24.15" customHeight="1">
      <c r="A242" s="38"/>
      <c r="B242" s="39"/>
      <c r="C242" s="220" t="s">
        <v>233</v>
      </c>
      <c r="D242" s="220" t="s">
        <v>135</v>
      </c>
      <c r="E242" s="221" t="s">
        <v>780</v>
      </c>
      <c r="F242" s="222" t="s">
        <v>781</v>
      </c>
      <c r="G242" s="223" t="s">
        <v>594</v>
      </c>
      <c r="H242" s="224">
        <v>0.20000000000000001</v>
      </c>
      <c r="I242" s="225"/>
      <c r="J242" s="226">
        <f>ROUND(I242*H242,2)</f>
        <v>0</v>
      </c>
      <c r="K242" s="227"/>
      <c r="L242" s="44"/>
      <c r="M242" s="228" t="s">
        <v>1</v>
      </c>
      <c r="N242" s="229" t="s">
        <v>41</v>
      </c>
      <c r="O242" s="91"/>
      <c r="P242" s="230">
        <f>O242*H242</f>
        <v>0</v>
      </c>
      <c r="Q242" s="230">
        <v>0</v>
      </c>
      <c r="R242" s="230">
        <f>Q242*H242</f>
        <v>0</v>
      </c>
      <c r="S242" s="230">
        <v>0</v>
      </c>
      <c r="T242" s="231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2" t="s">
        <v>139</v>
      </c>
      <c r="AT242" s="232" t="s">
        <v>135</v>
      </c>
      <c r="AU242" s="232" t="s">
        <v>86</v>
      </c>
      <c r="AY242" s="17" t="s">
        <v>133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7" t="s">
        <v>84</v>
      </c>
      <c r="BK242" s="233">
        <f>ROUND(I242*H242,2)</f>
        <v>0</v>
      </c>
      <c r="BL242" s="17" t="s">
        <v>139</v>
      </c>
      <c r="BM242" s="232" t="s">
        <v>339</v>
      </c>
    </row>
    <row r="243" s="2" customFormat="1">
      <c r="A243" s="38"/>
      <c r="B243" s="39"/>
      <c r="C243" s="40"/>
      <c r="D243" s="234" t="s">
        <v>141</v>
      </c>
      <c r="E243" s="40"/>
      <c r="F243" s="235" t="s">
        <v>781</v>
      </c>
      <c r="G243" s="40"/>
      <c r="H243" s="40"/>
      <c r="I243" s="236"/>
      <c r="J243" s="40"/>
      <c r="K243" s="40"/>
      <c r="L243" s="44"/>
      <c r="M243" s="237"/>
      <c r="N243" s="238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141</v>
      </c>
      <c r="AU243" s="17" t="s">
        <v>86</v>
      </c>
    </row>
    <row r="244" s="15" customFormat="1">
      <c r="A244" s="15"/>
      <c r="B244" s="280"/>
      <c r="C244" s="281"/>
      <c r="D244" s="234" t="s">
        <v>143</v>
      </c>
      <c r="E244" s="282" t="s">
        <v>1</v>
      </c>
      <c r="F244" s="283" t="s">
        <v>727</v>
      </c>
      <c r="G244" s="281"/>
      <c r="H244" s="282" t="s">
        <v>1</v>
      </c>
      <c r="I244" s="284"/>
      <c r="J244" s="281"/>
      <c r="K244" s="281"/>
      <c r="L244" s="285"/>
      <c r="M244" s="286"/>
      <c r="N244" s="287"/>
      <c r="O244" s="287"/>
      <c r="P244" s="287"/>
      <c r="Q244" s="287"/>
      <c r="R244" s="287"/>
      <c r="S244" s="287"/>
      <c r="T244" s="288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89" t="s">
        <v>143</v>
      </c>
      <c r="AU244" s="289" t="s">
        <v>86</v>
      </c>
      <c r="AV244" s="15" t="s">
        <v>84</v>
      </c>
      <c r="AW244" s="15" t="s">
        <v>32</v>
      </c>
      <c r="AX244" s="15" t="s">
        <v>76</v>
      </c>
      <c r="AY244" s="289" t="s">
        <v>133</v>
      </c>
    </row>
    <row r="245" s="15" customFormat="1">
      <c r="A245" s="15"/>
      <c r="B245" s="280"/>
      <c r="C245" s="281"/>
      <c r="D245" s="234" t="s">
        <v>143</v>
      </c>
      <c r="E245" s="282" t="s">
        <v>1</v>
      </c>
      <c r="F245" s="283" t="s">
        <v>773</v>
      </c>
      <c r="G245" s="281"/>
      <c r="H245" s="282" t="s">
        <v>1</v>
      </c>
      <c r="I245" s="284"/>
      <c r="J245" s="281"/>
      <c r="K245" s="281"/>
      <c r="L245" s="285"/>
      <c r="M245" s="286"/>
      <c r="N245" s="287"/>
      <c r="O245" s="287"/>
      <c r="P245" s="287"/>
      <c r="Q245" s="287"/>
      <c r="R245" s="287"/>
      <c r="S245" s="287"/>
      <c r="T245" s="28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89" t="s">
        <v>143</v>
      </c>
      <c r="AU245" s="289" t="s">
        <v>86</v>
      </c>
      <c r="AV245" s="15" t="s">
        <v>84</v>
      </c>
      <c r="AW245" s="15" t="s">
        <v>32</v>
      </c>
      <c r="AX245" s="15" t="s">
        <v>76</v>
      </c>
      <c r="AY245" s="289" t="s">
        <v>133</v>
      </c>
    </row>
    <row r="246" s="15" customFormat="1">
      <c r="A246" s="15"/>
      <c r="B246" s="280"/>
      <c r="C246" s="281"/>
      <c r="D246" s="234" t="s">
        <v>143</v>
      </c>
      <c r="E246" s="282" t="s">
        <v>1</v>
      </c>
      <c r="F246" s="283" t="s">
        <v>774</v>
      </c>
      <c r="G246" s="281"/>
      <c r="H246" s="282" t="s">
        <v>1</v>
      </c>
      <c r="I246" s="284"/>
      <c r="J246" s="281"/>
      <c r="K246" s="281"/>
      <c r="L246" s="285"/>
      <c r="M246" s="286"/>
      <c r="N246" s="287"/>
      <c r="O246" s="287"/>
      <c r="P246" s="287"/>
      <c r="Q246" s="287"/>
      <c r="R246" s="287"/>
      <c r="S246" s="287"/>
      <c r="T246" s="288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89" t="s">
        <v>143</v>
      </c>
      <c r="AU246" s="289" t="s">
        <v>86</v>
      </c>
      <c r="AV246" s="15" t="s">
        <v>84</v>
      </c>
      <c r="AW246" s="15" t="s">
        <v>32</v>
      </c>
      <c r="AX246" s="15" t="s">
        <v>76</v>
      </c>
      <c r="AY246" s="289" t="s">
        <v>133</v>
      </c>
    </row>
    <row r="247" s="13" customFormat="1">
      <c r="A247" s="13"/>
      <c r="B247" s="239"/>
      <c r="C247" s="240"/>
      <c r="D247" s="234" t="s">
        <v>143</v>
      </c>
      <c r="E247" s="241" t="s">
        <v>1</v>
      </c>
      <c r="F247" s="242" t="s">
        <v>782</v>
      </c>
      <c r="G247" s="240"/>
      <c r="H247" s="243">
        <v>0.20000000000000001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143</v>
      </c>
      <c r="AU247" s="249" t="s">
        <v>86</v>
      </c>
      <c r="AV247" s="13" t="s">
        <v>86</v>
      </c>
      <c r="AW247" s="13" t="s">
        <v>32</v>
      </c>
      <c r="AX247" s="13" t="s">
        <v>76</v>
      </c>
      <c r="AY247" s="249" t="s">
        <v>133</v>
      </c>
    </row>
    <row r="248" s="14" customFormat="1">
      <c r="A248" s="14"/>
      <c r="B248" s="261"/>
      <c r="C248" s="262"/>
      <c r="D248" s="234" t="s">
        <v>143</v>
      </c>
      <c r="E248" s="263" t="s">
        <v>1</v>
      </c>
      <c r="F248" s="264" t="s">
        <v>218</v>
      </c>
      <c r="G248" s="262"/>
      <c r="H248" s="265">
        <v>0.20000000000000001</v>
      </c>
      <c r="I248" s="266"/>
      <c r="J248" s="262"/>
      <c r="K248" s="262"/>
      <c r="L248" s="267"/>
      <c r="M248" s="268"/>
      <c r="N248" s="269"/>
      <c r="O248" s="269"/>
      <c r="P248" s="269"/>
      <c r="Q248" s="269"/>
      <c r="R248" s="269"/>
      <c r="S248" s="269"/>
      <c r="T248" s="27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71" t="s">
        <v>143</v>
      </c>
      <c r="AU248" s="271" t="s">
        <v>86</v>
      </c>
      <c r="AV248" s="14" t="s">
        <v>139</v>
      </c>
      <c r="AW248" s="14" t="s">
        <v>32</v>
      </c>
      <c r="AX248" s="14" t="s">
        <v>84</v>
      </c>
      <c r="AY248" s="271" t="s">
        <v>133</v>
      </c>
    </row>
    <row r="249" s="12" customFormat="1" ht="22.8" customHeight="1">
      <c r="A249" s="12"/>
      <c r="B249" s="204"/>
      <c r="C249" s="205"/>
      <c r="D249" s="206" t="s">
        <v>75</v>
      </c>
      <c r="E249" s="218" t="s">
        <v>159</v>
      </c>
      <c r="F249" s="218" t="s">
        <v>783</v>
      </c>
      <c r="G249" s="205"/>
      <c r="H249" s="205"/>
      <c r="I249" s="208"/>
      <c r="J249" s="219">
        <f>BK249</f>
        <v>0</v>
      </c>
      <c r="K249" s="205"/>
      <c r="L249" s="210"/>
      <c r="M249" s="211"/>
      <c r="N249" s="212"/>
      <c r="O249" s="212"/>
      <c r="P249" s="213">
        <f>SUM(P250:P285)</f>
        <v>0</v>
      </c>
      <c r="Q249" s="212"/>
      <c r="R249" s="213">
        <f>SUM(R250:R285)</f>
        <v>0</v>
      </c>
      <c r="S249" s="212"/>
      <c r="T249" s="214">
        <f>SUM(T250:T285)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5" t="s">
        <v>84</v>
      </c>
      <c r="AT249" s="216" t="s">
        <v>75</v>
      </c>
      <c r="AU249" s="216" t="s">
        <v>84</v>
      </c>
      <c r="AY249" s="215" t="s">
        <v>133</v>
      </c>
      <c r="BK249" s="217">
        <f>SUM(BK250:BK285)</f>
        <v>0</v>
      </c>
    </row>
    <row r="250" s="2" customFormat="1" ht="24.15" customHeight="1">
      <c r="A250" s="38"/>
      <c r="B250" s="39"/>
      <c r="C250" s="220" t="s">
        <v>238</v>
      </c>
      <c r="D250" s="220" t="s">
        <v>135</v>
      </c>
      <c r="E250" s="221" t="s">
        <v>212</v>
      </c>
      <c r="F250" s="222" t="s">
        <v>784</v>
      </c>
      <c r="G250" s="223" t="s">
        <v>138</v>
      </c>
      <c r="H250" s="224">
        <v>4.2999999999999998</v>
      </c>
      <c r="I250" s="225"/>
      <c r="J250" s="226">
        <f>ROUND(I250*H250,2)</f>
        <v>0</v>
      </c>
      <c r="K250" s="227"/>
      <c r="L250" s="44"/>
      <c r="M250" s="228" t="s">
        <v>1</v>
      </c>
      <c r="N250" s="229" t="s">
        <v>41</v>
      </c>
      <c r="O250" s="91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2" t="s">
        <v>139</v>
      </c>
      <c r="AT250" s="232" t="s">
        <v>135</v>
      </c>
      <c r="AU250" s="232" t="s">
        <v>86</v>
      </c>
      <c r="AY250" s="17" t="s">
        <v>133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7" t="s">
        <v>84</v>
      </c>
      <c r="BK250" s="233">
        <f>ROUND(I250*H250,2)</f>
        <v>0</v>
      </c>
      <c r="BL250" s="17" t="s">
        <v>139</v>
      </c>
      <c r="BM250" s="232" t="s">
        <v>349</v>
      </c>
    </row>
    <row r="251" s="2" customFormat="1">
      <c r="A251" s="38"/>
      <c r="B251" s="39"/>
      <c r="C251" s="40"/>
      <c r="D251" s="234" t="s">
        <v>141</v>
      </c>
      <c r="E251" s="40"/>
      <c r="F251" s="235" t="s">
        <v>784</v>
      </c>
      <c r="G251" s="40"/>
      <c r="H251" s="40"/>
      <c r="I251" s="236"/>
      <c r="J251" s="40"/>
      <c r="K251" s="40"/>
      <c r="L251" s="44"/>
      <c r="M251" s="237"/>
      <c r="N251" s="238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141</v>
      </c>
      <c r="AU251" s="17" t="s">
        <v>86</v>
      </c>
    </row>
    <row r="252" s="15" customFormat="1">
      <c r="A252" s="15"/>
      <c r="B252" s="280"/>
      <c r="C252" s="281"/>
      <c r="D252" s="234" t="s">
        <v>143</v>
      </c>
      <c r="E252" s="282" t="s">
        <v>1</v>
      </c>
      <c r="F252" s="283" t="s">
        <v>727</v>
      </c>
      <c r="G252" s="281"/>
      <c r="H252" s="282" t="s">
        <v>1</v>
      </c>
      <c r="I252" s="284"/>
      <c r="J252" s="281"/>
      <c r="K252" s="281"/>
      <c r="L252" s="285"/>
      <c r="M252" s="286"/>
      <c r="N252" s="287"/>
      <c r="O252" s="287"/>
      <c r="P252" s="287"/>
      <c r="Q252" s="287"/>
      <c r="R252" s="287"/>
      <c r="S252" s="287"/>
      <c r="T252" s="288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89" t="s">
        <v>143</v>
      </c>
      <c r="AU252" s="289" t="s">
        <v>86</v>
      </c>
      <c r="AV252" s="15" t="s">
        <v>84</v>
      </c>
      <c r="AW252" s="15" t="s">
        <v>32</v>
      </c>
      <c r="AX252" s="15" t="s">
        <v>76</v>
      </c>
      <c r="AY252" s="289" t="s">
        <v>133</v>
      </c>
    </row>
    <row r="253" s="15" customFormat="1">
      <c r="A253" s="15"/>
      <c r="B253" s="280"/>
      <c r="C253" s="281"/>
      <c r="D253" s="234" t="s">
        <v>143</v>
      </c>
      <c r="E253" s="282" t="s">
        <v>1</v>
      </c>
      <c r="F253" s="283" t="s">
        <v>785</v>
      </c>
      <c r="G253" s="281"/>
      <c r="H253" s="282" t="s">
        <v>1</v>
      </c>
      <c r="I253" s="284"/>
      <c r="J253" s="281"/>
      <c r="K253" s="281"/>
      <c r="L253" s="285"/>
      <c r="M253" s="286"/>
      <c r="N253" s="287"/>
      <c r="O253" s="287"/>
      <c r="P253" s="287"/>
      <c r="Q253" s="287"/>
      <c r="R253" s="287"/>
      <c r="S253" s="287"/>
      <c r="T253" s="288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89" t="s">
        <v>143</v>
      </c>
      <c r="AU253" s="289" t="s">
        <v>86</v>
      </c>
      <c r="AV253" s="15" t="s">
        <v>84</v>
      </c>
      <c r="AW253" s="15" t="s">
        <v>32</v>
      </c>
      <c r="AX253" s="15" t="s">
        <v>76</v>
      </c>
      <c r="AY253" s="289" t="s">
        <v>133</v>
      </c>
    </row>
    <row r="254" s="13" customFormat="1">
      <c r="A254" s="13"/>
      <c r="B254" s="239"/>
      <c r="C254" s="240"/>
      <c r="D254" s="234" t="s">
        <v>143</v>
      </c>
      <c r="E254" s="241" t="s">
        <v>1</v>
      </c>
      <c r="F254" s="242" t="s">
        <v>733</v>
      </c>
      <c r="G254" s="240"/>
      <c r="H254" s="243">
        <v>3.5</v>
      </c>
      <c r="I254" s="244"/>
      <c r="J254" s="240"/>
      <c r="K254" s="240"/>
      <c r="L254" s="245"/>
      <c r="M254" s="246"/>
      <c r="N254" s="247"/>
      <c r="O254" s="247"/>
      <c r="P254" s="247"/>
      <c r="Q254" s="247"/>
      <c r="R254" s="247"/>
      <c r="S254" s="247"/>
      <c r="T254" s="24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9" t="s">
        <v>143</v>
      </c>
      <c r="AU254" s="249" t="s">
        <v>86</v>
      </c>
      <c r="AV254" s="13" t="s">
        <v>86</v>
      </c>
      <c r="AW254" s="13" t="s">
        <v>32</v>
      </c>
      <c r="AX254" s="13" t="s">
        <v>76</v>
      </c>
      <c r="AY254" s="249" t="s">
        <v>133</v>
      </c>
    </row>
    <row r="255" s="15" customFormat="1">
      <c r="A255" s="15"/>
      <c r="B255" s="280"/>
      <c r="C255" s="281"/>
      <c r="D255" s="234" t="s">
        <v>143</v>
      </c>
      <c r="E255" s="282" t="s">
        <v>1</v>
      </c>
      <c r="F255" s="283" t="s">
        <v>786</v>
      </c>
      <c r="G255" s="281"/>
      <c r="H255" s="282" t="s">
        <v>1</v>
      </c>
      <c r="I255" s="284"/>
      <c r="J255" s="281"/>
      <c r="K255" s="281"/>
      <c r="L255" s="285"/>
      <c r="M255" s="286"/>
      <c r="N255" s="287"/>
      <c r="O255" s="287"/>
      <c r="P255" s="287"/>
      <c r="Q255" s="287"/>
      <c r="R255" s="287"/>
      <c r="S255" s="287"/>
      <c r="T255" s="288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89" t="s">
        <v>143</v>
      </c>
      <c r="AU255" s="289" t="s">
        <v>86</v>
      </c>
      <c r="AV255" s="15" t="s">
        <v>84</v>
      </c>
      <c r="AW255" s="15" t="s">
        <v>32</v>
      </c>
      <c r="AX255" s="15" t="s">
        <v>76</v>
      </c>
      <c r="AY255" s="289" t="s">
        <v>133</v>
      </c>
    </row>
    <row r="256" s="13" customFormat="1">
      <c r="A256" s="13"/>
      <c r="B256" s="239"/>
      <c r="C256" s="240"/>
      <c r="D256" s="234" t="s">
        <v>143</v>
      </c>
      <c r="E256" s="241" t="s">
        <v>1</v>
      </c>
      <c r="F256" s="242" t="s">
        <v>735</v>
      </c>
      <c r="G256" s="240"/>
      <c r="H256" s="243">
        <v>0.80000000000000004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9" t="s">
        <v>143</v>
      </c>
      <c r="AU256" s="249" t="s">
        <v>86</v>
      </c>
      <c r="AV256" s="13" t="s">
        <v>86</v>
      </c>
      <c r="AW256" s="13" t="s">
        <v>32</v>
      </c>
      <c r="AX256" s="13" t="s">
        <v>76</v>
      </c>
      <c r="AY256" s="249" t="s">
        <v>133</v>
      </c>
    </row>
    <row r="257" s="14" customFormat="1">
      <c r="A257" s="14"/>
      <c r="B257" s="261"/>
      <c r="C257" s="262"/>
      <c r="D257" s="234" t="s">
        <v>143</v>
      </c>
      <c r="E257" s="263" t="s">
        <v>1</v>
      </c>
      <c r="F257" s="264" t="s">
        <v>736</v>
      </c>
      <c r="G257" s="262"/>
      <c r="H257" s="265">
        <v>4.2999999999999998</v>
      </c>
      <c r="I257" s="266"/>
      <c r="J257" s="262"/>
      <c r="K257" s="262"/>
      <c r="L257" s="267"/>
      <c r="M257" s="268"/>
      <c r="N257" s="269"/>
      <c r="O257" s="269"/>
      <c r="P257" s="269"/>
      <c r="Q257" s="269"/>
      <c r="R257" s="269"/>
      <c r="S257" s="269"/>
      <c r="T257" s="27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1" t="s">
        <v>143</v>
      </c>
      <c r="AU257" s="271" t="s">
        <v>86</v>
      </c>
      <c r="AV257" s="14" t="s">
        <v>139</v>
      </c>
      <c r="AW257" s="14" t="s">
        <v>32</v>
      </c>
      <c r="AX257" s="14" t="s">
        <v>84</v>
      </c>
      <c r="AY257" s="271" t="s">
        <v>133</v>
      </c>
    </row>
    <row r="258" s="2" customFormat="1" ht="24.15" customHeight="1">
      <c r="A258" s="38"/>
      <c r="B258" s="39"/>
      <c r="C258" s="220" t="s">
        <v>243</v>
      </c>
      <c r="D258" s="220" t="s">
        <v>135</v>
      </c>
      <c r="E258" s="221" t="s">
        <v>787</v>
      </c>
      <c r="F258" s="222" t="s">
        <v>788</v>
      </c>
      <c r="G258" s="223" t="s">
        <v>138</v>
      </c>
      <c r="H258" s="224">
        <v>4.2999999999999998</v>
      </c>
      <c r="I258" s="225"/>
      <c r="J258" s="226">
        <f>ROUND(I258*H258,2)</f>
        <v>0</v>
      </c>
      <c r="K258" s="227"/>
      <c r="L258" s="44"/>
      <c r="M258" s="228" t="s">
        <v>1</v>
      </c>
      <c r="N258" s="229" t="s">
        <v>41</v>
      </c>
      <c r="O258" s="91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2" t="s">
        <v>139</v>
      </c>
      <c r="AT258" s="232" t="s">
        <v>135</v>
      </c>
      <c r="AU258" s="232" t="s">
        <v>86</v>
      </c>
      <c r="AY258" s="17" t="s">
        <v>133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7" t="s">
        <v>84</v>
      </c>
      <c r="BK258" s="233">
        <f>ROUND(I258*H258,2)</f>
        <v>0</v>
      </c>
      <c r="BL258" s="17" t="s">
        <v>139</v>
      </c>
      <c r="BM258" s="232" t="s">
        <v>360</v>
      </c>
    </row>
    <row r="259" s="2" customFormat="1">
      <c r="A259" s="38"/>
      <c r="B259" s="39"/>
      <c r="C259" s="40"/>
      <c r="D259" s="234" t="s">
        <v>141</v>
      </c>
      <c r="E259" s="40"/>
      <c r="F259" s="235" t="s">
        <v>788</v>
      </c>
      <c r="G259" s="40"/>
      <c r="H259" s="40"/>
      <c r="I259" s="236"/>
      <c r="J259" s="40"/>
      <c r="K259" s="40"/>
      <c r="L259" s="44"/>
      <c r="M259" s="237"/>
      <c r="N259" s="238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141</v>
      </c>
      <c r="AU259" s="17" t="s">
        <v>86</v>
      </c>
    </row>
    <row r="260" s="15" customFormat="1">
      <c r="A260" s="15"/>
      <c r="B260" s="280"/>
      <c r="C260" s="281"/>
      <c r="D260" s="234" t="s">
        <v>143</v>
      </c>
      <c r="E260" s="282" t="s">
        <v>1</v>
      </c>
      <c r="F260" s="283" t="s">
        <v>727</v>
      </c>
      <c r="G260" s="281"/>
      <c r="H260" s="282" t="s">
        <v>1</v>
      </c>
      <c r="I260" s="284"/>
      <c r="J260" s="281"/>
      <c r="K260" s="281"/>
      <c r="L260" s="285"/>
      <c r="M260" s="286"/>
      <c r="N260" s="287"/>
      <c r="O260" s="287"/>
      <c r="P260" s="287"/>
      <c r="Q260" s="287"/>
      <c r="R260" s="287"/>
      <c r="S260" s="287"/>
      <c r="T260" s="288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89" t="s">
        <v>143</v>
      </c>
      <c r="AU260" s="289" t="s">
        <v>86</v>
      </c>
      <c r="AV260" s="15" t="s">
        <v>84</v>
      </c>
      <c r="AW260" s="15" t="s">
        <v>32</v>
      </c>
      <c r="AX260" s="15" t="s">
        <v>76</v>
      </c>
      <c r="AY260" s="289" t="s">
        <v>133</v>
      </c>
    </row>
    <row r="261" s="15" customFormat="1">
      <c r="A261" s="15"/>
      <c r="B261" s="280"/>
      <c r="C261" s="281"/>
      <c r="D261" s="234" t="s">
        <v>143</v>
      </c>
      <c r="E261" s="282" t="s">
        <v>1</v>
      </c>
      <c r="F261" s="283" t="s">
        <v>785</v>
      </c>
      <c r="G261" s="281"/>
      <c r="H261" s="282" t="s">
        <v>1</v>
      </c>
      <c r="I261" s="284"/>
      <c r="J261" s="281"/>
      <c r="K261" s="281"/>
      <c r="L261" s="285"/>
      <c r="M261" s="286"/>
      <c r="N261" s="287"/>
      <c r="O261" s="287"/>
      <c r="P261" s="287"/>
      <c r="Q261" s="287"/>
      <c r="R261" s="287"/>
      <c r="S261" s="287"/>
      <c r="T261" s="288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89" t="s">
        <v>143</v>
      </c>
      <c r="AU261" s="289" t="s">
        <v>86</v>
      </c>
      <c r="AV261" s="15" t="s">
        <v>84</v>
      </c>
      <c r="AW261" s="15" t="s">
        <v>32</v>
      </c>
      <c r="AX261" s="15" t="s">
        <v>76</v>
      </c>
      <c r="AY261" s="289" t="s">
        <v>133</v>
      </c>
    </row>
    <row r="262" s="13" customFormat="1">
      <c r="A262" s="13"/>
      <c r="B262" s="239"/>
      <c r="C262" s="240"/>
      <c r="D262" s="234" t="s">
        <v>143</v>
      </c>
      <c r="E262" s="241" t="s">
        <v>1</v>
      </c>
      <c r="F262" s="242" t="s">
        <v>733</v>
      </c>
      <c r="G262" s="240"/>
      <c r="H262" s="243">
        <v>3.5</v>
      </c>
      <c r="I262" s="244"/>
      <c r="J262" s="240"/>
      <c r="K262" s="240"/>
      <c r="L262" s="245"/>
      <c r="M262" s="246"/>
      <c r="N262" s="247"/>
      <c r="O262" s="247"/>
      <c r="P262" s="247"/>
      <c r="Q262" s="247"/>
      <c r="R262" s="247"/>
      <c r="S262" s="247"/>
      <c r="T262" s="24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9" t="s">
        <v>143</v>
      </c>
      <c r="AU262" s="249" t="s">
        <v>86</v>
      </c>
      <c r="AV262" s="13" t="s">
        <v>86</v>
      </c>
      <c r="AW262" s="13" t="s">
        <v>32</v>
      </c>
      <c r="AX262" s="13" t="s">
        <v>76</v>
      </c>
      <c r="AY262" s="249" t="s">
        <v>133</v>
      </c>
    </row>
    <row r="263" s="15" customFormat="1">
      <c r="A263" s="15"/>
      <c r="B263" s="280"/>
      <c r="C263" s="281"/>
      <c r="D263" s="234" t="s">
        <v>143</v>
      </c>
      <c r="E263" s="282" t="s">
        <v>1</v>
      </c>
      <c r="F263" s="283" t="s">
        <v>786</v>
      </c>
      <c r="G263" s="281"/>
      <c r="H263" s="282" t="s">
        <v>1</v>
      </c>
      <c r="I263" s="284"/>
      <c r="J263" s="281"/>
      <c r="K263" s="281"/>
      <c r="L263" s="285"/>
      <c r="M263" s="286"/>
      <c r="N263" s="287"/>
      <c r="O263" s="287"/>
      <c r="P263" s="287"/>
      <c r="Q263" s="287"/>
      <c r="R263" s="287"/>
      <c r="S263" s="287"/>
      <c r="T263" s="288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89" t="s">
        <v>143</v>
      </c>
      <c r="AU263" s="289" t="s">
        <v>86</v>
      </c>
      <c r="AV263" s="15" t="s">
        <v>84</v>
      </c>
      <c r="AW263" s="15" t="s">
        <v>32</v>
      </c>
      <c r="AX263" s="15" t="s">
        <v>76</v>
      </c>
      <c r="AY263" s="289" t="s">
        <v>133</v>
      </c>
    </row>
    <row r="264" s="13" customFormat="1">
      <c r="A264" s="13"/>
      <c r="B264" s="239"/>
      <c r="C264" s="240"/>
      <c r="D264" s="234" t="s">
        <v>143</v>
      </c>
      <c r="E264" s="241" t="s">
        <v>1</v>
      </c>
      <c r="F264" s="242" t="s">
        <v>735</v>
      </c>
      <c r="G264" s="240"/>
      <c r="H264" s="243">
        <v>0.80000000000000004</v>
      </c>
      <c r="I264" s="244"/>
      <c r="J264" s="240"/>
      <c r="K264" s="240"/>
      <c r="L264" s="245"/>
      <c r="M264" s="246"/>
      <c r="N264" s="247"/>
      <c r="O264" s="247"/>
      <c r="P264" s="247"/>
      <c r="Q264" s="247"/>
      <c r="R264" s="247"/>
      <c r="S264" s="247"/>
      <c r="T264" s="24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9" t="s">
        <v>143</v>
      </c>
      <c r="AU264" s="249" t="s">
        <v>86</v>
      </c>
      <c r="AV264" s="13" t="s">
        <v>86</v>
      </c>
      <c r="AW264" s="13" t="s">
        <v>32</v>
      </c>
      <c r="AX264" s="13" t="s">
        <v>76</v>
      </c>
      <c r="AY264" s="249" t="s">
        <v>133</v>
      </c>
    </row>
    <row r="265" s="14" customFormat="1">
      <c r="A265" s="14"/>
      <c r="B265" s="261"/>
      <c r="C265" s="262"/>
      <c r="D265" s="234" t="s">
        <v>143</v>
      </c>
      <c r="E265" s="263" t="s">
        <v>1</v>
      </c>
      <c r="F265" s="264" t="s">
        <v>736</v>
      </c>
      <c r="G265" s="262"/>
      <c r="H265" s="265">
        <v>4.2999999999999998</v>
      </c>
      <c r="I265" s="266"/>
      <c r="J265" s="262"/>
      <c r="K265" s="262"/>
      <c r="L265" s="267"/>
      <c r="M265" s="268"/>
      <c r="N265" s="269"/>
      <c r="O265" s="269"/>
      <c r="P265" s="269"/>
      <c r="Q265" s="269"/>
      <c r="R265" s="269"/>
      <c r="S265" s="269"/>
      <c r="T265" s="27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71" t="s">
        <v>143</v>
      </c>
      <c r="AU265" s="271" t="s">
        <v>86</v>
      </c>
      <c r="AV265" s="14" t="s">
        <v>139</v>
      </c>
      <c r="AW265" s="14" t="s">
        <v>32</v>
      </c>
      <c r="AX265" s="14" t="s">
        <v>84</v>
      </c>
      <c r="AY265" s="271" t="s">
        <v>133</v>
      </c>
    </row>
    <row r="266" s="2" customFormat="1" ht="76.35" customHeight="1">
      <c r="A266" s="38"/>
      <c r="B266" s="39"/>
      <c r="C266" s="220" t="s">
        <v>7</v>
      </c>
      <c r="D266" s="220" t="s">
        <v>135</v>
      </c>
      <c r="E266" s="221" t="s">
        <v>789</v>
      </c>
      <c r="F266" s="222" t="s">
        <v>790</v>
      </c>
      <c r="G266" s="223" t="s">
        <v>138</v>
      </c>
      <c r="H266" s="224">
        <v>4.2999999999999998</v>
      </c>
      <c r="I266" s="225"/>
      <c r="J266" s="226">
        <f>ROUND(I266*H266,2)</f>
        <v>0</v>
      </c>
      <c r="K266" s="227"/>
      <c r="L266" s="44"/>
      <c r="M266" s="228" t="s">
        <v>1</v>
      </c>
      <c r="N266" s="229" t="s">
        <v>41</v>
      </c>
      <c r="O266" s="91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2" t="s">
        <v>139</v>
      </c>
      <c r="AT266" s="232" t="s">
        <v>135</v>
      </c>
      <c r="AU266" s="232" t="s">
        <v>86</v>
      </c>
      <c r="AY266" s="17" t="s">
        <v>133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7" t="s">
        <v>84</v>
      </c>
      <c r="BK266" s="233">
        <f>ROUND(I266*H266,2)</f>
        <v>0</v>
      </c>
      <c r="BL266" s="17" t="s">
        <v>139</v>
      </c>
      <c r="BM266" s="232" t="s">
        <v>370</v>
      </c>
    </row>
    <row r="267" s="2" customFormat="1">
      <c r="A267" s="38"/>
      <c r="B267" s="39"/>
      <c r="C267" s="40"/>
      <c r="D267" s="234" t="s">
        <v>141</v>
      </c>
      <c r="E267" s="40"/>
      <c r="F267" s="235" t="s">
        <v>791</v>
      </c>
      <c r="G267" s="40"/>
      <c r="H267" s="40"/>
      <c r="I267" s="236"/>
      <c r="J267" s="40"/>
      <c r="K267" s="40"/>
      <c r="L267" s="44"/>
      <c r="M267" s="237"/>
      <c r="N267" s="238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141</v>
      </c>
      <c r="AU267" s="17" t="s">
        <v>86</v>
      </c>
    </row>
    <row r="268" s="15" customFormat="1">
      <c r="A268" s="15"/>
      <c r="B268" s="280"/>
      <c r="C268" s="281"/>
      <c r="D268" s="234" t="s">
        <v>143</v>
      </c>
      <c r="E268" s="282" t="s">
        <v>1</v>
      </c>
      <c r="F268" s="283" t="s">
        <v>727</v>
      </c>
      <c r="G268" s="281"/>
      <c r="H268" s="282" t="s">
        <v>1</v>
      </c>
      <c r="I268" s="284"/>
      <c r="J268" s="281"/>
      <c r="K268" s="281"/>
      <c r="L268" s="285"/>
      <c r="M268" s="286"/>
      <c r="N268" s="287"/>
      <c r="O268" s="287"/>
      <c r="P268" s="287"/>
      <c r="Q268" s="287"/>
      <c r="R268" s="287"/>
      <c r="S268" s="287"/>
      <c r="T268" s="288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89" t="s">
        <v>143</v>
      </c>
      <c r="AU268" s="289" t="s">
        <v>86</v>
      </c>
      <c r="AV268" s="15" t="s">
        <v>84</v>
      </c>
      <c r="AW268" s="15" t="s">
        <v>32</v>
      </c>
      <c r="AX268" s="15" t="s">
        <v>76</v>
      </c>
      <c r="AY268" s="289" t="s">
        <v>133</v>
      </c>
    </row>
    <row r="269" s="15" customFormat="1">
      <c r="A269" s="15"/>
      <c r="B269" s="280"/>
      <c r="C269" s="281"/>
      <c r="D269" s="234" t="s">
        <v>143</v>
      </c>
      <c r="E269" s="282" t="s">
        <v>1</v>
      </c>
      <c r="F269" s="283" t="s">
        <v>785</v>
      </c>
      <c r="G269" s="281"/>
      <c r="H269" s="282" t="s">
        <v>1</v>
      </c>
      <c r="I269" s="284"/>
      <c r="J269" s="281"/>
      <c r="K269" s="281"/>
      <c r="L269" s="285"/>
      <c r="M269" s="286"/>
      <c r="N269" s="287"/>
      <c r="O269" s="287"/>
      <c r="P269" s="287"/>
      <c r="Q269" s="287"/>
      <c r="R269" s="287"/>
      <c r="S269" s="287"/>
      <c r="T269" s="288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89" t="s">
        <v>143</v>
      </c>
      <c r="AU269" s="289" t="s">
        <v>86</v>
      </c>
      <c r="AV269" s="15" t="s">
        <v>84</v>
      </c>
      <c r="AW269" s="15" t="s">
        <v>32</v>
      </c>
      <c r="AX269" s="15" t="s">
        <v>76</v>
      </c>
      <c r="AY269" s="289" t="s">
        <v>133</v>
      </c>
    </row>
    <row r="270" s="13" customFormat="1">
      <c r="A270" s="13"/>
      <c r="B270" s="239"/>
      <c r="C270" s="240"/>
      <c r="D270" s="234" t="s">
        <v>143</v>
      </c>
      <c r="E270" s="241" t="s">
        <v>1</v>
      </c>
      <c r="F270" s="242" t="s">
        <v>733</v>
      </c>
      <c r="G270" s="240"/>
      <c r="H270" s="243">
        <v>3.5</v>
      </c>
      <c r="I270" s="244"/>
      <c r="J270" s="240"/>
      <c r="K270" s="240"/>
      <c r="L270" s="245"/>
      <c r="M270" s="246"/>
      <c r="N270" s="247"/>
      <c r="O270" s="247"/>
      <c r="P270" s="247"/>
      <c r="Q270" s="247"/>
      <c r="R270" s="247"/>
      <c r="S270" s="247"/>
      <c r="T270" s="24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9" t="s">
        <v>143</v>
      </c>
      <c r="AU270" s="249" t="s">
        <v>86</v>
      </c>
      <c r="AV270" s="13" t="s">
        <v>86</v>
      </c>
      <c r="AW270" s="13" t="s">
        <v>32</v>
      </c>
      <c r="AX270" s="13" t="s">
        <v>76</v>
      </c>
      <c r="AY270" s="249" t="s">
        <v>133</v>
      </c>
    </row>
    <row r="271" s="15" customFormat="1">
      <c r="A271" s="15"/>
      <c r="B271" s="280"/>
      <c r="C271" s="281"/>
      <c r="D271" s="234" t="s">
        <v>143</v>
      </c>
      <c r="E271" s="282" t="s">
        <v>1</v>
      </c>
      <c r="F271" s="283" t="s">
        <v>786</v>
      </c>
      <c r="G271" s="281"/>
      <c r="H271" s="282" t="s">
        <v>1</v>
      </c>
      <c r="I271" s="284"/>
      <c r="J271" s="281"/>
      <c r="K271" s="281"/>
      <c r="L271" s="285"/>
      <c r="M271" s="286"/>
      <c r="N271" s="287"/>
      <c r="O271" s="287"/>
      <c r="P271" s="287"/>
      <c r="Q271" s="287"/>
      <c r="R271" s="287"/>
      <c r="S271" s="287"/>
      <c r="T271" s="288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89" t="s">
        <v>143</v>
      </c>
      <c r="AU271" s="289" t="s">
        <v>86</v>
      </c>
      <c r="AV271" s="15" t="s">
        <v>84</v>
      </c>
      <c r="AW271" s="15" t="s">
        <v>32</v>
      </c>
      <c r="AX271" s="15" t="s">
        <v>76</v>
      </c>
      <c r="AY271" s="289" t="s">
        <v>133</v>
      </c>
    </row>
    <row r="272" s="13" customFormat="1">
      <c r="A272" s="13"/>
      <c r="B272" s="239"/>
      <c r="C272" s="240"/>
      <c r="D272" s="234" t="s">
        <v>143</v>
      </c>
      <c r="E272" s="241" t="s">
        <v>1</v>
      </c>
      <c r="F272" s="242" t="s">
        <v>735</v>
      </c>
      <c r="G272" s="240"/>
      <c r="H272" s="243">
        <v>0.80000000000000004</v>
      </c>
      <c r="I272" s="244"/>
      <c r="J272" s="240"/>
      <c r="K272" s="240"/>
      <c r="L272" s="245"/>
      <c r="M272" s="246"/>
      <c r="N272" s="247"/>
      <c r="O272" s="247"/>
      <c r="P272" s="247"/>
      <c r="Q272" s="247"/>
      <c r="R272" s="247"/>
      <c r="S272" s="247"/>
      <c r="T272" s="24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9" t="s">
        <v>143</v>
      </c>
      <c r="AU272" s="249" t="s">
        <v>86</v>
      </c>
      <c r="AV272" s="13" t="s">
        <v>86</v>
      </c>
      <c r="AW272" s="13" t="s">
        <v>32</v>
      </c>
      <c r="AX272" s="13" t="s">
        <v>76</v>
      </c>
      <c r="AY272" s="249" t="s">
        <v>133</v>
      </c>
    </row>
    <row r="273" s="14" customFormat="1">
      <c r="A273" s="14"/>
      <c r="B273" s="261"/>
      <c r="C273" s="262"/>
      <c r="D273" s="234" t="s">
        <v>143</v>
      </c>
      <c r="E273" s="263" t="s">
        <v>1</v>
      </c>
      <c r="F273" s="264" t="s">
        <v>736</v>
      </c>
      <c r="G273" s="262"/>
      <c r="H273" s="265">
        <v>4.2999999999999998</v>
      </c>
      <c r="I273" s="266"/>
      <c r="J273" s="262"/>
      <c r="K273" s="262"/>
      <c r="L273" s="267"/>
      <c r="M273" s="268"/>
      <c r="N273" s="269"/>
      <c r="O273" s="269"/>
      <c r="P273" s="269"/>
      <c r="Q273" s="269"/>
      <c r="R273" s="269"/>
      <c r="S273" s="269"/>
      <c r="T273" s="27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71" t="s">
        <v>143</v>
      </c>
      <c r="AU273" s="271" t="s">
        <v>86</v>
      </c>
      <c r="AV273" s="14" t="s">
        <v>139</v>
      </c>
      <c r="AW273" s="14" t="s">
        <v>32</v>
      </c>
      <c r="AX273" s="14" t="s">
        <v>84</v>
      </c>
      <c r="AY273" s="271" t="s">
        <v>133</v>
      </c>
    </row>
    <row r="274" s="2" customFormat="1" ht="16.5" customHeight="1">
      <c r="A274" s="38"/>
      <c r="B274" s="39"/>
      <c r="C274" s="250" t="s">
        <v>253</v>
      </c>
      <c r="D274" s="250" t="s">
        <v>183</v>
      </c>
      <c r="E274" s="251" t="s">
        <v>248</v>
      </c>
      <c r="F274" s="252" t="s">
        <v>792</v>
      </c>
      <c r="G274" s="253" t="s">
        <v>138</v>
      </c>
      <c r="H274" s="254">
        <v>0.34999999999999998</v>
      </c>
      <c r="I274" s="255"/>
      <c r="J274" s="256">
        <f>ROUND(I274*H274,2)</f>
        <v>0</v>
      </c>
      <c r="K274" s="257"/>
      <c r="L274" s="258"/>
      <c r="M274" s="259" t="s">
        <v>1</v>
      </c>
      <c r="N274" s="260" t="s">
        <v>41</v>
      </c>
      <c r="O274" s="91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2" t="s">
        <v>177</v>
      </c>
      <c r="AT274" s="232" t="s">
        <v>183</v>
      </c>
      <c r="AU274" s="232" t="s">
        <v>86</v>
      </c>
      <c r="AY274" s="17" t="s">
        <v>133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7" t="s">
        <v>84</v>
      </c>
      <c r="BK274" s="233">
        <f>ROUND(I274*H274,2)</f>
        <v>0</v>
      </c>
      <c r="BL274" s="17" t="s">
        <v>139</v>
      </c>
      <c r="BM274" s="232" t="s">
        <v>380</v>
      </c>
    </row>
    <row r="275" s="2" customFormat="1">
      <c r="A275" s="38"/>
      <c r="B275" s="39"/>
      <c r="C275" s="40"/>
      <c r="D275" s="234" t="s">
        <v>141</v>
      </c>
      <c r="E275" s="40"/>
      <c r="F275" s="235" t="s">
        <v>792</v>
      </c>
      <c r="G275" s="40"/>
      <c r="H275" s="40"/>
      <c r="I275" s="236"/>
      <c r="J275" s="40"/>
      <c r="K275" s="40"/>
      <c r="L275" s="44"/>
      <c r="M275" s="237"/>
      <c r="N275" s="238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141</v>
      </c>
      <c r="AU275" s="17" t="s">
        <v>86</v>
      </c>
    </row>
    <row r="276" s="15" customFormat="1">
      <c r="A276" s="15"/>
      <c r="B276" s="280"/>
      <c r="C276" s="281"/>
      <c r="D276" s="234" t="s">
        <v>143</v>
      </c>
      <c r="E276" s="282" t="s">
        <v>1</v>
      </c>
      <c r="F276" s="283" t="s">
        <v>727</v>
      </c>
      <c r="G276" s="281"/>
      <c r="H276" s="282" t="s">
        <v>1</v>
      </c>
      <c r="I276" s="284"/>
      <c r="J276" s="281"/>
      <c r="K276" s="281"/>
      <c r="L276" s="285"/>
      <c r="M276" s="286"/>
      <c r="N276" s="287"/>
      <c r="O276" s="287"/>
      <c r="P276" s="287"/>
      <c r="Q276" s="287"/>
      <c r="R276" s="287"/>
      <c r="S276" s="287"/>
      <c r="T276" s="288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89" t="s">
        <v>143</v>
      </c>
      <c r="AU276" s="289" t="s">
        <v>86</v>
      </c>
      <c r="AV276" s="15" t="s">
        <v>84</v>
      </c>
      <c r="AW276" s="15" t="s">
        <v>32</v>
      </c>
      <c r="AX276" s="15" t="s">
        <v>76</v>
      </c>
      <c r="AY276" s="289" t="s">
        <v>133</v>
      </c>
    </row>
    <row r="277" s="15" customFormat="1">
      <c r="A277" s="15"/>
      <c r="B277" s="280"/>
      <c r="C277" s="281"/>
      <c r="D277" s="234" t="s">
        <v>143</v>
      </c>
      <c r="E277" s="282" t="s">
        <v>1</v>
      </c>
      <c r="F277" s="283" t="s">
        <v>793</v>
      </c>
      <c r="G277" s="281"/>
      <c r="H277" s="282" t="s">
        <v>1</v>
      </c>
      <c r="I277" s="284"/>
      <c r="J277" s="281"/>
      <c r="K277" s="281"/>
      <c r="L277" s="285"/>
      <c r="M277" s="286"/>
      <c r="N277" s="287"/>
      <c r="O277" s="287"/>
      <c r="P277" s="287"/>
      <c r="Q277" s="287"/>
      <c r="R277" s="287"/>
      <c r="S277" s="287"/>
      <c r="T277" s="28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89" t="s">
        <v>143</v>
      </c>
      <c r="AU277" s="289" t="s">
        <v>86</v>
      </c>
      <c r="AV277" s="15" t="s">
        <v>84</v>
      </c>
      <c r="AW277" s="15" t="s">
        <v>32</v>
      </c>
      <c r="AX277" s="15" t="s">
        <v>76</v>
      </c>
      <c r="AY277" s="289" t="s">
        <v>133</v>
      </c>
    </row>
    <row r="278" s="13" customFormat="1">
      <c r="A278" s="13"/>
      <c r="B278" s="239"/>
      <c r="C278" s="240"/>
      <c r="D278" s="234" t="s">
        <v>143</v>
      </c>
      <c r="E278" s="241" t="s">
        <v>1</v>
      </c>
      <c r="F278" s="242" t="s">
        <v>794</v>
      </c>
      <c r="G278" s="240"/>
      <c r="H278" s="243">
        <v>0.34999999999999998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143</v>
      </c>
      <c r="AU278" s="249" t="s">
        <v>86</v>
      </c>
      <c r="AV278" s="13" t="s">
        <v>86</v>
      </c>
      <c r="AW278" s="13" t="s">
        <v>32</v>
      </c>
      <c r="AX278" s="13" t="s">
        <v>76</v>
      </c>
      <c r="AY278" s="249" t="s">
        <v>133</v>
      </c>
    </row>
    <row r="279" s="14" customFormat="1">
      <c r="A279" s="14"/>
      <c r="B279" s="261"/>
      <c r="C279" s="262"/>
      <c r="D279" s="234" t="s">
        <v>143</v>
      </c>
      <c r="E279" s="263" t="s">
        <v>1</v>
      </c>
      <c r="F279" s="264" t="s">
        <v>218</v>
      </c>
      <c r="G279" s="262"/>
      <c r="H279" s="265">
        <v>0.34999999999999998</v>
      </c>
      <c r="I279" s="266"/>
      <c r="J279" s="262"/>
      <c r="K279" s="262"/>
      <c r="L279" s="267"/>
      <c r="M279" s="268"/>
      <c r="N279" s="269"/>
      <c r="O279" s="269"/>
      <c r="P279" s="269"/>
      <c r="Q279" s="269"/>
      <c r="R279" s="269"/>
      <c r="S279" s="269"/>
      <c r="T279" s="27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71" t="s">
        <v>143</v>
      </c>
      <c r="AU279" s="271" t="s">
        <v>86</v>
      </c>
      <c r="AV279" s="14" t="s">
        <v>139</v>
      </c>
      <c r="AW279" s="14" t="s">
        <v>32</v>
      </c>
      <c r="AX279" s="14" t="s">
        <v>84</v>
      </c>
      <c r="AY279" s="271" t="s">
        <v>133</v>
      </c>
    </row>
    <row r="280" s="2" customFormat="1" ht="24.15" customHeight="1">
      <c r="A280" s="38"/>
      <c r="B280" s="39"/>
      <c r="C280" s="250" t="s">
        <v>259</v>
      </c>
      <c r="D280" s="250" t="s">
        <v>183</v>
      </c>
      <c r="E280" s="251" t="s">
        <v>254</v>
      </c>
      <c r="F280" s="252" t="s">
        <v>795</v>
      </c>
      <c r="G280" s="253" t="s">
        <v>138</v>
      </c>
      <c r="H280" s="254">
        <v>0.80000000000000004</v>
      </c>
      <c r="I280" s="255"/>
      <c r="J280" s="256">
        <f>ROUND(I280*H280,2)</f>
        <v>0</v>
      </c>
      <c r="K280" s="257"/>
      <c r="L280" s="258"/>
      <c r="M280" s="259" t="s">
        <v>1</v>
      </c>
      <c r="N280" s="260" t="s">
        <v>41</v>
      </c>
      <c r="O280" s="91"/>
      <c r="P280" s="230">
        <f>O280*H280</f>
        <v>0</v>
      </c>
      <c r="Q280" s="230">
        <v>0</v>
      </c>
      <c r="R280" s="230">
        <f>Q280*H280</f>
        <v>0</v>
      </c>
      <c r="S280" s="230">
        <v>0</v>
      </c>
      <c r="T280" s="231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2" t="s">
        <v>177</v>
      </c>
      <c r="AT280" s="232" t="s">
        <v>183</v>
      </c>
      <c r="AU280" s="232" t="s">
        <v>86</v>
      </c>
      <c r="AY280" s="17" t="s">
        <v>133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7" t="s">
        <v>84</v>
      </c>
      <c r="BK280" s="233">
        <f>ROUND(I280*H280,2)</f>
        <v>0</v>
      </c>
      <c r="BL280" s="17" t="s">
        <v>139</v>
      </c>
      <c r="BM280" s="232" t="s">
        <v>390</v>
      </c>
    </row>
    <row r="281" s="2" customFormat="1">
      <c r="A281" s="38"/>
      <c r="B281" s="39"/>
      <c r="C281" s="40"/>
      <c r="D281" s="234" t="s">
        <v>141</v>
      </c>
      <c r="E281" s="40"/>
      <c r="F281" s="235" t="s">
        <v>795</v>
      </c>
      <c r="G281" s="40"/>
      <c r="H281" s="40"/>
      <c r="I281" s="236"/>
      <c r="J281" s="40"/>
      <c r="K281" s="40"/>
      <c r="L281" s="44"/>
      <c r="M281" s="237"/>
      <c r="N281" s="238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141</v>
      </c>
      <c r="AU281" s="17" t="s">
        <v>86</v>
      </c>
    </row>
    <row r="282" s="15" customFormat="1">
      <c r="A282" s="15"/>
      <c r="B282" s="280"/>
      <c r="C282" s="281"/>
      <c r="D282" s="234" t="s">
        <v>143</v>
      </c>
      <c r="E282" s="282" t="s">
        <v>1</v>
      </c>
      <c r="F282" s="283" t="s">
        <v>727</v>
      </c>
      <c r="G282" s="281"/>
      <c r="H282" s="282" t="s">
        <v>1</v>
      </c>
      <c r="I282" s="284"/>
      <c r="J282" s="281"/>
      <c r="K282" s="281"/>
      <c r="L282" s="285"/>
      <c r="M282" s="286"/>
      <c r="N282" s="287"/>
      <c r="O282" s="287"/>
      <c r="P282" s="287"/>
      <c r="Q282" s="287"/>
      <c r="R282" s="287"/>
      <c r="S282" s="287"/>
      <c r="T282" s="28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89" t="s">
        <v>143</v>
      </c>
      <c r="AU282" s="289" t="s">
        <v>86</v>
      </c>
      <c r="AV282" s="15" t="s">
        <v>84</v>
      </c>
      <c r="AW282" s="15" t="s">
        <v>32</v>
      </c>
      <c r="AX282" s="15" t="s">
        <v>76</v>
      </c>
      <c r="AY282" s="289" t="s">
        <v>133</v>
      </c>
    </row>
    <row r="283" s="15" customFormat="1">
      <c r="A283" s="15"/>
      <c r="B283" s="280"/>
      <c r="C283" s="281"/>
      <c r="D283" s="234" t="s">
        <v>143</v>
      </c>
      <c r="E283" s="282" t="s">
        <v>1</v>
      </c>
      <c r="F283" s="283" t="s">
        <v>786</v>
      </c>
      <c r="G283" s="281"/>
      <c r="H283" s="282" t="s">
        <v>1</v>
      </c>
      <c r="I283" s="284"/>
      <c r="J283" s="281"/>
      <c r="K283" s="281"/>
      <c r="L283" s="285"/>
      <c r="M283" s="286"/>
      <c r="N283" s="287"/>
      <c r="O283" s="287"/>
      <c r="P283" s="287"/>
      <c r="Q283" s="287"/>
      <c r="R283" s="287"/>
      <c r="S283" s="287"/>
      <c r="T283" s="288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89" t="s">
        <v>143</v>
      </c>
      <c r="AU283" s="289" t="s">
        <v>86</v>
      </c>
      <c r="AV283" s="15" t="s">
        <v>84</v>
      </c>
      <c r="AW283" s="15" t="s">
        <v>32</v>
      </c>
      <c r="AX283" s="15" t="s">
        <v>76</v>
      </c>
      <c r="AY283" s="289" t="s">
        <v>133</v>
      </c>
    </row>
    <row r="284" s="13" customFormat="1">
      <c r="A284" s="13"/>
      <c r="B284" s="239"/>
      <c r="C284" s="240"/>
      <c r="D284" s="234" t="s">
        <v>143</v>
      </c>
      <c r="E284" s="241" t="s">
        <v>1</v>
      </c>
      <c r="F284" s="242" t="s">
        <v>735</v>
      </c>
      <c r="G284" s="240"/>
      <c r="H284" s="243">
        <v>0.80000000000000004</v>
      </c>
      <c r="I284" s="244"/>
      <c r="J284" s="240"/>
      <c r="K284" s="240"/>
      <c r="L284" s="245"/>
      <c r="M284" s="246"/>
      <c r="N284" s="247"/>
      <c r="O284" s="247"/>
      <c r="P284" s="247"/>
      <c r="Q284" s="247"/>
      <c r="R284" s="247"/>
      <c r="S284" s="247"/>
      <c r="T284" s="24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9" t="s">
        <v>143</v>
      </c>
      <c r="AU284" s="249" t="s">
        <v>86</v>
      </c>
      <c r="AV284" s="13" t="s">
        <v>86</v>
      </c>
      <c r="AW284" s="13" t="s">
        <v>32</v>
      </c>
      <c r="AX284" s="13" t="s">
        <v>76</v>
      </c>
      <c r="AY284" s="249" t="s">
        <v>133</v>
      </c>
    </row>
    <row r="285" s="14" customFormat="1">
      <c r="A285" s="14"/>
      <c r="B285" s="261"/>
      <c r="C285" s="262"/>
      <c r="D285" s="234" t="s">
        <v>143</v>
      </c>
      <c r="E285" s="263" t="s">
        <v>1</v>
      </c>
      <c r="F285" s="264" t="s">
        <v>218</v>
      </c>
      <c r="G285" s="262"/>
      <c r="H285" s="265">
        <v>0.80000000000000004</v>
      </c>
      <c r="I285" s="266"/>
      <c r="J285" s="262"/>
      <c r="K285" s="262"/>
      <c r="L285" s="267"/>
      <c r="M285" s="268"/>
      <c r="N285" s="269"/>
      <c r="O285" s="269"/>
      <c r="P285" s="269"/>
      <c r="Q285" s="269"/>
      <c r="R285" s="269"/>
      <c r="S285" s="269"/>
      <c r="T285" s="27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71" t="s">
        <v>143</v>
      </c>
      <c r="AU285" s="271" t="s">
        <v>86</v>
      </c>
      <c r="AV285" s="14" t="s">
        <v>139</v>
      </c>
      <c r="AW285" s="14" t="s">
        <v>32</v>
      </c>
      <c r="AX285" s="14" t="s">
        <v>84</v>
      </c>
      <c r="AY285" s="271" t="s">
        <v>133</v>
      </c>
    </row>
    <row r="286" s="12" customFormat="1" ht="22.8" customHeight="1">
      <c r="A286" s="12"/>
      <c r="B286" s="204"/>
      <c r="C286" s="205"/>
      <c r="D286" s="206" t="s">
        <v>75</v>
      </c>
      <c r="E286" s="218" t="s">
        <v>182</v>
      </c>
      <c r="F286" s="218" t="s">
        <v>796</v>
      </c>
      <c r="G286" s="205"/>
      <c r="H286" s="205"/>
      <c r="I286" s="208"/>
      <c r="J286" s="219">
        <f>BK286</f>
        <v>0</v>
      </c>
      <c r="K286" s="205"/>
      <c r="L286" s="210"/>
      <c r="M286" s="211"/>
      <c r="N286" s="212"/>
      <c r="O286" s="212"/>
      <c r="P286" s="213">
        <f>SUM(P287:P294)</f>
        <v>0</v>
      </c>
      <c r="Q286" s="212"/>
      <c r="R286" s="213">
        <f>SUM(R287:R294)</f>
        <v>0</v>
      </c>
      <c r="S286" s="212"/>
      <c r="T286" s="214">
        <f>SUM(T287:T294)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5" t="s">
        <v>84</v>
      </c>
      <c r="AT286" s="216" t="s">
        <v>75</v>
      </c>
      <c r="AU286" s="216" t="s">
        <v>84</v>
      </c>
      <c r="AY286" s="215" t="s">
        <v>133</v>
      </c>
      <c r="BK286" s="217">
        <f>SUM(BK287:BK294)</f>
        <v>0</v>
      </c>
    </row>
    <row r="287" s="2" customFormat="1" ht="55.5" customHeight="1">
      <c r="A287" s="38"/>
      <c r="B287" s="39"/>
      <c r="C287" s="220" t="s">
        <v>264</v>
      </c>
      <c r="D287" s="220" t="s">
        <v>135</v>
      </c>
      <c r="E287" s="221" t="s">
        <v>797</v>
      </c>
      <c r="F287" s="222" t="s">
        <v>798</v>
      </c>
      <c r="G287" s="223" t="s">
        <v>138</v>
      </c>
      <c r="H287" s="224">
        <v>4.2999999999999998</v>
      </c>
      <c r="I287" s="225"/>
      <c r="J287" s="226">
        <f>ROUND(I287*H287,2)</f>
        <v>0</v>
      </c>
      <c r="K287" s="227"/>
      <c r="L287" s="44"/>
      <c r="M287" s="228" t="s">
        <v>1</v>
      </c>
      <c r="N287" s="229" t="s">
        <v>41</v>
      </c>
      <c r="O287" s="91"/>
      <c r="P287" s="230">
        <f>O287*H287</f>
        <v>0</v>
      </c>
      <c r="Q287" s="230">
        <v>0</v>
      </c>
      <c r="R287" s="230">
        <f>Q287*H287</f>
        <v>0</v>
      </c>
      <c r="S287" s="230">
        <v>0</v>
      </c>
      <c r="T287" s="231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2" t="s">
        <v>139</v>
      </c>
      <c r="AT287" s="232" t="s">
        <v>135</v>
      </c>
      <c r="AU287" s="232" t="s">
        <v>86</v>
      </c>
      <c r="AY287" s="17" t="s">
        <v>133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7" t="s">
        <v>84</v>
      </c>
      <c r="BK287" s="233">
        <f>ROUND(I287*H287,2)</f>
        <v>0</v>
      </c>
      <c r="BL287" s="17" t="s">
        <v>139</v>
      </c>
      <c r="BM287" s="232" t="s">
        <v>402</v>
      </c>
    </row>
    <row r="288" s="2" customFormat="1">
      <c r="A288" s="38"/>
      <c r="B288" s="39"/>
      <c r="C288" s="40"/>
      <c r="D288" s="234" t="s">
        <v>141</v>
      </c>
      <c r="E288" s="40"/>
      <c r="F288" s="235" t="s">
        <v>798</v>
      </c>
      <c r="G288" s="40"/>
      <c r="H288" s="40"/>
      <c r="I288" s="236"/>
      <c r="J288" s="40"/>
      <c r="K288" s="40"/>
      <c r="L288" s="44"/>
      <c r="M288" s="237"/>
      <c r="N288" s="238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141</v>
      </c>
      <c r="AU288" s="17" t="s">
        <v>86</v>
      </c>
    </row>
    <row r="289" s="15" customFormat="1">
      <c r="A289" s="15"/>
      <c r="B289" s="280"/>
      <c r="C289" s="281"/>
      <c r="D289" s="234" t="s">
        <v>143</v>
      </c>
      <c r="E289" s="282" t="s">
        <v>1</v>
      </c>
      <c r="F289" s="283" t="s">
        <v>727</v>
      </c>
      <c r="G289" s="281"/>
      <c r="H289" s="282" t="s">
        <v>1</v>
      </c>
      <c r="I289" s="284"/>
      <c r="J289" s="281"/>
      <c r="K289" s="281"/>
      <c r="L289" s="285"/>
      <c r="M289" s="286"/>
      <c r="N289" s="287"/>
      <c r="O289" s="287"/>
      <c r="P289" s="287"/>
      <c r="Q289" s="287"/>
      <c r="R289" s="287"/>
      <c r="S289" s="287"/>
      <c r="T289" s="28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89" t="s">
        <v>143</v>
      </c>
      <c r="AU289" s="289" t="s">
        <v>86</v>
      </c>
      <c r="AV289" s="15" t="s">
        <v>84</v>
      </c>
      <c r="AW289" s="15" t="s">
        <v>32</v>
      </c>
      <c r="AX289" s="15" t="s">
        <v>76</v>
      </c>
      <c r="AY289" s="289" t="s">
        <v>133</v>
      </c>
    </row>
    <row r="290" s="15" customFormat="1">
      <c r="A290" s="15"/>
      <c r="B290" s="280"/>
      <c r="C290" s="281"/>
      <c r="D290" s="234" t="s">
        <v>143</v>
      </c>
      <c r="E290" s="282" t="s">
        <v>1</v>
      </c>
      <c r="F290" s="283" t="s">
        <v>785</v>
      </c>
      <c r="G290" s="281"/>
      <c r="H290" s="282" t="s">
        <v>1</v>
      </c>
      <c r="I290" s="284"/>
      <c r="J290" s="281"/>
      <c r="K290" s="281"/>
      <c r="L290" s="285"/>
      <c r="M290" s="286"/>
      <c r="N290" s="287"/>
      <c r="O290" s="287"/>
      <c r="P290" s="287"/>
      <c r="Q290" s="287"/>
      <c r="R290" s="287"/>
      <c r="S290" s="287"/>
      <c r="T290" s="288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89" t="s">
        <v>143</v>
      </c>
      <c r="AU290" s="289" t="s">
        <v>86</v>
      </c>
      <c r="AV290" s="15" t="s">
        <v>84</v>
      </c>
      <c r="AW290" s="15" t="s">
        <v>32</v>
      </c>
      <c r="AX290" s="15" t="s">
        <v>76</v>
      </c>
      <c r="AY290" s="289" t="s">
        <v>133</v>
      </c>
    </row>
    <row r="291" s="13" customFormat="1">
      <c r="A291" s="13"/>
      <c r="B291" s="239"/>
      <c r="C291" s="240"/>
      <c r="D291" s="234" t="s">
        <v>143</v>
      </c>
      <c r="E291" s="241" t="s">
        <v>1</v>
      </c>
      <c r="F291" s="242" t="s">
        <v>799</v>
      </c>
      <c r="G291" s="240"/>
      <c r="H291" s="243">
        <v>3.5</v>
      </c>
      <c r="I291" s="244"/>
      <c r="J291" s="240"/>
      <c r="K291" s="240"/>
      <c r="L291" s="245"/>
      <c r="M291" s="246"/>
      <c r="N291" s="247"/>
      <c r="O291" s="247"/>
      <c r="P291" s="247"/>
      <c r="Q291" s="247"/>
      <c r="R291" s="247"/>
      <c r="S291" s="247"/>
      <c r="T291" s="24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9" t="s">
        <v>143</v>
      </c>
      <c r="AU291" s="249" t="s">
        <v>86</v>
      </c>
      <c r="AV291" s="13" t="s">
        <v>86</v>
      </c>
      <c r="AW291" s="13" t="s">
        <v>32</v>
      </c>
      <c r="AX291" s="13" t="s">
        <v>76</v>
      </c>
      <c r="AY291" s="249" t="s">
        <v>133</v>
      </c>
    </row>
    <row r="292" s="15" customFormat="1">
      <c r="A292" s="15"/>
      <c r="B292" s="280"/>
      <c r="C292" s="281"/>
      <c r="D292" s="234" t="s">
        <v>143</v>
      </c>
      <c r="E292" s="282" t="s">
        <v>1</v>
      </c>
      <c r="F292" s="283" t="s">
        <v>786</v>
      </c>
      <c r="G292" s="281"/>
      <c r="H292" s="282" t="s">
        <v>1</v>
      </c>
      <c r="I292" s="284"/>
      <c r="J292" s="281"/>
      <c r="K292" s="281"/>
      <c r="L292" s="285"/>
      <c r="M292" s="286"/>
      <c r="N292" s="287"/>
      <c r="O292" s="287"/>
      <c r="P292" s="287"/>
      <c r="Q292" s="287"/>
      <c r="R292" s="287"/>
      <c r="S292" s="287"/>
      <c r="T292" s="288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89" t="s">
        <v>143</v>
      </c>
      <c r="AU292" s="289" t="s">
        <v>86</v>
      </c>
      <c r="AV292" s="15" t="s">
        <v>84</v>
      </c>
      <c r="AW292" s="15" t="s">
        <v>32</v>
      </c>
      <c r="AX292" s="15" t="s">
        <v>76</v>
      </c>
      <c r="AY292" s="289" t="s">
        <v>133</v>
      </c>
    </row>
    <row r="293" s="13" customFormat="1">
      <c r="A293" s="13"/>
      <c r="B293" s="239"/>
      <c r="C293" s="240"/>
      <c r="D293" s="234" t="s">
        <v>143</v>
      </c>
      <c r="E293" s="241" t="s">
        <v>1</v>
      </c>
      <c r="F293" s="242" t="s">
        <v>735</v>
      </c>
      <c r="G293" s="240"/>
      <c r="H293" s="243">
        <v>0.80000000000000004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143</v>
      </c>
      <c r="AU293" s="249" t="s">
        <v>86</v>
      </c>
      <c r="AV293" s="13" t="s">
        <v>86</v>
      </c>
      <c r="AW293" s="13" t="s">
        <v>32</v>
      </c>
      <c r="AX293" s="13" t="s">
        <v>76</v>
      </c>
      <c r="AY293" s="249" t="s">
        <v>133</v>
      </c>
    </row>
    <row r="294" s="14" customFormat="1">
      <c r="A294" s="14"/>
      <c r="B294" s="261"/>
      <c r="C294" s="262"/>
      <c r="D294" s="234" t="s">
        <v>143</v>
      </c>
      <c r="E294" s="263" t="s">
        <v>1</v>
      </c>
      <c r="F294" s="264" t="s">
        <v>736</v>
      </c>
      <c r="G294" s="262"/>
      <c r="H294" s="265">
        <v>4.2999999999999998</v>
      </c>
      <c r="I294" s="266"/>
      <c r="J294" s="262"/>
      <c r="K294" s="262"/>
      <c r="L294" s="267"/>
      <c r="M294" s="268"/>
      <c r="N294" s="269"/>
      <c r="O294" s="269"/>
      <c r="P294" s="269"/>
      <c r="Q294" s="269"/>
      <c r="R294" s="269"/>
      <c r="S294" s="269"/>
      <c r="T294" s="27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71" t="s">
        <v>143</v>
      </c>
      <c r="AU294" s="271" t="s">
        <v>86</v>
      </c>
      <c r="AV294" s="14" t="s">
        <v>139</v>
      </c>
      <c r="AW294" s="14" t="s">
        <v>32</v>
      </c>
      <c r="AX294" s="14" t="s">
        <v>84</v>
      </c>
      <c r="AY294" s="271" t="s">
        <v>133</v>
      </c>
    </row>
    <row r="295" s="12" customFormat="1" ht="22.8" customHeight="1">
      <c r="A295" s="12"/>
      <c r="B295" s="204"/>
      <c r="C295" s="205"/>
      <c r="D295" s="206" t="s">
        <v>75</v>
      </c>
      <c r="E295" s="218" t="s">
        <v>469</v>
      </c>
      <c r="F295" s="218" t="s">
        <v>800</v>
      </c>
      <c r="G295" s="205"/>
      <c r="H295" s="205"/>
      <c r="I295" s="208"/>
      <c r="J295" s="219">
        <f>BK295</f>
        <v>0</v>
      </c>
      <c r="K295" s="205"/>
      <c r="L295" s="210"/>
      <c r="M295" s="211"/>
      <c r="N295" s="212"/>
      <c r="O295" s="212"/>
      <c r="P295" s="213">
        <f>SUM(P296:P297)</f>
        <v>0</v>
      </c>
      <c r="Q295" s="212"/>
      <c r="R295" s="213">
        <f>SUM(R296:R297)</f>
        <v>0</v>
      </c>
      <c r="S295" s="212"/>
      <c r="T295" s="214">
        <f>SUM(T296:T297)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5" t="s">
        <v>84</v>
      </c>
      <c r="AT295" s="216" t="s">
        <v>75</v>
      </c>
      <c r="AU295" s="216" t="s">
        <v>84</v>
      </c>
      <c r="AY295" s="215" t="s">
        <v>133</v>
      </c>
      <c r="BK295" s="217">
        <f>SUM(BK296:BK297)</f>
        <v>0</v>
      </c>
    </row>
    <row r="296" s="2" customFormat="1" ht="37.8" customHeight="1">
      <c r="A296" s="38"/>
      <c r="B296" s="39"/>
      <c r="C296" s="220" t="s">
        <v>269</v>
      </c>
      <c r="D296" s="220" t="s">
        <v>135</v>
      </c>
      <c r="E296" s="221" t="s">
        <v>801</v>
      </c>
      <c r="F296" s="222" t="s">
        <v>802</v>
      </c>
      <c r="G296" s="223" t="s">
        <v>197</v>
      </c>
      <c r="H296" s="224">
        <v>0.53300000000000003</v>
      </c>
      <c r="I296" s="225"/>
      <c r="J296" s="226">
        <f>ROUND(I296*H296,2)</f>
        <v>0</v>
      </c>
      <c r="K296" s="227"/>
      <c r="L296" s="44"/>
      <c r="M296" s="228" t="s">
        <v>1</v>
      </c>
      <c r="N296" s="229" t="s">
        <v>41</v>
      </c>
      <c r="O296" s="91"/>
      <c r="P296" s="230">
        <f>O296*H296</f>
        <v>0</v>
      </c>
      <c r="Q296" s="230">
        <v>0</v>
      </c>
      <c r="R296" s="230">
        <f>Q296*H296</f>
        <v>0</v>
      </c>
      <c r="S296" s="230">
        <v>0</v>
      </c>
      <c r="T296" s="231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2" t="s">
        <v>139</v>
      </c>
      <c r="AT296" s="232" t="s">
        <v>135</v>
      </c>
      <c r="AU296" s="232" t="s">
        <v>86</v>
      </c>
      <c r="AY296" s="17" t="s">
        <v>133</v>
      </c>
      <c r="BE296" s="233">
        <f>IF(N296="základní",J296,0)</f>
        <v>0</v>
      </c>
      <c r="BF296" s="233">
        <f>IF(N296="snížená",J296,0)</f>
        <v>0</v>
      </c>
      <c r="BG296" s="233">
        <f>IF(N296="zákl. přenesená",J296,0)</f>
        <v>0</v>
      </c>
      <c r="BH296" s="233">
        <f>IF(N296="sníž. přenesená",J296,0)</f>
        <v>0</v>
      </c>
      <c r="BI296" s="233">
        <f>IF(N296="nulová",J296,0)</f>
        <v>0</v>
      </c>
      <c r="BJ296" s="17" t="s">
        <v>84</v>
      </c>
      <c r="BK296" s="233">
        <f>ROUND(I296*H296,2)</f>
        <v>0</v>
      </c>
      <c r="BL296" s="17" t="s">
        <v>139</v>
      </c>
      <c r="BM296" s="232" t="s">
        <v>412</v>
      </c>
    </row>
    <row r="297" s="2" customFormat="1">
      <c r="A297" s="38"/>
      <c r="B297" s="39"/>
      <c r="C297" s="40"/>
      <c r="D297" s="234" t="s">
        <v>141</v>
      </c>
      <c r="E297" s="40"/>
      <c r="F297" s="235" t="s">
        <v>802</v>
      </c>
      <c r="G297" s="40"/>
      <c r="H297" s="40"/>
      <c r="I297" s="236"/>
      <c r="J297" s="40"/>
      <c r="K297" s="40"/>
      <c r="L297" s="44"/>
      <c r="M297" s="237"/>
      <c r="N297" s="238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141</v>
      </c>
      <c r="AU297" s="17" t="s">
        <v>86</v>
      </c>
    </row>
    <row r="298" s="12" customFormat="1" ht="25.92" customHeight="1">
      <c r="A298" s="12"/>
      <c r="B298" s="204"/>
      <c r="C298" s="205"/>
      <c r="D298" s="206" t="s">
        <v>75</v>
      </c>
      <c r="E298" s="207" t="s">
        <v>183</v>
      </c>
      <c r="F298" s="207" t="s">
        <v>803</v>
      </c>
      <c r="G298" s="205"/>
      <c r="H298" s="205"/>
      <c r="I298" s="208"/>
      <c r="J298" s="209">
        <f>BK298</f>
        <v>0</v>
      </c>
      <c r="K298" s="205"/>
      <c r="L298" s="210"/>
      <c r="M298" s="211"/>
      <c r="N298" s="212"/>
      <c r="O298" s="212"/>
      <c r="P298" s="213">
        <f>P299+P339+P603</f>
        <v>0</v>
      </c>
      <c r="Q298" s="212"/>
      <c r="R298" s="213">
        <f>R299+R339+R603</f>
        <v>0</v>
      </c>
      <c r="S298" s="212"/>
      <c r="T298" s="214">
        <f>T299+T339+T603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5" t="s">
        <v>149</v>
      </c>
      <c r="AT298" s="216" t="s">
        <v>75</v>
      </c>
      <c r="AU298" s="216" t="s">
        <v>76</v>
      </c>
      <c r="AY298" s="215" t="s">
        <v>133</v>
      </c>
      <c r="BK298" s="217">
        <f>BK299+BK339+BK603</f>
        <v>0</v>
      </c>
    </row>
    <row r="299" s="12" customFormat="1" ht="22.8" customHeight="1">
      <c r="A299" s="12"/>
      <c r="B299" s="204"/>
      <c r="C299" s="205"/>
      <c r="D299" s="206" t="s">
        <v>75</v>
      </c>
      <c r="E299" s="218" t="s">
        <v>804</v>
      </c>
      <c r="F299" s="218" t="s">
        <v>805</v>
      </c>
      <c r="G299" s="205"/>
      <c r="H299" s="205"/>
      <c r="I299" s="208"/>
      <c r="J299" s="219">
        <f>BK299</f>
        <v>0</v>
      </c>
      <c r="K299" s="205"/>
      <c r="L299" s="210"/>
      <c r="M299" s="211"/>
      <c r="N299" s="212"/>
      <c r="O299" s="212"/>
      <c r="P299" s="213">
        <f>SUM(P300:P338)</f>
        <v>0</v>
      </c>
      <c r="Q299" s="212"/>
      <c r="R299" s="213">
        <f>SUM(R300:R338)</f>
        <v>0</v>
      </c>
      <c r="S299" s="212"/>
      <c r="T299" s="214">
        <f>SUM(T300:T338)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5" t="s">
        <v>149</v>
      </c>
      <c r="AT299" s="216" t="s">
        <v>75</v>
      </c>
      <c r="AU299" s="216" t="s">
        <v>84</v>
      </c>
      <c r="AY299" s="215" t="s">
        <v>133</v>
      </c>
      <c r="BK299" s="217">
        <f>SUM(BK300:BK338)</f>
        <v>0</v>
      </c>
    </row>
    <row r="300" s="2" customFormat="1" ht="21.75" customHeight="1">
      <c r="A300" s="38"/>
      <c r="B300" s="39"/>
      <c r="C300" s="220" t="s">
        <v>275</v>
      </c>
      <c r="D300" s="220" t="s">
        <v>135</v>
      </c>
      <c r="E300" s="221" t="s">
        <v>806</v>
      </c>
      <c r="F300" s="222" t="s">
        <v>807</v>
      </c>
      <c r="G300" s="223" t="s">
        <v>203</v>
      </c>
      <c r="H300" s="224">
        <v>4</v>
      </c>
      <c r="I300" s="225"/>
      <c r="J300" s="226">
        <f>ROUND(I300*H300,2)</f>
        <v>0</v>
      </c>
      <c r="K300" s="227"/>
      <c r="L300" s="44"/>
      <c r="M300" s="228" t="s">
        <v>1</v>
      </c>
      <c r="N300" s="229" t="s">
        <v>41</v>
      </c>
      <c r="O300" s="91"/>
      <c r="P300" s="230">
        <f>O300*H300</f>
        <v>0</v>
      </c>
      <c r="Q300" s="230">
        <v>0</v>
      </c>
      <c r="R300" s="230">
        <f>Q300*H300</f>
        <v>0</v>
      </c>
      <c r="S300" s="230">
        <v>0</v>
      </c>
      <c r="T300" s="231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2" t="s">
        <v>497</v>
      </c>
      <c r="AT300" s="232" t="s">
        <v>135</v>
      </c>
      <c r="AU300" s="232" t="s">
        <v>86</v>
      </c>
      <c r="AY300" s="17" t="s">
        <v>133</v>
      </c>
      <c r="BE300" s="233">
        <f>IF(N300="základní",J300,0)</f>
        <v>0</v>
      </c>
      <c r="BF300" s="233">
        <f>IF(N300="snížená",J300,0)</f>
        <v>0</v>
      </c>
      <c r="BG300" s="233">
        <f>IF(N300="zákl. přenesená",J300,0)</f>
        <v>0</v>
      </c>
      <c r="BH300" s="233">
        <f>IF(N300="sníž. přenesená",J300,0)</f>
        <v>0</v>
      </c>
      <c r="BI300" s="233">
        <f>IF(N300="nulová",J300,0)</f>
        <v>0</v>
      </c>
      <c r="BJ300" s="17" t="s">
        <v>84</v>
      </c>
      <c r="BK300" s="233">
        <f>ROUND(I300*H300,2)</f>
        <v>0</v>
      </c>
      <c r="BL300" s="17" t="s">
        <v>497</v>
      </c>
      <c r="BM300" s="232" t="s">
        <v>422</v>
      </c>
    </row>
    <row r="301" s="2" customFormat="1">
      <c r="A301" s="38"/>
      <c r="B301" s="39"/>
      <c r="C301" s="40"/>
      <c r="D301" s="234" t="s">
        <v>141</v>
      </c>
      <c r="E301" s="40"/>
      <c r="F301" s="235" t="s">
        <v>807</v>
      </c>
      <c r="G301" s="40"/>
      <c r="H301" s="40"/>
      <c r="I301" s="236"/>
      <c r="J301" s="40"/>
      <c r="K301" s="40"/>
      <c r="L301" s="44"/>
      <c r="M301" s="237"/>
      <c r="N301" s="238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141</v>
      </c>
      <c r="AU301" s="17" t="s">
        <v>86</v>
      </c>
    </row>
    <row r="302" s="15" customFormat="1">
      <c r="A302" s="15"/>
      <c r="B302" s="280"/>
      <c r="C302" s="281"/>
      <c r="D302" s="234" t="s">
        <v>143</v>
      </c>
      <c r="E302" s="282" t="s">
        <v>1</v>
      </c>
      <c r="F302" s="283" t="s">
        <v>808</v>
      </c>
      <c r="G302" s="281"/>
      <c r="H302" s="282" t="s">
        <v>1</v>
      </c>
      <c r="I302" s="284"/>
      <c r="J302" s="281"/>
      <c r="K302" s="281"/>
      <c r="L302" s="285"/>
      <c r="M302" s="286"/>
      <c r="N302" s="287"/>
      <c r="O302" s="287"/>
      <c r="P302" s="287"/>
      <c r="Q302" s="287"/>
      <c r="R302" s="287"/>
      <c r="S302" s="287"/>
      <c r="T302" s="288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89" t="s">
        <v>143</v>
      </c>
      <c r="AU302" s="289" t="s">
        <v>86</v>
      </c>
      <c r="AV302" s="15" t="s">
        <v>84</v>
      </c>
      <c r="AW302" s="15" t="s">
        <v>32</v>
      </c>
      <c r="AX302" s="15" t="s">
        <v>76</v>
      </c>
      <c r="AY302" s="289" t="s">
        <v>133</v>
      </c>
    </row>
    <row r="303" s="13" customFormat="1">
      <c r="A303" s="13"/>
      <c r="B303" s="239"/>
      <c r="C303" s="240"/>
      <c r="D303" s="234" t="s">
        <v>143</v>
      </c>
      <c r="E303" s="241" t="s">
        <v>1</v>
      </c>
      <c r="F303" s="242" t="s">
        <v>809</v>
      </c>
      <c r="G303" s="240"/>
      <c r="H303" s="243">
        <v>4</v>
      </c>
      <c r="I303" s="244"/>
      <c r="J303" s="240"/>
      <c r="K303" s="240"/>
      <c r="L303" s="245"/>
      <c r="M303" s="246"/>
      <c r="N303" s="247"/>
      <c r="O303" s="247"/>
      <c r="P303" s="247"/>
      <c r="Q303" s="247"/>
      <c r="R303" s="247"/>
      <c r="S303" s="247"/>
      <c r="T303" s="24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9" t="s">
        <v>143</v>
      </c>
      <c r="AU303" s="249" t="s">
        <v>86</v>
      </c>
      <c r="AV303" s="13" t="s">
        <v>86</v>
      </c>
      <c r="AW303" s="13" t="s">
        <v>32</v>
      </c>
      <c r="AX303" s="13" t="s">
        <v>76</v>
      </c>
      <c r="AY303" s="249" t="s">
        <v>133</v>
      </c>
    </row>
    <row r="304" s="14" customFormat="1">
      <c r="A304" s="14"/>
      <c r="B304" s="261"/>
      <c r="C304" s="262"/>
      <c r="D304" s="234" t="s">
        <v>143</v>
      </c>
      <c r="E304" s="263" t="s">
        <v>1</v>
      </c>
      <c r="F304" s="264" t="s">
        <v>218</v>
      </c>
      <c r="G304" s="262"/>
      <c r="H304" s="265">
        <v>4</v>
      </c>
      <c r="I304" s="266"/>
      <c r="J304" s="262"/>
      <c r="K304" s="262"/>
      <c r="L304" s="267"/>
      <c r="M304" s="268"/>
      <c r="N304" s="269"/>
      <c r="O304" s="269"/>
      <c r="P304" s="269"/>
      <c r="Q304" s="269"/>
      <c r="R304" s="269"/>
      <c r="S304" s="269"/>
      <c r="T304" s="27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71" t="s">
        <v>143</v>
      </c>
      <c r="AU304" s="271" t="s">
        <v>86</v>
      </c>
      <c r="AV304" s="14" t="s">
        <v>139</v>
      </c>
      <c r="AW304" s="14" t="s">
        <v>32</v>
      </c>
      <c r="AX304" s="14" t="s">
        <v>84</v>
      </c>
      <c r="AY304" s="271" t="s">
        <v>133</v>
      </c>
    </row>
    <row r="305" s="2" customFormat="1" ht="16.5" customHeight="1">
      <c r="A305" s="38"/>
      <c r="B305" s="39"/>
      <c r="C305" s="250" t="s">
        <v>281</v>
      </c>
      <c r="D305" s="250" t="s">
        <v>183</v>
      </c>
      <c r="E305" s="251" t="s">
        <v>810</v>
      </c>
      <c r="F305" s="252" t="s">
        <v>811</v>
      </c>
      <c r="G305" s="253" t="s">
        <v>203</v>
      </c>
      <c r="H305" s="254">
        <v>4</v>
      </c>
      <c r="I305" s="255"/>
      <c r="J305" s="256">
        <f>ROUND(I305*H305,2)</f>
        <v>0</v>
      </c>
      <c r="K305" s="257"/>
      <c r="L305" s="258"/>
      <c r="M305" s="259" t="s">
        <v>1</v>
      </c>
      <c r="N305" s="260" t="s">
        <v>41</v>
      </c>
      <c r="O305" s="91"/>
      <c r="P305" s="230">
        <f>O305*H305</f>
        <v>0</v>
      </c>
      <c r="Q305" s="230">
        <v>0</v>
      </c>
      <c r="R305" s="230">
        <f>Q305*H305</f>
        <v>0</v>
      </c>
      <c r="S305" s="230">
        <v>0</v>
      </c>
      <c r="T305" s="231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2" t="s">
        <v>812</v>
      </c>
      <c r="AT305" s="232" t="s">
        <v>183</v>
      </c>
      <c r="AU305" s="232" t="s">
        <v>86</v>
      </c>
      <c r="AY305" s="17" t="s">
        <v>133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7" t="s">
        <v>84</v>
      </c>
      <c r="BK305" s="233">
        <f>ROUND(I305*H305,2)</f>
        <v>0</v>
      </c>
      <c r="BL305" s="17" t="s">
        <v>497</v>
      </c>
      <c r="BM305" s="232" t="s">
        <v>434</v>
      </c>
    </row>
    <row r="306" s="2" customFormat="1">
      <c r="A306" s="38"/>
      <c r="B306" s="39"/>
      <c r="C306" s="40"/>
      <c r="D306" s="234" t="s">
        <v>141</v>
      </c>
      <c r="E306" s="40"/>
      <c r="F306" s="235" t="s">
        <v>811</v>
      </c>
      <c r="G306" s="40"/>
      <c r="H306" s="40"/>
      <c r="I306" s="236"/>
      <c r="J306" s="40"/>
      <c r="K306" s="40"/>
      <c r="L306" s="44"/>
      <c r="M306" s="237"/>
      <c r="N306" s="238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141</v>
      </c>
      <c r="AU306" s="17" t="s">
        <v>86</v>
      </c>
    </row>
    <row r="307" s="15" customFormat="1">
      <c r="A307" s="15"/>
      <c r="B307" s="280"/>
      <c r="C307" s="281"/>
      <c r="D307" s="234" t="s">
        <v>143</v>
      </c>
      <c r="E307" s="282" t="s">
        <v>1</v>
      </c>
      <c r="F307" s="283" t="s">
        <v>808</v>
      </c>
      <c r="G307" s="281"/>
      <c r="H307" s="282" t="s">
        <v>1</v>
      </c>
      <c r="I307" s="284"/>
      <c r="J307" s="281"/>
      <c r="K307" s="281"/>
      <c r="L307" s="285"/>
      <c r="M307" s="286"/>
      <c r="N307" s="287"/>
      <c r="O307" s="287"/>
      <c r="P307" s="287"/>
      <c r="Q307" s="287"/>
      <c r="R307" s="287"/>
      <c r="S307" s="287"/>
      <c r="T307" s="288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89" t="s">
        <v>143</v>
      </c>
      <c r="AU307" s="289" t="s">
        <v>86</v>
      </c>
      <c r="AV307" s="15" t="s">
        <v>84</v>
      </c>
      <c r="AW307" s="15" t="s">
        <v>32</v>
      </c>
      <c r="AX307" s="15" t="s">
        <v>76</v>
      </c>
      <c r="AY307" s="289" t="s">
        <v>133</v>
      </c>
    </row>
    <row r="308" s="13" customFormat="1">
      <c r="A308" s="13"/>
      <c r="B308" s="239"/>
      <c r="C308" s="240"/>
      <c r="D308" s="234" t="s">
        <v>143</v>
      </c>
      <c r="E308" s="241" t="s">
        <v>1</v>
      </c>
      <c r="F308" s="242" t="s">
        <v>809</v>
      </c>
      <c r="G308" s="240"/>
      <c r="H308" s="243">
        <v>4</v>
      </c>
      <c r="I308" s="244"/>
      <c r="J308" s="240"/>
      <c r="K308" s="240"/>
      <c r="L308" s="245"/>
      <c r="M308" s="246"/>
      <c r="N308" s="247"/>
      <c r="O308" s="247"/>
      <c r="P308" s="247"/>
      <c r="Q308" s="247"/>
      <c r="R308" s="247"/>
      <c r="S308" s="247"/>
      <c r="T308" s="24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9" t="s">
        <v>143</v>
      </c>
      <c r="AU308" s="249" t="s">
        <v>86</v>
      </c>
      <c r="AV308" s="13" t="s">
        <v>86</v>
      </c>
      <c r="AW308" s="13" t="s">
        <v>32</v>
      </c>
      <c r="AX308" s="13" t="s">
        <v>76</v>
      </c>
      <c r="AY308" s="249" t="s">
        <v>133</v>
      </c>
    </row>
    <row r="309" s="14" customFormat="1">
      <c r="A309" s="14"/>
      <c r="B309" s="261"/>
      <c r="C309" s="262"/>
      <c r="D309" s="234" t="s">
        <v>143</v>
      </c>
      <c r="E309" s="263" t="s">
        <v>1</v>
      </c>
      <c r="F309" s="264" t="s">
        <v>218</v>
      </c>
      <c r="G309" s="262"/>
      <c r="H309" s="265">
        <v>4</v>
      </c>
      <c r="I309" s="266"/>
      <c r="J309" s="262"/>
      <c r="K309" s="262"/>
      <c r="L309" s="267"/>
      <c r="M309" s="268"/>
      <c r="N309" s="269"/>
      <c r="O309" s="269"/>
      <c r="P309" s="269"/>
      <c r="Q309" s="269"/>
      <c r="R309" s="269"/>
      <c r="S309" s="269"/>
      <c r="T309" s="27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71" t="s">
        <v>143</v>
      </c>
      <c r="AU309" s="271" t="s">
        <v>86</v>
      </c>
      <c r="AV309" s="14" t="s">
        <v>139</v>
      </c>
      <c r="AW309" s="14" t="s">
        <v>32</v>
      </c>
      <c r="AX309" s="14" t="s">
        <v>84</v>
      </c>
      <c r="AY309" s="271" t="s">
        <v>133</v>
      </c>
    </row>
    <row r="310" s="2" customFormat="1" ht="24.15" customHeight="1">
      <c r="A310" s="38"/>
      <c r="B310" s="39"/>
      <c r="C310" s="220" t="s">
        <v>287</v>
      </c>
      <c r="D310" s="220" t="s">
        <v>135</v>
      </c>
      <c r="E310" s="221" t="s">
        <v>813</v>
      </c>
      <c r="F310" s="222" t="s">
        <v>814</v>
      </c>
      <c r="G310" s="223" t="s">
        <v>167</v>
      </c>
      <c r="H310" s="224">
        <v>26</v>
      </c>
      <c r="I310" s="225"/>
      <c r="J310" s="226">
        <f>ROUND(I310*H310,2)</f>
        <v>0</v>
      </c>
      <c r="K310" s="227"/>
      <c r="L310" s="44"/>
      <c r="M310" s="228" t="s">
        <v>1</v>
      </c>
      <c r="N310" s="229" t="s">
        <v>41</v>
      </c>
      <c r="O310" s="91"/>
      <c r="P310" s="230">
        <f>O310*H310</f>
        <v>0</v>
      </c>
      <c r="Q310" s="230">
        <v>0</v>
      </c>
      <c r="R310" s="230">
        <f>Q310*H310</f>
        <v>0</v>
      </c>
      <c r="S310" s="230">
        <v>0</v>
      </c>
      <c r="T310" s="231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2" t="s">
        <v>497</v>
      </c>
      <c r="AT310" s="232" t="s">
        <v>135</v>
      </c>
      <c r="AU310" s="232" t="s">
        <v>86</v>
      </c>
      <c r="AY310" s="17" t="s">
        <v>133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7" t="s">
        <v>84</v>
      </c>
      <c r="BK310" s="233">
        <f>ROUND(I310*H310,2)</f>
        <v>0</v>
      </c>
      <c r="BL310" s="17" t="s">
        <v>497</v>
      </c>
      <c r="BM310" s="232" t="s">
        <v>447</v>
      </c>
    </row>
    <row r="311" s="2" customFormat="1">
      <c r="A311" s="38"/>
      <c r="B311" s="39"/>
      <c r="C311" s="40"/>
      <c r="D311" s="234" t="s">
        <v>141</v>
      </c>
      <c r="E311" s="40"/>
      <c r="F311" s="235" t="s">
        <v>814</v>
      </c>
      <c r="G311" s="40"/>
      <c r="H311" s="40"/>
      <c r="I311" s="236"/>
      <c r="J311" s="40"/>
      <c r="K311" s="40"/>
      <c r="L311" s="44"/>
      <c r="M311" s="237"/>
      <c r="N311" s="238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141</v>
      </c>
      <c r="AU311" s="17" t="s">
        <v>86</v>
      </c>
    </row>
    <row r="312" s="15" customFormat="1">
      <c r="A312" s="15"/>
      <c r="B312" s="280"/>
      <c r="C312" s="281"/>
      <c r="D312" s="234" t="s">
        <v>143</v>
      </c>
      <c r="E312" s="282" t="s">
        <v>1</v>
      </c>
      <c r="F312" s="283" t="s">
        <v>815</v>
      </c>
      <c r="G312" s="281"/>
      <c r="H312" s="282" t="s">
        <v>1</v>
      </c>
      <c r="I312" s="284"/>
      <c r="J312" s="281"/>
      <c r="K312" s="281"/>
      <c r="L312" s="285"/>
      <c r="M312" s="286"/>
      <c r="N312" s="287"/>
      <c r="O312" s="287"/>
      <c r="P312" s="287"/>
      <c r="Q312" s="287"/>
      <c r="R312" s="287"/>
      <c r="S312" s="287"/>
      <c r="T312" s="288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89" t="s">
        <v>143</v>
      </c>
      <c r="AU312" s="289" t="s">
        <v>86</v>
      </c>
      <c r="AV312" s="15" t="s">
        <v>84</v>
      </c>
      <c r="AW312" s="15" t="s">
        <v>32</v>
      </c>
      <c r="AX312" s="15" t="s">
        <v>76</v>
      </c>
      <c r="AY312" s="289" t="s">
        <v>133</v>
      </c>
    </row>
    <row r="313" s="15" customFormat="1">
      <c r="A313" s="15"/>
      <c r="B313" s="280"/>
      <c r="C313" s="281"/>
      <c r="D313" s="234" t="s">
        <v>143</v>
      </c>
      <c r="E313" s="282" t="s">
        <v>1</v>
      </c>
      <c r="F313" s="283" t="s">
        <v>808</v>
      </c>
      <c r="G313" s="281"/>
      <c r="H313" s="282" t="s">
        <v>1</v>
      </c>
      <c r="I313" s="284"/>
      <c r="J313" s="281"/>
      <c r="K313" s="281"/>
      <c r="L313" s="285"/>
      <c r="M313" s="286"/>
      <c r="N313" s="287"/>
      <c r="O313" s="287"/>
      <c r="P313" s="287"/>
      <c r="Q313" s="287"/>
      <c r="R313" s="287"/>
      <c r="S313" s="287"/>
      <c r="T313" s="288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89" t="s">
        <v>143</v>
      </c>
      <c r="AU313" s="289" t="s">
        <v>86</v>
      </c>
      <c r="AV313" s="15" t="s">
        <v>84</v>
      </c>
      <c r="AW313" s="15" t="s">
        <v>32</v>
      </c>
      <c r="AX313" s="15" t="s">
        <v>76</v>
      </c>
      <c r="AY313" s="289" t="s">
        <v>133</v>
      </c>
    </row>
    <row r="314" s="15" customFormat="1">
      <c r="A314" s="15"/>
      <c r="B314" s="280"/>
      <c r="C314" s="281"/>
      <c r="D314" s="234" t="s">
        <v>143</v>
      </c>
      <c r="E314" s="282" t="s">
        <v>1</v>
      </c>
      <c r="F314" s="283" t="s">
        <v>816</v>
      </c>
      <c r="G314" s="281"/>
      <c r="H314" s="282" t="s">
        <v>1</v>
      </c>
      <c r="I314" s="284"/>
      <c r="J314" s="281"/>
      <c r="K314" s="281"/>
      <c r="L314" s="285"/>
      <c r="M314" s="286"/>
      <c r="N314" s="287"/>
      <c r="O314" s="287"/>
      <c r="P314" s="287"/>
      <c r="Q314" s="287"/>
      <c r="R314" s="287"/>
      <c r="S314" s="287"/>
      <c r="T314" s="288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89" t="s">
        <v>143</v>
      </c>
      <c r="AU314" s="289" t="s">
        <v>86</v>
      </c>
      <c r="AV314" s="15" t="s">
        <v>84</v>
      </c>
      <c r="AW314" s="15" t="s">
        <v>32</v>
      </c>
      <c r="AX314" s="15" t="s">
        <v>76</v>
      </c>
      <c r="AY314" s="289" t="s">
        <v>133</v>
      </c>
    </row>
    <row r="315" s="13" customFormat="1">
      <c r="A315" s="13"/>
      <c r="B315" s="239"/>
      <c r="C315" s="240"/>
      <c r="D315" s="234" t="s">
        <v>143</v>
      </c>
      <c r="E315" s="241" t="s">
        <v>1</v>
      </c>
      <c r="F315" s="242" t="s">
        <v>817</v>
      </c>
      <c r="G315" s="240"/>
      <c r="H315" s="243">
        <v>26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9" t="s">
        <v>143</v>
      </c>
      <c r="AU315" s="249" t="s">
        <v>86</v>
      </c>
      <c r="AV315" s="13" t="s">
        <v>86</v>
      </c>
      <c r="AW315" s="13" t="s">
        <v>32</v>
      </c>
      <c r="AX315" s="13" t="s">
        <v>76</v>
      </c>
      <c r="AY315" s="249" t="s">
        <v>133</v>
      </c>
    </row>
    <row r="316" s="14" customFormat="1">
      <c r="A316" s="14"/>
      <c r="B316" s="261"/>
      <c r="C316" s="262"/>
      <c r="D316" s="234" t="s">
        <v>143</v>
      </c>
      <c r="E316" s="263" t="s">
        <v>1</v>
      </c>
      <c r="F316" s="264" t="s">
        <v>218</v>
      </c>
      <c r="G316" s="262"/>
      <c r="H316" s="265">
        <v>26</v>
      </c>
      <c r="I316" s="266"/>
      <c r="J316" s="262"/>
      <c r="K316" s="262"/>
      <c r="L316" s="267"/>
      <c r="M316" s="268"/>
      <c r="N316" s="269"/>
      <c r="O316" s="269"/>
      <c r="P316" s="269"/>
      <c r="Q316" s="269"/>
      <c r="R316" s="269"/>
      <c r="S316" s="269"/>
      <c r="T316" s="27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71" t="s">
        <v>143</v>
      </c>
      <c r="AU316" s="271" t="s">
        <v>86</v>
      </c>
      <c r="AV316" s="14" t="s">
        <v>139</v>
      </c>
      <c r="AW316" s="14" t="s">
        <v>32</v>
      </c>
      <c r="AX316" s="14" t="s">
        <v>84</v>
      </c>
      <c r="AY316" s="271" t="s">
        <v>133</v>
      </c>
    </row>
    <row r="317" s="2" customFormat="1" ht="16.5" customHeight="1">
      <c r="A317" s="38"/>
      <c r="B317" s="39"/>
      <c r="C317" s="250" t="s">
        <v>292</v>
      </c>
      <c r="D317" s="250" t="s">
        <v>183</v>
      </c>
      <c r="E317" s="251" t="s">
        <v>818</v>
      </c>
      <c r="F317" s="252" t="s">
        <v>819</v>
      </c>
      <c r="G317" s="253" t="s">
        <v>186</v>
      </c>
      <c r="H317" s="254">
        <v>10.4</v>
      </c>
      <c r="I317" s="255"/>
      <c r="J317" s="256">
        <f>ROUND(I317*H317,2)</f>
        <v>0</v>
      </c>
      <c r="K317" s="257"/>
      <c r="L317" s="258"/>
      <c r="M317" s="259" t="s">
        <v>1</v>
      </c>
      <c r="N317" s="260" t="s">
        <v>41</v>
      </c>
      <c r="O317" s="91"/>
      <c r="P317" s="230">
        <f>O317*H317</f>
        <v>0</v>
      </c>
      <c r="Q317" s="230">
        <v>0</v>
      </c>
      <c r="R317" s="230">
        <f>Q317*H317</f>
        <v>0</v>
      </c>
      <c r="S317" s="230">
        <v>0</v>
      </c>
      <c r="T317" s="231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2" t="s">
        <v>812</v>
      </c>
      <c r="AT317" s="232" t="s">
        <v>183</v>
      </c>
      <c r="AU317" s="232" t="s">
        <v>86</v>
      </c>
      <c r="AY317" s="17" t="s">
        <v>133</v>
      </c>
      <c r="BE317" s="233">
        <f>IF(N317="základní",J317,0)</f>
        <v>0</v>
      </c>
      <c r="BF317" s="233">
        <f>IF(N317="snížená",J317,0)</f>
        <v>0</v>
      </c>
      <c r="BG317" s="233">
        <f>IF(N317="zákl. přenesená",J317,0)</f>
        <v>0</v>
      </c>
      <c r="BH317" s="233">
        <f>IF(N317="sníž. přenesená",J317,0)</f>
        <v>0</v>
      </c>
      <c r="BI317" s="233">
        <f>IF(N317="nulová",J317,0)</f>
        <v>0</v>
      </c>
      <c r="BJ317" s="17" t="s">
        <v>84</v>
      </c>
      <c r="BK317" s="233">
        <f>ROUND(I317*H317,2)</f>
        <v>0</v>
      </c>
      <c r="BL317" s="17" t="s">
        <v>497</v>
      </c>
      <c r="BM317" s="232" t="s">
        <v>459</v>
      </c>
    </row>
    <row r="318" s="2" customFormat="1">
      <c r="A318" s="38"/>
      <c r="B318" s="39"/>
      <c r="C318" s="40"/>
      <c r="D318" s="234" t="s">
        <v>141</v>
      </c>
      <c r="E318" s="40"/>
      <c r="F318" s="235" t="s">
        <v>819</v>
      </c>
      <c r="G318" s="40"/>
      <c r="H318" s="40"/>
      <c r="I318" s="236"/>
      <c r="J318" s="40"/>
      <c r="K318" s="40"/>
      <c r="L318" s="44"/>
      <c r="M318" s="237"/>
      <c r="N318" s="238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141</v>
      </c>
      <c r="AU318" s="17" t="s">
        <v>86</v>
      </c>
    </row>
    <row r="319" s="15" customFormat="1">
      <c r="A319" s="15"/>
      <c r="B319" s="280"/>
      <c r="C319" s="281"/>
      <c r="D319" s="234" t="s">
        <v>143</v>
      </c>
      <c r="E319" s="282" t="s">
        <v>1</v>
      </c>
      <c r="F319" s="283" t="s">
        <v>820</v>
      </c>
      <c r="G319" s="281"/>
      <c r="H319" s="282" t="s">
        <v>1</v>
      </c>
      <c r="I319" s="284"/>
      <c r="J319" s="281"/>
      <c r="K319" s="281"/>
      <c r="L319" s="285"/>
      <c r="M319" s="286"/>
      <c r="N319" s="287"/>
      <c r="O319" s="287"/>
      <c r="P319" s="287"/>
      <c r="Q319" s="287"/>
      <c r="R319" s="287"/>
      <c r="S319" s="287"/>
      <c r="T319" s="288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89" t="s">
        <v>143</v>
      </c>
      <c r="AU319" s="289" t="s">
        <v>86</v>
      </c>
      <c r="AV319" s="15" t="s">
        <v>84</v>
      </c>
      <c r="AW319" s="15" t="s">
        <v>32</v>
      </c>
      <c r="AX319" s="15" t="s">
        <v>76</v>
      </c>
      <c r="AY319" s="289" t="s">
        <v>133</v>
      </c>
    </row>
    <row r="320" s="15" customFormat="1">
      <c r="A320" s="15"/>
      <c r="B320" s="280"/>
      <c r="C320" s="281"/>
      <c r="D320" s="234" t="s">
        <v>143</v>
      </c>
      <c r="E320" s="282" t="s">
        <v>1</v>
      </c>
      <c r="F320" s="283" t="s">
        <v>821</v>
      </c>
      <c r="G320" s="281"/>
      <c r="H320" s="282" t="s">
        <v>1</v>
      </c>
      <c r="I320" s="284"/>
      <c r="J320" s="281"/>
      <c r="K320" s="281"/>
      <c r="L320" s="285"/>
      <c r="M320" s="286"/>
      <c r="N320" s="287"/>
      <c r="O320" s="287"/>
      <c r="P320" s="287"/>
      <c r="Q320" s="287"/>
      <c r="R320" s="287"/>
      <c r="S320" s="287"/>
      <c r="T320" s="288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89" t="s">
        <v>143</v>
      </c>
      <c r="AU320" s="289" t="s">
        <v>86</v>
      </c>
      <c r="AV320" s="15" t="s">
        <v>84</v>
      </c>
      <c r="AW320" s="15" t="s">
        <v>32</v>
      </c>
      <c r="AX320" s="15" t="s">
        <v>76</v>
      </c>
      <c r="AY320" s="289" t="s">
        <v>133</v>
      </c>
    </row>
    <row r="321" s="15" customFormat="1">
      <c r="A321" s="15"/>
      <c r="B321" s="280"/>
      <c r="C321" s="281"/>
      <c r="D321" s="234" t="s">
        <v>143</v>
      </c>
      <c r="E321" s="282" t="s">
        <v>1</v>
      </c>
      <c r="F321" s="283" t="s">
        <v>815</v>
      </c>
      <c r="G321" s="281"/>
      <c r="H321" s="282" t="s">
        <v>1</v>
      </c>
      <c r="I321" s="284"/>
      <c r="J321" s="281"/>
      <c r="K321" s="281"/>
      <c r="L321" s="285"/>
      <c r="M321" s="286"/>
      <c r="N321" s="287"/>
      <c r="O321" s="287"/>
      <c r="P321" s="287"/>
      <c r="Q321" s="287"/>
      <c r="R321" s="287"/>
      <c r="S321" s="287"/>
      <c r="T321" s="288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89" t="s">
        <v>143</v>
      </c>
      <c r="AU321" s="289" t="s">
        <v>86</v>
      </c>
      <c r="AV321" s="15" t="s">
        <v>84</v>
      </c>
      <c r="AW321" s="15" t="s">
        <v>32</v>
      </c>
      <c r="AX321" s="15" t="s">
        <v>76</v>
      </c>
      <c r="AY321" s="289" t="s">
        <v>133</v>
      </c>
    </row>
    <row r="322" s="15" customFormat="1">
      <c r="A322" s="15"/>
      <c r="B322" s="280"/>
      <c r="C322" s="281"/>
      <c r="D322" s="234" t="s">
        <v>143</v>
      </c>
      <c r="E322" s="282" t="s">
        <v>1</v>
      </c>
      <c r="F322" s="283" t="s">
        <v>808</v>
      </c>
      <c r="G322" s="281"/>
      <c r="H322" s="282" t="s">
        <v>1</v>
      </c>
      <c r="I322" s="284"/>
      <c r="J322" s="281"/>
      <c r="K322" s="281"/>
      <c r="L322" s="285"/>
      <c r="M322" s="286"/>
      <c r="N322" s="287"/>
      <c r="O322" s="287"/>
      <c r="P322" s="287"/>
      <c r="Q322" s="287"/>
      <c r="R322" s="287"/>
      <c r="S322" s="287"/>
      <c r="T322" s="288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89" t="s">
        <v>143</v>
      </c>
      <c r="AU322" s="289" t="s">
        <v>86</v>
      </c>
      <c r="AV322" s="15" t="s">
        <v>84</v>
      </c>
      <c r="AW322" s="15" t="s">
        <v>32</v>
      </c>
      <c r="AX322" s="15" t="s">
        <v>76</v>
      </c>
      <c r="AY322" s="289" t="s">
        <v>133</v>
      </c>
    </row>
    <row r="323" s="15" customFormat="1">
      <c r="A323" s="15"/>
      <c r="B323" s="280"/>
      <c r="C323" s="281"/>
      <c r="D323" s="234" t="s">
        <v>143</v>
      </c>
      <c r="E323" s="282" t="s">
        <v>1</v>
      </c>
      <c r="F323" s="283" t="s">
        <v>816</v>
      </c>
      <c r="G323" s="281"/>
      <c r="H323" s="282" t="s">
        <v>1</v>
      </c>
      <c r="I323" s="284"/>
      <c r="J323" s="281"/>
      <c r="K323" s="281"/>
      <c r="L323" s="285"/>
      <c r="M323" s="286"/>
      <c r="N323" s="287"/>
      <c r="O323" s="287"/>
      <c r="P323" s="287"/>
      <c r="Q323" s="287"/>
      <c r="R323" s="287"/>
      <c r="S323" s="287"/>
      <c r="T323" s="288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89" t="s">
        <v>143</v>
      </c>
      <c r="AU323" s="289" t="s">
        <v>86</v>
      </c>
      <c r="AV323" s="15" t="s">
        <v>84</v>
      </c>
      <c r="AW323" s="15" t="s">
        <v>32</v>
      </c>
      <c r="AX323" s="15" t="s">
        <v>76</v>
      </c>
      <c r="AY323" s="289" t="s">
        <v>133</v>
      </c>
    </row>
    <row r="324" s="13" customFormat="1">
      <c r="A324" s="13"/>
      <c r="B324" s="239"/>
      <c r="C324" s="240"/>
      <c r="D324" s="234" t="s">
        <v>143</v>
      </c>
      <c r="E324" s="241" t="s">
        <v>1</v>
      </c>
      <c r="F324" s="242" t="s">
        <v>822</v>
      </c>
      <c r="G324" s="240"/>
      <c r="H324" s="243">
        <v>10.4</v>
      </c>
      <c r="I324" s="244"/>
      <c r="J324" s="240"/>
      <c r="K324" s="240"/>
      <c r="L324" s="245"/>
      <c r="M324" s="246"/>
      <c r="N324" s="247"/>
      <c r="O324" s="247"/>
      <c r="P324" s="247"/>
      <c r="Q324" s="247"/>
      <c r="R324" s="247"/>
      <c r="S324" s="247"/>
      <c r="T324" s="24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9" t="s">
        <v>143</v>
      </c>
      <c r="AU324" s="249" t="s">
        <v>86</v>
      </c>
      <c r="AV324" s="13" t="s">
        <v>86</v>
      </c>
      <c r="AW324" s="13" t="s">
        <v>32</v>
      </c>
      <c r="AX324" s="13" t="s">
        <v>76</v>
      </c>
      <c r="AY324" s="249" t="s">
        <v>133</v>
      </c>
    </row>
    <row r="325" s="14" customFormat="1">
      <c r="A325" s="14"/>
      <c r="B325" s="261"/>
      <c r="C325" s="262"/>
      <c r="D325" s="234" t="s">
        <v>143</v>
      </c>
      <c r="E325" s="263" t="s">
        <v>1</v>
      </c>
      <c r="F325" s="264" t="s">
        <v>218</v>
      </c>
      <c r="G325" s="262"/>
      <c r="H325" s="265">
        <v>10.4</v>
      </c>
      <c r="I325" s="266"/>
      <c r="J325" s="262"/>
      <c r="K325" s="262"/>
      <c r="L325" s="267"/>
      <c r="M325" s="268"/>
      <c r="N325" s="269"/>
      <c r="O325" s="269"/>
      <c r="P325" s="269"/>
      <c r="Q325" s="269"/>
      <c r="R325" s="269"/>
      <c r="S325" s="269"/>
      <c r="T325" s="27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71" t="s">
        <v>143</v>
      </c>
      <c r="AU325" s="271" t="s">
        <v>86</v>
      </c>
      <c r="AV325" s="14" t="s">
        <v>139</v>
      </c>
      <c r="AW325" s="14" t="s">
        <v>32</v>
      </c>
      <c r="AX325" s="14" t="s">
        <v>84</v>
      </c>
      <c r="AY325" s="271" t="s">
        <v>133</v>
      </c>
    </row>
    <row r="326" s="2" customFormat="1" ht="44.25" customHeight="1">
      <c r="A326" s="38"/>
      <c r="B326" s="39"/>
      <c r="C326" s="220" t="s">
        <v>297</v>
      </c>
      <c r="D326" s="220" t="s">
        <v>135</v>
      </c>
      <c r="E326" s="221" t="s">
        <v>823</v>
      </c>
      <c r="F326" s="222" t="s">
        <v>824</v>
      </c>
      <c r="G326" s="223" t="s">
        <v>167</v>
      </c>
      <c r="H326" s="224">
        <v>28</v>
      </c>
      <c r="I326" s="225"/>
      <c r="J326" s="226">
        <f>ROUND(I326*H326,2)</f>
        <v>0</v>
      </c>
      <c r="K326" s="227"/>
      <c r="L326" s="44"/>
      <c r="M326" s="228" t="s">
        <v>1</v>
      </c>
      <c r="N326" s="229" t="s">
        <v>41</v>
      </c>
      <c r="O326" s="91"/>
      <c r="P326" s="230">
        <f>O326*H326</f>
        <v>0</v>
      </c>
      <c r="Q326" s="230">
        <v>0</v>
      </c>
      <c r="R326" s="230">
        <f>Q326*H326</f>
        <v>0</v>
      </c>
      <c r="S326" s="230">
        <v>0</v>
      </c>
      <c r="T326" s="231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2" t="s">
        <v>497</v>
      </c>
      <c r="AT326" s="232" t="s">
        <v>135</v>
      </c>
      <c r="AU326" s="232" t="s">
        <v>86</v>
      </c>
      <c r="AY326" s="17" t="s">
        <v>133</v>
      </c>
      <c r="BE326" s="233">
        <f>IF(N326="základní",J326,0)</f>
        <v>0</v>
      </c>
      <c r="BF326" s="233">
        <f>IF(N326="snížená",J326,0)</f>
        <v>0</v>
      </c>
      <c r="BG326" s="233">
        <f>IF(N326="zákl. přenesená",J326,0)</f>
        <v>0</v>
      </c>
      <c r="BH326" s="233">
        <f>IF(N326="sníž. přenesená",J326,0)</f>
        <v>0</v>
      </c>
      <c r="BI326" s="233">
        <f>IF(N326="nulová",J326,0)</f>
        <v>0</v>
      </c>
      <c r="BJ326" s="17" t="s">
        <v>84</v>
      </c>
      <c r="BK326" s="233">
        <f>ROUND(I326*H326,2)</f>
        <v>0</v>
      </c>
      <c r="BL326" s="17" t="s">
        <v>497</v>
      </c>
      <c r="BM326" s="232" t="s">
        <v>471</v>
      </c>
    </row>
    <row r="327" s="2" customFormat="1">
      <c r="A327" s="38"/>
      <c r="B327" s="39"/>
      <c r="C327" s="40"/>
      <c r="D327" s="234" t="s">
        <v>141</v>
      </c>
      <c r="E327" s="40"/>
      <c r="F327" s="235" t="s">
        <v>824</v>
      </c>
      <c r="G327" s="40"/>
      <c r="H327" s="40"/>
      <c r="I327" s="236"/>
      <c r="J327" s="40"/>
      <c r="K327" s="40"/>
      <c r="L327" s="44"/>
      <c r="M327" s="237"/>
      <c r="N327" s="238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141</v>
      </c>
      <c r="AU327" s="17" t="s">
        <v>86</v>
      </c>
    </row>
    <row r="328" s="15" customFormat="1">
      <c r="A328" s="15"/>
      <c r="B328" s="280"/>
      <c r="C328" s="281"/>
      <c r="D328" s="234" t="s">
        <v>143</v>
      </c>
      <c r="E328" s="282" t="s">
        <v>1</v>
      </c>
      <c r="F328" s="283" t="s">
        <v>825</v>
      </c>
      <c r="G328" s="281"/>
      <c r="H328" s="282" t="s">
        <v>1</v>
      </c>
      <c r="I328" s="284"/>
      <c r="J328" s="281"/>
      <c r="K328" s="281"/>
      <c r="L328" s="285"/>
      <c r="M328" s="286"/>
      <c r="N328" s="287"/>
      <c r="O328" s="287"/>
      <c r="P328" s="287"/>
      <c r="Q328" s="287"/>
      <c r="R328" s="287"/>
      <c r="S328" s="287"/>
      <c r="T328" s="288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89" t="s">
        <v>143</v>
      </c>
      <c r="AU328" s="289" t="s">
        <v>86</v>
      </c>
      <c r="AV328" s="15" t="s">
        <v>84</v>
      </c>
      <c r="AW328" s="15" t="s">
        <v>32</v>
      </c>
      <c r="AX328" s="15" t="s">
        <v>76</v>
      </c>
      <c r="AY328" s="289" t="s">
        <v>133</v>
      </c>
    </row>
    <row r="329" s="15" customFormat="1">
      <c r="A329" s="15"/>
      <c r="B329" s="280"/>
      <c r="C329" s="281"/>
      <c r="D329" s="234" t="s">
        <v>143</v>
      </c>
      <c r="E329" s="282" t="s">
        <v>1</v>
      </c>
      <c r="F329" s="283" t="s">
        <v>826</v>
      </c>
      <c r="G329" s="281"/>
      <c r="H329" s="282" t="s">
        <v>1</v>
      </c>
      <c r="I329" s="284"/>
      <c r="J329" s="281"/>
      <c r="K329" s="281"/>
      <c r="L329" s="285"/>
      <c r="M329" s="286"/>
      <c r="N329" s="287"/>
      <c r="O329" s="287"/>
      <c r="P329" s="287"/>
      <c r="Q329" s="287"/>
      <c r="R329" s="287"/>
      <c r="S329" s="287"/>
      <c r="T329" s="288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89" t="s">
        <v>143</v>
      </c>
      <c r="AU329" s="289" t="s">
        <v>86</v>
      </c>
      <c r="AV329" s="15" t="s">
        <v>84</v>
      </c>
      <c r="AW329" s="15" t="s">
        <v>32</v>
      </c>
      <c r="AX329" s="15" t="s">
        <v>76</v>
      </c>
      <c r="AY329" s="289" t="s">
        <v>133</v>
      </c>
    </row>
    <row r="330" s="13" customFormat="1">
      <c r="A330" s="13"/>
      <c r="B330" s="239"/>
      <c r="C330" s="240"/>
      <c r="D330" s="234" t="s">
        <v>143</v>
      </c>
      <c r="E330" s="241" t="s">
        <v>1</v>
      </c>
      <c r="F330" s="242" t="s">
        <v>827</v>
      </c>
      <c r="G330" s="240"/>
      <c r="H330" s="243">
        <v>28</v>
      </c>
      <c r="I330" s="244"/>
      <c r="J330" s="240"/>
      <c r="K330" s="240"/>
      <c r="L330" s="245"/>
      <c r="M330" s="246"/>
      <c r="N330" s="247"/>
      <c r="O330" s="247"/>
      <c r="P330" s="247"/>
      <c r="Q330" s="247"/>
      <c r="R330" s="247"/>
      <c r="S330" s="247"/>
      <c r="T330" s="24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9" t="s">
        <v>143</v>
      </c>
      <c r="AU330" s="249" t="s">
        <v>86</v>
      </c>
      <c r="AV330" s="13" t="s">
        <v>86</v>
      </c>
      <c r="AW330" s="13" t="s">
        <v>32</v>
      </c>
      <c r="AX330" s="13" t="s">
        <v>76</v>
      </c>
      <c r="AY330" s="249" t="s">
        <v>133</v>
      </c>
    </row>
    <row r="331" s="14" customFormat="1">
      <c r="A331" s="14"/>
      <c r="B331" s="261"/>
      <c r="C331" s="262"/>
      <c r="D331" s="234" t="s">
        <v>143</v>
      </c>
      <c r="E331" s="263" t="s">
        <v>1</v>
      </c>
      <c r="F331" s="264" t="s">
        <v>218</v>
      </c>
      <c r="G331" s="262"/>
      <c r="H331" s="265">
        <v>28</v>
      </c>
      <c r="I331" s="266"/>
      <c r="J331" s="262"/>
      <c r="K331" s="262"/>
      <c r="L331" s="267"/>
      <c r="M331" s="268"/>
      <c r="N331" s="269"/>
      <c r="O331" s="269"/>
      <c r="P331" s="269"/>
      <c r="Q331" s="269"/>
      <c r="R331" s="269"/>
      <c r="S331" s="269"/>
      <c r="T331" s="27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71" t="s">
        <v>143</v>
      </c>
      <c r="AU331" s="271" t="s">
        <v>86</v>
      </c>
      <c r="AV331" s="14" t="s">
        <v>139</v>
      </c>
      <c r="AW331" s="14" t="s">
        <v>32</v>
      </c>
      <c r="AX331" s="14" t="s">
        <v>84</v>
      </c>
      <c r="AY331" s="271" t="s">
        <v>133</v>
      </c>
    </row>
    <row r="332" s="2" customFormat="1" ht="16.5" customHeight="1">
      <c r="A332" s="38"/>
      <c r="B332" s="39"/>
      <c r="C332" s="250" t="s">
        <v>305</v>
      </c>
      <c r="D332" s="250" t="s">
        <v>183</v>
      </c>
      <c r="E332" s="251" t="s">
        <v>828</v>
      </c>
      <c r="F332" s="252" t="s">
        <v>829</v>
      </c>
      <c r="G332" s="253" t="s">
        <v>167</v>
      </c>
      <c r="H332" s="254">
        <v>29.399999999999999</v>
      </c>
      <c r="I332" s="255"/>
      <c r="J332" s="256">
        <f>ROUND(I332*H332,2)</f>
        <v>0</v>
      </c>
      <c r="K332" s="257"/>
      <c r="L332" s="258"/>
      <c r="M332" s="259" t="s">
        <v>1</v>
      </c>
      <c r="N332" s="260" t="s">
        <v>41</v>
      </c>
      <c r="O332" s="91"/>
      <c r="P332" s="230">
        <f>O332*H332</f>
        <v>0</v>
      </c>
      <c r="Q332" s="230">
        <v>0</v>
      </c>
      <c r="R332" s="230">
        <f>Q332*H332</f>
        <v>0</v>
      </c>
      <c r="S332" s="230">
        <v>0</v>
      </c>
      <c r="T332" s="231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2" t="s">
        <v>812</v>
      </c>
      <c r="AT332" s="232" t="s">
        <v>183</v>
      </c>
      <c r="AU332" s="232" t="s">
        <v>86</v>
      </c>
      <c r="AY332" s="17" t="s">
        <v>133</v>
      </c>
      <c r="BE332" s="233">
        <f>IF(N332="základní",J332,0)</f>
        <v>0</v>
      </c>
      <c r="BF332" s="233">
        <f>IF(N332="snížená",J332,0)</f>
        <v>0</v>
      </c>
      <c r="BG332" s="233">
        <f>IF(N332="zákl. přenesená",J332,0)</f>
        <v>0</v>
      </c>
      <c r="BH332" s="233">
        <f>IF(N332="sníž. přenesená",J332,0)</f>
        <v>0</v>
      </c>
      <c r="BI332" s="233">
        <f>IF(N332="nulová",J332,0)</f>
        <v>0</v>
      </c>
      <c r="BJ332" s="17" t="s">
        <v>84</v>
      </c>
      <c r="BK332" s="233">
        <f>ROUND(I332*H332,2)</f>
        <v>0</v>
      </c>
      <c r="BL332" s="17" t="s">
        <v>497</v>
      </c>
      <c r="BM332" s="232" t="s">
        <v>487</v>
      </c>
    </row>
    <row r="333" s="2" customFormat="1">
      <c r="A333" s="38"/>
      <c r="B333" s="39"/>
      <c r="C333" s="40"/>
      <c r="D333" s="234" t="s">
        <v>141</v>
      </c>
      <c r="E333" s="40"/>
      <c r="F333" s="235" t="s">
        <v>829</v>
      </c>
      <c r="G333" s="40"/>
      <c r="H333" s="40"/>
      <c r="I333" s="236"/>
      <c r="J333" s="40"/>
      <c r="K333" s="40"/>
      <c r="L333" s="44"/>
      <c r="M333" s="237"/>
      <c r="N333" s="238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141</v>
      </c>
      <c r="AU333" s="17" t="s">
        <v>86</v>
      </c>
    </row>
    <row r="334" s="15" customFormat="1">
      <c r="A334" s="15"/>
      <c r="B334" s="280"/>
      <c r="C334" s="281"/>
      <c r="D334" s="234" t="s">
        <v>143</v>
      </c>
      <c r="E334" s="282" t="s">
        <v>1</v>
      </c>
      <c r="F334" s="283" t="s">
        <v>825</v>
      </c>
      <c r="G334" s="281"/>
      <c r="H334" s="282" t="s">
        <v>1</v>
      </c>
      <c r="I334" s="284"/>
      <c r="J334" s="281"/>
      <c r="K334" s="281"/>
      <c r="L334" s="285"/>
      <c r="M334" s="286"/>
      <c r="N334" s="287"/>
      <c r="O334" s="287"/>
      <c r="P334" s="287"/>
      <c r="Q334" s="287"/>
      <c r="R334" s="287"/>
      <c r="S334" s="287"/>
      <c r="T334" s="288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89" t="s">
        <v>143</v>
      </c>
      <c r="AU334" s="289" t="s">
        <v>86</v>
      </c>
      <c r="AV334" s="15" t="s">
        <v>84</v>
      </c>
      <c r="AW334" s="15" t="s">
        <v>32</v>
      </c>
      <c r="AX334" s="15" t="s">
        <v>76</v>
      </c>
      <c r="AY334" s="289" t="s">
        <v>133</v>
      </c>
    </row>
    <row r="335" s="15" customFormat="1">
      <c r="A335" s="15"/>
      <c r="B335" s="280"/>
      <c r="C335" s="281"/>
      <c r="D335" s="234" t="s">
        <v>143</v>
      </c>
      <c r="E335" s="282" t="s">
        <v>1</v>
      </c>
      <c r="F335" s="283" t="s">
        <v>826</v>
      </c>
      <c r="G335" s="281"/>
      <c r="H335" s="282" t="s">
        <v>1</v>
      </c>
      <c r="I335" s="284"/>
      <c r="J335" s="281"/>
      <c r="K335" s="281"/>
      <c r="L335" s="285"/>
      <c r="M335" s="286"/>
      <c r="N335" s="287"/>
      <c r="O335" s="287"/>
      <c r="P335" s="287"/>
      <c r="Q335" s="287"/>
      <c r="R335" s="287"/>
      <c r="S335" s="287"/>
      <c r="T335" s="28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89" t="s">
        <v>143</v>
      </c>
      <c r="AU335" s="289" t="s">
        <v>86</v>
      </c>
      <c r="AV335" s="15" t="s">
        <v>84</v>
      </c>
      <c r="AW335" s="15" t="s">
        <v>32</v>
      </c>
      <c r="AX335" s="15" t="s">
        <v>76</v>
      </c>
      <c r="AY335" s="289" t="s">
        <v>133</v>
      </c>
    </row>
    <row r="336" s="15" customFormat="1">
      <c r="A336" s="15"/>
      <c r="B336" s="280"/>
      <c r="C336" s="281"/>
      <c r="D336" s="234" t="s">
        <v>143</v>
      </c>
      <c r="E336" s="282" t="s">
        <v>1</v>
      </c>
      <c r="F336" s="283" t="s">
        <v>830</v>
      </c>
      <c r="G336" s="281"/>
      <c r="H336" s="282" t="s">
        <v>1</v>
      </c>
      <c r="I336" s="284"/>
      <c r="J336" s="281"/>
      <c r="K336" s="281"/>
      <c r="L336" s="285"/>
      <c r="M336" s="286"/>
      <c r="N336" s="287"/>
      <c r="O336" s="287"/>
      <c r="P336" s="287"/>
      <c r="Q336" s="287"/>
      <c r="R336" s="287"/>
      <c r="S336" s="287"/>
      <c r="T336" s="288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89" t="s">
        <v>143</v>
      </c>
      <c r="AU336" s="289" t="s">
        <v>86</v>
      </c>
      <c r="AV336" s="15" t="s">
        <v>84</v>
      </c>
      <c r="AW336" s="15" t="s">
        <v>32</v>
      </c>
      <c r="AX336" s="15" t="s">
        <v>76</v>
      </c>
      <c r="AY336" s="289" t="s">
        <v>133</v>
      </c>
    </row>
    <row r="337" s="13" customFormat="1">
      <c r="A337" s="13"/>
      <c r="B337" s="239"/>
      <c r="C337" s="240"/>
      <c r="D337" s="234" t="s">
        <v>143</v>
      </c>
      <c r="E337" s="241" t="s">
        <v>1</v>
      </c>
      <c r="F337" s="242" t="s">
        <v>831</v>
      </c>
      <c r="G337" s="240"/>
      <c r="H337" s="243">
        <v>29.399999999999999</v>
      </c>
      <c r="I337" s="244"/>
      <c r="J337" s="240"/>
      <c r="K337" s="240"/>
      <c r="L337" s="245"/>
      <c r="M337" s="246"/>
      <c r="N337" s="247"/>
      <c r="O337" s="247"/>
      <c r="P337" s="247"/>
      <c r="Q337" s="247"/>
      <c r="R337" s="247"/>
      <c r="S337" s="247"/>
      <c r="T337" s="24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9" t="s">
        <v>143</v>
      </c>
      <c r="AU337" s="249" t="s">
        <v>86</v>
      </c>
      <c r="AV337" s="13" t="s">
        <v>86</v>
      </c>
      <c r="AW337" s="13" t="s">
        <v>32</v>
      </c>
      <c r="AX337" s="13" t="s">
        <v>76</v>
      </c>
      <c r="AY337" s="249" t="s">
        <v>133</v>
      </c>
    </row>
    <row r="338" s="14" customFormat="1">
      <c r="A338" s="14"/>
      <c r="B338" s="261"/>
      <c r="C338" s="262"/>
      <c r="D338" s="234" t="s">
        <v>143</v>
      </c>
      <c r="E338" s="263" t="s">
        <v>1</v>
      </c>
      <c r="F338" s="264" t="s">
        <v>218</v>
      </c>
      <c r="G338" s="262"/>
      <c r="H338" s="265">
        <v>29.399999999999999</v>
      </c>
      <c r="I338" s="266"/>
      <c r="J338" s="262"/>
      <c r="K338" s="262"/>
      <c r="L338" s="267"/>
      <c r="M338" s="268"/>
      <c r="N338" s="269"/>
      <c r="O338" s="269"/>
      <c r="P338" s="269"/>
      <c r="Q338" s="269"/>
      <c r="R338" s="269"/>
      <c r="S338" s="269"/>
      <c r="T338" s="270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71" t="s">
        <v>143</v>
      </c>
      <c r="AU338" s="271" t="s">
        <v>86</v>
      </c>
      <c r="AV338" s="14" t="s">
        <v>139</v>
      </c>
      <c r="AW338" s="14" t="s">
        <v>32</v>
      </c>
      <c r="AX338" s="14" t="s">
        <v>84</v>
      </c>
      <c r="AY338" s="271" t="s">
        <v>133</v>
      </c>
    </row>
    <row r="339" s="12" customFormat="1" ht="22.8" customHeight="1">
      <c r="A339" s="12"/>
      <c r="B339" s="204"/>
      <c r="C339" s="205"/>
      <c r="D339" s="206" t="s">
        <v>75</v>
      </c>
      <c r="E339" s="218" t="s">
        <v>832</v>
      </c>
      <c r="F339" s="218" t="s">
        <v>833</v>
      </c>
      <c r="G339" s="205"/>
      <c r="H339" s="205"/>
      <c r="I339" s="208"/>
      <c r="J339" s="219">
        <f>BK339</f>
        <v>0</v>
      </c>
      <c r="K339" s="205"/>
      <c r="L339" s="210"/>
      <c r="M339" s="211"/>
      <c r="N339" s="212"/>
      <c r="O339" s="212"/>
      <c r="P339" s="213">
        <f>SUM(P340:P602)</f>
        <v>0</v>
      </c>
      <c r="Q339" s="212"/>
      <c r="R339" s="213">
        <f>SUM(R340:R602)</f>
        <v>0</v>
      </c>
      <c r="S339" s="212"/>
      <c r="T339" s="214">
        <f>SUM(T340:T602)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15" t="s">
        <v>149</v>
      </c>
      <c r="AT339" s="216" t="s">
        <v>75</v>
      </c>
      <c r="AU339" s="216" t="s">
        <v>84</v>
      </c>
      <c r="AY339" s="215" t="s">
        <v>133</v>
      </c>
      <c r="BK339" s="217">
        <f>SUM(BK340:BK602)</f>
        <v>0</v>
      </c>
    </row>
    <row r="340" s="2" customFormat="1" ht="37.8" customHeight="1">
      <c r="A340" s="38"/>
      <c r="B340" s="39"/>
      <c r="C340" s="220" t="s">
        <v>312</v>
      </c>
      <c r="D340" s="220" t="s">
        <v>135</v>
      </c>
      <c r="E340" s="221" t="s">
        <v>834</v>
      </c>
      <c r="F340" s="222" t="s">
        <v>835</v>
      </c>
      <c r="G340" s="223" t="s">
        <v>203</v>
      </c>
      <c r="H340" s="224">
        <v>4</v>
      </c>
      <c r="I340" s="225"/>
      <c r="J340" s="226">
        <f>ROUND(I340*H340,2)</f>
        <v>0</v>
      </c>
      <c r="K340" s="227"/>
      <c r="L340" s="44"/>
      <c r="M340" s="228" t="s">
        <v>1</v>
      </c>
      <c r="N340" s="229" t="s">
        <v>41</v>
      </c>
      <c r="O340" s="91"/>
      <c r="P340" s="230">
        <f>O340*H340</f>
        <v>0</v>
      </c>
      <c r="Q340" s="230">
        <v>0</v>
      </c>
      <c r="R340" s="230">
        <f>Q340*H340</f>
        <v>0</v>
      </c>
      <c r="S340" s="230">
        <v>0</v>
      </c>
      <c r="T340" s="231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2" t="s">
        <v>497</v>
      </c>
      <c r="AT340" s="232" t="s">
        <v>135</v>
      </c>
      <c r="AU340" s="232" t="s">
        <v>86</v>
      </c>
      <c r="AY340" s="17" t="s">
        <v>133</v>
      </c>
      <c r="BE340" s="233">
        <f>IF(N340="základní",J340,0)</f>
        <v>0</v>
      </c>
      <c r="BF340" s="233">
        <f>IF(N340="snížená",J340,0)</f>
        <v>0</v>
      </c>
      <c r="BG340" s="233">
        <f>IF(N340="zákl. přenesená",J340,0)</f>
        <v>0</v>
      </c>
      <c r="BH340" s="233">
        <f>IF(N340="sníž. přenesená",J340,0)</f>
        <v>0</v>
      </c>
      <c r="BI340" s="233">
        <f>IF(N340="nulová",J340,0)</f>
        <v>0</v>
      </c>
      <c r="BJ340" s="17" t="s">
        <v>84</v>
      </c>
      <c r="BK340" s="233">
        <f>ROUND(I340*H340,2)</f>
        <v>0</v>
      </c>
      <c r="BL340" s="17" t="s">
        <v>497</v>
      </c>
      <c r="BM340" s="232" t="s">
        <v>497</v>
      </c>
    </row>
    <row r="341" s="2" customFormat="1">
      <c r="A341" s="38"/>
      <c r="B341" s="39"/>
      <c r="C341" s="40"/>
      <c r="D341" s="234" t="s">
        <v>141</v>
      </c>
      <c r="E341" s="40"/>
      <c r="F341" s="235" t="s">
        <v>835</v>
      </c>
      <c r="G341" s="40"/>
      <c r="H341" s="40"/>
      <c r="I341" s="236"/>
      <c r="J341" s="40"/>
      <c r="K341" s="40"/>
      <c r="L341" s="44"/>
      <c r="M341" s="237"/>
      <c r="N341" s="238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141</v>
      </c>
      <c r="AU341" s="17" t="s">
        <v>86</v>
      </c>
    </row>
    <row r="342" s="15" customFormat="1">
      <c r="A342" s="15"/>
      <c r="B342" s="280"/>
      <c r="C342" s="281"/>
      <c r="D342" s="234" t="s">
        <v>143</v>
      </c>
      <c r="E342" s="282" t="s">
        <v>1</v>
      </c>
      <c r="F342" s="283" t="s">
        <v>836</v>
      </c>
      <c r="G342" s="281"/>
      <c r="H342" s="282" t="s">
        <v>1</v>
      </c>
      <c r="I342" s="284"/>
      <c r="J342" s="281"/>
      <c r="K342" s="281"/>
      <c r="L342" s="285"/>
      <c r="M342" s="286"/>
      <c r="N342" s="287"/>
      <c r="O342" s="287"/>
      <c r="P342" s="287"/>
      <c r="Q342" s="287"/>
      <c r="R342" s="287"/>
      <c r="S342" s="287"/>
      <c r="T342" s="288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89" t="s">
        <v>143</v>
      </c>
      <c r="AU342" s="289" t="s">
        <v>86</v>
      </c>
      <c r="AV342" s="15" t="s">
        <v>84</v>
      </c>
      <c r="AW342" s="15" t="s">
        <v>32</v>
      </c>
      <c r="AX342" s="15" t="s">
        <v>76</v>
      </c>
      <c r="AY342" s="289" t="s">
        <v>133</v>
      </c>
    </row>
    <row r="343" s="15" customFormat="1">
      <c r="A343" s="15"/>
      <c r="B343" s="280"/>
      <c r="C343" s="281"/>
      <c r="D343" s="234" t="s">
        <v>143</v>
      </c>
      <c r="E343" s="282" t="s">
        <v>1</v>
      </c>
      <c r="F343" s="283" t="s">
        <v>837</v>
      </c>
      <c r="G343" s="281"/>
      <c r="H343" s="282" t="s">
        <v>1</v>
      </c>
      <c r="I343" s="284"/>
      <c r="J343" s="281"/>
      <c r="K343" s="281"/>
      <c r="L343" s="285"/>
      <c r="M343" s="286"/>
      <c r="N343" s="287"/>
      <c r="O343" s="287"/>
      <c r="P343" s="287"/>
      <c r="Q343" s="287"/>
      <c r="R343" s="287"/>
      <c r="S343" s="287"/>
      <c r="T343" s="288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89" t="s">
        <v>143</v>
      </c>
      <c r="AU343" s="289" t="s">
        <v>86</v>
      </c>
      <c r="AV343" s="15" t="s">
        <v>84</v>
      </c>
      <c r="AW343" s="15" t="s">
        <v>32</v>
      </c>
      <c r="AX343" s="15" t="s">
        <v>76</v>
      </c>
      <c r="AY343" s="289" t="s">
        <v>133</v>
      </c>
    </row>
    <row r="344" s="13" customFormat="1">
      <c r="A344" s="13"/>
      <c r="B344" s="239"/>
      <c r="C344" s="240"/>
      <c r="D344" s="234" t="s">
        <v>143</v>
      </c>
      <c r="E344" s="241" t="s">
        <v>1</v>
      </c>
      <c r="F344" s="242" t="s">
        <v>809</v>
      </c>
      <c r="G344" s="240"/>
      <c r="H344" s="243">
        <v>4</v>
      </c>
      <c r="I344" s="244"/>
      <c r="J344" s="240"/>
      <c r="K344" s="240"/>
      <c r="L344" s="245"/>
      <c r="M344" s="246"/>
      <c r="N344" s="247"/>
      <c r="O344" s="247"/>
      <c r="P344" s="247"/>
      <c r="Q344" s="247"/>
      <c r="R344" s="247"/>
      <c r="S344" s="247"/>
      <c r="T344" s="24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9" t="s">
        <v>143</v>
      </c>
      <c r="AU344" s="249" t="s">
        <v>86</v>
      </c>
      <c r="AV344" s="13" t="s">
        <v>86</v>
      </c>
      <c r="AW344" s="13" t="s">
        <v>32</v>
      </c>
      <c r="AX344" s="13" t="s">
        <v>76</v>
      </c>
      <c r="AY344" s="249" t="s">
        <v>133</v>
      </c>
    </row>
    <row r="345" s="14" customFormat="1">
      <c r="A345" s="14"/>
      <c r="B345" s="261"/>
      <c r="C345" s="262"/>
      <c r="D345" s="234" t="s">
        <v>143</v>
      </c>
      <c r="E345" s="263" t="s">
        <v>1</v>
      </c>
      <c r="F345" s="264" t="s">
        <v>218</v>
      </c>
      <c r="G345" s="262"/>
      <c r="H345" s="265">
        <v>4</v>
      </c>
      <c r="I345" s="266"/>
      <c r="J345" s="262"/>
      <c r="K345" s="262"/>
      <c r="L345" s="267"/>
      <c r="M345" s="268"/>
      <c r="N345" s="269"/>
      <c r="O345" s="269"/>
      <c r="P345" s="269"/>
      <c r="Q345" s="269"/>
      <c r="R345" s="269"/>
      <c r="S345" s="269"/>
      <c r="T345" s="27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71" t="s">
        <v>143</v>
      </c>
      <c r="AU345" s="271" t="s">
        <v>86</v>
      </c>
      <c r="AV345" s="14" t="s">
        <v>139</v>
      </c>
      <c r="AW345" s="14" t="s">
        <v>32</v>
      </c>
      <c r="AX345" s="14" t="s">
        <v>84</v>
      </c>
      <c r="AY345" s="271" t="s">
        <v>133</v>
      </c>
    </row>
    <row r="346" s="2" customFormat="1" ht="16.5" customHeight="1">
      <c r="A346" s="38"/>
      <c r="B346" s="39"/>
      <c r="C346" s="250" t="s">
        <v>318</v>
      </c>
      <c r="D346" s="250" t="s">
        <v>183</v>
      </c>
      <c r="E346" s="251" t="s">
        <v>838</v>
      </c>
      <c r="F346" s="252" t="s">
        <v>839</v>
      </c>
      <c r="G346" s="253" t="s">
        <v>203</v>
      </c>
      <c r="H346" s="254">
        <v>4</v>
      </c>
      <c r="I346" s="255"/>
      <c r="J346" s="256">
        <f>ROUND(I346*H346,2)</f>
        <v>0</v>
      </c>
      <c r="K346" s="257"/>
      <c r="L346" s="258"/>
      <c r="M346" s="259" t="s">
        <v>1</v>
      </c>
      <c r="N346" s="260" t="s">
        <v>41</v>
      </c>
      <c r="O346" s="91"/>
      <c r="P346" s="230">
        <f>O346*H346</f>
        <v>0</v>
      </c>
      <c r="Q346" s="230">
        <v>0</v>
      </c>
      <c r="R346" s="230">
        <f>Q346*H346</f>
        <v>0</v>
      </c>
      <c r="S346" s="230">
        <v>0</v>
      </c>
      <c r="T346" s="231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2" t="s">
        <v>812</v>
      </c>
      <c r="AT346" s="232" t="s">
        <v>183</v>
      </c>
      <c r="AU346" s="232" t="s">
        <v>86</v>
      </c>
      <c r="AY346" s="17" t="s">
        <v>133</v>
      </c>
      <c r="BE346" s="233">
        <f>IF(N346="základní",J346,0)</f>
        <v>0</v>
      </c>
      <c r="BF346" s="233">
        <f>IF(N346="snížená",J346,0)</f>
        <v>0</v>
      </c>
      <c r="BG346" s="233">
        <f>IF(N346="zákl. přenesená",J346,0)</f>
        <v>0</v>
      </c>
      <c r="BH346" s="233">
        <f>IF(N346="sníž. přenesená",J346,0)</f>
        <v>0</v>
      </c>
      <c r="BI346" s="233">
        <f>IF(N346="nulová",J346,0)</f>
        <v>0</v>
      </c>
      <c r="BJ346" s="17" t="s">
        <v>84</v>
      </c>
      <c r="BK346" s="233">
        <f>ROUND(I346*H346,2)</f>
        <v>0</v>
      </c>
      <c r="BL346" s="17" t="s">
        <v>497</v>
      </c>
      <c r="BM346" s="232" t="s">
        <v>506</v>
      </c>
    </row>
    <row r="347" s="2" customFormat="1">
      <c r="A347" s="38"/>
      <c r="B347" s="39"/>
      <c r="C347" s="40"/>
      <c r="D347" s="234" t="s">
        <v>141</v>
      </c>
      <c r="E347" s="40"/>
      <c r="F347" s="235" t="s">
        <v>839</v>
      </c>
      <c r="G347" s="40"/>
      <c r="H347" s="40"/>
      <c r="I347" s="236"/>
      <c r="J347" s="40"/>
      <c r="K347" s="40"/>
      <c r="L347" s="44"/>
      <c r="M347" s="237"/>
      <c r="N347" s="238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141</v>
      </c>
      <c r="AU347" s="17" t="s">
        <v>86</v>
      </c>
    </row>
    <row r="348" s="2" customFormat="1" ht="62.7" customHeight="1">
      <c r="A348" s="38"/>
      <c r="B348" s="39"/>
      <c r="C348" s="220" t="s">
        <v>325</v>
      </c>
      <c r="D348" s="220" t="s">
        <v>135</v>
      </c>
      <c r="E348" s="221" t="s">
        <v>840</v>
      </c>
      <c r="F348" s="222" t="s">
        <v>841</v>
      </c>
      <c r="G348" s="223" t="s">
        <v>203</v>
      </c>
      <c r="H348" s="224">
        <v>2</v>
      </c>
      <c r="I348" s="225"/>
      <c r="J348" s="226">
        <f>ROUND(I348*H348,2)</f>
        <v>0</v>
      </c>
      <c r="K348" s="227"/>
      <c r="L348" s="44"/>
      <c r="M348" s="228" t="s">
        <v>1</v>
      </c>
      <c r="N348" s="229" t="s">
        <v>41</v>
      </c>
      <c r="O348" s="91"/>
      <c r="P348" s="230">
        <f>O348*H348</f>
        <v>0</v>
      </c>
      <c r="Q348" s="230">
        <v>0</v>
      </c>
      <c r="R348" s="230">
        <f>Q348*H348</f>
        <v>0</v>
      </c>
      <c r="S348" s="230">
        <v>0</v>
      </c>
      <c r="T348" s="231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2" t="s">
        <v>497</v>
      </c>
      <c r="AT348" s="232" t="s">
        <v>135</v>
      </c>
      <c r="AU348" s="232" t="s">
        <v>86</v>
      </c>
      <c r="AY348" s="17" t="s">
        <v>133</v>
      </c>
      <c r="BE348" s="233">
        <f>IF(N348="základní",J348,0)</f>
        <v>0</v>
      </c>
      <c r="BF348" s="233">
        <f>IF(N348="snížená",J348,0)</f>
        <v>0</v>
      </c>
      <c r="BG348" s="233">
        <f>IF(N348="zákl. přenesená",J348,0)</f>
        <v>0</v>
      </c>
      <c r="BH348" s="233">
        <f>IF(N348="sníž. přenesená",J348,0)</f>
        <v>0</v>
      </c>
      <c r="BI348" s="233">
        <f>IF(N348="nulová",J348,0)</f>
        <v>0</v>
      </c>
      <c r="BJ348" s="17" t="s">
        <v>84</v>
      </c>
      <c r="BK348" s="233">
        <f>ROUND(I348*H348,2)</f>
        <v>0</v>
      </c>
      <c r="BL348" s="17" t="s">
        <v>497</v>
      </c>
      <c r="BM348" s="232" t="s">
        <v>575</v>
      </c>
    </row>
    <row r="349" s="2" customFormat="1">
      <c r="A349" s="38"/>
      <c r="B349" s="39"/>
      <c r="C349" s="40"/>
      <c r="D349" s="234" t="s">
        <v>141</v>
      </c>
      <c r="E349" s="40"/>
      <c r="F349" s="235" t="s">
        <v>841</v>
      </c>
      <c r="G349" s="40"/>
      <c r="H349" s="40"/>
      <c r="I349" s="236"/>
      <c r="J349" s="40"/>
      <c r="K349" s="40"/>
      <c r="L349" s="44"/>
      <c r="M349" s="237"/>
      <c r="N349" s="238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141</v>
      </c>
      <c r="AU349" s="17" t="s">
        <v>86</v>
      </c>
    </row>
    <row r="350" s="15" customFormat="1">
      <c r="A350" s="15"/>
      <c r="B350" s="280"/>
      <c r="C350" s="281"/>
      <c r="D350" s="234" t="s">
        <v>143</v>
      </c>
      <c r="E350" s="282" t="s">
        <v>1</v>
      </c>
      <c r="F350" s="283" t="s">
        <v>836</v>
      </c>
      <c r="G350" s="281"/>
      <c r="H350" s="282" t="s">
        <v>1</v>
      </c>
      <c r="I350" s="284"/>
      <c r="J350" s="281"/>
      <c r="K350" s="281"/>
      <c r="L350" s="285"/>
      <c r="M350" s="286"/>
      <c r="N350" s="287"/>
      <c r="O350" s="287"/>
      <c r="P350" s="287"/>
      <c r="Q350" s="287"/>
      <c r="R350" s="287"/>
      <c r="S350" s="287"/>
      <c r="T350" s="288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89" t="s">
        <v>143</v>
      </c>
      <c r="AU350" s="289" t="s">
        <v>86</v>
      </c>
      <c r="AV350" s="15" t="s">
        <v>84</v>
      </c>
      <c r="AW350" s="15" t="s">
        <v>32</v>
      </c>
      <c r="AX350" s="15" t="s">
        <v>76</v>
      </c>
      <c r="AY350" s="289" t="s">
        <v>133</v>
      </c>
    </row>
    <row r="351" s="15" customFormat="1">
      <c r="A351" s="15"/>
      <c r="B351" s="280"/>
      <c r="C351" s="281"/>
      <c r="D351" s="234" t="s">
        <v>143</v>
      </c>
      <c r="E351" s="282" t="s">
        <v>1</v>
      </c>
      <c r="F351" s="283" t="s">
        <v>842</v>
      </c>
      <c r="G351" s="281"/>
      <c r="H351" s="282" t="s">
        <v>1</v>
      </c>
      <c r="I351" s="284"/>
      <c r="J351" s="281"/>
      <c r="K351" s="281"/>
      <c r="L351" s="285"/>
      <c r="M351" s="286"/>
      <c r="N351" s="287"/>
      <c r="O351" s="287"/>
      <c r="P351" s="287"/>
      <c r="Q351" s="287"/>
      <c r="R351" s="287"/>
      <c r="S351" s="287"/>
      <c r="T351" s="288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89" t="s">
        <v>143</v>
      </c>
      <c r="AU351" s="289" t="s">
        <v>86</v>
      </c>
      <c r="AV351" s="15" t="s">
        <v>84</v>
      </c>
      <c r="AW351" s="15" t="s">
        <v>32</v>
      </c>
      <c r="AX351" s="15" t="s">
        <v>76</v>
      </c>
      <c r="AY351" s="289" t="s">
        <v>133</v>
      </c>
    </row>
    <row r="352" s="13" customFormat="1">
      <c r="A352" s="13"/>
      <c r="B352" s="239"/>
      <c r="C352" s="240"/>
      <c r="D352" s="234" t="s">
        <v>143</v>
      </c>
      <c r="E352" s="241" t="s">
        <v>1</v>
      </c>
      <c r="F352" s="242" t="s">
        <v>843</v>
      </c>
      <c r="G352" s="240"/>
      <c r="H352" s="243">
        <v>2</v>
      </c>
      <c r="I352" s="244"/>
      <c r="J352" s="240"/>
      <c r="K352" s="240"/>
      <c r="L352" s="245"/>
      <c r="M352" s="246"/>
      <c r="N352" s="247"/>
      <c r="O352" s="247"/>
      <c r="P352" s="247"/>
      <c r="Q352" s="247"/>
      <c r="R352" s="247"/>
      <c r="S352" s="247"/>
      <c r="T352" s="24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9" t="s">
        <v>143</v>
      </c>
      <c r="AU352" s="249" t="s">
        <v>86</v>
      </c>
      <c r="AV352" s="13" t="s">
        <v>86</v>
      </c>
      <c r="AW352" s="13" t="s">
        <v>32</v>
      </c>
      <c r="AX352" s="13" t="s">
        <v>76</v>
      </c>
      <c r="AY352" s="249" t="s">
        <v>133</v>
      </c>
    </row>
    <row r="353" s="14" customFormat="1">
      <c r="A353" s="14"/>
      <c r="B353" s="261"/>
      <c r="C353" s="262"/>
      <c r="D353" s="234" t="s">
        <v>143</v>
      </c>
      <c r="E353" s="263" t="s">
        <v>1</v>
      </c>
      <c r="F353" s="264" t="s">
        <v>218</v>
      </c>
      <c r="G353" s="262"/>
      <c r="H353" s="265">
        <v>2</v>
      </c>
      <c r="I353" s="266"/>
      <c r="J353" s="262"/>
      <c r="K353" s="262"/>
      <c r="L353" s="267"/>
      <c r="M353" s="268"/>
      <c r="N353" s="269"/>
      <c r="O353" s="269"/>
      <c r="P353" s="269"/>
      <c r="Q353" s="269"/>
      <c r="R353" s="269"/>
      <c r="S353" s="269"/>
      <c r="T353" s="27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71" t="s">
        <v>143</v>
      </c>
      <c r="AU353" s="271" t="s">
        <v>86</v>
      </c>
      <c r="AV353" s="14" t="s">
        <v>139</v>
      </c>
      <c r="AW353" s="14" t="s">
        <v>32</v>
      </c>
      <c r="AX353" s="14" t="s">
        <v>84</v>
      </c>
      <c r="AY353" s="271" t="s">
        <v>133</v>
      </c>
    </row>
    <row r="354" s="2" customFormat="1" ht="37.8" customHeight="1">
      <c r="A354" s="38"/>
      <c r="B354" s="39"/>
      <c r="C354" s="220" t="s">
        <v>333</v>
      </c>
      <c r="D354" s="220" t="s">
        <v>135</v>
      </c>
      <c r="E354" s="221" t="s">
        <v>844</v>
      </c>
      <c r="F354" s="222" t="s">
        <v>845</v>
      </c>
      <c r="G354" s="223" t="s">
        <v>203</v>
      </c>
      <c r="H354" s="224">
        <v>1</v>
      </c>
      <c r="I354" s="225"/>
      <c r="J354" s="226">
        <f>ROUND(I354*H354,2)</f>
        <v>0</v>
      </c>
      <c r="K354" s="227"/>
      <c r="L354" s="44"/>
      <c r="M354" s="228" t="s">
        <v>1</v>
      </c>
      <c r="N354" s="229" t="s">
        <v>41</v>
      </c>
      <c r="O354" s="91"/>
      <c r="P354" s="230">
        <f>O354*H354</f>
        <v>0</v>
      </c>
      <c r="Q354" s="230">
        <v>0</v>
      </c>
      <c r="R354" s="230">
        <f>Q354*H354</f>
        <v>0</v>
      </c>
      <c r="S354" s="230">
        <v>0</v>
      </c>
      <c r="T354" s="231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2" t="s">
        <v>497</v>
      </c>
      <c r="AT354" s="232" t="s">
        <v>135</v>
      </c>
      <c r="AU354" s="232" t="s">
        <v>86</v>
      </c>
      <c r="AY354" s="17" t="s">
        <v>133</v>
      </c>
      <c r="BE354" s="233">
        <f>IF(N354="základní",J354,0)</f>
        <v>0</v>
      </c>
      <c r="BF354" s="233">
        <f>IF(N354="snížená",J354,0)</f>
        <v>0</v>
      </c>
      <c r="BG354" s="233">
        <f>IF(N354="zákl. přenesená",J354,0)</f>
        <v>0</v>
      </c>
      <c r="BH354" s="233">
        <f>IF(N354="sníž. přenesená",J354,0)</f>
        <v>0</v>
      </c>
      <c r="BI354" s="233">
        <f>IF(N354="nulová",J354,0)</f>
        <v>0</v>
      </c>
      <c r="BJ354" s="17" t="s">
        <v>84</v>
      </c>
      <c r="BK354" s="233">
        <f>ROUND(I354*H354,2)</f>
        <v>0</v>
      </c>
      <c r="BL354" s="17" t="s">
        <v>497</v>
      </c>
      <c r="BM354" s="232" t="s">
        <v>578</v>
      </c>
    </row>
    <row r="355" s="2" customFormat="1">
      <c r="A355" s="38"/>
      <c r="B355" s="39"/>
      <c r="C355" s="40"/>
      <c r="D355" s="234" t="s">
        <v>141</v>
      </c>
      <c r="E355" s="40"/>
      <c r="F355" s="235" t="s">
        <v>845</v>
      </c>
      <c r="G355" s="40"/>
      <c r="H355" s="40"/>
      <c r="I355" s="236"/>
      <c r="J355" s="40"/>
      <c r="K355" s="40"/>
      <c r="L355" s="44"/>
      <c r="M355" s="237"/>
      <c r="N355" s="238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141</v>
      </c>
      <c r="AU355" s="17" t="s">
        <v>86</v>
      </c>
    </row>
    <row r="356" s="15" customFormat="1">
      <c r="A356" s="15"/>
      <c r="B356" s="280"/>
      <c r="C356" s="281"/>
      <c r="D356" s="234" t="s">
        <v>143</v>
      </c>
      <c r="E356" s="282" t="s">
        <v>1</v>
      </c>
      <c r="F356" s="283" t="s">
        <v>846</v>
      </c>
      <c r="G356" s="281"/>
      <c r="H356" s="282" t="s">
        <v>1</v>
      </c>
      <c r="I356" s="284"/>
      <c r="J356" s="281"/>
      <c r="K356" s="281"/>
      <c r="L356" s="285"/>
      <c r="M356" s="286"/>
      <c r="N356" s="287"/>
      <c r="O356" s="287"/>
      <c r="P356" s="287"/>
      <c r="Q356" s="287"/>
      <c r="R356" s="287"/>
      <c r="S356" s="287"/>
      <c r="T356" s="288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89" t="s">
        <v>143</v>
      </c>
      <c r="AU356" s="289" t="s">
        <v>86</v>
      </c>
      <c r="AV356" s="15" t="s">
        <v>84</v>
      </c>
      <c r="AW356" s="15" t="s">
        <v>32</v>
      </c>
      <c r="AX356" s="15" t="s">
        <v>76</v>
      </c>
      <c r="AY356" s="289" t="s">
        <v>133</v>
      </c>
    </row>
    <row r="357" s="15" customFormat="1">
      <c r="A357" s="15"/>
      <c r="B357" s="280"/>
      <c r="C357" s="281"/>
      <c r="D357" s="234" t="s">
        <v>143</v>
      </c>
      <c r="E357" s="282" t="s">
        <v>1</v>
      </c>
      <c r="F357" s="283" t="s">
        <v>847</v>
      </c>
      <c r="G357" s="281"/>
      <c r="H357" s="282" t="s">
        <v>1</v>
      </c>
      <c r="I357" s="284"/>
      <c r="J357" s="281"/>
      <c r="K357" s="281"/>
      <c r="L357" s="285"/>
      <c r="M357" s="286"/>
      <c r="N357" s="287"/>
      <c r="O357" s="287"/>
      <c r="P357" s="287"/>
      <c r="Q357" s="287"/>
      <c r="R357" s="287"/>
      <c r="S357" s="287"/>
      <c r="T357" s="288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89" t="s">
        <v>143</v>
      </c>
      <c r="AU357" s="289" t="s">
        <v>86</v>
      </c>
      <c r="AV357" s="15" t="s">
        <v>84</v>
      </c>
      <c r="AW357" s="15" t="s">
        <v>32</v>
      </c>
      <c r="AX357" s="15" t="s">
        <v>76</v>
      </c>
      <c r="AY357" s="289" t="s">
        <v>133</v>
      </c>
    </row>
    <row r="358" s="13" customFormat="1">
      <c r="A358" s="13"/>
      <c r="B358" s="239"/>
      <c r="C358" s="240"/>
      <c r="D358" s="234" t="s">
        <v>143</v>
      </c>
      <c r="E358" s="241" t="s">
        <v>1</v>
      </c>
      <c r="F358" s="242" t="s">
        <v>848</v>
      </c>
      <c r="G358" s="240"/>
      <c r="H358" s="243">
        <v>1</v>
      </c>
      <c r="I358" s="244"/>
      <c r="J358" s="240"/>
      <c r="K358" s="240"/>
      <c r="L358" s="245"/>
      <c r="M358" s="246"/>
      <c r="N358" s="247"/>
      <c r="O358" s="247"/>
      <c r="P358" s="247"/>
      <c r="Q358" s="247"/>
      <c r="R358" s="247"/>
      <c r="S358" s="247"/>
      <c r="T358" s="24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9" t="s">
        <v>143</v>
      </c>
      <c r="AU358" s="249" t="s">
        <v>86</v>
      </c>
      <c r="AV358" s="13" t="s">
        <v>86</v>
      </c>
      <c r="AW358" s="13" t="s">
        <v>32</v>
      </c>
      <c r="AX358" s="13" t="s">
        <v>76</v>
      </c>
      <c r="AY358" s="249" t="s">
        <v>133</v>
      </c>
    </row>
    <row r="359" s="14" customFormat="1">
      <c r="A359" s="14"/>
      <c r="B359" s="261"/>
      <c r="C359" s="262"/>
      <c r="D359" s="234" t="s">
        <v>143</v>
      </c>
      <c r="E359" s="263" t="s">
        <v>1</v>
      </c>
      <c r="F359" s="264" t="s">
        <v>218</v>
      </c>
      <c r="G359" s="262"/>
      <c r="H359" s="265">
        <v>1</v>
      </c>
      <c r="I359" s="266"/>
      <c r="J359" s="262"/>
      <c r="K359" s="262"/>
      <c r="L359" s="267"/>
      <c r="M359" s="268"/>
      <c r="N359" s="269"/>
      <c r="O359" s="269"/>
      <c r="P359" s="269"/>
      <c r="Q359" s="269"/>
      <c r="R359" s="269"/>
      <c r="S359" s="269"/>
      <c r="T359" s="27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71" t="s">
        <v>143</v>
      </c>
      <c r="AU359" s="271" t="s">
        <v>86</v>
      </c>
      <c r="AV359" s="14" t="s">
        <v>139</v>
      </c>
      <c r="AW359" s="14" t="s">
        <v>32</v>
      </c>
      <c r="AX359" s="14" t="s">
        <v>84</v>
      </c>
      <c r="AY359" s="271" t="s">
        <v>133</v>
      </c>
    </row>
    <row r="360" s="2" customFormat="1" ht="16.5" customHeight="1">
      <c r="A360" s="38"/>
      <c r="B360" s="39"/>
      <c r="C360" s="250" t="s">
        <v>339</v>
      </c>
      <c r="D360" s="250" t="s">
        <v>183</v>
      </c>
      <c r="E360" s="251" t="s">
        <v>849</v>
      </c>
      <c r="F360" s="252" t="s">
        <v>850</v>
      </c>
      <c r="G360" s="253" t="s">
        <v>203</v>
      </c>
      <c r="H360" s="254">
        <v>1</v>
      </c>
      <c r="I360" s="255"/>
      <c r="J360" s="256">
        <f>ROUND(I360*H360,2)</f>
        <v>0</v>
      </c>
      <c r="K360" s="257"/>
      <c r="L360" s="258"/>
      <c r="M360" s="259" t="s">
        <v>1</v>
      </c>
      <c r="N360" s="260" t="s">
        <v>41</v>
      </c>
      <c r="O360" s="91"/>
      <c r="P360" s="230">
        <f>O360*H360</f>
        <v>0</v>
      </c>
      <c r="Q360" s="230">
        <v>0</v>
      </c>
      <c r="R360" s="230">
        <f>Q360*H360</f>
        <v>0</v>
      </c>
      <c r="S360" s="230">
        <v>0</v>
      </c>
      <c r="T360" s="231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2" t="s">
        <v>812</v>
      </c>
      <c r="AT360" s="232" t="s">
        <v>183</v>
      </c>
      <c r="AU360" s="232" t="s">
        <v>86</v>
      </c>
      <c r="AY360" s="17" t="s">
        <v>133</v>
      </c>
      <c r="BE360" s="233">
        <f>IF(N360="základní",J360,0)</f>
        <v>0</v>
      </c>
      <c r="BF360" s="233">
        <f>IF(N360="snížená",J360,0)</f>
        <v>0</v>
      </c>
      <c r="BG360" s="233">
        <f>IF(N360="zákl. přenesená",J360,0)</f>
        <v>0</v>
      </c>
      <c r="BH360" s="233">
        <f>IF(N360="sníž. přenesená",J360,0)</f>
        <v>0</v>
      </c>
      <c r="BI360" s="233">
        <f>IF(N360="nulová",J360,0)</f>
        <v>0</v>
      </c>
      <c r="BJ360" s="17" t="s">
        <v>84</v>
      </c>
      <c r="BK360" s="233">
        <f>ROUND(I360*H360,2)</f>
        <v>0</v>
      </c>
      <c r="BL360" s="17" t="s">
        <v>497</v>
      </c>
      <c r="BM360" s="232" t="s">
        <v>581</v>
      </c>
    </row>
    <row r="361" s="2" customFormat="1">
      <c r="A361" s="38"/>
      <c r="B361" s="39"/>
      <c r="C361" s="40"/>
      <c r="D361" s="234" t="s">
        <v>141</v>
      </c>
      <c r="E361" s="40"/>
      <c r="F361" s="235" t="s">
        <v>850</v>
      </c>
      <c r="G361" s="40"/>
      <c r="H361" s="40"/>
      <c r="I361" s="236"/>
      <c r="J361" s="40"/>
      <c r="K361" s="40"/>
      <c r="L361" s="44"/>
      <c r="M361" s="237"/>
      <c r="N361" s="238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141</v>
      </c>
      <c r="AU361" s="17" t="s">
        <v>86</v>
      </c>
    </row>
    <row r="362" s="15" customFormat="1">
      <c r="A362" s="15"/>
      <c r="B362" s="280"/>
      <c r="C362" s="281"/>
      <c r="D362" s="234" t="s">
        <v>143</v>
      </c>
      <c r="E362" s="282" t="s">
        <v>1</v>
      </c>
      <c r="F362" s="283" t="s">
        <v>846</v>
      </c>
      <c r="G362" s="281"/>
      <c r="H362" s="282" t="s">
        <v>1</v>
      </c>
      <c r="I362" s="284"/>
      <c r="J362" s="281"/>
      <c r="K362" s="281"/>
      <c r="L362" s="285"/>
      <c r="M362" s="286"/>
      <c r="N362" s="287"/>
      <c r="O362" s="287"/>
      <c r="P362" s="287"/>
      <c r="Q362" s="287"/>
      <c r="R362" s="287"/>
      <c r="S362" s="287"/>
      <c r="T362" s="288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89" t="s">
        <v>143</v>
      </c>
      <c r="AU362" s="289" t="s">
        <v>86</v>
      </c>
      <c r="AV362" s="15" t="s">
        <v>84</v>
      </c>
      <c r="AW362" s="15" t="s">
        <v>32</v>
      </c>
      <c r="AX362" s="15" t="s">
        <v>76</v>
      </c>
      <c r="AY362" s="289" t="s">
        <v>133</v>
      </c>
    </row>
    <row r="363" s="15" customFormat="1">
      <c r="A363" s="15"/>
      <c r="B363" s="280"/>
      <c r="C363" s="281"/>
      <c r="D363" s="234" t="s">
        <v>143</v>
      </c>
      <c r="E363" s="282" t="s">
        <v>1</v>
      </c>
      <c r="F363" s="283" t="s">
        <v>847</v>
      </c>
      <c r="G363" s="281"/>
      <c r="H363" s="282" t="s">
        <v>1</v>
      </c>
      <c r="I363" s="284"/>
      <c r="J363" s="281"/>
      <c r="K363" s="281"/>
      <c r="L363" s="285"/>
      <c r="M363" s="286"/>
      <c r="N363" s="287"/>
      <c r="O363" s="287"/>
      <c r="P363" s="287"/>
      <c r="Q363" s="287"/>
      <c r="R363" s="287"/>
      <c r="S363" s="287"/>
      <c r="T363" s="288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89" t="s">
        <v>143</v>
      </c>
      <c r="AU363" s="289" t="s">
        <v>86</v>
      </c>
      <c r="AV363" s="15" t="s">
        <v>84</v>
      </c>
      <c r="AW363" s="15" t="s">
        <v>32</v>
      </c>
      <c r="AX363" s="15" t="s">
        <v>76</v>
      </c>
      <c r="AY363" s="289" t="s">
        <v>133</v>
      </c>
    </row>
    <row r="364" s="13" customFormat="1">
      <c r="A364" s="13"/>
      <c r="B364" s="239"/>
      <c r="C364" s="240"/>
      <c r="D364" s="234" t="s">
        <v>143</v>
      </c>
      <c r="E364" s="241" t="s">
        <v>1</v>
      </c>
      <c r="F364" s="242" t="s">
        <v>848</v>
      </c>
      <c r="G364" s="240"/>
      <c r="H364" s="243">
        <v>1</v>
      </c>
      <c r="I364" s="244"/>
      <c r="J364" s="240"/>
      <c r="K364" s="240"/>
      <c r="L364" s="245"/>
      <c r="M364" s="246"/>
      <c r="N364" s="247"/>
      <c r="O364" s="247"/>
      <c r="P364" s="247"/>
      <c r="Q364" s="247"/>
      <c r="R364" s="247"/>
      <c r="S364" s="247"/>
      <c r="T364" s="24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9" t="s">
        <v>143</v>
      </c>
      <c r="AU364" s="249" t="s">
        <v>86</v>
      </c>
      <c r="AV364" s="13" t="s">
        <v>86</v>
      </c>
      <c r="AW364" s="13" t="s">
        <v>32</v>
      </c>
      <c r="AX364" s="13" t="s">
        <v>76</v>
      </c>
      <c r="AY364" s="249" t="s">
        <v>133</v>
      </c>
    </row>
    <row r="365" s="14" customFormat="1">
      <c r="A365" s="14"/>
      <c r="B365" s="261"/>
      <c r="C365" s="262"/>
      <c r="D365" s="234" t="s">
        <v>143</v>
      </c>
      <c r="E365" s="263" t="s">
        <v>1</v>
      </c>
      <c r="F365" s="264" t="s">
        <v>218</v>
      </c>
      <c r="G365" s="262"/>
      <c r="H365" s="265">
        <v>1</v>
      </c>
      <c r="I365" s="266"/>
      <c r="J365" s="262"/>
      <c r="K365" s="262"/>
      <c r="L365" s="267"/>
      <c r="M365" s="268"/>
      <c r="N365" s="269"/>
      <c r="O365" s="269"/>
      <c r="P365" s="269"/>
      <c r="Q365" s="269"/>
      <c r="R365" s="269"/>
      <c r="S365" s="269"/>
      <c r="T365" s="27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71" t="s">
        <v>143</v>
      </c>
      <c r="AU365" s="271" t="s">
        <v>86</v>
      </c>
      <c r="AV365" s="14" t="s">
        <v>139</v>
      </c>
      <c r="AW365" s="14" t="s">
        <v>32</v>
      </c>
      <c r="AX365" s="14" t="s">
        <v>84</v>
      </c>
      <c r="AY365" s="271" t="s">
        <v>133</v>
      </c>
    </row>
    <row r="366" s="2" customFormat="1" ht="24.15" customHeight="1">
      <c r="A366" s="38"/>
      <c r="B366" s="39"/>
      <c r="C366" s="220" t="s">
        <v>345</v>
      </c>
      <c r="D366" s="220" t="s">
        <v>135</v>
      </c>
      <c r="E366" s="221" t="s">
        <v>851</v>
      </c>
      <c r="F366" s="222" t="s">
        <v>852</v>
      </c>
      <c r="G366" s="223" t="s">
        <v>203</v>
      </c>
      <c r="H366" s="224">
        <v>15</v>
      </c>
      <c r="I366" s="225"/>
      <c r="J366" s="226">
        <f>ROUND(I366*H366,2)</f>
        <v>0</v>
      </c>
      <c r="K366" s="227"/>
      <c r="L366" s="44"/>
      <c r="M366" s="228" t="s">
        <v>1</v>
      </c>
      <c r="N366" s="229" t="s">
        <v>41</v>
      </c>
      <c r="O366" s="91"/>
      <c r="P366" s="230">
        <f>O366*H366</f>
        <v>0</v>
      </c>
      <c r="Q366" s="230">
        <v>0</v>
      </c>
      <c r="R366" s="230">
        <f>Q366*H366</f>
        <v>0</v>
      </c>
      <c r="S366" s="230">
        <v>0</v>
      </c>
      <c r="T366" s="231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2" t="s">
        <v>497</v>
      </c>
      <c r="AT366" s="232" t="s">
        <v>135</v>
      </c>
      <c r="AU366" s="232" t="s">
        <v>86</v>
      </c>
      <c r="AY366" s="17" t="s">
        <v>133</v>
      </c>
      <c r="BE366" s="233">
        <f>IF(N366="základní",J366,0)</f>
        <v>0</v>
      </c>
      <c r="BF366" s="233">
        <f>IF(N366="snížená",J366,0)</f>
        <v>0</v>
      </c>
      <c r="BG366" s="233">
        <f>IF(N366="zákl. přenesená",J366,0)</f>
        <v>0</v>
      </c>
      <c r="BH366" s="233">
        <f>IF(N366="sníž. přenesená",J366,0)</f>
        <v>0</v>
      </c>
      <c r="BI366" s="233">
        <f>IF(N366="nulová",J366,0)</f>
        <v>0</v>
      </c>
      <c r="BJ366" s="17" t="s">
        <v>84</v>
      </c>
      <c r="BK366" s="233">
        <f>ROUND(I366*H366,2)</f>
        <v>0</v>
      </c>
      <c r="BL366" s="17" t="s">
        <v>497</v>
      </c>
      <c r="BM366" s="232" t="s">
        <v>584</v>
      </c>
    </row>
    <row r="367" s="2" customFormat="1">
      <c r="A367" s="38"/>
      <c r="B367" s="39"/>
      <c r="C367" s="40"/>
      <c r="D367" s="234" t="s">
        <v>141</v>
      </c>
      <c r="E367" s="40"/>
      <c r="F367" s="235" t="s">
        <v>852</v>
      </c>
      <c r="G367" s="40"/>
      <c r="H367" s="40"/>
      <c r="I367" s="236"/>
      <c r="J367" s="40"/>
      <c r="K367" s="40"/>
      <c r="L367" s="44"/>
      <c r="M367" s="237"/>
      <c r="N367" s="238"/>
      <c r="O367" s="91"/>
      <c r="P367" s="91"/>
      <c r="Q367" s="91"/>
      <c r="R367" s="91"/>
      <c r="S367" s="91"/>
      <c r="T367" s="92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141</v>
      </c>
      <c r="AU367" s="17" t="s">
        <v>86</v>
      </c>
    </row>
    <row r="368" s="15" customFormat="1">
      <c r="A368" s="15"/>
      <c r="B368" s="280"/>
      <c r="C368" s="281"/>
      <c r="D368" s="234" t="s">
        <v>143</v>
      </c>
      <c r="E368" s="282" t="s">
        <v>1</v>
      </c>
      <c r="F368" s="283" t="s">
        <v>853</v>
      </c>
      <c r="G368" s="281"/>
      <c r="H368" s="282" t="s">
        <v>1</v>
      </c>
      <c r="I368" s="284"/>
      <c r="J368" s="281"/>
      <c r="K368" s="281"/>
      <c r="L368" s="285"/>
      <c r="M368" s="286"/>
      <c r="N368" s="287"/>
      <c r="O368" s="287"/>
      <c r="P368" s="287"/>
      <c r="Q368" s="287"/>
      <c r="R368" s="287"/>
      <c r="S368" s="287"/>
      <c r="T368" s="288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89" t="s">
        <v>143</v>
      </c>
      <c r="AU368" s="289" t="s">
        <v>86</v>
      </c>
      <c r="AV368" s="15" t="s">
        <v>84</v>
      </c>
      <c r="AW368" s="15" t="s">
        <v>32</v>
      </c>
      <c r="AX368" s="15" t="s">
        <v>76</v>
      </c>
      <c r="AY368" s="289" t="s">
        <v>133</v>
      </c>
    </row>
    <row r="369" s="15" customFormat="1">
      <c r="A369" s="15"/>
      <c r="B369" s="280"/>
      <c r="C369" s="281"/>
      <c r="D369" s="234" t="s">
        <v>143</v>
      </c>
      <c r="E369" s="282" t="s">
        <v>1</v>
      </c>
      <c r="F369" s="283" t="s">
        <v>854</v>
      </c>
      <c r="G369" s="281"/>
      <c r="H369" s="282" t="s">
        <v>1</v>
      </c>
      <c r="I369" s="284"/>
      <c r="J369" s="281"/>
      <c r="K369" s="281"/>
      <c r="L369" s="285"/>
      <c r="M369" s="286"/>
      <c r="N369" s="287"/>
      <c r="O369" s="287"/>
      <c r="P369" s="287"/>
      <c r="Q369" s="287"/>
      <c r="R369" s="287"/>
      <c r="S369" s="287"/>
      <c r="T369" s="288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89" t="s">
        <v>143</v>
      </c>
      <c r="AU369" s="289" t="s">
        <v>86</v>
      </c>
      <c r="AV369" s="15" t="s">
        <v>84</v>
      </c>
      <c r="AW369" s="15" t="s">
        <v>32</v>
      </c>
      <c r="AX369" s="15" t="s">
        <v>76</v>
      </c>
      <c r="AY369" s="289" t="s">
        <v>133</v>
      </c>
    </row>
    <row r="370" s="13" customFormat="1">
      <c r="A370" s="13"/>
      <c r="B370" s="239"/>
      <c r="C370" s="240"/>
      <c r="D370" s="234" t="s">
        <v>143</v>
      </c>
      <c r="E370" s="241" t="s">
        <v>1</v>
      </c>
      <c r="F370" s="242" t="s">
        <v>855</v>
      </c>
      <c r="G370" s="240"/>
      <c r="H370" s="243">
        <v>5</v>
      </c>
      <c r="I370" s="244"/>
      <c r="J370" s="240"/>
      <c r="K370" s="240"/>
      <c r="L370" s="245"/>
      <c r="M370" s="246"/>
      <c r="N370" s="247"/>
      <c r="O370" s="247"/>
      <c r="P370" s="247"/>
      <c r="Q370" s="247"/>
      <c r="R370" s="247"/>
      <c r="S370" s="247"/>
      <c r="T370" s="24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9" t="s">
        <v>143</v>
      </c>
      <c r="AU370" s="249" t="s">
        <v>86</v>
      </c>
      <c r="AV370" s="13" t="s">
        <v>86</v>
      </c>
      <c r="AW370" s="13" t="s">
        <v>32</v>
      </c>
      <c r="AX370" s="13" t="s">
        <v>76</v>
      </c>
      <c r="AY370" s="249" t="s">
        <v>133</v>
      </c>
    </row>
    <row r="371" s="15" customFormat="1">
      <c r="A371" s="15"/>
      <c r="B371" s="280"/>
      <c r="C371" s="281"/>
      <c r="D371" s="234" t="s">
        <v>143</v>
      </c>
      <c r="E371" s="282" t="s">
        <v>1</v>
      </c>
      <c r="F371" s="283" t="s">
        <v>856</v>
      </c>
      <c r="G371" s="281"/>
      <c r="H371" s="282" t="s">
        <v>1</v>
      </c>
      <c r="I371" s="284"/>
      <c r="J371" s="281"/>
      <c r="K371" s="281"/>
      <c r="L371" s="285"/>
      <c r="M371" s="286"/>
      <c r="N371" s="287"/>
      <c r="O371" s="287"/>
      <c r="P371" s="287"/>
      <c r="Q371" s="287"/>
      <c r="R371" s="287"/>
      <c r="S371" s="287"/>
      <c r="T371" s="288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89" t="s">
        <v>143</v>
      </c>
      <c r="AU371" s="289" t="s">
        <v>86</v>
      </c>
      <c r="AV371" s="15" t="s">
        <v>84</v>
      </c>
      <c r="AW371" s="15" t="s">
        <v>32</v>
      </c>
      <c r="AX371" s="15" t="s">
        <v>76</v>
      </c>
      <c r="AY371" s="289" t="s">
        <v>133</v>
      </c>
    </row>
    <row r="372" s="13" customFormat="1">
      <c r="A372" s="13"/>
      <c r="B372" s="239"/>
      <c r="C372" s="240"/>
      <c r="D372" s="234" t="s">
        <v>143</v>
      </c>
      <c r="E372" s="241" t="s">
        <v>1</v>
      </c>
      <c r="F372" s="242" t="s">
        <v>855</v>
      </c>
      <c r="G372" s="240"/>
      <c r="H372" s="243">
        <v>5</v>
      </c>
      <c r="I372" s="244"/>
      <c r="J372" s="240"/>
      <c r="K372" s="240"/>
      <c r="L372" s="245"/>
      <c r="M372" s="246"/>
      <c r="N372" s="247"/>
      <c r="O372" s="247"/>
      <c r="P372" s="247"/>
      <c r="Q372" s="247"/>
      <c r="R372" s="247"/>
      <c r="S372" s="247"/>
      <c r="T372" s="24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9" t="s">
        <v>143</v>
      </c>
      <c r="AU372" s="249" t="s">
        <v>86</v>
      </c>
      <c r="AV372" s="13" t="s">
        <v>86</v>
      </c>
      <c r="AW372" s="13" t="s">
        <v>32</v>
      </c>
      <c r="AX372" s="13" t="s">
        <v>76</v>
      </c>
      <c r="AY372" s="249" t="s">
        <v>133</v>
      </c>
    </row>
    <row r="373" s="15" customFormat="1">
      <c r="A373" s="15"/>
      <c r="B373" s="280"/>
      <c r="C373" s="281"/>
      <c r="D373" s="234" t="s">
        <v>143</v>
      </c>
      <c r="E373" s="282" t="s">
        <v>1</v>
      </c>
      <c r="F373" s="283" t="s">
        <v>857</v>
      </c>
      <c r="G373" s="281"/>
      <c r="H373" s="282" t="s">
        <v>1</v>
      </c>
      <c r="I373" s="284"/>
      <c r="J373" s="281"/>
      <c r="K373" s="281"/>
      <c r="L373" s="285"/>
      <c r="M373" s="286"/>
      <c r="N373" s="287"/>
      <c r="O373" s="287"/>
      <c r="P373" s="287"/>
      <c r="Q373" s="287"/>
      <c r="R373" s="287"/>
      <c r="S373" s="287"/>
      <c r="T373" s="288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89" t="s">
        <v>143</v>
      </c>
      <c r="AU373" s="289" t="s">
        <v>86</v>
      </c>
      <c r="AV373" s="15" t="s">
        <v>84</v>
      </c>
      <c r="AW373" s="15" t="s">
        <v>32</v>
      </c>
      <c r="AX373" s="15" t="s">
        <v>76</v>
      </c>
      <c r="AY373" s="289" t="s">
        <v>133</v>
      </c>
    </row>
    <row r="374" s="13" customFormat="1">
      <c r="A374" s="13"/>
      <c r="B374" s="239"/>
      <c r="C374" s="240"/>
      <c r="D374" s="234" t="s">
        <v>143</v>
      </c>
      <c r="E374" s="241" t="s">
        <v>1</v>
      </c>
      <c r="F374" s="242" t="s">
        <v>855</v>
      </c>
      <c r="G374" s="240"/>
      <c r="H374" s="243">
        <v>5</v>
      </c>
      <c r="I374" s="244"/>
      <c r="J374" s="240"/>
      <c r="K374" s="240"/>
      <c r="L374" s="245"/>
      <c r="M374" s="246"/>
      <c r="N374" s="247"/>
      <c r="O374" s="247"/>
      <c r="P374" s="247"/>
      <c r="Q374" s="247"/>
      <c r="R374" s="247"/>
      <c r="S374" s="247"/>
      <c r="T374" s="24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9" t="s">
        <v>143</v>
      </c>
      <c r="AU374" s="249" t="s">
        <v>86</v>
      </c>
      <c r="AV374" s="13" t="s">
        <v>86</v>
      </c>
      <c r="AW374" s="13" t="s">
        <v>32</v>
      </c>
      <c r="AX374" s="13" t="s">
        <v>76</v>
      </c>
      <c r="AY374" s="249" t="s">
        <v>133</v>
      </c>
    </row>
    <row r="375" s="14" customFormat="1">
      <c r="A375" s="14"/>
      <c r="B375" s="261"/>
      <c r="C375" s="262"/>
      <c r="D375" s="234" t="s">
        <v>143</v>
      </c>
      <c r="E375" s="263" t="s">
        <v>1</v>
      </c>
      <c r="F375" s="264" t="s">
        <v>736</v>
      </c>
      <c r="G375" s="262"/>
      <c r="H375" s="265">
        <v>15</v>
      </c>
      <c r="I375" s="266"/>
      <c r="J375" s="262"/>
      <c r="K375" s="262"/>
      <c r="L375" s="267"/>
      <c r="M375" s="268"/>
      <c r="N375" s="269"/>
      <c r="O375" s="269"/>
      <c r="P375" s="269"/>
      <c r="Q375" s="269"/>
      <c r="R375" s="269"/>
      <c r="S375" s="269"/>
      <c r="T375" s="27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71" t="s">
        <v>143</v>
      </c>
      <c r="AU375" s="271" t="s">
        <v>86</v>
      </c>
      <c r="AV375" s="14" t="s">
        <v>139</v>
      </c>
      <c r="AW375" s="14" t="s">
        <v>32</v>
      </c>
      <c r="AX375" s="14" t="s">
        <v>84</v>
      </c>
      <c r="AY375" s="271" t="s">
        <v>133</v>
      </c>
    </row>
    <row r="376" s="2" customFormat="1" ht="24.15" customHeight="1">
      <c r="A376" s="38"/>
      <c r="B376" s="39"/>
      <c r="C376" s="220" t="s">
        <v>349</v>
      </c>
      <c r="D376" s="220" t="s">
        <v>135</v>
      </c>
      <c r="E376" s="221" t="s">
        <v>858</v>
      </c>
      <c r="F376" s="222" t="s">
        <v>859</v>
      </c>
      <c r="G376" s="223" t="s">
        <v>203</v>
      </c>
      <c r="H376" s="224">
        <v>3</v>
      </c>
      <c r="I376" s="225"/>
      <c r="J376" s="226">
        <f>ROUND(I376*H376,2)</f>
        <v>0</v>
      </c>
      <c r="K376" s="227"/>
      <c r="L376" s="44"/>
      <c r="M376" s="228" t="s">
        <v>1</v>
      </c>
      <c r="N376" s="229" t="s">
        <v>41</v>
      </c>
      <c r="O376" s="91"/>
      <c r="P376" s="230">
        <f>O376*H376</f>
        <v>0</v>
      </c>
      <c r="Q376" s="230">
        <v>0</v>
      </c>
      <c r="R376" s="230">
        <f>Q376*H376</f>
        <v>0</v>
      </c>
      <c r="S376" s="230">
        <v>0</v>
      </c>
      <c r="T376" s="231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2" t="s">
        <v>497</v>
      </c>
      <c r="AT376" s="232" t="s">
        <v>135</v>
      </c>
      <c r="AU376" s="232" t="s">
        <v>86</v>
      </c>
      <c r="AY376" s="17" t="s">
        <v>133</v>
      </c>
      <c r="BE376" s="233">
        <f>IF(N376="základní",J376,0)</f>
        <v>0</v>
      </c>
      <c r="BF376" s="233">
        <f>IF(N376="snížená",J376,0)</f>
        <v>0</v>
      </c>
      <c r="BG376" s="233">
        <f>IF(N376="zákl. přenesená",J376,0)</f>
        <v>0</v>
      </c>
      <c r="BH376" s="233">
        <f>IF(N376="sníž. přenesená",J376,0)</f>
        <v>0</v>
      </c>
      <c r="BI376" s="233">
        <f>IF(N376="nulová",J376,0)</f>
        <v>0</v>
      </c>
      <c r="BJ376" s="17" t="s">
        <v>84</v>
      </c>
      <c r="BK376" s="233">
        <f>ROUND(I376*H376,2)</f>
        <v>0</v>
      </c>
      <c r="BL376" s="17" t="s">
        <v>497</v>
      </c>
      <c r="BM376" s="232" t="s">
        <v>587</v>
      </c>
    </row>
    <row r="377" s="2" customFormat="1">
      <c r="A377" s="38"/>
      <c r="B377" s="39"/>
      <c r="C377" s="40"/>
      <c r="D377" s="234" t="s">
        <v>141</v>
      </c>
      <c r="E377" s="40"/>
      <c r="F377" s="235" t="s">
        <v>859</v>
      </c>
      <c r="G377" s="40"/>
      <c r="H377" s="40"/>
      <c r="I377" s="236"/>
      <c r="J377" s="40"/>
      <c r="K377" s="40"/>
      <c r="L377" s="44"/>
      <c r="M377" s="237"/>
      <c r="N377" s="238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141</v>
      </c>
      <c r="AU377" s="17" t="s">
        <v>86</v>
      </c>
    </row>
    <row r="378" s="15" customFormat="1">
      <c r="A378" s="15"/>
      <c r="B378" s="280"/>
      <c r="C378" s="281"/>
      <c r="D378" s="234" t="s">
        <v>143</v>
      </c>
      <c r="E378" s="282" t="s">
        <v>1</v>
      </c>
      <c r="F378" s="283" t="s">
        <v>853</v>
      </c>
      <c r="G378" s="281"/>
      <c r="H378" s="282" t="s">
        <v>1</v>
      </c>
      <c r="I378" s="284"/>
      <c r="J378" s="281"/>
      <c r="K378" s="281"/>
      <c r="L378" s="285"/>
      <c r="M378" s="286"/>
      <c r="N378" s="287"/>
      <c r="O378" s="287"/>
      <c r="P378" s="287"/>
      <c r="Q378" s="287"/>
      <c r="R378" s="287"/>
      <c r="S378" s="287"/>
      <c r="T378" s="288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89" t="s">
        <v>143</v>
      </c>
      <c r="AU378" s="289" t="s">
        <v>86</v>
      </c>
      <c r="AV378" s="15" t="s">
        <v>84</v>
      </c>
      <c r="AW378" s="15" t="s">
        <v>32</v>
      </c>
      <c r="AX378" s="15" t="s">
        <v>76</v>
      </c>
      <c r="AY378" s="289" t="s">
        <v>133</v>
      </c>
    </row>
    <row r="379" s="15" customFormat="1">
      <c r="A379" s="15"/>
      <c r="B379" s="280"/>
      <c r="C379" s="281"/>
      <c r="D379" s="234" t="s">
        <v>143</v>
      </c>
      <c r="E379" s="282" t="s">
        <v>1</v>
      </c>
      <c r="F379" s="283" t="s">
        <v>854</v>
      </c>
      <c r="G379" s="281"/>
      <c r="H379" s="282" t="s">
        <v>1</v>
      </c>
      <c r="I379" s="284"/>
      <c r="J379" s="281"/>
      <c r="K379" s="281"/>
      <c r="L379" s="285"/>
      <c r="M379" s="286"/>
      <c r="N379" s="287"/>
      <c r="O379" s="287"/>
      <c r="P379" s="287"/>
      <c r="Q379" s="287"/>
      <c r="R379" s="287"/>
      <c r="S379" s="287"/>
      <c r="T379" s="288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89" t="s">
        <v>143</v>
      </c>
      <c r="AU379" s="289" t="s">
        <v>86</v>
      </c>
      <c r="AV379" s="15" t="s">
        <v>84</v>
      </c>
      <c r="AW379" s="15" t="s">
        <v>32</v>
      </c>
      <c r="AX379" s="15" t="s">
        <v>76</v>
      </c>
      <c r="AY379" s="289" t="s">
        <v>133</v>
      </c>
    </row>
    <row r="380" s="13" customFormat="1">
      <c r="A380" s="13"/>
      <c r="B380" s="239"/>
      <c r="C380" s="240"/>
      <c r="D380" s="234" t="s">
        <v>143</v>
      </c>
      <c r="E380" s="241" t="s">
        <v>1</v>
      </c>
      <c r="F380" s="242" t="s">
        <v>848</v>
      </c>
      <c r="G380" s="240"/>
      <c r="H380" s="243">
        <v>1</v>
      </c>
      <c r="I380" s="244"/>
      <c r="J380" s="240"/>
      <c r="K380" s="240"/>
      <c r="L380" s="245"/>
      <c r="M380" s="246"/>
      <c r="N380" s="247"/>
      <c r="O380" s="247"/>
      <c r="P380" s="247"/>
      <c r="Q380" s="247"/>
      <c r="R380" s="247"/>
      <c r="S380" s="247"/>
      <c r="T380" s="24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9" t="s">
        <v>143</v>
      </c>
      <c r="AU380" s="249" t="s">
        <v>86</v>
      </c>
      <c r="AV380" s="13" t="s">
        <v>86</v>
      </c>
      <c r="AW380" s="13" t="s">
        <v>32</v>
      </c>
      <c r="AX380" s="13" t="s">
        <v>76</v>
      </c>
      <c r="AY380" s="249" t="s">
        <v>133</v>
      </c>
    </row>
    <row r="381" s="15" customFormat="1">
      <c r="A381" s="15"/>
      <c r="B381" s="280"/>
      <c r="C381" s="281"/>
      <c r="D381" s="234" t="s">
        <v>143</v>
      </c>
      <c r="E381" s="282" t="s">
        <v>1</v>
      </c>
      <c r="F381" s="283" t="s">
        <v>856</v>
      </c>
      <c r="G381" s="281"/>
      <c r="H381" s="282" t="s">
        <v>1</v>
      </c>
      <c r="I381" s="284"/>
      <c r="J381" s="281"/>
      <c r="K381" s="281"/>
      <c r="L381" s="285"/>
      <c r="M381" s="286"/>
      <c r="N381" s="287"/>
      <c r="O381" s="287"/>
      <c r="P381" s="287"/>
      <c r="Q381" s="287"/>
      <c r="R381" s="287"/>
      <c r="S381" s="287"/>
      <c r="T381" s="288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89" t="s">
        <v>143</v>
      </c>
      <c r="AU381" s="289" t="s">
        <v>86</v>
      </c>
      <c r="AV381" s="15" t="s">
        <v>84</v>
      </c>
      <c r="AW381" s="15" t="s">
        <v>32</v>
      </c>
      <c r="AX381" s="15" t="s">
        <v>76</v>
      </c>
      <c r="AY381" s="289" t="s">
        <v>133</v>
      </c>
    </row>
    <row r="382" s="13" customFormat="1">
      <c r="A382" s="13"/>
      <c r="B382" s="239"/>
      <c r="C382" s="240"/>
      <c r="D382" s="234" t="s">
        <v>143</v>
      </c>
      <c r="E382" s="241" t="s">
        <v>1</v>
      </c>
      <c r="F382" s="242" t="s">
        <v>848</v>
      </c>
      <c r="G382" s="240"/>
      <c r="H382" s="243">
        <v>1</v>
      </c>
      <c r="I382" s="244"/>
      <c r="J382" s="240"/>
      <c r="K382" s="240"/>
      <c r="L382" s="245"/>
      <c r="M382" s="246"/>
      <c r="N382" s="247"/>
      <c r="O382" s="247"/>
      <c r="P382" s="247"/>
      <c r="Q382" s="247"/>
      <c r="R382" s="247"/>
      <c r="S382" s="247"/>
      <c r="T382" s="24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9" t="s">
        <v>143</v>
      </c>
      <c r="AU382" s="249" t="s">
        <v>86</v>
      </c>
      <c r="AV382" s="13" t="s">
        <v>86</v>
      </c>
      <c r="AW382" s="13" t="s">
        <v>32</v>
      </c>
      <c r="AX382" s="13" t="s">
        <v>76</v>
      </c>
      <c r="AY382" s="249" t="s">
        <v>133</v>
      </c>
    </row>
    <row r="383" s="15" customFormat="1">
      <c r="A383" s="15"/>
      <c r="B383" s="280"/>
      <c r="C383" s="281"/>
      <c r="D383" s="234" t="s">
        <v>143</v>
      </c>
      <c r="E383" s="282" t="s">
        <v>1</v>
      </c>
      <c r="F383" s="283" t="s">
        <v>857</v>
      </c>
      <c r="G383" s="281"/>
      <c r="H383" s="282" t="s">
        <v>1</v>
      </c>
      <c r="I383" s="284"/>
      <c r="J383" s="281"/>
      <c r="K383" s="281"/>
      <c r="L383" s="285"/>
      <c r="M383" s="286"/>
      <c r="N383" s="287"/>
      <c r="O383" s="287"/>
      <c r="P383" s="287"/>
      <c r="Q383" s="287"/>
      <c r="R383" s="287"/>
      <c r="S383" s="287"/>
      <c r="T383" s="288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89" t="s">
        <v>143</v>
      </c>
      <c r="AU383" s="289" t="s">
        <v>86</v>
      </c>
      <c r="AV383" s="15" t="s">
        <v>84</v>
      </c>
      <c r="AW383" s="15" t="s">
        <v>32</v>
      </c>
      <c r="AX383" s="15" t="s">
        <v>76</v>
      </c>
      <c r="AY383" s="289" t="s">
        <v>133</v>
      </c>
    </row>
    <row r="384" s="13" customFormat="1">
      <c r="A384" s="13"/>
      <c r="B384" s="239"/>
      <c r="C384" s="240"/>
      <c r="D384" s="234" t="s">
        <v>143</v>
      </c>
      <c r="E384" s="241" t="s">
        <v>1</v>
      </c>
      <c r="F384" s="242" t="s">
        <v>848</v>
      </c>
      <c r="G384" s="240"/>
      <c r="H384" s="243">
        <v>1</v>
      </c>
      <c r="I384" s="244"/>
      <c r="J384" s="240"/>
      <c r="K384" s="240"/>
      <c r="L384" s="245"/>
      <c r="M384" s="246"/>
      <c r="N384" s="247"/>
      <c r="O384" s="247"/>
      <c r="P384" s="247"/>
      <c r="Q384" s="247"/>
      <c r="R384" s="247"/>
      <c r="S384" s="247"/>
      <c r="T384" s="248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9" t="s">
        <v>143</v>
      </c>
      <c r="AU384" s="249" t="s">
        <v>86</v>
      </c>
      <c r="AV384" s="13" t="s">
        <v>86</v>
      </c>
      <c r="AW384" s="13" t="s">
        <v>32</v>
      </c>
      <c r="AX384" s="13" t="s">
        <v>76</v>
      </c>
      <c r="AY384" s="249" t="s">
        <v>133</v>
      </c>
    </row>
    <row r="385" s="14" customFormat="1">
      <c r="A385" s="14"/>
      <c r="B385" s="261"/>
      <c r="C385" s="262"/>
      <c r="D385" s="234" t="s">
        <v>143</v>
      </c>
      <c r="E385" s="263" t="s">
        <v>1</v>
      </c>
      <c r="F385" s="264" t="s">
        <v>736</v>
      </c>
      <c r="G385" s="262"/>
      <c r="H385" s="265">
        <v>3</v>
      </c>
      <c r="I385" s="266"/>
      <c r="J385" s="262"/>
      <c r="K385" s="262"/>
      <c r="L385" s="267"/>
      <c r="M385" s="268"/>
      <c r="N385" s="269"/>
      <c r="O385" s="269"/>
      <c r="P385" s="269"/>
      <c r="Q385" s="269"/>
      <c r="R385" s="269"/>
      <c r="S385" s="269"/>
      <c r="T385" s="27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71" t="s">
        <v>143</v>
      </c>
      <c r="AU385" s="271" t="s">
        <v>86</v>
      </c>
      <c r="AV385" s="14" t="s">
        <v>139</v>
      </c>
      <c r="AW385" s="14" t="s">
        <v>32</v>
      </c>
      <c r="AX385" s="14" t="s">
        <v>84</v>
      </c>
      <c r="AY385" s="271" t="s">
        <v>133</v>
      </c>
    </row>
    <row r="386" s="2" customFormat="1" ht="44.25" customHeight="1">
      <c r="A386" s="38"/>
      <c r="B386" s="39"/>
      <c r="C386" s="220" t="s">
        <v>355</v>
      </c>
      <c r="D386" s="220" t="s">
        <v>135</v>
      </c>
      <c r="E386" s="221" t="s">
        <v>860</v>
      </c>
      <c r="F386" s="222" t="s">
        <v>861</v>
      </c>
      <c r="G386" s="223" t="s">
        <v>203</v>
      </c>
      <c r="H386" s="224">
        <v>2</v>
      </c>
      <c r="I386" s="225"/>
      <c r="J386" s="226">
        <f>ROUND(I386*H386,2)</f>
        <v>0</v>
      </c>
      <c r="K386" s="227"/>
      <c r="L386" s="44"/>
      <c r="M386" s="228" t="s">
        <v>1</v>
      </c>
      <c r="N386" s="229" t="s">
        <v>41</v>
      </c>
      <c r="O386" s="91"/>
      <c r="P386" s="230">
        <f>O386*H386</f>
        <v>0</v>
      </c>
      <c r="Q386" s="230">
        <v>0</v>
      </c>
      <c r="R386" s="230">
        <f>Q386*H386</f>
        <v>0</v>
      </c>
      <c r="S386" s="230">
        <v>0</v>
      </c>
      <c r="T386" s="231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2" t="s">
        <v>497</v>
      </c>
      <c r="AT386" s="232" t="s">
        <v>135</v>
      </c>
      <c r="AU386" s="232" t="s">
        <v>86</v>
      </c>
      <c r="AY386" s="17" t="s">
        <v>133</v>
      </c>
      <c r="BE386" s="233">
        <f>IF(N386="základní",J386,0)</f>
        <v>0</v>
      </c>
      <c r="BF386" s="233">
        <f>IF(N386="snížená",J386,0)</f>
        <v>0</v>
      </c>
      <c r="BG386" s="233">
        <f>IF(N386="zákl. přenesená",J386,0)</f>
        <v>0</v>
      </c>
      <c r="BH386" s="233">
        <f>IF(N386="sníž. přenesená",J386,0)</f>
        <v>0</v>
      </c>
      <c r="BI386" s="233">
        <f>IF(N386="nulová",J386,0)</f>
        <v>0</v>
      </c>
      <c r="BJ386" s="17" t="s">
        <v>84</v>
      </c>
      <c r="BK386" s="233">
        <f>ROUND(I386*H386,2)</f>
        <v>0</v>
      </c>
      <c r="BL386" s="17" t="s">
        <v>497</v>
      </c>
      <c r="BM386" s="232" t="s">
        <v>591</v>
      </c>
    </row>
    <row r="387" s="2" customFormat="1">
      <c r="A387" s="38"/>
      <c r="B387" s="39"/>
      <c r="C387" s="40"/>
      <c r="D387" s="234" t="s">
        <v>141</v>
      </c>
      <c r="E387" s="40"/>
      <c r="F387" s="235" t="s">
        <v>861</v>
      </c>
      <c r="G387" s="40"/>
      <c r="H387" s="40"/>
      <c r="I387" s="236"/>
      <c r="J387" s="40"/>
      <c r="K387" s="40"/>
      <c r="L387" s="44"/>
      <c r="M387" s="237"/>
      <c r="N387" s="238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141</v>
      </c>
      <c r="AU387" s="17" t="s">
        <v>86</v>
      </c>
    </row>
    <row r="388" s="15" customFormat="1">
      <c r="A388" s="15"/>
      <c r="B388" s="280"/>
      <c r="C388" s="281"/>
      <c r="D388" s="234" t="s">
        <v>143</v>
      </c>
      <c r="E388" s="282" t="s">
        <v>1</v>
      </c>
      <c r="F388" s="283" t="s">
        <v>836</v>
      </c>
      <c r="G388" s="281"/>
      <c r="H388" s="282" t="s">
        <v>1</v>
      </c>
      <c r="I388" s="284"/>
      <c r="J388" s="281"/>
      <c r="K388" s="281"/>
      <c r="L388" s="285"/>
      <c r="M388" s="286"/>
      <c r="N388" s="287"/>
      <c r="O388" s="287"/>
      <c r="P388" s="287"/>
      <c r="Q388" s="287"/>
      <c r="R388" s="287"/>
      <c r="S388" s="287"/>
      <c r="T388" s="288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89" t="s">
        <v>143</v>
      </c>
      <c r="AU388" s="289" t="s">
        <v>86</v>
      </c>
      <c r="AV388" s="15" t="s">
        <v>84</v>
      </c>
      <c r="AW388" s="15" t="s">
        <v>32</v>
      </c>
      <c r="AX388" s="15" t="s">
        <v>76</v>
      </c>
      <c r="AY388" s="289" t="s">
        <v>133</v>
      </c>
    </row>
    <row r="389" s="15" customFormat="1">
      <c r="A389" s="15"/>
      <c r="B389" s="280"/>
      <c r="C389" s="281"/>
      <c r="D389" s="234" t="s">
        <v>143</v>
      </c>
      <c r="E389" s="282" t="s">
        <v>1</v>
      </c>
      <c r="F389" s="283" t="s">
        <v>862</v>
      </c>
      <c r="G389" s="281"/>
      <c r="H389" s="282" t="s">
        <v>1</v>
      </c>
      <c r="I389" s="284"/>
      <c r="J389" s="281"/>
      <c r="K389" s="281"/>
      <c r="L389" s="285"/>
      <c r="M389" s="286"/>
      <c r="N389" s="287"/>
      <c r="O389" s="287"/>
      <c r="P389" s="287"/>
      <c r="Q389" s="287"/>
      <c r="R389" s="287"/>
      <c r="S389" s="287"/>
      <c r="T389" s="288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89" t="s">
        <v>143</v>
      </c>
      <c r="AU389" s="289" t="s">
        <v>86</v>
      </c>
      <c r="AV389" s="15" t="s">
        <v>84</v>
      </c>
      <c r="AW389" s="15" t="s">
        <v>32</v>
      </c>
      <c r="AX389" s="15" t="s">
        <v>76</v>
      </c>
      <c r="AY389" s="289" t="s">
        <v>133</v>
      </c>
    </row>
    <row r="390" s="13" customFormat="1">
      <c r="A390" s="13"/>
      <c r="B390" s="239"/>
      <c r="C390" s="240"/>
      <c r="D390" s="234" t="s">
        <v>143</v>
      </c>
      <c r="E390" s="241" t="s">
        <v>1</v>
      </c>
      <c r="F390" s="242" t="s">
        <v>863</v>
      </c>
      <c r="G390" s="240"/>
      <c r="H390" s="243">
        <v>2</v>
      </c>
      <c r="I390" s="244"/>
      <c r="J390" s="240"/>
      <c r="K390" s="240"/>
      <c r="L390" s="245"/>
      <c r="M390" s="246"/>
      <c r="N390" s="247"/>
      <c r="O390" s="247"/>
      <c r="P390" s="247"/>
      <c r="Q390" s="247"/>
      <c r="R390" s="247"/>
      <c r="S390" s="247"/>
      <c r="T390" s="24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9" t="s">
        <v>143</v>
      </c>
      <c r="AU390" s="249" t="s">
        <v>86</v>
      </c>
      <c r="AV390" s="13" t="s">
        <v>86</v>
      </c>
      <c r="AW390" s="13" t="s">
        <v>32</v>
      </c>
      <c r="AX390" s="13" t="s">
        <v>76</v>
      </c>
      <c r="AY390" s="249" t="s">
        <v>133</v>
      </c>
    </row>
    <row r="391" s="14" customFormat="1">
      <c r="A391" s="14"/>
      <c r="B391" s="261"/>
      <c r="C391" s="262"/>
      <c r="D391" s="234" t="s">
        <v>143</v>
      </c>
      <c r="E391" s="263" t="s">
        <v>1</v>
      </c>
      <c r="F391" s="264" t="s">
        <v>218</v>
      </c>
      <c r="G391" s="262"/>
      <c r="H391" s="265">
        <v>2</v>
      </c>
      <c r="I391" s="266"/>
      <c r="J391" s="262"/>
      <c r="K391" s="262"/>
      <c r="L391" s="267"/>
      <c r="M391" s="268"/>
      <c r="N391" s="269"/>
      <c r="O391" s="269"/>
      <c r="P391" s="269"/>
      <c r="Q391" s="269"/>
      <c r="R391" s="269"/>
      <c r="S391" s="269"/>
      <c r="T391" s="27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71" t="s">
        <v>143</v>
      </c>
      <c r="AU391" s="271" t="s">
        <v>86</v>
      </c>
      <c r="AV391" s="14" t="s">
        <v>139</v>
      </c>
      <c r="AW391" s="14" t="s">
        <v>32</v>
      </c>
      <c r="AX391" s="14" t="s">
        <v>84</v>
      </c>
      <c r="AY391" s="271" t="s">
        <v>133</v>
      </c>
    </row>
    <row r="392" s="2" customFormat="1" ht="24.15" customHeight="1">
      <c r="A392" s="38"/>
      <c r="B392" s="39"/>
      <c r="C392" s="250" t="s">
        <v>360</v>
      </c>
      <c r="D392" s="250" t="s">
        <v>183</v>
      </c>
      <c r="E392" s="251" t="s">
        <v>864</v>
      </c>
      <c r="F392" s="252" t="s">
        <v>865</v>
      </c>
      <c r="G392" s="253" t="s">
        <v>167</v>
      </c>
      <c r="H392" s="254">
        <v>0.20000000000000001</v>
      </c>
      <c r="I392" s="255"/>
      <c r="J392" s="256">
        <f>ROUND(I392*H392,2)</f>
        <v>0</v>
      </c>
      <c r="K392" s="257"/>
      <c r="L392" s="258"/>
      <c r="M392" s="259" t="s">
        <v>1</v>
      </c>
      <c r="N392" s="260" t="s">
        <v>41</v>
      </c>
      <c r="O392" s="91"/>
      <c r="P392" s="230">
        <f>O392*H392</f>
        <v>0</v>
      </c>
      <c r="Q392" s="230">
        <v>0</v>
      </c>
      <c r="R392" s="230">
        <f>Q392*H392</f>
        <v>0</v>
      </c>
      <c r="S392" s="230">
        <v>0</v>
      </c>
      <c r="T392" s="231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2" t="s">
        <v>812</v>
      </c>
      <c r="AT392" s="232" t="s">
        <v>183</v>
      </c>
      <c r="AU392" s="232" t="s">
        <v>86</v>
      </c>
      <c r="AY392" s="17" t="s">
        <v>133</v>
      </c>
      <c r="BE392" s="233">
        <f>IF(N392="základní",J392,0)</f>
        <v>0</v>
      </c>
      <c r="BF392" s="233">
        <f>IF(N392="snížená",J392,0)</f>
        <v>0</v>
      </c>
      <c r="BG392" s="233">
        <f>IF(N392="zákl. přenesená",J392,0)</f>
        <v>0</v>
      </c>
      <c r="BH392" s="233">
        <f>IF(N392="sníž. přenesená",J392,0)</f>
        <v>0</v>
      </c>
      <c r="BI392" s="233">
        <f>IF(N392="nulová",J392,0)</f>
        <v>0</v>
      </c>
      <c r="BJ392" s="17" t="s">
        <v>84</v>
      </c>
      <c r="BK392" s="233">
        <f>ROUND(I392*H392,2)</f>
        <v>0</v>
      </c>
      <c r="BL392" s="17" t="s">
        <v>497</v>
      </c>
      <c r="BM392" s="232" t="s">
        <v>595</v>
      </c>
    </row>
    <row r="393" s="2" customFormat="1">
      <c r="A393" s="38"/>
      <c r="B393" s="39"/>
      <c r="C393" s="40"/>
      <c r="D393" s="234" t="s">
        <v>141</v>
      </c>
      <c r="E393" s="40"/>
      <c r="F393" s="235" t="s">
        <v>865</v>
      </c>
      <c r="G393" s="40"/>
      <c r="H393" s="40"/>
      <c r="I393" s="236"/>
      <c r="J393" s="40"/>
      <c r="K393" s="40"/>
      <c r="L393" s="44"/>
      <c r="M393" s="237"/>
      <c r="N393" s="238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141</v>
      </c>
      <c r="AU393" s="17" t="s">
        <v>86</v>
      </c>
    </row>
    <row r="394" s="15" customFormat="1">
      <c r="A394" s="15"/>
      <c r="B394" s="280"/>
      <c r="C394" s="281"/>
      <c r="D394" s="234" t="s">
        <v>143</v>
      </c>
      <c r="E394" s="282" t="s">
        <v>1</v>
      </c>
      <c r="F394" s="283" t="s">
        <v>836</v>
      </c>
      <c r="G394" s="281"/>
      <c r="H394" s="282" t="s">
        <v>1</v>
      </c>
      <c r="I394" s="284"/>
      <c r="J394" s="281"/>
      <c r="K394" s="281"/>
      <c r="L394" s="285"/>
      <c r="M394" s="286"/>
      <c r="N394" s="287"/>
      <c r="O394" s="287"/>
      <c r="P394" s="287"/>
      <c r="Q394" s="287"/>
      <c r="R394" s="287"/>
      <c r="S394" s="287"/>
      <c r="T394" s="288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89" t="s">
        <v>143</v>
      </c>
      <c r="AU394" s="289" t="s">
        <v>86</v>
      </c>
      <c r="AV394" s="15" t="s">
        <v>84</v>
      </c>
      <c r="AW394" s="15" t="s">
        <v>32</v>
      </c>
      <c r="AX394" s="15" t="s">
        <v>76</v>
      </c>
      <c r="AY394" s="289" t="s">
        <v>133</v>
      </c>
    </row>
    <row r="395" s="15" customFormat="1">
      <c r="A395" s="15"/>
      <c r="B395" s="280"/>
      <c r="C395" s="281"/>
      <c r="D395" s="234" t="s">
        <v>143</v>
      </c>
      <c r="E395" s="282" t="s">
        <v>1</v>
      </c>
      <c r="F395" s="283" t="s">
        <v>862</v>
      </c>
      <c r="G395" s="281"/>
      <c r="H395" s="282" t="s">
        <v>1</v>
      </c>
      <c r="I395" s="284"/>
      <c r="J395" s="281"/>
      <c r="K395" s="281"/>
      <c r="L395" s="285"/>
      <c r="M395" s="286"/>
      <c r="N395" s="287"/>
      <c r="O395" s="287"/>
      <c r="P395" s="287"/>
      <c r="Q395" s="287"/>
      <c r="R395" s="287"/>
      <c r="S395" s="287"/>
      <c r="T395" s="288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89" t="s">
        <v>143</v>
      </c>
      <c r="AU395" s="289" t="s">
        <v>86</v>
      </c>
      <c r="AV395" s="15" t="s">
        <v>84</v>
      </c>
      <c r="AW395" s="15" t="s">
        <v>32</v>
      </c>
      <c r="AX395" s="15" t="s">
        <v>76</v>
      </c>
      <c r="AY395" s="289" t="s">
        <v>133</v>
      </c>
    </row>
    <row r="396" s="13" customFormat="1">
      <c r="A396" s="13"/>
      <c r="B396" s="239"/>
      <c r="C396" s="240"/>
      <c r="D396" s="234" t="s">
        <v>143</v>
      </c>
      <c r="E396" s="241" t="s">
        <v>1</v>
      </c>
      <c r="F396" s="242" t="s">
        <v>866</v>
      </c>
      <c r="G396" s="240"/>
      <c r="H396" s="243">
        <v>0.20000000000000001</v>
      </c>
      <c r="I396" s="244"/>
      <c r="J396" s="240"/>
      <c r="K396" s="240"/>
      <c r="L396" s="245"/>
      <c r="M396" s="246"/>
      <c r="N396" s="247"/>
      <c r="O396" s="247"/>
      <c r="P396" s="247"/>
      <c r="Q396" s="247"/>
      <c r="R396" s="247"/>
      <c r="S396" s="247"/>
      <c r="T396" s="24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9" t="s">
        <v>143</v>
      </c>
      <c r="AU396" s="249" t="s">
        <v>86</v>
      </c>
      <c r="AV396" s="13" t="s">
        <v>86</v>
      </c>
      <c r="AW396" s="13" t="s">
        <v>32</v>
      </c>
      <c r="AX396" s="13" t="s">
        <v>76</v>
      </c>
      <c r="AY396" s="249" t="s">
        <v>133</v>
      </c>
    </row>
    <row r="397" s="14" customFormat="1">
      <c r="A397" s="14"/>
      <c r="B397" s="261"/>
      <c r="C397" s="262"/>
      <c r="D397" s="234" t="s">
        <v>143</v>
      </c>
      <c r="E397" s="263" t="s">
        <v>1</v>
      </c>
      <c r="F397" s="264" t="s">
        <v>218</v>
      </c>
      <c r="G397" s="262"/>
      <c r="H397" s="265">
        <v>0.20000000000000001</v>
      </c>
      <c r="I397" s="266"/>
      <c r="J397" s="262"/>
      <c r="K397" s="262"/>
      <c r="L397" s="267"/>
      <c r="M397" s="268"/>
      <c r="N397" s="269"/>
      <c r="O397" s="269"/>
      <c r="P397" s="269"/>
      <c r="Q397" s="269"/>
      <c r="R397" s="269"/>
      <c r="S397" s="269"/>
      <c r="T397" s="270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71" t="s">
        <v>143</v>
      </c>
      <c r="AU397" s="271" t="s">
        <v>86</v>
      </c>
      <c r="AV397" s="14" t="s">
        <v>139</v>
      </c>
      <c r="AW397" s="14" t="s">
        <v>32</v>
      </c>
      <c r="AX397" s="14" t="s">
        <v>84</v>
      </c>
      <c r="AY397" s="271" t="s">
        <v>133</v>
      </c>
    </row>
    <row r="398" s="2" customFormat="1" ht="55.5" customHeight="1">
      <c r="A398" s="38"/>
      <c r="B398" s="39"/>
      <c r="C398" s="220" t="s">
        <v>365</v>
      </c>
      <c r="D398" s="220" t="s">
        <v>135</v>
      </c>
      <c r="E398" s="221" t="s">
        <v>867</v>
      </c>
      <c r="F398" s="222" t="s">
        <v>868</v>
      </c>
      <c r="G398" s="223" t="s">
        <v>203</v>
      </c>
      <c r="H398" s="224">
        <v>1</v>
      </c>
      <c r="I398" s="225"/>
      <c r="J398" s="226">
        <f>ROUND(I398*H398,2)</f>
        <v>0</v>
      </c>
      <c r="K398" s="227"/>
      <c r="L398" s="44"/>
      <c r="M398" s="228" t="s">
        <v>1</v>
      </c>
      <c r="N398" s="229" t="s">
        <v>41</v>
      </c>
      <c r="O398" s="91"/>
      <c r="P398" s="230">
        <f>O398*H398</f>
        <v>0</v>
      </c>
      <c r="Q398" s="230">
        <v>0</v>
      </c>
      <c r="R398" s="230">
        <f>Q398*H398</f>
        <v>0</v>
      </c>
      <c r="S398" s="230">
        <v>0</v>
      </c>
      <c r="T398" s="231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32" t="s">
        <v>497</v>
      </c>
      <c r="AT398" s="232" t="s">
        <v>135</v>
      </c>
      <c r="AU398" s="232" t="s">
        <v>86</v>
      </c>
      <c r="AY398" s="17" t="s">
        <v>133</v>
      </c>
      <c r="BE398" s="233">
        <f>IF(N398="základní",J398,0)</f>
        <v>0</v>
      </c>
      <c r="BF398" s="233">
        <f>IF(N398="snížená",J398,0)</f>
        <v>0</v>
      </c>
      <c r="BG398" s="233">
        <f>IF(N398="zákl. přenesená",J398,0)</f>
        <v>0</v>
      </c>
      <c r="BH398" s="233">
        <f>IF(N398="sníž. přenesená",J398,0)</f>
        <v>0</v>
      </c>
      <c r="BI398" s="233">
        <f>IF(N398="nulová",J398,0)</f>
        <v>0</v>
      </c>
      <c r="BJ398" s="17" t="s">
        <v>84</v>
      </c>
      <c r="BK398" s="233">
        <f>ROUND(I398*H398,2)</f>
        <v>0</v>
      </c>
      <c r="BL398" s="17" t="s">
        <v>497</v>
      </c>
      <c r="BM398" s="232" t="s">
        <v>601</v>
      </c>
    </row>
    <row r="399" s="2" customFormat="1">
      <c r="A399" s="38"/>
      <c r="B399" s="39"/>
      <c r="C399" s="40"/>
      <c r="D399" s="234" t="s">
        <v>141</v>
      </c>
      <c r="E399" s="40"/>
      <c r="F399" s="235" t="s">
        <v>868</v>
      </c>
      <c r="G399" s="40"/>
      <c r="H399" s="40"/>
      <c r="I399" s="236"/>
      <c r="J399" s="40"/>
      <c r="K399" s="40"/>
      <c r="L399" s="44"/>
      <c r="M399" s="237"/>
      <c r="N399" s="238"/>
      <c r="O399" s="91"/>
      <c r="P399" s="91"/>
      <c r="Q399" s="91"/>
      <c r="R399" s="91"/>
      <c r="S399" s="91"/>
      <c r="T399" s="92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141</v>
      </c>
      <c r="AU399" s="17" t="s">
        <v>86</v>
      </c>
    </row>
    <row r="400" s="15" customFormat="1">
      <c r="A400" s="15"/>
      <c r="B400" s="280"/>
      <c r="C400" s="281"/>
      <c r="D400" s="234" t="s">
        <v>143</v>
      </c>
      <c r="E400" s="282" t="s">
        <v>1</v>
      </c>
      <c r="F400" s="283" t="s">
        <v>853</v>
      </c>
      <c r="G400" s="281"/>
      <c r="H400" s="282" t="s">
        <v>1</v>
      </c>
      <c r="I400" s="284"/>
      <c r="J400" s="281"/>
      <c r="K400" s="281"/>
      <c r="L400" s="285"/>
      <c r="M400" s="286"/>
      <c r="N400" s="287"/>
      <c r="O400" s="287"/>
      <c r="P400" s="287"/>
      <c r="Q400" s="287"/>
      <c r="R400" s="287"/>
      <c r="S400" s="287"/>
      <c r="T400" s="288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89" t="s">
        <v>143</v>
      </c>
      <c r="AU400" s="289" t="s">
        <v>86</v>
      </c>
      <c r="AV400" s="15" t="s">
        <v>84</v>
      </c>
      <c r="AW400" s="15" t="s">
        <v>32</v>
      </c>
      <c r="AX400" s="15" t="s">
        <v>76</v>
      </c>
      <c r="AY400" s="289" t="s">
        <v>133</v>
      </c>
    </row>
    <row r="401" s="15" customFormat="1">
      <c r="A401" s="15"/>
      <c r="B401" s="280"/>
      <c r="C401" s="281"/>
      <c r="D401" s="234" t="s">
        <v>143</v>
      </c>
      <c r="E401" s="282" t="s">
        <v>1</v>
      </c>
      <c r="F401" s="283" t="s">
        <v>869</v>
      </c>
      <c r="G401" s="281"/>
      <c r="H401" s="282" t="s">
        <v>1</v>
      </c>
      <c r="I401" s="284"/>
      <c r="J401" s="281"/>
      <c r="K401" s="281"/>
      <c r="L401" s="285"/>
      <c r="M401" s="286"/>
      <c r="N401" s="287"/>
      <c r="O401" s="287"/>
      <c r="P401" s="287"/>
      <c r="Q401" s="287"/>
      <c r="R401" s="287"/>
      <c r="S401" s="287"/>
      <c r="T401" s="288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89" t="s">
        <v>143</v>
      </c>
      <c r="AU401" s="289" t="s">
        <v>86</v>
      </c>
      <c r="AV401" s="15" t="s">
        <v>84</v>
      </c>
      <c r="AW401" s="15" t="s">
        <v>32</v>
      </c>
      <c r="AX401" s="15" t="s">
        <v>76</v>
      </c>
      <c r="AY401" s="289" t="s">
        <v>133</v>
      </c>
    </row>
    <row r="402" s="13" customFormat="1">
      <c r="A402" s="13"/>
      <c r="B402" s="239"/>
      <c r="C402" s="240"/>
      <c r="D402" s="234" t="s">
        <v>143</v>
      </c>
      <c r="E402" s="241" t="s">
        <v>1</v>
      </c>
      <c r="F402" s="242" t="s">
        <v>848</v>
      </c>
      <c r="G402" s="240"/>
      <c r="H402" s="243">
        <v>1</v>
      </c>
      <c r="I402" s="244"/>
      <c r="J402" s="240"/>
      <c r="K402" s="240"/>
      <c r="L402" s="245"/>
      <c r="M402" s="246"/>
      <c r="N402" s="247"/>
      <c r="O402" s="247"/>
      <c r="P402" s="247"/>
      <c r="Q402" s="247"/>
      <c r="R402" s="247"/>
      <c r="S402" s="247"/>
      <c r="T402" s="24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9" t="s">
        <v>143</v>
      </c>
      <c r="AU402" s="249" t="s">
        <v>86</v>
      </c>
      <c r="AV402" s="13" t="s">
        <v>86</v>
      </c>
      <c r="AW402" s="13" t="s">
        <v>32</v>
      </c>
      <c r="AX402" s="13" t="s">
        <v>76</v>
      </c>
      <c r="AY402" s="249" t="s">
        <v>133</v>
      </c>
    </row>
    <row r="403" s="14" customFormat="1">
      <c r="A403" s="14"/>
      <c r="B403" s="261"/>
      <c r="C403" s="262"/>
      <c r="D403" s="234" t="s">
        <v>143</v>
      </c>
      <c r="E403" s="263" t="s">
        <v>1</v>
      </c>
      <c r="F403" s="264" t="s">
        <v>218</v>
      </c>
      <c r="G403" s="262"/>
      <c r="H403" s="265">
        <v>1</v>
      </c>
      <c r="I403" s="266"/>
      <c r="J403" s="262"/>
      <c r="K403" s="262"/>
      <c r="L403" s="267"/>
      <c r="M403" s="268"/>
      <c r="N403" s="269"/>
      <c r="O403" s="269"/>
      <c r="P403" s="269"/>
      <c r="Q403" s="269"/>
      <c r="R403" s="269"/>
      <c r="S403" s="269"/>
      <c r="T403" s="27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71" t="s">
        <v>143</v>
      </c>
      <c r="AU403" s="271" t="s">
        <v>86</v>
      </c>
      <c r="AV403" s="14" t="s">
        <v>139</v>
      </c>
      <c r="AW403" s="14" t="s">
        <v>32</v>
      </c>
      <c r="AX403" s="14" t="s">
        <v>84</v>
      </c>
      <c r="AY403" s="271" t="s">
        <v>133</v>
      </c>
    </row>
    <row r="404" s="2" customFormat="1" ht="16.5" customHeight="1">
      <c r="A404" s="38"/>
      <c r="B404" s="39"/>
      <c r="C404" s="250" t="s">
        <v>370</v>
      </c>
      <c r="D404" s="250" t="s">
        <v>183</v>
      </c>
      <c r="E404" s="251" t="s">
        <v>870</v>
      </c>
      <c r="F404" s="252" t="s">
        <v>871</v>
      </c>
      <c r="G404" s="253" t="s">
        <v>203</v>
      </c>
      <c r="H404" s="254">
        <v>1</v>
      </c>
      <c r="I404" s="255"/>
      <c r="J404" s="256">
        <f>ROUND(I404*H404,2)</f>
        <v>0</v>
      </c>
      <c r="K404" s="257"/>
      <c r="L404" s="258"/>
      <c r="M404" s="259" t="s">
        <v>1</v>
      </c>
      <c r="N404" s="260" t="s">
        <v>41</v>
      </c>
      <c r="O404" s="91"/>
      <c r="P404" s="230">
        <f>O404*H404</f>
        <v>0</v>
      </c>
      <c r="Q404" s="230">
        <v>0</v>
      </c>
      <c r="R404" s="230">
        <f>Q404*H404</f>
        <v>0</v>
      </c>
      <c r="S404" s="230">
        <v>0</v>
      </c>
      <c r="T404" s="231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32" t="s">
        <v>812</v>
      </c>
      <c r="AT404" s="232" t="s">
        <v>183</v>
      </c>
      <c r="AU404" s="232" t="s">
        <v>86</v>
      </c>
      <c r="AY404" s="17" t="s">
        <v>133</v>
      </c>
      <c r="BE404" s="233">
        <f>IF(N404="základní",J404,0)</f>
        <v>0</v>
      </c>
      <c r="BF404" s="233">
        <f>IF(N404="snížená",J404,0)</f>
        <v>0</v>
      </c>
      <c r="BG404" s="233">
        <f>IF(N404="zákl. přenesená",J404,0)</f>
        <v>0</v>
      </c>
      <c r="BH404" s="233">
        <f>IF(N404="sníž. přenesená",J404,0)</f>
        <v>0</v>
      </c>
      <c r="BI404" s="233">
        <f>IF(N404="nulová",J404,0)</f>
        <v>0</v>
      </c>
      <c r="BJ404" s="17" t="s">
        <v>84</v>
      </c>
      <c r="BK404" s="233">
        <f>ROUND(I404*H404,2)</f>
        <v>0</v>
      </c>
      <c r="BL404" s="17" t="s">
        <v>497</v>
      </c>
      <c r="BM404" s="232" t="s">
        <v>604</v>
      </c>
    </row>
    <row r="405" s="2" customFormat="1">
      <c r="A405" s="38"/>
      <c r="B405" s="39"/>
      <c r="C405" s="40"/>
      <c r="D405" s="234" t="s">
        <v>141</v>
      </c>
      <c r="E405" s="40"/>
      <c r="F405" s="235" t="s">
        <v>871</v>
      </c>
      <c r="G405" s="40"/>
      <c r="H405" s="40"/>
      <c r="I405" s="236"/>
      <c r="J405" s="40"/>
      <c r="K405" s="40"/>
      <c r="L405" s="44"/>
      <c r="M405" s="237"/>
      <c r="N405" s="238"/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141</v>
      </c>
      <c r="AU405" s="17" t="s">
        <v>86</v>
      </c>
    </row>
    <row r="406" s="15" customFormat="1">
      <c r="A406" s="15"/>
      <c r="B406" s="280"/>
      <c r="C406" s="281"/>
      <c r="D406" s="234" t="s">
        <v>143</v>
      </c>
      <c r="E406" s="282" t="s">
        <v>1</v>
      </c>
      <c r="F406" s="283" t="s">
        <v>872</v>
      </c>
      <c r="G406" s="281"/>
      <c r="H406" s="282" t="s">
        <v>1</v>
      </c>
      <c r="I406" s="284"/>
      <c r="J406" s="281"/>
      <c r="K406" s="281"/>
      <c r="L406" s="285"/>
      <c r="M406" s="286"/>
      <c r="N406" s="287"/>
      <c r="O406" s="287"/>
      <c r="P406" s="287"/>
      <c r="Q406" s="287"/>
      <c r="R406" s="287"/>
      <c r="S406" s="287"/>
      <c r="T406" s="288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89" t="s">
        <v>143</v>
      </c>
      <c r="AU406" s="289" t="s">
        <v>86</v>
      </c>
      <c r="AV406" s="15" t="s">
        <v>84</v>
      </c>
      <c r="AW406" s="15" t="s">
        <v>32</v>
      </c>
      <c r="AX406" s="15" t="s">
        <v>76</v>
      </c>
      <c r="AY406" s="289" t="s">
        <v>133</v>
      </c>
    </row>
    <row r="407" s="15" customFormat="1">
      <c r="A407" s="15"/>
      <c r="B407" s="280"/>
      <c r="C407" s="281"/>
      <c r="D407" s="234" t="s">
        <v>143</v>
      </c>
      <c r="E407" s="282" t="s">
        <v>1</v>
      </c>
      <c r="F407" s="283" t="s">
        <v>873</v>
      </c>
      <c r="G407" s="281"/>
      <c r="H407" s="282" t="s">
        <v>1</v>
      </c>
      <c r="I407" s="284"/>
      <c r="J407" s="281"/>
      <c r="K407" s="281"/>
      <c r="L407" s="285"/>
      <c r="M407" s="286"/>
      <c r="N407" s="287"/>
      <c r="O407" s="287"/>
      <c r="P407" s="287"/>
      <c r="Q407" s="287"/>
      <c r="R407" s="287"/>
      <c r="S407" s="287"/>
      <c r="T407" s="288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89" t="s">
        <v>143</v>
      </c>
      <c r="AU407" s="289" t="s">
        <v>86</v>
      </c>
      <c r="AV407" s="15" t="s">
        <v>84</v>
      </c>
      <c r="AW407" s="15" t="s">
        <v>32</v>
      </c>
      <c r="AX407" s="15" t="s">
        <v>76</v>
      </c>
      <c r="AY407" s="289" t="s">
        <v>133</v>
      </c>
    </row>
    <row r="408" s="13" customFormat="1">
      <c r="A408" s="13"/>
      <c r="B408" s="239"/>
      <c r="C408" s="240"/>
      <c r="D408" s="234" t="s">
        <v>143</v>
      </c>
      <c r="E408" s="241" t="s">
        <v>1</v>
      </c>
      <c r="F408" s="242" t="s">
        <v>848</v>
      </c>
      <c r="G408" s="240"/>
      <c r="H408" s="243">
        <v>1</v>
      </c>
      <c r="I408" s="244"/>
      <c r="J408" s="240"/>
      <c r="K408" s="240"/>
      <c r="L408" s="245"/>
      <c r="M408" s="246"/>
      <c r="N408" s="247"/>
      <c r="O408" s="247"/>
      <c r="P408" s="247"/>
      <c r="Q408" s="247"/>
      <c r="R408" s="247"/>
      <c r="S408" s="247"/>
      <c r="T408" s="24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9" t="s">
        <v>143</v>
      </c>
      <c r="AU408" s="249" t="s">
        <v>86</v>
      </c>
      <c r="AV408" s="13" t="s">
        <v>86</v>
      </c>
      <c r="AW408" s="13" t="s">
        <v>32</v>
      </c>
      <c r="AX408" s="13" t="s">
        <v>76</v>
      </c>
      <c r="AY408" s="249" t="s">
        <v>133</v>
      </c>
    </row>
    <row r="409" s="14" customFormat="1">
      <c r="A409" s="14"/>
      <c r="B409" s="261"/>
      <c r="C409" s="262"/>
      <c r="D409" s="234" t="s">
        <v>143</v>
      </c>
      <c r="E409" s="263" t="s">
        <v>1</v>
      </c>
      <c r="F409" s="264" t="s">
        <v>218</v>
      </c>
      <c r="G409" s="262"/>
      <c r="H409" s="265">
        <v>1</v>
      </c>
      <c r="I409" s="266"/>
      <c r="J409" s="262"/>
      <c r="K409" s="262"/>
      <c r="L409" s="267"/>
      <c r="M409" s="268"/>
      <c r="N409" s="269"/>
      <c r="O409" s="269"/>
      <c r="P409" s="269"/>
      <c r="Q409" s="269"/>
      <c r="R409" s="269"/>
      <c r="S409" s="269"/>
      <c r="T409" s="27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71" t="s">
        <v>143</v>
      </c>
      <c r="AU409" s="271" t="s">
        <v>86</v>
      </c>
      <c r="AV409" s="14" t="s">
        <v>139</v>
      </c>
      <c r="AW409" s="14" t="s">
        <v>32</v>
      </c>
      <c r="AX409" s="14" t="s">
        <v>84</v>
      </c>
      <c r="AY409" s="271" t="s">
        <v>133</v>
      </c>
    </row>
    <row r="410" s="2" customFormat="1" ht="16.5" customHeight="1">
      <c r="A410" s="38"/>
      <c r="B410" s="39"/>
      <c r="C410" s="250" t="s">
        <v>375</v>
      </c>
      <c r="D410" s="250" t="s">
        <v>183</v>
      </c>
      <c r="E410" s="251" t="s">
        <v>874</v>
      </c>
      <c r="F410" s="252" t="s">
        <v>875</v>
      </c>
      <c r="G410" s="253" t="s">
        <v>203</v>
      </c>
      <c r="H410" s="254">
        <v>1</v>
      </c>
      <c r="I410" s="255"/>
      <c r="J410" s="256">
        <f>ROUND(I410*H410,2)</f>
        <v>0</v>
      </c>
      <c r="K410" s="257"/>
      <c r="L410" s="258"/>
      <c r="M410" s="259" t="s">
        <v>1</v>
      </c>
      <c r="N410" s="260" t="s">
        <v>41</v>
      </c>
      <c r="O410" s="91"/>
      <c r="P410" s="230">
        <f>O410*H410</f>
        <v>0</v>
      </c>
      <c r="Q410" s="230">
        <v>0</v>
      </c>
      <c r="R410" s="230">
        <f>Q410*H410</f>
        <v>0</v>
      </c>
      <c r="S410" s="230">
        <v>0</v>
      </c>
      <c r="T410" s="231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2" t="s">
        <v>812</v>
      </c>
      <c r="AT410" s="232" t="s">
        <v>183</v>
      </c>
      <c r="AU410" s="232" t="s">
        <v>86</v>
      </c>
      <c r="AY410" s="17" t="s">
        <v>133</v>
      </c>
      <c r="BE410" s="233">
        <f>IF(N410="základní",J410,0)</f>
        <v>0</v>
      </c>
      <c r="BF410" s="233">
        <f>IF(N410="snížená",J410,0)</f>
        <v>0</v>
      </c>
      <c r="BG410" s="233">
        <f>IF(N410="zákl. přenesená",J410,0)</f>
        <v>0</v>
      </c>
      <c r="BH410" s="233">
        <f>IF(N410="sníž. přenesená",J410,0)</f>
        <v>0</v>
      </c>
      <c r="BI410" s="233">
        <f>IF(N410="nulová",J410,0)</f>
        <v>0</v>
      </c>
      <c r="BJ410" s="17" t="s">
        <v>84</v>
      </c>
      <c r="BK410" s="233">
        <f>ROUND(I410*H410,2)</f>
        <v>0</v>
      </c>
      <c r="BL410" s="17" t="s">
        <v>497</v>
      </c>
      <c r="BM410" s="232" t="s">
        <v>607</v>
      </c>
    </row>
    <row r="411" s="2" customFormat="1">
      <c r="A411" s="38"/>
      <c r="B411" s="39"/>
      <c r="C411" s="40"/>
      <c r="D411" s="234" t="s">
        <v>141</v>
      </c>
      <c r="E411" s="40"/>
      <c r="F411" s="235" t="s">
        <v>875</v>
      </c>
      <c r="G411" s="40"/>
      <c r="H411" s="40"/>
      <c r="I411" s="236"/>
      <c r="J411" s="40"/>
      <c r="K411" s="40"/>
      <c r="L411" s="44"/>
      <c r="M411" s="237"/>
      <c r="N411" s="238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141</v>
      </c>
      <c r="AU411" s="17" t="s">
        <v>86</v>
      </c>
    </row>
    <row r="412" s="15" customFormat="1">
      <c r="A412" s="15"/>
      <c r="B412" s="280"/>
      <c r="C412" s="281"/>
      <c r="D412" s="234" t="s">
        <v>143</v>
      </c>
      <c r="E412" s="282" t="s">
        <v>1</v>
      </c>
      <c r="F412" s="283" t="s">
        <v>853</v>
      </c>
      <c r="G412" s="281"/>
      <c r="H412" s="282" t="s">
        <v>1</v>
      </c>
      <c r="I412" s="284"/>
      <c r="J412" s="281"/>
      <c r="K412" s="281"/>
      <c r="L412" s="285"/>
      <c r="M412" s="286"/>
      <c r="N412" s="287"/>
      <c r="O412" s="287"/>
      <c r="P412" s="287"/>
      <c r="Q412" s="287"/>
      <c r="R412" s="287"/>
      <c r="S412" s="287"/>
      <c r="T412" s="288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89" t="s">
        <v>143</v>
      </c>
      <c r="AU412" s="289" t="s">
        <v>86</v>
      </c>
      <c r="AV412" s="15" t="s">
        <v>84</v>
      </c>
      <c r="AW412" s="15" t="s">
        <v>32</v>
      </c>
      <c r="AX412" s="15" t="s">
        <v>76</v>
      </c>
      <c r="AY412" s="289" t="s">
        <v>133</v>
      </c>
    </row>
    <row r="413" s="15" customFormat="1">
      <c r="A413" s="15"/>
      <c r="B413" s="280"/>
      <c r="C413" s="281"/>
      <c r="D413" s="234" t="s">
        <v>143</v>
      </c>
      <c r="E413" s="282" t="s">
        <v>1</v>
      </c>
      <c r="F413" s="283" t="s">
        <v>869</v>
      </c>
      <c r="G413" s="281"/>
      <c r="H413" s="282" t="s">
        <v>1</v>
      </c>
      <c r="I413" s="284"/>
      <c r="J413" s="281"/>
      <c r="K413" s="281"/>
      <c r="L413" s="285"/>
      <c r="M413" s="286"/>
      <c r="N413" s="287"/>
      <c r="O413" s="287"/>
      <c r="P413" s="287"/>
      <c r="Q413" s="287"/>
      <c r="R413" s="287"/>
      <c r="S413" s="287"/>
      <c r="T413" s="288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89" t="s">
        <v>143</v>
      </c>
      <c r="AU413" s="289" t="s">
        <v>86</v>
      </c>
      <c r="AV413" s="15" t="s">
        <v>84</v>
      </c>
      <c r="AW413" s="15" t="s">
        <v>32</v>
      </c>
      <c r="AX413" s="15" t="s">
        <v>76</v>
      </c>
      <c r="AY413" s="289" t="s">
        <v>133</v>
      </c>
    </row>
    <row r="414" s="13" customFormat="1">
      <c r="A414" s="13"/>
      <c r="B414" s="239"/>
      <c r="C414" s="240"/>
      <c r="D414" s="234" t="s">
        <v>143</v>
      </c>
      <c r="E414" s="241" t="s">
        <v>1</v>
      </c>
      <c r="F414" s="242" t="s">
        <v>848</v>
      </c>
      <c r="G414" s="240"/>
      <c r="H414" s="243">
        <v>1</v>
      </c>
      <c r="I414" s="244"/>
      <c r="J414" s="240"/>
      <c r="K414" s="240"/>
      <c r="L414" s="245"/>
      <c r="M414" s="246"/>
      <c r="N414" s="247"/>
      <c r="O414" s="247"/>
      <c r="P414" s="247"/>
      <c r="Q414" s="247"/>
      <c r="R414" s="247"/>
      <c r="S414" s="247"/>
      <c r="T414" s="248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9" t="s">
        <v>143</v>
      </c>
      <c r="AU414" s="249" t="s">
        <v>86</v>
      </c>
      <c r="AV414" s="13" t="s">
        <v>86</v>
      </c>
      <c r="AW414" s="13" t="s">
        <v>32</v>
      </c>
      <c r="AX414" s="13" t="s">
        <v>76</v>
      </c>
      <c r="AY414" s="249" t="s">
        <v>133</v>
      </c>
    </row>
    <row r="415" s="14" customFormat="1">
      <c r="A415" s="14"/>
      <c r="B415" s="261"/>
      <c r="C415" s="262"/>
      <c r="D415" s="234" t="s">
        <v>143</v>
      </c>
      <c r="E415" s="263" t="s">
        <v>1</v>
      </c>
      <c r="F415" s="264" t="s">
        <v>218</v>
      </c>
      <c r="G415" s="262"/>
      <c r="H415" s="265">
        <v>1</v>
      </c>
      <c r="I415" s="266"/>
      <c r="J415" s="262"/>
      <c r="K415" s="262"/>
      <c r="L415" s="267"/>
      <c r="M415" s="268"/>
      <c r="N415" s="269"/>
      <c r="O415" s="269"/>
      <c r="P415" s="269"/>
      <c r="Q415" s="269"/>
      <c r="R415" s="269"/>
      <c r="S415" s="269"/>
      <c r="T415" s="270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71" t="s">
        <v>143</v>
      </c>
      <c r="AU415" s="271" t="s">
        <v>86</v>
      </c>
      <c r="AV415" s="14" t="s">
        <v>139</v>
      </c>
      <c r="AW415" s="14" t="s">
        <v>32</v>
      </c>
      <c r="AX415" s="14" t="s">
        <v>84</v>
      </c>
      <c r="AY415" s="271" t="s">
        <v>133</v>
      </c>
    </row>
    <row r="416" s="2" customFormat="1" ht="16.5" customHeight="1">
      <c r="A416" s="38"/>
      <c r="B416" s="39"/>
      <c r="C416" s="220" t="s">
        <v>380</v>
      </c>
      <c r="D416" s="220" t="s">
        <v>135</v>
      </c>
      <c r="E416" s="221" t="s">
        <v>876</v>
      </c>
      <c r="F416" s="222" t="s">
        <v>877</v>
      </c>
      <c r="G416" s="223" t="s">
        <v>203</v>
      </c>
      <c r="H416" s="224">
        <v>1</v>
      </c>
      <c r="I416" s="225"/>
      <c r="J416" s="226">
        <f>ROUND(I416*H416,2)</f>
        <v>0</v>
      </c>
      <c r="K416" s="227"/>
      <c r="L416" s="44"/>
      <c r="M416" s="228" t="s">
        <v>1</v>
      </c>
      <c r="N416" s="229" t="s">
        <v>41</v>
      </c>
      <c r="O416" s="91"/>
      <c r="P416" s="230">
        <f>O416*H416</f>
        <v>0</v>
      </c>
      <c r="Q416" s="230">
        <v>0</v>
      </c>
      <c r="R416" s="230">
        <f>Q416*H416</f>
        <v>0</v>
      </c>
      <c r="S416" s="230">
        <v>0</v>
      </c>
      <c r="T416" s="231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32" t="s">
        <v>497</v>
      </c>
      <c r="AT416" s="232" t="s">
        <v>135</v>
      </c>
      <c r="AU416" s="232" t="s">
        <v>86</v>
      </c>
      <c r="AY416" s="17" t="s">
        <v>133</v>
      </c>
      <c r="BE416" s="233">
        <f>IF(N416="základní",J416,0)</f>
        <v>0</v>
      </c>
      <c r="BF416" s="233">
        <f>IF(N416="snížená",J416,0)</f>
        <v>0</v>
      </c>
      <c r="BG416" s="233">
        <f>IF(N416="zákl. přenesená",J416,0)</f>
        <v>0</v>
      </c>
      <c r="BH416" s="233">
        <f>IF(N416="sníž. přenesená",J416,0)</f>
        <v>0</v>
      </c>
      <c r="BI416" s="233">
        <f>IF(N416="nulová",J416,0)</f>
        <v>0</v>
      </c>
      <c r="BJ416" s="17" t="s">
        <v>84</v>
      </c>
      <c r="BK416" s="233">
        <f>ROUND(I416*H416,2)</f>
        <v>0</v>
      </c>
      <c r="BL416" s="17" t="s">
        <v>497</v>
      </c>
      <c r="BM416" s="232" t="s">
        <v>616</v>
      </c>
    </row>
    <row r="417" s="2" customFormat="1">
      <c r="A417" s="38"/>
      <c r="B417" s="39"/>
      <c r="C417" s="40"/>
      <c r="D417" s="234" t="s">
        <v>141</v>
      </c>
      <c r="E417" s="40"/>
      <c r="F417" s="235" t="s">
        <v>877</v>
      </c>
      <c r="G417" s="40"/>
      <c r="H417" s="40"/>
      <c r="I417" s="236"/>
      <c r="J417" s="40"/>
      <c r="K417" s="40"/>
      <c r="L417" s="44"/>
      <c r="M417" s="237"/>
      <c r="N417" s="238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141</v>
      </c>
      <c r="AU417" s="17" t="s">
        <v>86</v>
      </c>
    </row>
    <row r="418" s="15" customFormat="1">
      <c r="A418" s="15"/>
      <c r="B418" s="280"/>
      <c r="C418" s="281"/>
      <c r="D418" s="234" t="s">
        <v>143</v>
      </c>
      <c r="E418" s="282" t="s">
        <v>1</v>
      </c>
      <c r="F418" s="283" t="s">
        <v>815</v>
      </c>
      <c r="G418" s="281"/>
      <c r="H418" s="282" t="s">
        <v>1</v>
      </c>
      <c r="I418" s="284"/>
      <c r="J418" s="281"/>
      <c r="K418" s="281"/>
      <c r="L418" s="285"/>
      <c r="M418" s="286"/>
      <c r="N418" s="287"/>
      <c r="O418" s="287"/>
      <c r="P418" s="287"/>
      <c r="Q418" s="287"/>
      <c r="R418" s="287"/>
      <c r="S418" s="287"/>
      <c r="T418" s="288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89" t="s">
        <v>143</v>
      </c>
      <c r="AU418" s="289" t="s">
        <v>86</v>
      </c>
      <c r="AV418" s="15" t="s">
        <v>84</v>
      </c>
      <c r="AW418" s="15" t="s">
        <v>32</v>
      </c>
      <c r="AX418" s="15" t="s">
        <v>76</v>
      </c>
      <c r="AY418" s="289" t="s">
        <v>133</v>
      </c>
    </row>
    <row r="419" s="15" customFormat="1">
      <c r="A419" s="15"/>
      <c r="B419" s="280"/>
      <c r="C419" s="281"/>
      <c r="D419" s="234" t="s">
        <v>143</v>
      </c>
      <c r="E419" s="282" t="s">
        <v>1</v>
      </c>
      <c r="F419" s="283" t="s">
        <v>873</v>
      </c>
      <c r="G419" s="281"/>
      <c r="H419" s="282" t="s">
        <v>1</v>
      </c>
      <c r="I419" s="284"/>
      <c r="J419" s="281"/>
      <c r="K419" s="281"/>
      <c r="L419" s="285"/>
      <c r="M419" s="286"/>
      <c r="N419" s="287"/>
      <c r="O419" s="287"/>
      <c r="P419" s="287"/>
      <c r="Q419" s="287"/>
      <c r="R419" s="287"/>
      <c r="S419" s="287"/>
      <c r="T419" s="288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89" t="s">
        <v>143</v>
      </c>
      <c r="AU419" s="289" t="s">
        <v>86</v>
      </c>
      <c r="AV419" s="15" t="s">
        <v>84</v>
      </c>
      <c r="AW419" s="15" t="s">
        <v>32</v>
      </c>
      <c r="AX419" s="15" t="s">
        <v>76</v>
      </c>
      <c r="AY419" s="289" t="s">
        <v>133</v>
      </c>
    </row>
    <row r="420" s="13" customFormat="1">
      <c r="A420" s="13"/>
      <c r="B420" s="239"/>
      <c r="C420" s="240"/>
      <c r="D420" s="234" t="s">
        <v>143</v>
      </c>
      <c r="E420" s="241" t="s">
        <v>1</v>
      </c>
      <c r="F420" s="242" t="s">
        <v>848</v>
      </c>
      <c r="G420" s="240"/>
      <c r="H420" s="243">
        <v>1</v>
      </c>
      <c r="I420" s="244"/>
      <c r="J420" s="240"/>
      <c r="K420" s="240"/>
      <c r="L420" s="245"/>
      <c r="M420" s="246"/>
      <c r="N420" s="247"/>
      <c r="O420" s="247"/>
      <c r="P420" s="247"/>
      <c r="Q420" s="247"/>
      <c r="R420" s="247"/>
      <c r="S420" s="247"/>
      <c r="T420" s="248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9" t="s">
        <v>143</v>
      </c>
      <c r="AU420" s="249" t="s">
        <v>86</v>
      </c>
      <c r="AV420" s="13" t="s">
        <v>86</v>
      </c>
      <c r="AW420" s="13" t="s">
        <v>32</v>
      </c>
      <c r="AX420" s="13" t="s">
        <v>76</v>
      </c>
      <c r="AY420" s="249" t="s">
        <v>133</v>
      </c>
    </row>
    <row r="421" s="14" customFormat="1">
      <c r="A421" s="14"/>
      <c r="B421" s="261"/>
      <c r="C421" s="262"/>
      <c r="D421" s="234" t="s">
        <v>143</v>
      </c>
      <c r="E421" s="263" t="s">
        <v>1</v>
      </c>
      <c r="F421" s="264" t="s">
        <v>218</v>
      </c>
      <c r="G421" s="262"/>
      <c r="H421" s="265">
        <v>1</v>
      </c>
      <c r="I421" s="266"/>
      <c r="J421" s="262"/>
      <c r="K421" s="262"/>
      <c r="L421" s="267"/>
      <c r="M421" s="268"/>
      <c r="N421" s="269"/>
      <c r="O421" s="269"/>
      <c r="P421" s="269"/>
      <c r="Q421" s="269"/>
      <c r="R421" s="269"/>
      <c r="S421" s="269"/>
      <c r="T421" s="270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71" t="s">
        <v>143</v>
      </c>
      <c r="AU421" s="271" t="s">
        <v>86</v>
      </c>
      <c r="AV421" s="14" t="s">
        <v>139</v>
      </c>
      <c r="AW421" s="14" t="s">
        <v>32</v>
      </c>
      <c r="AX421" s="14" t="s">
        <v>84</v>
      </c>
      <c r="AY421" s="271" t="s">
        <v>133</v>
      </c>
    </row>
    <row r="422" s="2" customFormat="1" ht="16.5" customHeight="1">
      <c r="A422" s="38"/>
      <c r="B422" s="39"/>
      <c r="C422" s="250" t="s">
        <v>385</v>
      </c>
      <c r="D422" s="250" t="s">
        <v>183</v>
      </c>
      <c r="E422" s="251" t="s">
        <v>878</v>
      </c>
      <c r="F422" s="252" t="s">
        <v>879</v>
      </c>
      <c r="G422" s="253" t="s">
        <v>203</v>
      </c>
      <c r="H422" s="254">
        <v>1</v>
      </c>
      <c r="I422" s="255"/>
      <c r="J422" s="256">
        <f>ROUND(I422*H422,2)</f>
        <v>0</v>
      </c>
      <c r="K422" s="257"/>
      <c r="L422" s="258"/>
      <c r="M422" s="259" t="s">
        <v>1</v>
      </c>
      <c r="N422" s="260" t="s">
        <v>41</v>
      </c>
      <c r="O422" s="91"/>
      <c r="P422" s="230">
        <f>O422*H422</f>
        <v>0</v>
      </c>
      <c r="Q422" s="230">
        <v>0</v>
      </c>
      <c r="R422" s="230">
        <f>Q422*H422</f>
        <v>0</v>
      </c>
      <c r="S422" s="230">
        <v>0</v>
      </c>
      <c r="T422" s="231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2" t="s">
        <v>812</v>
      </c>
      <c r="AT422" s="232" t="s">
        <v>183</v>
      </c>
      <c r="AU422" s="232" t="s">
        <v>86</v>
      </c>
      <c r="AY422" s="17" t="s">
        <v>133</v>
      </c>
      <c r="BE422" s="233">
        <f>IF(N422="základní",J422,0)</f>
        <v>0</v>
      </c>
      <c r="BF422" s="233">
        <f>IF(N422="snížená",J422,0)</f>
        <v>0</v>
      </c>
      <c r="BG422" s="233">
        <f>IF(N422="zákl. přenesená",J422,0)</f>
        <v>0</v>
      </c>
      <c r="BH422" s="233">
        <f>IF(N422="sníž. přenesená",J422,0)</f>
        <v>0</v>
      </c>
      <c r="BI422" s="233">
        <f>IF(N422="nulová",J422,0)</f>
        <v>0</v>
      </c>
      <c r="BJ422" s="17" t="s">
        <v>84</v>
      </c>
      <c r="BK422" s="233">
        <f>ROUND(I422*H422,2)</f>
        <v>0</v>
      </c>
      <c r="BL422" s="17" t="s">
        <v>497</v>
      </c>
      <c r="BM422" s="232" t="s">
        <v>619</v>
      </c>
    </row>
    <row r="423" s="2" customFormat="1">
      <c r="A423" s="38"/>
      <c r="B423" s="39"/>
      <c r="C423" s="40"/>
      <c r="D423" s="234" t="s">
        <v>141</v>
      </c>
      <c r="E423" s="40"/>
      <c r="F423" s="235" t="s">
        <v>879</v>
      </c>
      <c r="G423" s="40"/>
      <c r="H423" s="40"/>
      <c r="I423" s="236"/>
      <c r="J423" s="40"/>
      <c r="K423" s="40"/>
      <c r="L423" s="44"/>
      <c r="M423" s="237"/>
      <c r="N423" s="238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141</v>
      </c>
      <c r="AU423" s="17" t="s">
        <v>86</v>
      </c>
    </row>
    <row r="424" s="15" customFormat="1">
      <c r="A424" s="15"/>
      <c r="B424" s="280"/>
      <c r="C424" s="281"/>
      <c r="D424" s="234" t="s">
        <v>143</v>
      </c>
      <c r="E424" s="282" t="s">
        <v>1</v>
      </c>
      <c r="F424" s="283" t="s">
        <v>815</v>
      </c>
      <c r="G424" s="281"/>
      <c r="H424" s="282" t="s">
        <v>1</v>
      </c>
      <c r="I424" s="284"/>
      <c r="J424" s="281"/>
      <c r="K424" s="281"/>
      <c r="L424" s="285"/>
      <c r="M424" s="286"/>
      <c r="N424" s="287"/>
      <c r="O424" s="287"/>
      <c r="P424" s="287"/>
      <c r="Q424" s="287"/>
      <c r="R424" s="287"/>
      <c r="S424" s="287"/>
      <c r="T424" s="288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89" t="s">
        <v>143</v>
      </c>
      <c r="AU424" s="289" t="s">
        <v>86</v>
      </c>
      <c r="AV424" s="15" t="s">
        <v>84</v>
      </c>
      <c r="AW424" s="15" t="s">
        <v>32</v>
      </c>
      <c r="AX424" s="15" t="s">
        <v>76</v>
      </c>
      <c r="AY424" s="289" t="s">
        <v>133</v>
      </c>
    </row>
    <row r="425" s="15" customFormat="1">
      <c r="A425" s="15"/>
      <c r="B425" s="280"/>
      <c r="C425" s="281"/>
      <c r="D425" s="234" t="s">
        <v>143</v>
      </c>
      <c r="E425" s="282" t="s">
        <v>1</v>
      </c>
      <c r="F425" s="283" t="s">
        <v>873</v>
      </c>
      <c r="G425" s="281"/>
      <c r="H425" s="282" t="s">
        <v>1</v>
      </c>
      <c r="I425" s="284"/>
      <c r="J425" s="281"/>
      <c r="K425" s="281"/>
      <c r="L425" s="285"/>
      <c r="M425" s="286"/>
      <c r="N425" s="287"/>
      <c r="O425" s="287"/>
      <c r="P425" s="287"/>
      <c r="Q425" s="287"/>
      <c r="R425" s="287"/>
      <c r="S425" s="287"/>
      <c r="T425" s="288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89" t="s">
        <v>143</v>
      </c>
      <c r="AU425" s="289" t="s">
        <v>86</v>
      </c>
      <c r="AV425" s="15" t="s">
        <v>84</v>
      </c>
      <c r="AW425" s="15" t="s">
        <v>32</v>
      </c>
      <c r="AX425" s="15" t="s">
        <v>76</v>
      </c>
      <c r="AY425" s="289" t="s">
        <v>133</v>
      </c>
    </row>
    <row r="426" s="13" customFormat="1">
      <c r="A426" s="13"/>
      <c r="B426" s="239"/>
      <c r="C426" s="240"/>
      <c r="D426" s="234" t="s">
        <v>143</v>
      </c>
      <c r="E426" s="241" t="s">
        <v>1</v>
      </c>
      <c r="F426" s="242" t="s">
        <v>848</v>
      </c>
      <c r="G426" s="240"/>
      <c r="H426" s="243">
        <v>1</v>
      </c>
      <c r="I426" s="244"/>
      <c r="J426" s="240"/>
      <c r="K426" s="240"/>
      <c r="L426" s="245"/>
      <c r="M426" s="246"/>
      <c r="N426" s="247"/>
      <c r="O426" s="247"/>
      <c r="P426" s="247"/>
      <c r="Q426" s="247"/>
      <c r="R426" s="247"/>
      <c r="S426" s="247"/>
      <c r="T426" s="248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9" t="s">
        <v>143</v>
      </c>
      <c r="AU426" s="249" t="s">
        <v>86</v>
      </c>
      <c r="AV426" s="13" t="s">
        <v>86</v>
      </c>
      <c r="AW426" s="13" t="s">
        <v>32</v>
      </c>
      <c r="AX426" s="13" t="s">
        <v>76</v>
      </c>
      <c r="AY426" s="249" t="s">
        <v>133</v>
      </c>
    </row>
    <row r="427" s="14" customFormat="1">
      <c r="A427" s="14"/>
      <c r="B427" s="261"/>
      <c r="C427" s="262"/>
      <c r="D427" s="234" t="s">
        <v>143</v>
      </c>
      <c r="E427" s="263" t="s">
        <v>1</v>
      </c>
      <c r="F427" s="264" t="s">
        <v>218</v>
      </c>
      <c r="G427" s="262"/>
      <c r="H427" s="265">
        <v>1</v>
      </c>
      <c r="I427" s="266"/>
      <c r="J427" s="262"/>
      <c r="K427" s="262"/>
      <c r="L427" s="267"/>
      <c r="M427" s="268"/>
      <c r="N427" s="269"/>
      <c r="O427" s="269"/>
      <c r="P427" s="269"/>
      <c r="Q427" s="269"/>
      <c r="R427" s="269"/>
      <c r="S427" s="269"/>
      <c r="T427" s="270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71" t="s">
        <v>143</v>
      </c>
      <c r="AU427" s="271" t="s">
        <v>86</v>
      </c>
      <c r="AV427" s="14" t="s">
        <v>139</v>
      </c>
      <c r="AW427" s="14" t="s">
        <v>32</v>
      </c>
      <c r="AX427" s="14" t="s">
        <v>84</v>
      </c>
      <c r="AY427" s="271" t="s">
        <v>133</v>
      </c>
    </row>
    <row r="428" s="2" customFormat="1" ht="66.75" customHeight="1">
      <c r="A428" s="38"/>
      <c r="B428" s="39"/>
      <c r="C428" s="220" t="s">
        <v>390</v>
      </c>
      <c r="D428" s="220" t="s">
        <v>135</v>
      </c>
      <c r="E428" s="221" t="s">
        <v>880</v>
      </c>
      <c r="F428" s="222" t="s">
        <v>881</v>
      </c>
      <c r="G428" s="223" t="s">
        <v>203</v>
      </c>
      <c r="H428" s="224">
        <v>2</v>
      </c>
      <c r="I428" s="225"/>
      <c r="J428" s="226">
        <f>ROUND(I428*H428,2)</f>
        <v>0</v>
      </c>
      <c r="K428" s="227"/>
      <c r="L428" s="44"/>
      <c r="M428" s="228" t="s">
        <v>1</v>
      </c>
      <c r="N428" s="229" t="s">
        <v>41</v>
      </c>
      <c r="O428" s="91"/>
      <c r="P428" s="230">
        <f>O428*H428</f>
        <v>0</v>
      </c>
      <c r="Q428" s="230">
        <v>0</v>
      </c>
      <c r="R428" s="230">
        <f>Q428*H428</f>
        <v>0</v>
      </c>
      <c r="S428" s="230">
        <v>0</v>
      </c>
      <c r="T428" s="231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2" t="s">
        <v>497</v>
      </c>
      <c r="AT428" s="232" t="s">
        <v>135</v>
      </c>
      <c r="AU428" s="232" t="s">
        <v>86</v>
      </c>
      <c r="AY428" s="17" t="s">
        <v>133</v>
      </c>
      <c r="BE428" s="233">
        <f>IF(N428="základní",J428,0)</f>
        <v>0</v>
      </c>
      <c r="BF428" s="233">
        <f>IF(N428="snížená",J428,0)</f>
        <v>0</v>
      </c>
      <c r="BG428" s="233">
        <f>IF(N428="zákl. přenesená",J428,0)</f>
        <v>0</v>
      </c>
      <c r="BH428" s="233">
        <f>IF(N428="sníž. přenesená",J428,0)</f>
        <v>0</v>
      </c>
      <c r="BI428" s="233">
        <f>IF(N428="nulová",J428,0)</f>
        <v>0</v>
      </c>
      <c r="BJ428" s="17" t="s">
        <v>84</v>
      </c>
      <c r="BK428" s="233">
        <f>ROUND(I428*H428,2)</f>
        <v>0</v>
      </c>
      <c r="BL428" s="17" t="s">
        <v>497</v>
      </c>
      <c r="BM428" s="232" t="s">
        <v>622</v>
      </c>
    </row>
    <row r="429" s="2" customFormat="1">
      <c r="A429" s="38"/>
      <c r="B429" s="39"/>
      <c r="C429" s="40"/>
      <c r="D429" s="234" t="s">
        <v>141</v>
      </c>
      <c r="E429" s="40"/>
      <c r="F429" s="235" t="s">
        <v>882</v>
      </c>
      <c r="G429" s="40"/>
      <c r="H429" s="40"/>
      <c r="I429" s="236"/>
      <c r="J429" s="40"/>
      <c r="K429" s="40"/>
      <c r="L429" s="44"/>
      <c r="M429" s="237"/>
      <c r="N429" s="238"/>
      <c r="O429" s="91"/>
      <c r="P429" s="91"/>
      <c r="Q429" s="91"/>
      <c r="R429" s="91"/>
      <c r="S429" s="91"/>
      <c r="T429" s="92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141</v>
      </c>
      <c r="AU429" s="17" t="s">
        <v>86</v>
      </c>
    </row>
    <row r="430" s="15" customFormat="1">
      <c r="A430" s="15"/>
      <c r="B430" s="280"/>
      <c r="C430" s="281"/>
      <c r="D430" s="234" t="s">
        <v>143</v>
      </c>
      <c r="E430" s="282" t="s">
        <v>1</v>
      </c>
      <c r="F430" s="283" t="s">
        <v>853</v>
      </c>
      <c r="G430" s="281"/>
      <c r="H430" s="282" t="s">
        <v>1</v>
      </c>
      <c r="I430" s="284"/>
      <c r="J430" s="281"/>
      <c r="K430" s="281"/>
      <c r="L430" s="285"/>
      <c r="M430" s="286"/>
      <c r="N430" s="287"/>
      <c r="O430" s="287"/>
      <c r="P430" s="287"/>
      <c r="Q430" s="287"/>
      <c r="R430" s="287"/>
      <c r="S430" s="287"/>
      <c r="T430" s="288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89" t="s">
        <v>143</v>
      </c>
      <c r="AU430" s="289" t="s">
        <v>86</v>
      </c>
      <c r="AV430" s="15" t="s">
        <v>84</v>
      </c>
      <c r="AW430" s="15" t="s">
        <v>32</v>
      </c>
      <c r="AX430" s="15" t="s">
        <v>76</v>
      </c>
      <c r="AY430" s="289" t="s">
        <v>133</v>
      </c>
    </row>
    <row r="431" s="15" customFormat="1">
      <c r="A431" s="15"/>
      <c r="B431" s="280"/>
      <c r="C431" s="281"/>
      <c r="D431" s="234" t="s">
        <v>143</v>
      </c>
      <c r="E431" s="282" t="s">
        <v>1</v>
      </c>
      <c r="F431" s="283" t="s">
        <v>854</v>
      </c>
      <c r="G431" s="281"/>
      <c r="H431" s="282" t="s">
        <v>1</v>
      </c>
      <c r="I431" s="284"/>
      <c r="J431" s="281"/>
      <c r="K431" s="281"/>
      <c r="L431" s="285"/>
      <c r="M431" s="286"/>
      <c r="N431" s="287"/>
      <c r="O431" s="287"/>
      <c r="P431" s="287"/>
      <c r="Q431" s="287"/>
      <c r="R431" s="287"/>
      <c r="S431" s="287"/>
      <c r="T431" s="288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89" t="s">
        <v>143</v>
      </c>
      <c r="AU431" s="289" t="s">
        <v>86</v>
      </c>
      <c r="AV431" s="15" t="s">
        <v>84</v>
      </c>
      <c r="AW431" s="15" t="s">
        <v>32</v>
      </c>
      <c r="AX431" s="15" t="s">
        <v>76</v>
      </c>
      <c r="AY431" s="289" t="s">
        <v>133</v>
      </c>
    </row>
    <row r="432" s="13" customFormat="1">
      <c r="A432" s="13"/>
      <c r="B432" s="239"/>
      <c r="C432" s="240"/>
      <c r="D432" s="234" t="s">
        <v>143</v>
      </c>
      <c r="E432" s="241" t="s">
        <v>1</v>
      </c>
      <c r="F432" s="242" t="s">
        <v>848</v>
      </c>
      <c r="G432" s="240"/>
      <c r="H432" s="243">
        <v>1</v>
      </c>
      <c r="I432" s="244"/>
      <c r="J432" s="240"/>
      <c r="K432" s="240"/>
      <c r="L432" s="245"/>
      <c r="M432" s="246"/>
      <c r="N432" s="247"/>
      <c r="O432" s="247"/>
      <c r="P432" s="247"/>
      <c r="Q432" s="247"/>
      <c r="R432" s="247"/>
      <c r="S432" s="247"/>
      <c r="T432" s="248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9" t="s">
        <v>143</v>
      </c>
      <c r="AU432" s="249" t="s">
        <v>86</v>
      </c>
      <c r="AV432" s="13" t="s">
        <v>86</v>
      </c>
      <c r="AW432" s="13" t="s">
        <v>32</v>
      </c>
      <c r="AX432" s="13" t="s">
        <v>76</v>
      </c>
      <c r="AY432" s="249" t="s">
        <v>133</v>
      </c>
    </row>
    <row r="433" s="15" customFormat="1">
      <c r="A433" s="15"/>
      <c r="B433" s="280"/>
      <c r="C433" s="281"/>
      <c r="D433" s="234" t="s">
        <v>143</v>
      </c>
      <c r="E433" s="282" t="s">
        <v>1</v>
      </c>
      <c r="F433" s="283" t="s">
        <v>857</v>
      </c>
      <c r="G433" s="281"/>
      <c r="H433" s="282" t="s">
        <v>1</v>
      </c>
      <c r="I433" s="284"/>
      <c r="J433" s="281"/>
      <c r="K433" s="281"/>
      <c r="L433" s="285"/>
      <c r="M433" s="286"/>
      <c r="N433" s="287"/>
      <c r="O433" s="287"/>
      <c r="P433" s="287"/>
      <c r="Q433" s="287"/>
      <c r="R433" s="287"/>
      <c r="S433" s="287"/>
      <c r="T433" s="288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89" t="s">
        <v>143</v>
      </c>
      <c r="AU433" s="289" t="s">
        <v>86</v>
      </c>
      <c r="AV433" s="15" t="s">
        <v>84</v>
      </c>
      <c r="AW433" s="15" t="s">
        <v>32</v>
      </c>
      <c r="AX433" s="15" t="s">
        <v>76</v>
      </c>
      <c r="AY433" s="289" t="s">
        <v>133</v>
      </c>
    </row>
    <row r="434" s="13" customFormat="1">
      <c r="A434" s="13"/>
      <c r="B434" s="239"/>
      <c r="C434" s="240"/>
      <c r="D434" s="234" t="s">
        <v>143</v>
      </c>
      <c r="E434" s="241" t="s">
        <v>1</v>
      </c>
      <c r="F434" s="242" t="s">
        <v>848</v>
      </c>
      <c r="G434" s="240"/>
      <c r="H434" s="243">
        <v>1</v>
      </c>
      <c r="I434" s="244"/>
      <c r="J434" s="240"/>
      <c r="K434" s="240"/>
      <c r="L434" s="245"/>
      <c r="M434" s="246"/>
      <c r="N434" s="247"/>
      <c r="O434" s="247"/>
      <c r="P434" s="247"/>
      <c r="Q434" s="247"/>
      <c r="R434" s="247"/>
      <c r="S434" s="247"/>
      <c r="T434" s="24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9" t="s">
        <v>143</v>
      </c>
      <c r="AU434" s="249" t="s">
        <v>86</v>
      </c>
      <c r="AV434" s="13" t="s">
        <v>86</v>
      </c>
      <c r="AW434" s="13" t="s">
        <v>32</v>
      </c>
      <c r="AX434" s="13" t="s">
        <v>76</v>
      </c>
      <c r="AY434" s="249" t="s">
        <v>133</v>
      </c>
    </row>
    <row r="435" s="14" customFormat="1">
      <c r="A435" s="14"/>
      <c r="B435" s="261"/>
      <c r="C435" s="262"/>
      <c r="D435" s="234" t="s">
        <v>143</v>
      </c>
      <c r="E435" s="263" t="s">
        <v>1</v>
      </c>
      <c r="F435" s="264" t="s">
        <v>736</v>
      </c>
      <c r="G435" s="262"/>
      <c r="H435" s="265">
        <v>2</v>
      </c>
      <c r="I435" s="266"/>
      <c r="J435" s="262"/>
      <c r="K435" s="262"/>
      <c r="L435" s="267"/>
      <c r="M435" s="268"/>
      <c r="N435" s="269"/>
      <c r="O435" s="269"/>
      <c r="P435" s="269"/>
      <c r="Q435" s="269"/>
      <c r="R435" s="269"/>
      <c r="S435" s="269"/>
      <c r="T435" s="270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71" t="s">
        <v>143</v>
      </c>
      <c r="AU435" s="271" t="s">
        <v>86</v>
      </c>
      <c r="AV435" s="14" t="s">
        <v>139</v>
      </c>
      <c r="AW435" s="14" t="s">
        <v>32</v>
      </c>
      <c r="AX435" s="14" t="s">
        <v>84</v>
      </c>
      <c r="AY435" s="271" t="s">
        <v>133</v>
      </c>
    </row>
    <row r="436" s="2" customFormat="1" ht="24.15" customHeight="1">
      <c r="A436" s="38"/>
      <c r="B436" s="39"/>
      <c r="C436" s="250" t="s">
        <v>396</v>
      </c>
      <c r="D436" s="250" t="s">
        <v>183</v>
      </c>
      <c r="E436" s="251" t="s">
        <v>883</v>
      </c>
      <c r="F436" s="252" t="s">
        <v>884</v>
      </c>
      <c r="G436" s="253" t="s">
        <v>203</v>
      </c>
      <c r="H436" s="254">
        <v>2</v>
      </c>
      <c r="I436" s="255"/>
      <c r="J436" s="256">
        <f>ROUND(I436*H436,2)</f>
        <v>0</v>
      </c>
      <c r="K436" s="257"/>
      <c r="L436" s="258"/>
      <c r="M436" s="259" t="s">
        <v>1</v>
      </c>
      <c r="N436" s="260" t="s">
        <v>41</v>
      </c>
      <c r="O436" s="91"/>
      <c r="P436" s="230">
        <f>O436*H436</f>
        <v>0</v>
      </c>
      <c r="Q436" s="230">
        <v>0</v>
      </c>
      <c r="R436" s="230">
        <f>Q436*H436</f>
        <v>0</v>
      </c>
      <c r="S436" s="230">
        <v>0</v>
      </c>
      <c r="T436" s="231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2" t="s">
        <v>812</v>
      </c>
      <c r="AT436" s="232" t="s">
        <v>183</v>
      </c>
      <c r="AU436" s="232" t="s">
        <v>86</v>
      </c>
      <c r="AY436" s="17" t="s">
        <v>133</v>
      </c>
      <c r="BE436" s="233">
        <f>IF(N436="základní",J436,0)</f>
        <v>0</v>
      </c>
      <c r="BF436" s="233">
        <f>IF(N436="snížená",J436,0)</f>
        <v>0</v>
      </c>
      <c r="BG436" s="233">
        <f>IF(N436="zákl. přenesená",J436,0)</f>
        <v>0</v>
      </c>
      <c r="BH436" s="233">
        <f>IF(N436="sníž. přenesená",J436,0)</f>
        <v>0</v>
      </c>
      <c r="BI436" s="233">
        <f>IF(N436="nulová",J436,0)</f>
        <v>0</v>
      </c>
      <c r="BJ436" s="17" t="s">
        <v>84</v>
      </c>
      <c r="BK436" s="233">
        <f>ROUND(I436*H436,2)</f>
        <v>0</v>
      </c>
      <c r="BL436" s="17" t="s">
        <v>497</v>
      </c>
      <c r="BM436" s="232" t="s">
        <v>625</v>
      </c>
    </row>
    <row r="437" s="2" customFormat="1">
      <c r="A437" s="38"/>
      <c r="B437" s="39"/>
      <c r="C437" s="40"/>
      <c r="D437" s="234" t="s">
        <v>141</v>
      </c>
      <c r="E437" s="40"/>
      <c r="F437" s="235" t="s">
        <v>884</v>
      </c>
      <c r="G437" s="40"/>
      <c r="H437" s="40"/>
      <c r="I437" s="236"/>
      <c r="J437" s="40"/>
      <c r="K437" s="40"/>
      <c r="L437" s="44"/>
      <c r="M437" s="237"/>
      <c r="N437" s="238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141</v>
      </c>
      <c r="AU437" s="17" t="s">
        <v>86</v>
      </c>
    </row>
    <row r="438" s="15" customFormat="1">
      <c r="A438" s="15"/>
      <c r="B438" s="280"/>
      <c r="C438" s="281"/>
      <c r="D438" s="234" t="s">
        <v>143</v>
      </c>
      <c r="E438" s="282" t="s">
        <v>1</v>
      </c>
      <c r="F438" s="283" t="s">
        <v>853</v>
      </c>
      <c r="G438" s="281"/>
      <c r="H438" s="282" t="s">
        <v>1</v>
      </c>
      <c r="I438" s="284"/>
      <c r="J438" s="281"/>
      <c r="K438" s="281"/>
      <c r="L438" s="285"/>
      <c r="M438" s="286"/>
      <c r="N438" s="287"/>
      <c r="O438" s="287"/>
      <c r="P438" s="287"/>
      <c r="Q438" s="287"/>
      <c r="R438" s="287"/>
      <c r="S438" s="287"/>
      <c r="T438" s="288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89" t="s">
        <v>143</v>
      </c>
      <c r="AU438" s="289" t="s">
        <v>86</v>
      </c>
      <c r="AV438" s="15" t="s">
        <v>84</v>
      </c>
      <c r="AW438" s="15" t="s">
        <v>32</v>
      </c>
      <c r="AX438" s="15" t="s">
        <v>76</v>
      </c>
      <c r="AY438" s="289" t="s">
        <v>133</v>
      </c>
    </row>
    <row r="439" s="15" customFormat="1">
      <c r="A439" s="15"/>
      <c r="B439" s="280"/>
      <c r="C439" s="281"/>
      <c r="D439" s="234" t="s">
        <v>143</v>
      </c>
      <c r="E439" s="282" t="s">
        <v>1</v>
      </c>
      <c r="F439" s="283" t="s">
        <v>854</v>
      </c>
      <c r="G439" s="281"/>
      <c r="H439" s="282" t="s">
        <v>1</v>
      </c>
      <c r="I439" s="284"/>
      <c r="J439" s="281"/>
      <c r="K439" s="281"/>
      <c r="L439" s="285"/>
      <c r="M439" s="286"/>
      <c r="N439" s="287"/>
      <c r="O439" s="287"/>
      <c r="P439" s="287"/>
      <c r="Q439" s="287"/>
      <c r="R439" s="287"/>
      <c r="S439" s="287"/>
      <c r="T439" s="288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89" t="s">
        <v>143</v>
      </c>
      <c r="AU439" s="289" t="s">
        <v>86</v>
      </c>
      <c r="AV439" s="15" t="s">
        <v>84</v>
      </c>
      <c r="AW439" s="15" t="s">
        <v>32</v>
      </c>
      <c r="AX439" s="15" t="s">
        <v>76</v>
      </c>
      <c r="AY439" s="289" t="s">
        <v>133</v>
      </c>
    </row>
    <row r="440" s="13" customFormat="1">
      <c r="A440" s="13"/>
      <c r="B440" s="239"/>
      <c r="C440" s="240"/>
      <c r="D440" s="234" t="s">
        <v>143</v>
      </c>
      <c r="E440" s="241" t="s">
        <v>1</v>
      </c>
      <c r="F440" s="242" t="s">
        <v>848</v>
      </c>
      <c r="G440" s="240"/>
      <c r="H440" s="243">
        <v>1</v>
      </c>
      <c r="I440" s="244"/>
      <c r="J440" s="240"/>
      <c r="K440" s="240"/>
      <c r="L440" s="245"/>
      <c r="M440" s="246"/>
      <c r="N440" s="247"/>
      <c r="O440" s="247"/>
      <c r="P440" s="247"/>
      <c r="Q440" s="247"/>
      <c r="R440" s="247"/>
      <c r="S440" s="247"/>
      <c r="T440" s="248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9" t="s">
        <v>143</v>
      </c>
      <c r="AU440" s="249" t="s">
        <v>86</v>
      </c>
      <c r="AV440" s="13" t="s">
        <v>86</v>
      </c>
      <c r="AW440" s="13" t="s">
        <v>32</v>
      </c>
      <c r="AX440" s="13" t="s">
        <v>76</v>
      </c>
      <c r="AY440" s="249" t="s">
        <v>133</v>
      </c>
    </row>
    <row r="441" s="15" customFormat="1">
      <c r="A441" s="15"/>
      <c r="B441" s="280"/>
      <c r="C441" s="281"/>
      <c r="D441" s="234" t="s">
        <v>143</v>
      </c>
      <c r="E441" s="282" t="s">
        <v>1</v>
      </c>
      <c r="F441" s="283" t="s">
        <v>857</v>
      </c>
      <c r="G441" s="281"/>
      <c r="H441" s="282" t="s">
        <v>1</v>
      </c>
      <c r="I441" s="284"/>
      <c r="J441" s="281"/>
      <c r="K441" s="281"/>
      <c r="L441" s="285"/>
      <c r="M441" s="286"/>
      <c r="N441" s="287"/>
      <c r="O441" s="287"/>
      <c r="P441" s="287"/>
      <c r="Q441" s="287"/>
      <c r="R441" s="287"/>
      <c r="S441" s="287"/>
      <c r="T441" s="288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89" t="s">
        <v>143</v>
      </c>
      <c r="AU441" s="289" t="s">
        <v>86</v>
      </c>
      <c r="AV441" s="15" t="s">
        <v>84</v>
      </c>
      <c r="AW441" s="15" t="s">
        <v>32</v>
      </c>
      <c r="AX441" s="15" t="s">
        <v>76</v>
      </c>
      <c r="AY441" s="289" t="s">
        <v>133</v>
      </c>
    </row>
    <row r="442" s="13" customFormat="1">
      <c r="A442" s="13"/>
      <c r="B442" s="239"/>
      <c r="C442" s="240"/>
      <c r="D442" s="234" t="s">
        <v>143</v>
      </c>
      <c r="E442" s="241" t="s">
        <v>1</v>
      </c>
      <c r="F442" s="242" t="s">
        <v>848</v>
      </c>
      <c r="G442" s="240"/>
      <c r="H442" s="243">
        <v>1</v>
      </c>
      <c r="I442" s="244"/>
      <c r="J442" s="240"/>
      <c r="K442" s="240"/>
      <c r="L442" s="245"/>
      <c r="M442" s="246"/>
      <c r="N442" s="247"/>
      <c r="O442" s="247"/>
      <c r="P442" s="247"/>
      <c r="Q442" s="247"/>
      <c r="R442" s="247"/>
      <c r="S442" s="247"/>
      <c r="T442" s="24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9" t="s">
        <v>143</v>
      </c>
      <c r="AU442" s="249" t="s">
        <v>86</v>
      </c>
      <c r="AV442" s="13" t="s">
        <v>86</v>
      </c>
      <c r="AW442" s="13" t="s">
        <v>32</v>
      </c>
      <c r="AX442" s="13" t="s">
        <v>76</v>
      </c>
      <c r="AY442" s="249" t="s">
        <v>133</v>
      </c>
    </row>
    <row r="443" s="14" customFormat="1">
      <c r="A443" s="14"/>
      <c r="B443" s="261"/>
      <c r="C443" s="262"/>
      <c r="D443" s="234" t="s">
        <v>143</v>
      </c>
      <c r="E443" s="263" t="s">
        <v>1</v>
      </c>
      <c r="F443" s="264" t="s">
        <v>736</v>
      </c>
      <c r="G443" s="262"/>
      <c r="H443" s="265">
        <v>2</v>
      </c>
      <c r="I443" s="266"/>
      <c r="J443" s="262"/>
      <c r="K443" s="262"/>
      <c r="L443" s="267"/>
      <c r="M443" s="268"/>
      <c r="N443" s="269"/>
      <c r="O443" s="269"/>
      <c r="P443" s="269"/>
      <c r="Q443" s="269"/>
      <c r="R443" s="269"/>
      <c r="S443" s="269"/>
      <c r="T443" s="27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71" t="s">
        <v>143</v>
      </c>
      <c r="AU443" s="271" t="s">
        <v>86</v>
      </c>
      <c r="AV443" s="14" t="s">
        <v>139</v>
      </c>
      <c r="AW443" s="14" t="s">
        <v>32</v>
      </c>
      <c r="AX443" s="14" t="s">
        <v>84</v>
      </c>
      <c r="AY443" s="271" t="s">
        <v>133</v>
      </c>
    </row>
    <row r="444" s="2" customFormat="1" ht="16.5" customHeight="1">
      <c r="A444" s="38"/>
      <c r="B444" s="39"/>
      <c r="C444" s="250" t="s">
        <v>402</v>
      </c>
      <c r="D444" s="250" t="s">
        <v>183</v>
      </c>
      <c r="E444" s="251" t="s">
        <v>885</v>
      </c>
      <c r="F444" s="252" t="s">
        <v>886</v>
      </c>
      <c r="G444" s="253" t="s">
        <v>203</v>
      </c>
      <c r="H444" s="254">
        <v>2</v>
      </c>
      <c r="I444" s="255"/>
      <c r="J444" s="256">
        <f>ROUND(I444*H444,2)</f>
        <v>0</v>
      </c>
      <c r="K444" s="257"/>
      <c r="L444" s="258"/>
      <c r="M444" s="259" t="s">
        <v>1</v>
      </c>
      <c r="N444" s="260" t="s">
        <v>41</v>
      </c>
      <c r="O444" s="91"/>
      <c r="P444" s="230">
        <f>O444*H444</f>
        <v>0</v>
      </c>
      <c r="Q444" s="230">
        <v>0</v>
      </c>
      <c r="R444" s="230">
        <f>Q444*H444</f>
        <v>0</v>
      </c>
      <c r="S444" s="230">
        <v>0</v>
      </c>
      <c r="T444" s="231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32" t="s">
        <v>812</v>
      </c>
      <c r="AT444" s="232" t="s">
        <v>183</v>
      </c>
      <c r="AU444" s="232" t="s">
        <v>86</v>
      </c>
      <c r="AY444" s="17" t="s">
        <v>133</v>
      </c>
      <c r="BE444" s="233">
        <f>IF(N444="základní",J444,0)</f>
        <v>0</v>
      </c>
      <c r="BF444" s="233">
        <f>IF(N444="snížená",J444,0)</f>
        <v>0</v>
      </c>
      <c r="BG444" s="233">
        <f>IF(N444="zákl. přenesená",J444,0)</f>
        <v>0</v>
      </c>
      <c r="BH444" s="233">
        <f>IF(N444="sníž. přenesená",J444,0)</f>
        <v>0</v>
      </c>
      <c r="BI444" s="233">
        <f>IF(N444="nulová",J444,0)</f>
        <v>0</v>
      </c>
      <c r="BJ444" s="17" t="s">
        <v>84</v>
      </c>
      <c r="BK444" s="233">
        <f>ROUND(I444*H444,2)</f>
        <v>0</v>
      </c>
      <c r="BL444" s="17" t="s">
        <v>497</v>
      </c>
      <c r="BM444" s="232" t="s">
        <v>628</v>
      </c>
    </row>
    <row r="445" s="2" customFormat="1">
      <c r="A445" s="38"/>
      <c r="B445" s="39"/>
      <c r="C445" s="40"/>
      <c r="D445" s="234" t="s">
        <v>141</v>
      </c>
      <c r="E445" s="40"/>
      <c r="F445" s="235" t="s">
        <v>886</v>
      </c>
      <c r="G445" s="40"/>
      <c r="H445" s="40"/>
      <c r="I445" s="236"/>
      <c r="J445" s="40"/>
      <c r="K445" s="40"/>
      <c r="L445" s="44"/>
      <c r="M445" s="237"/>
      <c r="N445" s="238"/>
      <c r="O445" s="91"/>
      <c r="P445" s="91"/>
      <c r="Q445" s="91"/>
      <c r="R445" s="91"/>
      <c r="S445" s="91"/>
      <c r="T445" s="92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141</v>
      </c>
      <c r="AU445" s="17" t="s">
        <v>86</v>
      </c>
    </row>
    <row r="446" s="15" customFormat="1">
      <c r="A446" s="15"/>
      <c r="B446" s="280"/>
      <c r="C446" s="281"/>
      <c r="D446" s="234" t="s">
        <v>143</v>
      </c>
      <c r="E446" s="282" t="s">
        <v>1</v>
      </c>
      <c r="F446" s="283" t="s">
        <v>853</v>
      </c>
      <c r="G446" s="281"/>
      <c r="H446" s="282" t="s">
        <v>1</v>
      </c>
      <c r="I446" s="284"/>
      <c r="J446" s="281"/>
      <c r="K446" s="281"/>
      <c r="L446" s="285"/>
      <c r="M446" s="286"/>
      <c r="N446" s="287"/>
      <c r="O446" s="287"/>
      <c r="P446" s="287"/>
      <c r="Q446" s="287"/>
      <c r="R446" s="287"/>
      <c r="S446" s="287"/>
      <c r="T446" s="288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89" t="s">
        <v>143</v>
      </c>
      <c r="AU446" s="289" t="s">
        <v>86</v>
      </c>
      <c r="AV446" s="15" t="s">
        <v>84</v>
      </c>
      <c r="AW446" s="15" t="s">
        <v>32</v>
      </c>
      <c r="AX446" s="15" t="s">
        <v>76</v>
      </c>
      <c r="AY446" s="289" t="s">
        <v>133</v>
      </c>
    </row>
    <row r="447" s="15" customFormat="1">
      <c r="A447" s="15"/>
      <c r="B447" s="280"/>
      <c r="C447" s="281"/>
      <c r="D447" s="234" t="s">
        <v>143</v>
      </c>
      <c r="E447" s="282" t="s">
        <v>1</v>
      </c>
      <c r="F447" s="283" t="s">
        <v>854</v>
      </c>
      <c r="G447" s="281"/>
      <c r="H447" s="282" t="s">
        <v>1</v>
      </c>
      <c r="I447" s="284"/>
      <c r="J447" s="281"/>
      <c r="K447" s="281"/>
      <c r="L447" s="285"/>
      <c r="M447" s="286"/>
      <c r="N447" s="287"/>
      <c r="O447" s="287"/>
      <c r="P447" s="287"/>
      <c r="Q447" s="287"/>
      <c r="R447" s="287"/>
      <c r="S447" s="287"/>
      <c r="T447" s="288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89" t="s">
        <v>143</v>
      </c>
      <c r="AU447" s="289" t="s">
        <v>86</v>
      </c>
      <c r="AV447" s="15" t="s">
        <v>84</v>
      </c>
      <c r="AW447" s="15" t="s">
        <v>32</v>
      </c>
      <c r="AX447" s="15" t="s">
        <v>76</v>
      </c>
      <c r="AY447" s="289" t="s">
        <v>133</v>
      </c>
    </row>
    <row r="448" s="13" customFormat="1">
      <c r="A448" s="13"/>
      <c r="B448" s="239"/>
      <c r="C448" s="240"/>
      <c r="D448" s="234" t="s">
        <v>143</v>
      </c>
      <c r="E448" s="241" t="s">
        <v>1</v>
      </c>
      <c r="F448" s="242" t="s">
        <v>848</v>
      </c>
      <c r="G448" s="240"/>
      <c r="H448" s="243">
        <v>1</v>
      </c>
      <c r="I448" s="244"/>
      <c r="J448" s="240"/>
      <c r="K448" s="240"/>
      <c r="L448" s="245"/>
      <c r="M448" s="246"/>
      <c r="N448" s="247"/>
      <c r="O448" s="247"/>
      <c r="P448" s="247"/>
      <c r="Q448" s="247"/>
      <c r="R448" s="247"/>
      <c r="S448" s="247"/>
      <c r="T448" s="248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9" t="s">
        <v>143</v>
      </c>
      <c r="AU448" s="249" t="s">
        <v>86</v>
      </c>
      <c r="AV448" s="13" t="s">
        <v>86</v>
      </c>
      <c r="AW448" s="13" t="s">
        <v>32</v>
      </c>
      <c r="AX448" s="13" t="s">
        <v>76</v>
      </c>
      <c r="AY448" s="249" t="s">
        <v>133</v>
      </c>
    </row>
    <row r="449" s="15" customFormat="1">
      <c r="A449" s="15"/>
      <c r="B449" s="280"/>
      <c r="C449" s="281"/>
      <c r="D449" s="234" t="s">
        <v>143</v>
      </c>
      <c r="E449" s="282" t="s">
        <v>1</v>
      </c>
      <c r="F449" s="283" t="s">
        <v>857</v>
      </c>
      <c r="G449" s="281"/>
      <c r="H449" s="282" t="s">
        <v>1</v>
      </c>
      <c r="I449" s="284"/>
      <c r="J449" s="281"/>
      <c r="K449" s="281"/>
      <c r="L449" s="285"/>
      <c r="M449" s="286"/>
      <c r="N449" s="287"/>
      <c r="O449" s="287"/>
      <c r="P449" s="287"/>
      <c r="Q449" s="287"/>
      <c r="R449" s="287"/>
      <c r="S449" s="287"/>
      <c r="T449" s="288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89" t="s">
        <v>143</v>
      </c>
      <c r="AU449" s="289" t="s">
        <v>86</v>
      </c>
      <c r="AV449" s="15" t="s">
        <v>84</v>
      </c>
      <c r="AW449" s="15" t="s">
        <v>32</v>
      </c>
      <c r="AX449" s="15" t="s">
        <v>76</v>
      </c>
      <c r="AY449" s="289" t="s">
        <v>133</v>
      </c>
    </row>
    <row r="450" s="13" customFormat="1">
      <c r="A450" s="13"/>
      <c r="B450" s="239"/>
      <c r="C450" s="240"/>
      <c r="D450" s="234" t="s">
        <v>143</v>
      </c>
      <c r="E450" s="241" t="s">
        <v>1</v>
      </c>
      <c r="F450" s="242" t="s">
        <v>848</v>
      </c>
      <c r="G450" s="240"/>
      <c r="H450" s="243">
        <v>1</v>
      </c>
      <c r="I450" s="244"/>
      <c r="J450" s="240"/>
      <c r="K450" s="240"/>
      <c r="L450" s="245"/>
      <c r="M450" s="246"/>
      <c r="N450" s="247"/>
      <c r="O450" s="247"/>
      <c r="P450" s="247"/>
      <c r="Q450" s="247"/>
      <c r="R450" s="247"/>
      <c r="S450" s="247"/>
      <c r="T450" s="24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9" t="s">
        <v>143</v>
      </c>
      <c r="AU450" s="249" t="s">
        <v>86</v>
      </c>
      <c r="AV450" s="13" t="s">
        <v>86</v>
      </c>
      <c r="AW450" s="13" t="s">
        <v>32</v>
      </c>
      <c r="AX450" s="13" t="s">
        <v>76</v>
      </c>
      <c r="AY450" s="249" t="s">
        <v>133</v>
      </c>
    </row>
    <row r="451" s="14" customFormat="1">
      <c r="A451" s="14"/>
      <c r="B451" s="261"/>
      <c r="C451" s="262"/>
      <c r="D451" s="234" t="s">
        <v>143</v>
      </c>
      <c r="E451" s="263" t="s">
        <v>1</v>
      </c>
      <c r="F451" s="264" t="s">
        <v>736</v>
      </c>
      <c r="G451" s="262"/>
      <c r="H451" s="265">
        <v>2</v>
      </c>
      <c r="I451" s="266"/>
      <c r="J451" s="262"/>
      <c r="K451" s="262"/>
      <c r="L451" s="267"/>
      <c r="M451" s="268"/>
      <c r="N451" s="269"/>
      <c r="O451" s="269"/>
      <c r="P451" s="269"/>
      <c r="Q451" s="269"/>
      <c r="R451" s="269"/>
      <c r="S451" s="269"/>
      <c r="T451" s="270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71" t="s">
        <v>143</v>
      </c>
      <c r="AU451" s="271" t="s">
        <v>86</v>
      </c>
      <c r="AV451" s="14" t="s">
        <v>139</v>
      </c>
      <c r="AW451" s="14" t="s">
        <v>32</v>
      </c>
      <c r="AX451" s="14" t="s">
        <v>84</v>
      </c>
      <c r="AY451" s="271" t="s">
        <v>133</v>
      </c>
    </row>
    <row r="452" s="2" customFormat="1" ht="21.75" customHeight="1">
      <c r="A452" s="38"/>
      <c r="B452" s="39"/>
      <c r="C452" s="250" t="s">
        <v>407</v>
      </c>
      <c r="D452" s="250" t="s">
        <v>183</v>
      </c>
      <c r="E452" s="251" t="s">
        <v>887</v>
      </c>
      <c r="F452" s="252" t="s">
        <v>888</v>
      </c>
      <c r="G452" s="253" t="s">
        <v>203</v>
      </c>
      <c r="H452" s="254">
        <v>2</v>
      </c>
      <c r="I452" s="255"/>
      <c r="J452" s="256">
        <f>ROUND(I452*H452,2)</f>
        <v>0</v>
      </c>
      <c r="K452" s="257"/>
      <c r="L452" s="258"/>
      <c r="M452" s="259" t="s">
        <v>1</v>
      </c>
      <c r="N452" s="260" t="s">
        <v>41</v>
      </c>
      <c r="O452" s="91"/>
      <c r="P452" s="230">
        <f>O452*H452</f>
        <v>0</v>
      </c>
      <c r="Q452" s="230">
        <v>0</v>
      </c>
      <c r="R452" s="230">
        <f>Q452*H452</f>
        <v>0</v>
      </c>
      <c r="S452" s="230">
        <v>0</v>
      </c>
      <c r="T452" s="231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32" t="s">
        <v>812</v>
      </c>
      <c r="AT452" s="232" t="s">
        <v>183</v>
      </c>
      <c r="AU452" s="232" t="s">
        <v>86</v>
      </c>
      <c r="AY452" s="17" t="s">
        <v>133</v>
      </c>
      <c r="BE452" s="233">
        <f>IF(N452="základní",J452,0)</f>
        <v>0</v>
      </c>
      <c r="BF452" s="233">
        <f>IF(N452="snížená",J452,0)</f>
        <v>0</v>
      </c>
      <c r="BG452" s="233">
        <f>IF(N452="zákl. přenesená",J452,0)</f>
        <v>0</v>
      </c>
      <c r="BH452" s="233">
        <f>IF(N452="sníž. přenesená",J452,0)</f>
        <v>0</v>
      </c>
      <c r="BI452" s="233">
        <f>IF(N452="nulová",J452,0)</f>
        <v>0</v>
      </c>
      <c r="BJ452" s="17" t="s">
        <v>84</v>
      </c>
      <c r="BK452" s="233">
        <f>ROUND(I452*H452,2)</f>
        <v>0</v>
      </c>
      <c r="BL452" s="17" t="s">
        <v>497</v>
      </c>
      <c r="BM452" s="232" t="s">
        <v>631</v>
      </c>
    </row>
    <row r="453" s="2" customFormat="1">
      <c r="A453" s="38"/>
      <c r="B453" s="39"/>
      <c r="C453" s="40"/>
      <c r="D453" s="234" t="s">
        <v>141</v>
      </c>
      <c r="E453" s="40"/>
      <c r="F453" s="235" t="s">
        <v>888</v>
      </c>
      <c r="G453" s="40"/>
      <c r="H453" s="40"/>
      <c r="I453" s="236"/>
      <c r="J453" s="40"/>
      <c r="K453" s="40"/>
      <c r="L453" s="44"/>
      <c r="M453" s="237"/>
      <c r="N453" s="238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141</v>
      </c>
      <c r="AU453" s="17" t="s">
        <v>86</v>
      </c>
    </row>
    <row r="454" s="15" customFormat="1">
      <c r="A454" s="15"/>
      <c r="B454" s="280"/>
      <c r="C454" s="281"/>
      <c r="D454" s="234" t="s">
        <v>143</v>
      </c>
      <c r="E454" s="282" t="s">
        <v>1</v>
      </c>
      <c r="F454" s="283" t="s">
        <v>853</v>
      </c>
      <c r="G454" s="281"/>
      <c r="H454" s="282" t="s">
        <v>1</v>
      </c>
      <c r="I454" s="284"/>
      <c r="J454" s="281"/>
      <c r="K454" s="281"/>
      <c r="L454" s="285"/>
      <c r="M454" s="286"/>
      <c r="N454" s="287"/>
      <c r="O454" s="287"/>
      <c r="P454" s="287"/>
      <c r="Q454" s="287"/>
      <c r="R454" s="287"/>
      <c r="S454" s="287"/>
      <c r="T454" s="288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89" t="s">
        <v>143</v>
      </c>
      <c r="AU454" s="289" t="s">
        <v>86</v>
      </c>
      <c r="AV454" s="15" t="s">
        <v>84</v>
      </c>
      <c r="AW454" s="15" t="s">
        <v>32</v>
      </c>
      <c r="AX454" s="15" t="s">
        <v>76</v>
      </c>
      <c r="AY454" s="289" t="s">
        <v>133</v>
      </c>
    </row>
    <row r="455" s="15" customFormat="1">
      <c r="A455" s="15"/>
      <c r="B455" s="280"/>
      <c r="C455" s="281"/>
      <c r="D455" s="234" t="s">
        <v>143</v>
      </c>
      <c r="E455" s="282" t="s">
        <v>1</v>
      </c>
      <c r="F455" s="283" t="s">
        <v>854</v>
      </c>
      <c r="G455" s="281"/>
      <c r="H455" s="282" t="s">
        <v>1</v>
      </c>
      <c r="I455" s="284"/>
      <c r="J455" s="281"/>
      <c r="K455" s="281"/>
      <c r="L455" s="285"/>
      <c r="M455" s="286"/>
      <c r="N455" s="287"/>
      <c r="O455" s="287"/>
      <c r="P455" s="287"/>
      <c r="Q455" s="287"/>
      <c r="R455" s="287"/>
      <c r="S455" s="287"/>
      <c r="T455" s="288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89" t="s">
        <v>143</v>
      </c>
      <c r="AU455" s="289" t="s">
        <v>86</v>
      </c>
      <c r="AV455" s="15" t="s">
        <v>84</v>
      </c>
      <c r="AW455" s="15" t="s">
        <v>32</v>
      </c>
      <c r="AX455" s="15" t="s">
        <v>76</v>
      </c>
      <c r="AY455" s="289" t="s">
        <v>133</v>
      </c>
    </row>
    <row r="456" s="13" customFormat="1">
      <c r="A456" s="13"/>
      <c r="B456" s="239"/>
      <c r="C456" s="240"/>
      <c r="D456" s="234" t="s">
        <v>143</v>
      </c>
      <c r="E456" s="241" t="s">
        <v>1</v>
      </c>
      <c r="F456" s="242" t="s">
        <v>848</v>
      </c>
      <c r="G456" s="240"/>
      <c r="H456" s="243">
        <v>1</v>
      </c>
      <c r="I456" s="244"/>
      <c r="J456" s="240"/>
      <c r="K456" s="240"/>
      <c r="L456" s="245"/>
      <c r="M456" s="246"/>
      <c r="N456" s="247"/>
      <c r="O456" s="247"/>
      <c r="P456" s="247"/>
      <c r="Q456" s="247"/>
      <c r="R456" s="247"/>
      <c r="S456" s="247"/>
      <c r="T456" s="248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9" t="s">
        <v>143</v>
      </c>
      <c r="AU456" s="249" t="s">
        <v>86</v>
      </c>
      <c r="AV456" s="13" t="s">
        <v>86</v>
      </c>
      <c r="AW456" s="13" t="s">
        <v>32</v>
      </c>
      <c r="AX456" s="13" t="s">
        <v>76</v>
      </c>
      <c r="AY456" s="249" t="s">
        <v>133</v>
      </c>
    </row>
    <row r="457" s="15" customFormat="1">
      <c r="A457" s="15"/>
      <c r="B457" s="280"/>
      <c r="C457" s="281"/>
      <c r="D457" s="234" t="s">
        <v>143</v>
      </c>
      <c r="E457" s="282" t="s">
        <v>1</v>
      </c>
      <c r="F457" s="283" t="s">
        <v>857</v>
      </c>
      <c r="G457" s="281"/>
      <c r="H457" s="282" t="s">
        <v>1</v>
      </c>
      <c r="I457" s="284"/>
      <c r="J457" s="281"/>
      <c r="K457" s="281"/>
      <c r="L457" s="285"/>
      <c r="M457" s="286"/>
      <c r="N457" s="287"/>
      <c r="O457" s="287"/>
      <c r="P457" s="287"/>
      <c r="Q457" s="287"/>
      <c r="R457" s="287"/>
      <c r="S457" s="287"/>
      <c r="T457" s="288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89" t="s">
        <v>143</v>
      </c>
      <c r="AU457" s="289" t="s">
        <v>86</v>
      </c>
      <c r="AV457" s="15" t="s">
        <v>84</v>
      </c>
      <c r="AW457" s="15" t="s">
        <v>32</v>
      </c>
      <c r="AX457" s="15" t="s">
        <v>76</v>
      </c>
      <c r="AY457" s="289" t="s">
        <v>133</v>
      </c>
    </row>
    <row r="458" s="13" customFormat="1">
      <c r="A458" s="13"/>
      <c r="B458" s="239"/>
      <c r="C458" s="240"/>
      <c r="D458" s="234" t="s">
        <v>143</v>
      </c>
      <c r="E458" s="241" t="s">
        <v>1</v>
      </c>
      <c r="F458" s="242" t="s">
        <v>848</v>
      </c>
      <c r="G458" s="240"/>
      <c r="H458" s="243">
        <v>1</v>
      </c>
      <c r="I458" s="244"/>
      <c r="J458" s="240"/>
      <c r="K458" s="240"/>
      <c r="L458" s="245"/>
      <c r="M458" s="246"/>
      <c r="N458" s="247"/>
      <c r="O458" s="247"/>
      <c r="P458" s="247"/>
      <c r="Q458" s="247"/>
      <c r="R458" s="247"/>
      <c r="S458" s="247"/>
      <c r="T458" s="24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9" t="s">
        <v>143</v>
      </c>
      <c r="AU458" s="249" t="s">
        <v>86</v>
      </c>
      <c r="AV458" s="13" t="s">
        <v>86</v>
      </c>
      <c r="AW458" s="13" t="s">
        <v>32</v>
      </c>
      <c r="AX458" s="13" t="s">
        <v>76</v>
      </c>
      <c r="AY458" s="249" t="s">
        <v>133</v>
      </c>
    </row>
    <row r="459" s="14" customFormat="1">
      <c r="A459" s="14"/>
      <c r="B459" s="261"/>
      <c r="C459" s="262"/>
      <c r="D459" s="234" t="s">
        <v>143</v>
      </c>
      <c r="E459" s="263" t="s">
        <v>1</v>
      </c>
      <c r="F459" s="264" t="s">
        <v>736</v>
      </c>
      <c r="G459" s="262"/>
      <c r="H459" s="265">
        <v>2</v>
      </c>
      <c r="I459" s="266"/>
      <c r="J459" s="262"/>
      <c r="K459" s="262"/>
      <c r="L459" s="267"/>
      <c r="M459" s="268"/>
      <c r="N459" s="269"/>
      <c r="O459" s="269"/>
      <c r="P459" s="269"/>
      <c r="Q459" s="269"/>
      <c r="R459" s="269"/>
      <c r="S459" s="269"/>
      <c r="T459" s="27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71" t="s">
        <v>143</v>
      </c>
      <c r="AU459" s="271" t="s">
        <v>86</v>
      </c>
      <c r="AV459" s="14" t="s">
        <v>139</v>
      </c>
      <c r="AW459" s="14" t="s">
        <v>32</v>
      </c>
      <c r="AX459" s="14" t="s">
        <v>84</v>
      </c>
      <c r="AY459" s="271" t="s">
        <v>133</v>
      </c>
    </row>
    <row r="460" s="2" customFormat="1" ht="16.5" customHeight="1">
      <c r="A460" s="38"/>
      <c r="B460" s="39"/>
      <c r="C460" s="250" t="s">
        <v>412</v>
      </c>
      <c r="D460" s="250" t="s">
        <v>183</v>
      </c>
      <c r="E460" s="251" t="s">
        <v>889</v>
      </c>
      <c r="F460" s="252" t="s">
        <v>890</v>
      </c>
      <c r="G460" s="253" t="s">
        <v>203</v>
      </c>
      <c r="H460" s="254">
        <v>4</v>
      </c>
      <c r="I460" s="255"/>
      <c r="J460" s="256">
        <f>ROUND(I460*H460,2)</f>
        <v>0</v>
      </c>
      <c r="K460" s="257"/>
      <c r="L460" s="258"/>
      <c r="M460" s="259" t="s">
        <v>1</v>
      </c>
      <c r="N460" s="260" t="s">
        <v>41</v>
      </c>
      <c r="O460" s="91"/>
      <c r="P460" s="230">
        <f>O460*H460</f>
        <v>0</v>
      </c>
      <c r="Q460" s="230">
        <v>0</v>
      </c>
      <c r="R460" s="230">
        <f>Q460*H460</f>
        <v>0</v>
      </c>
      <c r="S460" s="230">
        <v>0</v>
      </c>
      <c r="T460" s="231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32" t="s">
        <v>812</v>
      </c>
      <c r="AT460" s="232" t="s">
        <v>183</v>
      </c>
      <c r="AU460" s="232" t="s">
        <v>86</v>
      </c>
      <c r="AY460" s="17" t="s">
        <v>133</v>
      </c>
      <c r="BE460" s="233">
        <f>IF(N460="základní",J460,0)</f>
        <v>0</v>
      </c>
      <c r="BF460" s="233">
        <f>IF(N460="snížená",J460,0)</f>
        <v>0</v>
      </c>
      <c r="BG460" s="233">
        <f>IF(N460="zákl. přenesená",J460,0)</f>
        <v>0</v>
      </c>
      <c r="BH460" s="233">
        <f>IF(N460="sníž. přenesená",J460,0)</f>
        <v>0</v>
      </c>
      <c r="BI460" s="233">
        <f>IF(N460="nulová",J460,0)</f>
        <v>0</v>
      </c>
      <c r="BJ460" s="17" t="s">
        <v>84</v>
      </c>
      <c r="BK460" s="233">
        <f>ROUND(I460*H460,2)</f>
        <v>0</v>
      </c>
      <c r="BL460" s="17" t="s">
        <v>497</v>
      </c>
      <c r="BM460" s="232" t="s">
        <v>634</v>
      </c>
    </row>
    <row r="461" s="2" customFormat="1">
      <c r="A461" s="38"/>
      <c r="B461" s="39"/>
      <c r="C461" s="40"/>
      <c r="D461" s="234" t="s">
        <v>141</v>
      </c>
      <c r="E461" s="40"/>
      <c r="F461" s="235" t="s">
        <v>890</v>
      </c>
      <c r="G461" s="40"/>
      <c r="H461" s="40"/>
      <c r="I461" s="236"/>
      <c r="J461" s="40"/>
      <c r="K461" s="40"/>
      <c r="L461" s="44"/>
      <c r="M461" s="237"/>
      <c r="N461" s="238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141</v>
      </c>
      <c r="AU461" s="17" t="s">
        <v>86</v>
      </c>
    </row>
    <row r="462" s="15" customFormat="1">
      <c r="A462" s="15"/>
      <c r="B462" s="280"/>
      <c r="C462" s="281"/>
      <c r="D462" s="234" t="s">
        <v>143</v>
      </c>
      <c r="E462" s="282" t="s">
        <v>1</v>
      </c>
      <c r="F462" s="283" t="s">
        <v>853</v>
      </c>
      <c r="G462" s="281"/>
      <c r="H462" s="282" t="s">
        <v>1</v>
      </c>
      <c r="I462" s="284"/>
      <c r="J462" s="281"/>
      <c r="K462" s="281"/>
      <c r="L462" s="285"/>
      <c r="M462" s="286"/>
      <c r="N462" s="287"/>
      <c r="O462" s="287"/>
      <c r="P462" s="287"/>
      <c r="Q462" s="287"/>
      <c r="R462" s="287"/>
      <c r="S462" s="287"/>
      <c r="T462" s="288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89" t="s">
        <v>143</v>
      </c>
      <c r="AU462" s="289" t="s">
        <v>86</v>
      </c>
      <c r="AV462" s="15" t="s">
        <v>84</v>
      </c>
      <c r="AW462" s="15" t="s">
        <v>32</v>
      </c>
      <c r="AX462" s="15" t="s">
        <v>76</v>
      </c>
      <c r="AY462" s="289" t="s">
        <v>133</v>
      </c>
    </row>
    <row r="463" s="15" customFormat="1">
      <c r="A463" s="15"/>
      <c r="B463" s="280"/>
      <c r="C463" s="281"/>
      <c r="D463" s="234" t="s">
        <v>143</v>
      </c>
      <c r="E463" s="282" t="s">
        <v>1</v>
      </c>
      <c r="F463" s="283" t="s">
        <v>854</v>
      </c>
      <c r="G463" s="281"/>
      <c r="H463" s="282" t="s">
        <v>1</v>
      </c>
      <c r="I463" s="284"/>
      <c r="J463" s="281"/>
      <c r="K463" s="281"/>
      <c r="L463" s="285"/>
      <c r="M463" s="286"/>
      <c r="N463" s="287"/>
      <c r="O463" s="287"/>
      <c r="P463" s="287"/>
      <c r="Q463" s="287"/>
      <c r="R463" s="287"/>
      <c r="S463" s="287"/>
      <c r="T463" s="288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89" t="s">
        <v>143</v>
      </c>
      <c r="AU463" s="289" t="s">
        <v>86</v>
      </c>
      <c r="AV463" s="15" t="s">
        <v>84</v>
      </c>
      <c r="AW463" s="15" t="s">
        <v>32</v>
      </c>
      <c r="AX463" s="15" t="s">
        <v>76</v>
      </c>
      <c r="AY463" s="289" t="s">
        <v>133</v>
      </c>
    </row>
    <row r="464" s="13" customFormat="1">
      <c r="A464" s="13"/>
      <c r="B464" s="239"/>
      <c r="C464" s="240"/>
      <c r="D464" s="234" t="s">
        <v>143</v>
      </c>
      <c r="E464" s="241" t="s">
        <v>1</v>
      </c>
      <c r="F464" s="242" t="s">
        <v>863</v>
      </c>
      <c r="G464" s="240"/>
      <c r="H464" s="243">
        <v>2</v>
      </c>
      <c r="I464" s="244"/>
      <c r="J464" s="240"/>
      <c r="K464" s="240"/>
      <c r="L464" s="245"/>
      <c r="M464" s="246"/>
      <c r="N464" s="247"/>
      <c r="O464" s="247"/>
      <c r="P464" s="247"/>
      <c r="Q464" s="247"/>
      <c r="R464" s="247"/>
      <c r="S464" s="247"/>
      <c r="T464" s="24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9" t="s">
        <v>143</v>
      </c>
      <c r="AU464" s="249" t="s">
        <v>86</v>
      </c>
      <c r="AV464" s="13" t="s">
        <v>86</v>
      </c>
      <c r="AW464" s="13" t="s">
        <v>32</v>
      </c>
      <c r="AX464" s="13" t="s">
        <v>76</v>
      </c>
      <c r="AY464" s="249" t="s">
        <v>133</v>
      </c>
    </row>
    <row r="465" s="15" customFormat="1">
      <c r="A465" s="15"/>
      <c r="B465" s="280"/>
      <c r="C465" s="281"/>
      <c r="D465" s="234" t="s">
        <v>143</v>
      </c>
      <c r="E465" s="282" t="s">
        <v>1</v>
      </c>
      <c r="F465" s="283" t="s">
        <v>857</v>
      </c>
      <c r="G465" s="281"/>
      <c r="H465" s="282" t="s">
        <v>1</v>
      </c>
      <c r="I465" s="284"/>
      <c r="J465" s="281"/>
      <c r="K465" s="281"/>
      <c r="L465" s="285"/>
      <c r="M465" s="286"/>
      <c r="N465" s="287"/>
      <c r="O465" s="287"/>
      <c r="P465" s="287"/>
      <c r="Q465" s="287"/>
      <c r="R465" s="287"/>
      <c r="S465" s="287"/>
      <c r="T465" s="288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89" t="s">
        <v>143</v>
      </c>
      <c r="AU465" s="289" t="s">
        <v>86</v>
      </c>
      <c r="AV465" s="15" t="s">
        <v>84</v>
      </c>
      <c r="AW465" s="15" t="s">
        <v>32</v>
      </c>
      <c r="AX465" s="15" t="s">
        <v>76</v>
      </c>
      <c r="AY465" s="289" t="s">
        <v>133</v>
      </c>
    </row>
    <row r="466" s="13" customFormat="1">
      <c r="A466" s="13"/>
      <c r="B466" s="239"/>
      <c r="C466" s="240"/>
      <c r="D466" s="234" t="s">
        <v>143</v>
      </c>
      <c r="E466" s="241" t="s">
        <v>1</v>
      </c>
      <c r="F466" s="242" t="s">
        <v>863</v>
      </c>
      <c r="G466" s="240"/>
      <c r="H466" s="243">
        <v>2</v>
      </c>
      <c r="I466" s="244"/>
      <c r="J466" s="240"/>
      <c r="K466" s="240"/>
      <c r="L466" s="245"/>
      <c r="M466" s="246"/>
      <c r="N466" s="247"/>
      <c r="O466" s="247"/>
      <c r="P466" s="247"/>
      <c r="Q466" s="247"/>
      <c r="R466" s="247"/>
      <c r="S466" s="247"/>
      <c r="T466" s="24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9" t="s">
        <v>143</v>
      </c>
      <c r="AU466" s="249" t="s">
        <v>86</v>
      </c>
      <c r="AV466" s="13" t="s">
        <v>86</v>
      </c>
      <c r="AW466" s="13" t="s">
        <v>32</v>
      </c>
      <c r="AX466" s="13" t="s">
        <v>76</v>
      </c>
      <c r="AY466" s="249" t="s">
        <v>133</v>
      </c>
    </row>
    <row r="467" s="14" customFormat="1">
      <c r="A467" s="14"/>
      <c r="B467" s="261"/>
      <c r="C467" s="262"/>
      <c r="D467" s="234" t="s">
        <v>143</v>
      </c>
      <c r="E467" s="263" t="s">
        <v>1</v>
      </c>
      <c r="F467" s="264" t="s">
        <v>736</v>
      </c>
      <c r="G467" s="262"/>
      <c r="H467" s="265">
        <v>4</v>
      </c>
      <c r="I467" s="266"/>
      <c r="J467" s="262"/>
      <c r="K467" s="262"/>
      <c r="L467" s="267"/>
      <c r="M467" s="268"/>
      <c r="N467" s="269"/>
      <c r="O467" s="269"/>
      <c r="P467" s="269"/>
      <c r="Q467" s="269"/>
      <c r="R467" s="269"/>
      <c r="S467" s="269"/>
      <c r="T467" s="27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71" t="s">
        <v>143</v>
      </c>
      <c r="AU467" s="271" t="s">
        <v>86</v>
      </c>
      <c r="AV467" s="14" t="s">
        <v>139</v>
      </c>
      <c r="AW467" s="14" t="s">
        <v>32</v>
      </c>
      <c r="AX467" s="14" t="s">
        <v>84</v>
      </c>
      <c r="AY467" s="271" t="s">
        <v>133</v>
      </c>
    </row>
    <row r="468" s="2" customFormat="1" ht="66.75" customHeight="1">
      <c r="A468" s="38"/>
      <c r="B468" s="39"/>
      <c r="C468" s="220" t="s">
        <v>417</v>
      </c>
      <c r="D468" s="220" t="s">
        <v>135</v>
      </c>
      <c r="E468" s="221" t="s">
        <v>891</v>
      </c>
      <c r="F468" s="222" t="s">
        <v>892</v>
      </c>
      <c r="G468" s="223" t="s">
        <v>203</v>
      </c>
      <c r="H468" s="224">
        <v>1</v>
      </c>
      <c r="I468" s="225"/>
      <c r="J468" s="226">
        <f>ROUND(I468*H468,2)</f>
        <v>0</v>
      </c>
      <c r="K468" s="227"/>
      <c r="L468" s="44"/>
      <c r="M468" s="228" t="s">
        <v>1</v>
      </c>
      <c r="N468" s="229" t="s">
        <v>41</v>
      </c>
      <c r="O468" s="91"/>
      <c r="P468" s="230">
        <f>O468*H468</f>
        <v>0</v>
      </c>
      <c r="Q468" s="230">
        <v>0</v>
      </c>
      <c r="R468" s="230">
        <f>Q468*H468</f>
        <v>0</v>
      </c>
      <c r="S468" s="230">
        <v>0</v>
      </c>
      <c r="T468" s="231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32" t="s">
        <v>497</v>
      </c>
      <c r="AT468" s="232" t="s">
        <v>135</v>
      </c>
      <c r="AU468" s="232" t="s">
        <v>86</v>
      </c>
      <c r="AY468" s="17" t="s">
        <v>133</v>
      </c>
      <c r="BE468" s="233">
        <f>IF(N468="základní",J468,0)</f>
        <v>0</v>
      </c>
      <c r="BF468" s="233">
        <f>IF(N468="snížená",J468,0)</f>
        <v>0</v>
      </c>
      <c r="BG468" s="233">
        <f>IF(N468="zákl. přenesená",J468,0)</f>
        <v>0</v>
      </c>
      <c r="BH468" s="233">
        <f>IF(N468="sníž. přenesená",J468,0)</f>
        <v>0</v>
      </c>
      <c r="BI468" s="233">
        <f>IF(N468="nulová",J468,0)</f>
        <v>0</v>
      </c>
      <c r="BJ468" s="17" t="s">
        <v>84</v>
      </c>
      <c r="BK468" s="233">
        <f>ROUND(I468*H468,2)</f>
        <v>0</v>
      </c>
      <c r="BL468" s="17" t="s">
        <v>497</v>
      </c>
      <c r="BM468" s="232" t="s">
        <v>637</v>
      </c>
    </row>
    <row r="469" s="2" customFormat="1">
      <c r="A469" s="38"/>
      <c r="B469" s="39"/>
      <c r="C469" s="40"/>
      <c r="D469" s="234" t="s">
        <v>141</v>
      </c>
      <c r="E469" s="40"/>
      <c r="F469" s="235" t="s">
        <v>893</v>
      </c>
      <c r="G469" s="40"/>
      <c r="H469" s="40"/>
      <c r="I469" s="236"/>
      <c r="J469" s="40"/>
      <c r="K469" s="40"/>
      <c r="L469" s="44"/>
      <c r="M469" s="237"/>
      <c r="N469" s="238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141</v>
      </c>
      <c r="AU469" s="17" t="s">
        <v>86</v>
      </c>
    </row>
    <row r="470" s="15" customFormat="1">
      <c r="A470" s="15"/>
      <c r="B470" s="280"/>
      <c r="C470" s="281"/>
      <c r="D470" s="234" t="s">
        <v>143</v>
      </c>
      <c r="E470" s="282" t="s">
        <v>1</v>
      </c>
      <c r="F470" s="283" t="s">
        <v>853</v>
      </c>
      <c r="G470" s="281"/>
      <c r="H470" s="282" t="s">
        <v>1</v>
      </c>
      <c r="I470" s="284"/>
      <c r="J470" s="281"/>
      <c r="K470" s="281"/>
      <c r="L470" s="285"/>
      <c r="M470" s="286"/>
      <c r="N470" s="287"/>
      <c r="O470" s="287"/>
      <c r="P470" s="287"/>
      <c r="Q470" s="287"/>
      <c r="R470" s="287"/>
      <c r="S470" s="287"/>
      <c r="T470" s="288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89" t="s">
        <v>143</v>
      </c>
      <c r="AU470" s="289" t="s">
        <v>86</v>
      </c>
      <c r="AV470" s="15" t="s">
        <v>84</v>
      </c>
      <c r="AW470" s="15" t="s">
        <v>32</v>
      </c>
      <c r="AX470" s="15" t="s">
        <v>76</v>
      </c>
      <c r="AY470" s="289" t="s">
        <v>133</v>
      </c>
    </row>
    <row r="471" s="15" customFormat="1">
      <c r="A471" s="15"/>
      <c r="B471" s="280"/>
      <c r="C471" s="281"/>
      <c r="D471" s="234" t="s">
        <v>143</v>
      </c>
      <c r="E471" s="282" t="s">
        <v>1</v>
      </c>
      <c r="F471" s="283" t="s">
        <v>857</v>
      </c>
      <c r="G471" s="281"/>
      <c r="H471" s="282" t="s">
        <v>1</v>
      </c>
      <c r="I471" s="284"/>
      <c r="J471" s="281"/>
      <c r="K471" s="281"/>
      <c r="L471" s="285"/>
      <c r="M471" s="286"/>
      <c r="N471" s="287"/>
      <c r="O471" s="287"/>
      <c r="P471" s="287"/>
      <c r="Q471" s="287"/>
      <c r="R471" s="287"/>
      <c r="S471" s="287"/>
      <c r="T471" s="288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89" t="s">
        <v>143</v>
      </c>
      <c r="AU471" s="289" t="s">
        <v>86</v>
      </c>
      <c r="AV471" s="15" t="s">
        <v>84</v>
      </c>
      <c r="AW471" s="15" t="s">
        <v>32</v>
      </c>
      <c r="AX471" s="15" t="s">
        <v>76</v>
      </c>
      <c r="AY471" s="289" t="s">
        <v>133</v>
      </c>
    </row>
    <row r="472" s="13" customFormat="1">
      <c r="A472" s="13"/>
      <c r="B472" s="239"/>
      <c r="C472" s="240"/>
      <c r="D472" s="234" t="s">
        <v>143</v>
      </c>
      <c r="E472" s="241" t="s">
        <v>1</v>
      </c>
      <c r="F472" s="242" t="s">
        <v>848</v>
      </c>
      <c r="G472" s="240"/>
      <c r="H472" s="243">
        <v>1</v>
      </c>
      <c r="I472" s="244"/>
      <c r="J472" s="240"/>
      <c r="K472" s="240"/>
      <c r="L472" s="245"/>
      <c r="M472" s="246"/>
      <c r="N472" s="247"/>
      <c r="O472" s="247"/>
      <c r="P472" s="247"/>
      <c r="Q472" s="247"/>
      <c r="R472" s="247"/>
      <c r="S472" s="247"/>
      <c r="T472" s="24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9" t="s">
        <v>143</v>
      </c>
      <c r="AU472" s="249" t="s">
        <v>86</v>
      </c>
      <c r="AV472" s="13" t="s">
        <v>86</v>
      </c>
      <c r="AW472" s="13" t="s">
        <v>32</v>
      </c>
      <c r="AX472" s="13" t="s">
        <v>76</v>
      </c>
      <c r="AY472" s="249" t="s">
        <v>133</v>
      </c>
    </row>
    <row r="473" s="14" customFormat="1">
      <c r="A473" s="14"/>
      <c r="B473" s="261"/>
      <c r="C473" s="262"/>
      <c r="D473" s="234" t="s">
        <v>143</v>
      </c>
      <c r="E473" s="263" t="s">
        <v>1</v>
      </c>
      <c r="F473" s="264" t="s">
        <v>218</v>
      </c>
      <c r="G473" s="262"/>
      <c r="H473" s="265">
        <v>1</v>
      </c>
      <c r="I473" s="266"/>
      <c r="J473" s="262"/>
      <c r="K473" s="262"/>
      <c r="L473" s="267"/>
      <c r="M473" s="268"/>
      <c r="N473" s="269"/>
      <c r="O473" s="269"/>
      <c r="P473" s="269"/>
      <c r="Q473" s="269"/>
      <c r="R473" s="269"/>
      <c r="S473" s="269"/>
      <c r="T473" s="270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71" t="s">
        <v>143</v>
      </c>
      <c r="AU473" s="271" t="s">
        <v>86</v>
      </c>
      <c r="AV473" s="14" t="s">
        <v>139</v>
      </c>
      <c r="AW473" s="14" t="s">
        <v>32</v>
      </c>
      <c r="AX473" s="14" t="s">
        <v>84</v>
      </c>
      <c r="AY473" s="271" t="s">
        <v>133</v>
      </c>
    </row>
    <row r="474" s="2" customFormat="1" ht="24.15" customHeight="1">
      <c r="A474" s="38"/>
      <c r="B474" s="39"/>
      <c r="C474" s="250" t="s">
        <v>422</v>
      </c>
      <c r="D474" s="250" t="s">
        <v>183</v>
      </c>
      <c r="E474" s="251" t="s">
        <v>894</v>
      </c>
      <c r="F474" s="252" t="s">
        <v>895</v>
      </c>
      <c r="G474" s="253" t="s">
        <v>203</v>
      </c>
      <c r="H474" s="254">
        <v>1</v>
      </c>
      <c r="I474" s="255"/>
      <c r="J474" s="256">
        <f>ROUND(I474*H474,2)</f>
        <v>0</v>
      </c>
      <c r="K474" s="257"/>
      <c r="L474" s="258"/>
      <c r="M474" s="259" t="s">
        <v>1</v>
      </c>
      <c r="N474" s="260" t="s">
        <v>41</v>
      </c>
      <c r="O474" s="91"/>
      <c r="P474" s="230">
        <f>O474*H474</f>
        <v>0</v>
      </c>
      <c r="Q474" s="230">
        <v>0</v>
      </c>
      <c r="R474" s="230">
        <f>Q474*H474</f>
        <v>0</v>
      </c>
      <c r="S474" s="230">
        <v>0</v>
      </c>
      <c r="T474" s="231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32" t="s">
        <v>812</v>
      </c>
      <c r="AT474" s="232" t="s">
        <v>183</v>
      </c>
      <c r="AU474" s="232" t="s">
        <v>86</v>
      </c>
      <c r="AY474" s="17" t="s">
        <v>133</v>
      </c>
      <c r="BE474" s="233">
        <f>IF(N474="základní",J474,0)</f>
        <v>0</v>
      </c>
      <c r="BF474" s="233">
        <f>IF(N474="snížená",J474,0)</f>
        <v>0</v>
      </c>
      <c r="BG474" s="233">
        <f>IF(N474="zákl. přenesená",J474,0)</f>
        <v>0</v>
      </c>
      <c r="BH474" s="233">
        <f>IF(N474="sníž. přenesená",J474,0)</f>
        <v>0</v>
      </c>
      <c r="BI474" s="233">
        <f>IF(N474="nulová",J474,0)</f>
        <v>0</v>
      </c>
      <c r="BJ474" s="17" t="s">
        <v>84</v>
      </c>
      <c r="BK474" s="233">
        <f>ROUND(I474*H474,2)</f>
        <v>0</v>
      </c>
      <c r="BL474" s="17" t="s">
        <v>497</v>
      </c>
      <c r="BM474" s="232" t="s">
        <v>640</v>
      </c>
    </row>
    <row r="475" s="2" customFormat="1">
      <c r="A475" s="38"/>
      <c r="B475" s="39"/>
      <c r="C475" s="40"/>
      <c r="D475" s="234" t="s">
        <v>141</v>
      </c>
      <c r="E475" s="40"/>
      <c r="F475" s="235" t="s">
        <v>895</v>
      </c>
      <c r="G475" s="40"/>
      <c r="H475" s="40"/>
      <c r="I475" s="236"/>
      <c r="J475" s="40"/>
      <c r="K475" s="40"/>
      <c r="L475" s="44"/>
      <c r="M475" s="237"/>
      <c r="N475" s="238"/>
      <c r="O475" s="91"/>
      <c r="P475" s="91"/>
      <c r="Q475" s="91"/>
      <c r="R475" s="91"/>
      <c r="S475" s="91"/>
      <c r="T475" s="92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141</v>
      </c>
      <c r="AU475" s="17" t="s">
        <v>86</v>
      </c>
    </row>
    <row r="476" s="15" customFormat="1">
      <c r="A476" s="15"/>
      <c r="B476" s="280"/>
      <c r="C476" s="281"/>
      <c r="D476" s="234" t="s">
        <v>143</v>
      </c>
      <c r="E476" s="282" t="s">
        <v>1</v>
      </c>
      <c r="F476" s="283" t="s">
        <v>853</v>
      </c>
      <c r="G476" s="281"/>
      <c r="H476" s="282" t="s">
        <v>1</v>
      </c>
      <c r="I476" s="284"/>
      <c r="J476" s="281"/>
      <c r="K476" s="281"/>
      <c r="L476" s="285"/>
      <c r="M476" s="286"/>
      <c r="N476" s="287"/>
      <c r="O476" s="287"/>
      <c r="P476" s="287"/>
      <c r="Q476" s="287"/>
      <c r="R476" s="287"/>
      <c r="S476" s="287"/>
      <c r="T476" s="288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89" t="s">
        <v>143</v>
      </c>
      <c r="AU476" s="289" t="s">
        <v>86</v>
      </c>
      <c r="AV476" s="15" t="s">
        <v>84</v>
      </c>
      <c r="AW476" s="15" t="s">
        <v>32</v>
      </c>
      <c r="AX476" s="15" t="s">
        <v>76</v>
      </c>
      <c r="AY476" s="289" t="s">
        <v>133</v>
      </c>
    </row>
    <row r="477" s="15" customFormat="1">
      <c r="A477" s="15"/>
      <c r="B477" s="280"/>
      <c r="C477" s="281"/>
      <c r="D477" s="234" t="s">
        <v>143</v>
      </c>
      <c r="E477" s="282" t="s">
        <v>1</v>
      </c>
      <c r="F477" s="283" t="s">
        <v>857</v>
      </c>
      <c r="G477" s="281"/>
      <c r="H477" s="282" t="s">
        <v>1</v>
      </c>
      <c r="I477" s="284"/>
      <c r="J477" s="281"/>
      <c r="K477" s="281"/>
      <c r="L477" s="285"/>
      <c r="M477" s="286"/>
      <c r="N477" s="287"/>
      <c r="O477" s="287"/>
      <c r="P477" s="287"/>
      <c r="Q477" s="287"/>
      <c r="R477" s="287"/>
      <c r="S477" s="287"/>
      <c r="T477" s="288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89" t="s">
        <v>143</v>
      </c>
      <c r="AU477" s="289" t="s">
        <v>86</v>
      </c>
      <c r="AV477" s="15" t="s">
        <v>84</v>
      </c>
      <c r="AW477" s="15" t="s">
        <v>32</v>
      </c>
      <c r="AX477" s="15" t="s">
        <v>76</v>
      </c>
      <c r="AY477" s="289" t="s">
        <v>133</v>
      </c>
    </row>
    <row r="478" s="13" customFormat="1">
      <c r="A478" s="13"/>
      <c r="B478" s="239"/>
      <c r="C478" s="240"/>
      <c r="D478" s="234" t="s">
        <v>143</v>
      </c>
      <c r="E478" s="241" t="s">
        <v>1</v>
      </c>
      <c r="F478" s="242" t="s">
        <v>848</v>
      </c>
      <c r="G478" s="240"/>
      <c r="H478" s="243">
        <v>1</v>
      </c>
      <c r="I478" s="244"/>
      <c r="J478" s="240"/>
      <c r="K478" s="240"/>
      <c r="L478" s="245"/>
      <c r="M478" s="246"/>
      <c r="N478" s="247"/>
      <c r="O478" s="247"/>
      <c r="P478" s="247"/>
      <c r="Q478" s="247"/>
      <c r="R478" s="247"/>
      <c r="S478" s="247"/>
      <c r="T478" s="24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9" t="s">
        <v>143</v>
      </c>
      <c r="AU478" s="249" t="s">
        <v>86</v>
      </c>
      <c r="AV478" s="13" t="s">
        <v>86</v>
      </c>
      <c r="AW478" s="13" t="s">
        <v>32</v>
      </c>
      <c r="AX478" s="13" t="s">
        <v>76</v>
      </c>
      <c r="AY478" s="249" t="s">
        <v>133</v>
      </c>
    </row>
    <row r="479" s="14" customFormat="1">
      <c r="A479" s="14"/>
      <c r="B479" s="261"/>
      <c r="C479" s="262"/>
      <c r="D479" s="234" t="s">
        <v>143</v>
      </c>
      <c r="E479" s="263" t="s">
        <v>1</v>
      </c>
      <c r="F479" s="264" t="s">
        <v>218</v>
      </c>
      <c r="G479" s="262"/>
      <c r="H479" s="265">
        <v>1</v>
      </c>
      <c r="I479" s="266"/>
      <c r="J479" s="262"/>
      <c r="K479" s="262"/>
      <c r="L479" s="267"/>
      <c r="M479" s="268"/>
      <c r="N479" s="269"/>
      <c r="O479" s="269"/>
      <c r="P479" s="269"/>
      <c r="Q479" s="269"/>
      <c r="R479" s="269"/>
      <c r="S479" s="269"/>
      <c r="T479" s="27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71" t="s">
        <v>143</v>
      </c>
      <c r="AU479" s="271" t="s">
        <v>86</v>
      </c>
      <c r="AV479" s="14" t="s">
        <v>139</v>
      </c>
      <c r="AW479" s="14" t="s">
        <v>32</v>
      </c>
      <c r="AX479" s="14" t="s">
        <v>84</v>
      </c>
      <c r="AY479" s="271" t="s">
        <v>133</v>
      </c>
    </row>
    <row r="480" s="2" customFormat="1" ht="16.5" customHeight="1">
      <c r="A480" s="38"/>
      <c r="B480" s="39"/>
      <c r="C480" s="250" t="s">
        <v>429</v>
      </c>
      <c r="D480" s="250" t="s">
        <v>183</v>
      </c>
      <c r="E480" s="251" t="s">
        <v>889</v>
      </c>
      <c r="F480" s="252" t="s">
        <v>890</v>
      </c>
      <c r="G480" s="253" t="s">
        <v>203</v>
      </c>
      <c r="H480" s="254">
        <v>2</v>
      </c>
      <c r="I480" s="255"/>
      <c r="J480" s="256">
        <f>ROUND(I480*H480,2)</f>
        <v>0</v>
      </c>
      <c r="K480" s="257"/>
      <c r="L480" s="258"/>
      <c r="M480" s="259" t="s">
        <v>1</v>
      </c>
      <c r="N480" s="260" t="s">
        <v>41</v>
      </c>
      <c r="O480" s="91"/>
      <c r="P480" s="230">
        <f>O480*H480</f>
        <v>0</v>
      </c>
      <c r="Q480" s="230">
        <v>0</v>
      </c>
      <c r="R480" s="230">
        <f>Q480*H480</f>
        <v>0</v>
      </c>
      <c r="S480" s="230">
        <v>0</v>
      </c>
      <c r="T480" s="231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32" t="s">
        <v>812</v>
      </c>
      <c r="AT480" s="232" t="s">
        <v>183</v>
      </c>
      <c r="AU480" s="232" t="s">
        <v>86</v>
      </c>
      <c r="AY480" s="17" t="s">
        <v>133</v>
      </c>
      <c r="BE480" s="233">
        <f>IF(N480="základní",J480,0)</f>
        <v>0</v>
      </c>
      <c r="BF480" s="233">
        <f>IF(N480="snížená",J480,0)</f>
        <v>0</v>
      </c>
      <c r="BG480" s="233">
        <f>IF(N480="zákl. přenesená",J480,0)</f>
        <v>0</v>
      </c>
      <c r="BH480" s="233">
        <f>IF(N480="sníž. přenesená",J480,0)</f>
        <v>0</v>
      </c>
      <c r="BI480" s="233">
        <f>IF(N480="nulová",J480,0)</f>
        <v>0</v>
      </c>
      <c r="BJ480" s="17" t="s">
        <v>84</v>
      </c>
      <c r="BK480" s="233">
        <f>ROUND(I480*H480,2)</f>
        <v>0</v>
      </c>
      <c r="BL480" s="17" t="s">
        <v>497</v>
      </c>
      <c r="BM480" s="232" t="s">
        <v>643</v>
      </c>
    </row>
    <row r="481" s="2" customFormat="1">
      <c r="A481" s="38"/>
      <c r="B481" s="39"/>
      <c r="C481" s="40"/>
      <c r="D481" s="234" t="s">
        <v>141</v>
      </c>
      <c r="E481" s="40"/>
      <c r="F481" s="235" t="s">
        <v>890</v>
      </c>
      <c r="G481" s="40"/>
      <c r="H481" s="40"/>
      <c r="I481" s="236"/>
      <c r="J481" s="40"/>
      <c r="K481" s="40"/>
      <c r="L481" s="44"/>
      <c r="M481" s="237"/>
      <c r="N481" s="238"/>
      <c r="O481" s="91"/>
      <c r="P481" s="91"/>
      <c r="Q481" s="91"/>
      <c r="R481" s="91"/>
      <c r="S481" s="91"/>
      <c r="T481" s="92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141</v>
      </c>
      <c r="AU481" s="17" t="s">
        <v>86</v>
      </c>
    </row>
    <row r="482" s="15" customFormat="1">
      <c r="A482" s="15"/>
      <c r="B482" s="280"/>
      <c r="C482" s="281"/>
      <c r="D482" s="234" t="s">
        <v>143</v>
      </c>
      <c r="E482" s="282" t="s">
        <v>1</v>
      </c>
      <c r="F482" s="283" t="s">
        <v>853</v>
      </c>
      <c r="G482" s="281"/>
      <c r="H482" s="282" t="s">
        <v>1</v>
      </c>
      <c r="I482" s="284"/>
      <c r="J482" s="281"/>
      <c r="K482" s="281"/>
      <c r="L482" s="285"/>
      <c r="M482" s="286"/>
      <c r="N482" s="287"/>
      <c r="O482" s="287"/>
      <c r="P482" s="287"/>
      <c r="Q482" s="287"/>
      <c r="R482" s="287"/>
      <c r="S482" s="287"/>
      <c r="T482" s="288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89" t="s">
        <v>143</v>
      </c>
      <c r="AU482" s="289" t="s">
        <v>86</v>
      </c>
      <c r="AV482" s="15" t="s">
        <v>84</v>
      </c>
      <c r="AW482" s="15" t="s">
        <v>32</v>
      </c>
      <c r="AX482" s="15" t="s">
        <v>76</v>
      </c>
      <c r="AY482" s="289" t="s">
        <v>133</v>
      </c>
    </row>
    <row r="483" s="15" customFormat="1">
      <c r="A483" s="15"/>
      <c r="B483" s="280"/>
      <c r="C483" s="281"/>
      <c r="D483" s="234" t="s">
        <v>143</v>
      </c>
      <c r="E483" s="282" t="s">
        <v>1</v>
      </c>
      <c r="F483" s="283" t="s">
        <v>857</v>
      </c>
      <c r="G483" s="281"/>
      <c r="H483" s="282" t="s">
        <v>1</v>
      </c>
      <c r="I483" s="284"/>
      <c r="J483" s="281"/>
      <c r="K483" s="281"/>
      <c r="L483" s="285"/>
      <c r="M483" s="286"/>
      <c r="N483" s="287"/>
      <c r="O483" s="287"/>
      <c r="P483" s="287"/>
      <c r="Q483" s="287"/>
      <c r="R483" s="287"/>
      <c r="S483" s="287"/>
      <c r="T483" s="288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89" t="s">
        <v>143</v>
      </c>
      <c r="AU483" s="289" t="s">
        <v>86</v>
      </c>
      <c r="AV483" s="15" t="s">
        <v>84</v>
      </c>
      <c r="AW483" s="15" t="s">
        <v>32</v>
      </c>
      <c r="AX483" s="15" t="s">
        <v>76</v>
      </c>
      <c r="AY483" s="289" t="s">
        <v>133</v>
      </c>
    </row>
    <row r="484" s="13" customFormat="1">
      <c r="A484" s="13"/>
      <c r="B484" s="239"/>
      <c r="C484" s="240"/>
      <c r="D484" s="234" t="s">
        <v>143</v>
      </c>
      <c r="E484" s="241" t="s">
        <v>1</v>
      </c>
      <c r="F484" s="242" t="s">
        <v>863</v>
      </c>
      <c r="G484" s="240"/>
      <c r="H484" s="243">
        <v>2</v>
      </c>
      <c r="I484" s="244"/>
      <c r="J484" s="240"/>
      <c r="K484" s="240"/>
      <c r="L484" s="245"/>
      <c r="M484" s="246"/>
      <c r="N484" s="247"/>
      <c r="O484" s="247"/>
      <c r="P484" s="247"/>
      <c r="Q484" s="247"/>
      <c r="R484" s="247"/>
      <c r="S484" s="247"/>
      <c r="T484" s="24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9" t="s">
        <v>143</v>
      </c>
      <c r="AU484" s="249" t="s">
        <v>86</v>
      </c>
      <c r="AV484" s="13" t="s">
        <v>86</v>
      </c>
      <c r="AW484" s="13" t="s">
        <v>32</v>
      </c>
      <c r="AX484" s="13" t="s">
        <v>76</v>
      </c>
      <c r="AY484" s="249" t="s">
        <v>133</v>
      </c>
    </row>
    <row r="485" s="14" customFormat="1">
      <c r="A485" s="14"/>
      <c r="B485" s="261"/>
      <c r="C485" s="262"/>
      <c r="D485" s="234" t="s">
        <v>143</v>
      </c>
      <c r="E485" s="263" t="s">
        <v>1</v>
      </c>
      <c r="F485" s="264" t="s">
        <v>218</v>
      </c>
      <c r="G485" s="262"/>
      <c r="H485" s="265">
        <v>2</v>
      </c>
      <c r="I485" s="266"/>
      <c r="J485" s="262"/>
      <c r="K485" s="262"/>
      <c r="L485" s="267"/>
      <c r="M485" s="268"/>
      <c r="N485" s="269"/>
      <c r="O485" s="269"/>
      <c r="P485" s="269"/>
      <c r="Q485" s="269"/>
      <c r="R485" s="269"/>
      <c r="S485" s="269"/>
      <c r="T485" s="27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71" t="s">
        <v>143</v>
      </c>
      <c r="AU485" s="271" t="s">
        <v>86</v>
      </c>
      <c r="AV485" s="14" t="s">
        <v>139</v>
      </c>
      <c r="AW485" s="14" t="s">
        <v>32</v>
      </c>
      <c r="AX485" s="14" t="s">
        <v>84</v>
      </c>
      <c r="AY485" s="271" t="s">
        <v>133</v>
      </c>
    </row>
    <row r="486" s="2" customFormat="1" ht="62.7" customHeight="1">
      <c r="A486" s="38"/>
      <c r="B486" s="39"/>
      <c r="C486" s="220" t="s">
        <v>434</v>
      </c>
      <c r="D486" s="220" t="s">
        <v>135</v>
      </c>
      <c r="E486" s="221" t="s">
        <v>896</v>
      </c>
      <c r="F486" s="222" t="s">
        <v>897</v>
      </c>
      <c r="G486" s="223" t="s">
        <v>203</v>
      </c>
      <c r="H486" s="224">
        <v>2</v>
      </c>
      <c r="I486" s="225"/>
      <c r="J486" s="226">
        <f>ROUND(I486*H486,2)</f>
        <v>0</v>
      </c>
      <c r="K486" s="227"/>
      <c r="L486" s="44"/>
      <c r="M486" s="228" t="s">
        <v>1</v>
      </c>
      <c r="N486" s="229" t="s">
        <v>41</v>
      </c>
      <c r="O486" s="91"/>
      <c r="P486" s="230">
        <f>O486*H486</f>
        <v>0</v>
      </c>
      <c r="Q486" s="230">
        <v>0</v>
      </c>
      <c r="R486" s="230">
        <f>Q486*H486</f>
        <v>0</v>
      </c>
      <c r="S486" s="230">
        <v>0</v>
      </c>
      <c r="T486" s="231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32" t="s">
        <v>497</v>
      </c>
      <c r="AT486" s="232" t="s">
        <v>135</v>
      </c>
      <c r="AU486" s="232" t="s">
        <v>86</v>
      </c>
      <c r="AY486" s="17" t="s">
        <v>133</v>
      </c>
      <c r="BE486" s="233">
        <f>IF(N486="základní",J486,0)</f>
        <v>0</v>
      </c>
      <c r="BF486" s="233">
        <f>IF(N486="snížená",J486,0)</f>
        <v>0</v>
      </c>
      <c r="BG486" s="233">
        <f>IF(N486="zákl. přenesená",J486,0)</f>
        <v>0</v>
      </c>
      <c r="BH486" s="233">
        <f>IF(N486="sníž. přenesená",J486,0)</f>
        <v>0</v>
      </c>
      <c r="BI486" s="233">
        <f>IF(N486="nulová",J486,0)</f>
        <v>0</v>
      </c>
      <c r="BJ486" s="17" t="s">
        <v>84</v>
      </c>
      <c r="BK486" s="233">
        <f>ROUND(I486*H486,2)</f>
        <v>0</v>
      </c>
      <c r="BL486" s="17" t="s">
        <v>497</v>
      </c>
      <c r="BM486" s="232" t="s">
        <v>646</v>
      </c>
    </row>
    <row r="487" s="2" customFormat="1">
      <c r="A487" s="38"/>
      <c r="B487" s="39"/>
      <c r="C487" s="40"/>
      <c r="D487" s="234" t="s">
        <v>141</v>
      </c>
      <c r="E487" s="40"/>
      <c r="F487" s="235" t="s">
        <v>897</v>
      </c>
      <c r="G487" s="40"/>
      <c r="H487" s="40"/>
      <c r="I487" s="236"/>
      <c r="J487" s="40"/>
      <c r="K487" s="40"/>
      <c r="L487" s="44"/>
      <c r="M487" s="237"/>
      <c r="N487" s="238"/>
      <c r="O487" s="91"/>
      <c r="P487" s="91"/>
      <c r="Q487" s="91"/>
      <c r="R487" s="91"/>
      <c r="S487" s="91"/>
      <c r="T487" s="92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141</v>
      </c>
      <c r="AU487" s="17" t="s">
        <v>86</v>
      </c>
    </row>
    <row r="488" s="15" customFormat="1">
      <c r="A488" s="15"/>
      <c r="B488" s="280"/>
      <c r="C488" s="281"/>
      <c r="D488" s="234" t="s">
        <v>143</v>
      </c>
      <c r="E488" s="282" t="s">
        <v>1</v>
      </c>
      <c r="F488" s="283" t="s">
        <v>853</v>
      </c>
      <c r="G488" s="281"/>
      <c r="H488" s="282" t="s">
        <v>1</v>
      </c>
      <c r="I488" s="284"/>
      <c r="J488" s="281"/>
      <c r="K488" s="281"/>
      <c r="L488" s="285"/>
      <c r="M488" s="286"/>
      <c r="N488" s="287"/>
      <c r="O488" s="287"/>
      <c r="P488" s="287"/>
      <c r="Q488" s="287"/>
      <c r="R488" s="287"/>
      <c r="S488" s="287"/>
      <c r="T488" s="288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89" t="s">
        <v>143</v>
      </c>
      <c r="AU488" s="289" t="s">
        <v>86</v>
      </c>
      <c r="AV488" s="15" t="s">
        <v>84</v>
      </c>
      <c r="AW488" s="15" t="s">
        <v>32</v>
      </c>
      <c r="AX488" s="15" t="s">
        <v>76</v>
      </c>
      <c r="AY488" s="289" t="s">
        <v>133</v>
      </c>
    </row>
    <row r="489" s="15" customFormat="1">
      <c r="A489" s="15"/>
      <c r="B489" s="280"/>
      <c r="C489" s="281"/>
      <c r="D489" s="234" t="s">
        <v>143</v>
      </c>
      <c r="E489" s="282" t="s">
        <v>1</v>
      </c>
      <c r="F489" s="283" t="s">
        <v>854</v>
      </c>
      <c r="G489" s="281"/>
      <c r="H489" s="282" t="s">
        <v>1</v>
      </c>
      <c r="I489" s="284"/>
      <c r="J489" s="281"/>
      <c r="K489" s="281"/>
      <c r="L489" s="285"/>
      <c r="M489" s="286"/>
      <c r="N489" s="287"/>
      <c r="O489" s="287"/>
      <c r="P489" s="287"/>
      <c r="Q489" s="287"/>
      <c r="R489" s="287"/>
      <c r="S489" s="287"/>
      <c r="T489" s="288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89" t="s">
        <v>143</v>
      </c>
      <c r="AU489" s="289" t="s">
        <v>86</v>
      </c>
      <c r="AV489" s="15" t="s">
        <v>84</v>
      </c>
      <c r="AW489" s="15" t="s">
        <v>32</v>
      </c>
      <c r="AX489" s="15" t="s">
        <v>76</v>
      </c>
      <c r="AY489" s="289" t="s">
        <v>133</v>
      </c>
    </row>
    <row r="490" s="13" customFormat="1">
      <c r="A490" s="13"/>
      <c r="B490" s="239"/>
      <c r="C490" s="240"/>
      <c r="D490" s="234" t="s">
        <v>143</v>
      </c>
      <c r="E490" s="241" t="s">
        <v>1</v>
      </c>
      <c r="F490" s="242" t="s">
        <v>848</v>
      </c>
      <c r="G490" s="240"/>
      <c r="H490" s="243">
        <v>1</v>
      </c>
      <c r="I490" s="244"/>
      <c r="J490" s="240"/>
      <c r="K490" s="240"/>
      <c r="L490" s="245"/>
      <c r="M490" s="246"/>
      <c r="N490" s="247"/>
      <c r="O490" s="247"/>
      <c r="P490" s="247"/>
      <c r="Q490" s="247"/>
      <c r="R490" s="247"/>
      <c r="S490" s="247"/>
      <c r="T490" s="24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9" t="s">
        <v>143</v>
      </c>
      <c r="AU490" s="249" t="s">
        <v>86</v>
      </c>
      <c r="AV490" s="13" t="s">
        <v>86</v>
      </c>
      <c r="AW490" s="13" t="s">
        <v>32</v>
      </c>
      <c r="AX490" s="13" t="s">
        <v>76</v>
      </c>
      <c r="AY490" s="249" t="s">
        <v>133</v>
      </c>
    </row>
    <row r="491" s="15" customFormat="1">
      <c r="A491" s="15"/>
      <c r="B491" s="280"/>
      <c r="C491" s="281"/>
      <c r="D491" s="234" t="s">
        <v>143</v>
      </c>
      <c r="E491" s="282" t="s">
        <v>1</v>
      </c>
      <c r="F491" s="283" t="s">
        <v>857</v>
      </c>
      <c r="G491" s="281"/>
      <c r="H491" s="282" t="s">
        <v>1</v>
      </c>
      <c r="I491" s="284"/>
      <c r="J491" s="281"/>
      <c r="K491" s="281"/>
      <c r="L491" s="285"/>
      <c r="M491" s="286"/>
      <c r="N491" s="287"/>
      <c r="O491" s="287"/>
      <c r="P491" s="287"/>
      <c r="Q491" s="287"/>
      <c r="R491" s="287"/>
      <c r="S491" s="287"/>
      <c r="T491" s="288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89" t="s">
        <v>143</v>
      </c>
      <c r="AU491" s="289" t="s">
        <v>86</v>
      </c>
      <c r="AV491" s="15" t="s">
        <v>84</v>
      </c>
      <c r="AW491" s="15" t="s">
        <v>32</v>
      </c>
      <c r="AX491" s="15" t="s">
        <v>76</v>
      </c>
      <c r="AY491" s="289" t="s">
        <v>133</v>
      </c>
    </row>
    <row r="492" s="13" customFormat="1">
      <c r="A492" s="13"/>
      <c r="B492" s="239"/>
      <c r="C492" s="240"/>
      <c r="D492" s="234" t="s">
        <v>143</v>
      </c>
      <c r="E492" s="241" t="s">
        <v>1</v>
      </c>
      <c r="F492" s="242" t="s">
        <v>848</v>
      </c>
      <c r="G492" s="240"/>
      <c r="H492" s="243">
        <v>1</v>
      </c>
      <c r="I492" s="244"/>
      <c r="J492" s="240"/>
      <c r="K492" s="240"/>
      <c r="L492" s="245"/>
      <c r="M492" s="246"/>
      <c r="N492" s="247"/>
      <c r="O492" s="247"/>
      <c r="P492" s="247"/>
      <c r="Q492" s="247"/>
      <c r="R492" s="247"/>
      <c r="S492" s="247"/>
      <c r="T492" s="248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9" t="s">
        <v>143</v>
      </c>
      <c r="AU492" s="249" t="s">
        <v>86</v>
      </c>
      <c r="AV492" s="13" t="s">
        <v>86</v>
      </c>
      <c r="AW492" s="13" t="s">
        <v>32</v>
      </c>
      <c r="AX492" s="13" t="s">
        <v>76</v>
      </c>
      <c r="AY492" s="249" t="s">
        <v>133</v>
      </c>
    </row>
    <row r="493" s="14" customFormat="1">
      <c r="A493" s="14"/>
      <c r="B493" s="261"/>
      <c r="C493" s="262"/>
      <c r="D493" s="234" t="s">
        <v>143</v>
      </c>
      <c r="E493" s="263" t="s">
        <v>1</v>
      </c>
      <c r="F493" s="264" t="s">
        <v>736</v>
      </c>
      <c r="G493" s="262"/>
      <c r="H493" s="265">
        <v>2</v>
      </c>
      <c r="I493" s="266"/>
      <c r="J493" s="262"/>
      <c r="K493" s="262"/>
      <c r="L493" s="267"/>
      <c r="M493" s="268"/>
      <c r="N493" s="269"/>
      <c r="O493" s="269"/>
      <c r="P493" s="269"/>
      <c r="Q493" s="269"/>
      <c r="R493" s="269"/>
      <c r="S493" s="269"/>
      <c r="T493" s="270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71" t="s">
        <v>143</v>
      </c>
      <c r="AU493" s="271" t="s">
        <v>86</v>
      </c>
      <c r="AV493" s="14" t="s">
        <v>139</v>
      </c>
      <c r="AW493" s="14" t="s">
        <v>32</v>
      </c>
      <c r="AX493" s="14" t="s">
        <v>84</v>
      </c>
      <c r="AY493" s="271" t="s">
        <v>133</v>
      </c>
    </row>
    <row r="494" s="2" customFormat="1" ht="16.5" customHeight="1">
      <c r="A494" s="38"/>
      <c r="B494" s="39"/>
      <c r="C494" s="250" t="s">
        <v>442</v>
      </c>
      <c r="D494" s="250" t="s">
        <v>183</v>
      </c>
      <c r="E494" s="251" t="s">
        <v>898</v>
      </c>
      <c r="F494" s="252" t="s">
        <v>899</v>
      </c>
      <c r="G494" s="253" t="s">
        <v>167</v>
      </c>
      <c r="H494" s="254">
        <v>2.512</v>
      </c>
      <c r="I494" s="255"/>
      <c r="J494" s="256">
        <f>ROUND(I494*H494,2)</f>
        <v>0</v>
      </c>
      <c r="K494" s="257"/>
      <c r="L494" s="258"/>
      <c r="M494" s="259" t="s">
        <v>1</v>
      </c>
      <c r="N494" s="260" t="s">
        <v>41</v>
      </c>
      <c r="O494" s="91"/>
      <c r="P494" s="230">
        <f>O494*H494</f>
        <v>0</v>
      </c>
      <c r="Q494" s="230">
        <v>0</v>
      </c>
      <c r="R494" s="230">
        <f>Q494*H494</f>
        <v>0</v>
      </c>
      <c r="S494" s="230">
        <v>0</v>
      </c>
      <c r="T494" s="231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32" t="s">
        <v>812</v>
      </c>
      <c r="AT494" s="232" t="s">
        <v>183</v>
      </c>
      <c r="AU494" s="232" t="s">
        <v>86</v>
      </c>
      <c r="AY494" s="17" t="s">
        <v>133</v>
      </c>
      <c r="BE494" s="233">
        <f>IF(N494="základní",J494,0)</f>
        <v>0</v>
      </c>
      <c r="BF494" s="233">
        <f>IF(N494="snížená",J494,0)</f>
        <v>0</v>
      </c>
      <c r="BG494" s="233">
        <f>IF(N494="zákl. přenesená",J494,0)</f>
        <v>0</v>
      </c>
      <c r="BH494" s="233">
        <f>IF(N494="sníž. přenesená",J494,0)</f>
        <v>0</v>
      </c>
      <c r="BI494" s="233">
        <f>IF(N494="nulová",J494,0)</f>
        <v>0</v>
      </c>
      <c r="BJ494" s="17" t="s">
        <v>84</v>
      </c>
      <c r="BK494" s="233">
        <f>ROUND(I494*H494,2)</f>
        <v>0</v>
      </c>
      <c r="BL494" s="17" t="s">
        <v>497</v>
      </c>
      <c r="BM494" s="232" t="s">
        <v>649</v>
      </c>
    </row>
    <row r="495" s="2" customFormat="1">
      <c r="A495" s="38"/>
      <c r="B495" s="39"/>
      <c r="C495" s="40"/>
      <c r="D495" s="234" t="s">
        <v>141</v>
      </c>
      <c r="E495" s="40"/>
      <c r="F495" s="235" t="s">
        <v>899</v>
      </c>
      <c r="G495" s="40"/>
      <c r="H495" s="40"/>
      <c r="I495" s="236"/>
      <c r="J495" s="40"/>
      <c r="K495" s="40"/>
      <c r="L495" s="44"/>
      <c r="M495" s="237"/>
      <c r="N495" s="238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141</v>
      </c>
      <c r="AU495" s="17" t="s">
        <v>86</v>
      </c>
    </row>
    <row r="496" s="15" customFormat="1">
      <c r="A496" s="15"/>
      <c r="B496" s="280"/>
      <c r="C496" s="281"/>
      <c r="D496" s="234" t="s">
        <v>143</v>
      </c>
      <c r="E496" s="282" t="s">
        <v>1</v>
      </c>
      <c r="F496" s="283" t="s">
        <v>853</v>
      </c>
      <c r="G496" s="281"/>
      <c r="H496" s="282" t="s">
        <v>1</v>
      </c>
      <c r="I496" s="284"/>
      <c r="J496" s="281"/>
      <c r="K496" s="281"/>
      <c r="L496" s="285"/>
      <c r="M496" s="286"/>
      <c r="N496" s="287"/>
      <c r="O496" s="287"/>
      <c r="P496" s="287"/>
      <c r="Q496" s="287"/>
      <c r="R496" s="287"/>
      <c r="S496" s="287"/>
      <c r="T496" s="288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89" t="s">
        <v>143</v>
      </c>
      <c r="AU496" s="289" t="s">
        <v>86</v>
      </c>
      <c r="AV496" s="15" t="s">
        <v>84</v>
      </c>
      <c r="AW496" s="15" t="s">
        <v>32</v>
      </c>
      <c r="AX496" s="15" t="s">
        <v>76</v>
      </c>
      <c r="AY496" s="289" t="s">
        <v>133</v>
      </c>
    </row>
    <row r="497" s="15" customFormat="1">
      <c r="A497" s="15"/>
      <c r="B497" s="280"/>
      <c r="C497" s="281"/>
      <c r="D497" s="234" t="s">
        <v>143</v>
      </c>
      <c r="E497" s="282" t="s">
        <v>1</v>
      </c>
      <c r="F497" s="283" t="s">
        <v>854</v>
      </c>
      <c r="G497" s="281"/>
      <c r="H497" s="282" t="s">
        <v>1</v>
      </c>
      <c r="I497" s="284"/>
      <c r="J497" s="281"/>
      <c r="K497" s="281"/>
      <c r="L497" s="285"/>
      <c r="M497" s="286"/>
      <c r="N497" s="287"/>
      <c r="O497" s="287"/>
      <c r="P497" s="287"/>
      <c r="Q497" s="287"/>
      <c r="R497" s="287"/>
      <c r="S497" s="287"/>
      <c r="T497" s="288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89" t="s">
        <v>143</v>
      </c>
      <c r="AU497" s="289" t="s">
        <v>86</v>
      </c>
      <c r="AV497" s="15" t="s">
        <v>84</v>
      </c>
      <c r="AW497" s="15" t="s">
        <v>32</v>
      </c>
      <c r="AX497" s="15" t="s">
        <v>76</v>
      </c>
      <c r="AY497" s="289" t="s">
        <v>133</v>
      </c>
    </row>
    <row r="498" s="13" customFormat="1">
      <c r="A498" s="13"/>
      <c r="B498" s="239"/>
      <c r="C498" s="240"/>
      <c r="D498" s="234" t="s">
        <v>143</v>
      </c>
      <c r="E498" s="241" t="s">
        <v>1</v>
      </c>
      <c r="F498" s="242" t="s">
        <v>900</v>
      </c>
      <c r="G498" s="240"/>
      <c r="H498" s="243">
        <v>1.256</v>
      </c>
      <c r="I498" s="244"/>
      <c r="J498" s="240"/>
      <c r="K498" s="240"/>
      <c r="L498" s="245"/>
      <c r="M498" s="246"/>
      <c r="N498" s="247"/>
      <c r="O498" s="247"/>
      <c r="P498" s="247"/>
      <c r="Q498" s="247"/>
      <c r="R498" s="247"/>
      <c r="S498" s="247"/>
      <c r="T498" s="248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9" t="s">
        <v>143</v>
      </c>
      <c r="AU498" s="249" t="s">
        <v>86</v>
      </c>
      <c r="AV498" s="13" t="s">
        <v>86</v>
      </c>
      <c r="AW498" s="13" t="s">
        <v>32</v>
      </c>
      <c r="AX498" s="13" t="s">
        <v>76</v>
      </c>
      <c r="AY498" s="249" t="s">
        <v>133</v>
      </c>
    </row>
    <row r="499" s="15" customFormat="1">
      <c r="A499" s="15"/>
      <c r="B499" s="280"/>
      <c r="C499" s="281"/>
      <c r="D499" s="234" t="s">
        <v>143</v>
      </c>
      <c r="E499" s="282" t="s">
        <v>1</v>
      </c>
      <c r="F499" s="283" t="s">
        <v>857</v>
      </c>
      <c r="G499" s="281"/>
      <c r="H499" s="282" t="s">
        <v>1</v>
      </c>
      <c r="I499" s="284"/>
      <c r="J499" s="281"/>
      <c r="K499" s="281"/>
      <c r="L499" s="285"/>
      <c r="M499" s="286"/>
      <c r="N499" s="287"/>
      <c r="O499" s="287"/>
      <c r="P499" s="287"/>
      <c r="Q499" s="287"/>
      <c r="R499" s="287"/>
      <c r="S499" s="287"/>
      <c r="T499" s="288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89" t="s">
        <v>143</v>
      </c>
      <c r="AU499" s="289" t="s">
        <v>86</v>
      </c>
      <c r="AV499" s="15" t="s">
        <v>84</v>
      </c>
      <c r="AW499" s="15" t="s">
        <v>32</v>
      </c>
      <c r="AX499" s="15" t="s">
        <v>76</v>
      </c>
      <c r="AY499" s="289" t="s">
        <v>133</v>
      </c>
    </row>
    <row r="500" s="13" customFormat="1">
      <c r="A500" s="13"/>
      <c r="B500" s="239"/>
      <c r="C500" s="240"/>
      <c r="D500" s="234" t="s">
        <v>143</v>
      </c>
      <c r="E500" s="241" t="s">
        <v>1</v>
      </c>
      <c r="F500" s="242" t="s">
        <v>900</v>
      </c>
      <c r="G500" s="240"/>
      <c r="H500" s="243">
        <v>1.256</v>
      </c>
      <c r="I500" s="244"/>
      <c r="J500" s="240"/>
      <c r="K500" s="240"/>
      <c r="L500" s="245"/>
      <c r="M500" s="246"/>
      <c r="N500" s="247"/>
      <c r="O500" s="247"/>
      <c r="P500" s="247"/>
      <c r="Q500" s="247"/>
      <c r="R500" s="247"/>
      <c r="S500" s="247"/>
      <c r="T500" s="24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9" t="s">
        <v>143</v>
      </c>
      <c r="AU500" s="249" t="s">
        <v>86</v>
      </c>
      <c r="AV500" s="13" t="s">
        <v>86</v>
      </c>
      <c r="AW500" s="13" t="s">
        <v>32</v>
      </c>
      <c r="AX500" s="13" t="s">
        <v>76</v>
      </c>
      <c r="AY500" s="249" t="s">
        <v>133</v>
      </c>
    </row>
    <row r="501" s="14" customFormat="1">
      <c r="A501" s="14"/>
      <c r="B501" s="261"/>
      <c r="C501" s="262"/>
      <c r="D501" s="234" t="s">
        <v>143</v>
      </c>
      <c r="E501" s="263" t="s">
        <v>1</v>
      </c>
      <c r="F501" s="264" t="s">
        <v>736</v>
      </c>
      <c r="G501" s="262"/>
      <c r="H501" s="265">
        <v>2.512</v>
      </c>
      <c r="I501" s="266"/>
      <c r="J501" s="262"/>
      <c r="K501" s="262"/>
      <c r="L501" s="267"/>
      <c r="M501" s="268"/>
      <c r="N501" s="269"/>
      <c r="O501" s="269"/>
      <c r="P501" s="269"/>
      <c r="Q501" s="269"/>
      <c r="R501" s="269"/>
      <c r="S501" s="269"/>
      <c r="T501" s="270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71" t="s">
        <v>143</v>
      </c>
      <c r="AU501" s="271" t="s">
        <v>86</v>
      </c>
      <c r="AV501" s="14" t="s">
        <v>139</v>
      </c>
      <c r="AW501" s="14" t="s">
        <v>32</v>
      </c>
      <c r="AX501" s="14" t="s">
        <v>84</v>
      </c>
      <c r="AY501" s="271" t="s">
        <v>133</v>
      </c>
    </row>
    <row r="502" s="2" customFormat="1" ht="16.5" customHeight="1">
      <c r="A502" s="38"/>
      <c r="B502" s="39"/>
      <c r="C502" s="250" t="s">
        <v>447</v>
      </c>
      <c r="D502" s="250" t="s">
        <v>183</v>
      </c>
      <c r="E502" s="251" t="s">
        <v>901</v>
      </c>
      <c r="F502" s="252" t="s">
        <v>902</v>
      </c>
      <c r="G502" s="253" t="s">
        <v>903</v>
      </c>
      <c r="H502" s="254">
        <v>0.040000000000000001</v>
      </c>
      <c r="I502" s="255"/>
      <c r="J502" s="256">
        <f>ROUND(I502*H502,2)</f>
        <v>0</v>
      </c>
      <c r="K502" s="257"/>
      <c r="L502" s="258"/>
      <c r="M502" s="259" t="s">
        <v>1</v>
      </c>
      <c r="N502" s="260" t="s">
        <v>41</v>
      </c>
      <c r="O502" s="91"/>
      <c r="P502" s="230">
        <f>O502*H502</f>
        <v>0</v>
      </c>
      <c r="Q502" s="230">
        <v>0</v>
      </c>
      <c r="R502" s="230">
        <f>Q502*H502</f>
        <v>0</v>
      </c>
      <c r="S502" s="230">
        <v>0</v>
      </c>
      <c r="T502" s="231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32" t="s">
        <v>812</v>
      </c>
      <c r="AT502" s="232" t="s">
        <v>183</v>
      </c>
      <c r="AU502" s="232" t="s">
        <v>86</v>
      </c>
      <c r="AY502" s="17" t="s">
        <v>133</v>
      </c>
      <c r="BE502" s="233">
        <f>IF(N502="základní",J502,0)</f>
        <v>0</v>
      </c>
      <c r="BF502" s="233">
        <f>IF(N502="snížená",J502,0)</f>
        <v>0</v>
      </c>
      <c r="BG502" s="233">
        <f>IF(N502="zákl. přenesená",J502,0)</f>
        <v>0</v>
      </c>
      <c r="BH502" s="233">
        <f>IF(N502="sníž. přenesená",J502,0)</f>
        <v>0</v>
      </c>
      <c r="BI502" s="233">
        <f>IF(N502="nulová",J502,0)</f>
        <v>0</v>
      </c>
      <c r="BJ502" s="17" t="s">
        <v>84</v>
      </c>
      <c r="BK502" s="233">
        <f>ROUND(I502*H502,2)</f>
        <v>0</v>
      </c>
      <c r="BL502" s="17" t="s">
        <v>497</v>
      </c>
      <c r="BM502" s="232" t="s">
        <v>652</v>
      </c>
    </row>
    <row r="503" s="2" customFormat="1">
      <c r="A503" s="38"/>
      <c r="B503" s="39"/>
      <c r="C503" s="40"/>
      <c r="D503" s="234" t="s">
        <v>141</v>
      </c>
      <c r="E503" s="40"/>
      <c r="F503" s="235" t="s">
        <v>902</v>
      </c>
      <c r="G503" s="40"/>
      <c r="H503" s="40"/>
      <c r="I503" s="236"/>
      <c r="J503" s="40"/>
      <c r="K503" s="40"/>
      <c r="L503" s="44"/>
      <c r="M503" s="237"/>
      <c r="N503" s="238"/>
      <c r="O503" s="91"/>
      <c r="P503" s="91"/>
      <c r="Q503" s="91"/>
      <c r="R503" s="91"/>
      <c r="S503" s="91"/>
      <c r="T503" s="92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7" t="s">
        <v>141</v>
      </c>
      <c r="AU503" s="17" t="s">
        <v>86</v>
      </c>
    </row>
    <row r="504" s="15" customFormat="1">
      <c r="A504" s="15"/>
      <c r="B504" s="280"/>
      <c r="C504" s="281"/>
      <c r="D504" s="234" t="s">
        <v>143</v>
      </c>
      <c r="E504" s="282" t="s">
        <v>1</v>
      </c>
      <c r="F504" s="283" t="s">
        <v>853</v>
      </c>
      <c r="G504" s="281"/>
      <c r="H504" s="282" t="s">
        <v>1</v>
      </c>
      <c r="I504" s="284"/>
      <c r="J504" s="281"/>
      <c r="K504" s="281"/>
      <c r="L504" s="285"/>
      <c r="M504" s="286"/>
      <c r="N504" s="287"/>
      <c r="O504" s="287"/>
      <c r="P504" s="287"/>
      <c r="Q504" s="287"/>
      <c r="R504" s="287"/>
      <c r="S504" s="287"/>
      <c r="T504" s="288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89" t="s">
        <v>143</v>
      </c>
      <c r="AU504" s="289" t="s">
        <v>86</v>
      </c>
      <c r="AV504" s="15" t="s">
        <v>84</v>
      </c>
      <c r="AW504" s="15" t="s">
        <v>32</v>
      </c>
      <c r="AX504" s="15" t="s">
        <v>76</v>
      </c>
      <c r="AY504" s="289" t="s">
        <v>133</v>
      </c>
    </row>
    <row r="505" s="15" customFormat="1">
      <c r="A505" s="15"/>
      <c r="B505" s="280"/>
      <c r="C505" s="281"/>
      <c r="D505" s="234" t="s">
        <v>143</v>
      </c>
      <c r="E505" s="282" t="s">
        <v>1</v>
      </c>
      <c r="F505" s="283" t="s">
        <v>854</v>
      </c>
      <c r="G505" s="281"/>
      <c r="H505" s="282" t="s">
        <v>1</v>
      </c>
      <c r="I505" s="284"/>
      <c r="J505" s="281"/>
      <c r="K505" s="281"/>
      <c r="L505" s="285"/>
      <c r="M505" s="286"/>
      <c r="N505" s="287"/>
      <c r="O505" s="287"/>
      <c r="P505" s="287"/>
      <c r="Q505" s="287"/>
      <c r="R505" s="287"/>
      <c r="S505" s="287"/>
      <c r="T505" s="288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89" t="s">
        <v>143</v>
      </c>
      <c r="AU505" s="289" t="s">
        <v>86</v>
      </c>
      <c r="AV505" s="15" t="s">
        <v>84</v>
      </c>
      <c r="AW505" s="15" t="s">
        <v>32</v>
      </c>
      <c r="AX505" s="15" t="s">
        <v>76</v>
      </c>
      <c r="AY505" s="289" t="s">
        <v>133</v>
      </c>
    </row>
    <row r="506" s="13" customFormat="1">
      <c r="A506" s="13"/>
      <c r="B506" s="239"/>
      <c r="C506" s="240"/>
      <c r="D506" s="234" t="s">
        <v>143</v>
      </c>
      <c r="E506" s="241" t="s">
        <v>1</v>
      </c>
      <c r="F506" s="242" t="s">
        <v>904</v>
      </c>
      <c r="G506" s="240"/>
      <c r="H506" s="243">
        <v>0.02</v>
      </c>
      <c r="I506" s="244"/>
      <c r="J506" s="240"/>
      <c r="K506" s="240"/>
      <c r="L506" s="245"/>
      <c r="M506" s="246"/>
      <c r="N506" s="247"/>
      <c r="O506" s="247"/>
      <c r="P506" s="247"/>
      <c r="Q506" s="247"/>
      <c r="R506" s="247"/>
      <c r="S506" s="247"/>
      <c r="T506" s="248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9" t="s">
        <v>143</v>
      </c>
      <c r="AU506" s="249" t="s">
        <v>86</v>
      </c>
      <c r="AV506" s="13" t="s">
        <v>86</v>
      </c>
      <c r="AW506" s="13" t="s">
        <v>32</v>
      </c>
      <c r="AX506" s="13" t="s">
        <v>76</v>
      </c>
      <c r="AY506" s="249" t="s">
        <v>133</v>
      </c>
    </row>
    <row r="507" s="15" customFormat="1">
      <c r="A507" s="15"/>
      <c r="B507" s="280"/>
      <c r="C507" s="281"/>
      <c r="D507" s="234" t="s">
        <v>143</v>
      </c>
      <c r="E507" s="282" t="s">
        <v>1</v>
      </c>
      <c r="F507" s="283" t="s">
        <v>857</v>
      </c>
      <c r="G507" s="281"/>
      <c r="H507" s="282" t="s">
        <v>1</v>
      </c>
      <c r="I507" s="284"/>
      <c r="J507" s="281"/>
      <c r="K507" s="281"/>
      <c r="L507" s="285"/>
      <c r="M507" s="286"/>
      <c r="N507" s="287"/>
      <c r="O507" s="287"/>
      <c r="P507" s="287"/>
      <c r="Q507" s="287"/>
      <c r="R507" s="287"/>
      <c r="S507" s="287"/>
      <c r="T507" s="288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89" t="s">
        <v>143</v>
      </c>
      <c r="AU507" s="289" t="s">
        <v>86</v>
      </c>
      <c r="AV507" s="15" t="s">
        <v>84</v>
      </c>
      <c r="AW507" s="15" t="s">
        <v>32</v>
      </c>
      <c r="AX507" s="15" t="s">
        <v>76</v>
      </c>
      <c r="AY507" s="289" t="s">
        <v>133</v>
      </c>
    </row>
    <row r="508" s="13" customFormat="1">
      <c r="A508" s="13"/>
      <c r="B508" s="239"/>
      <c r="C508" s="240"/>
      <c r="D508" s="234" t="s">
        <v>143</v>
      </c>
      <c r="E508" s="241" t="s">
        <v>1</v>
      </c>
      <c r="F508" s="242" t="s">
        <v>904</v>
      </c>
      <c r="G508" s="240"/>
      <c r="H508" s="243">
        <v>0.02</v>
      </c>
      <c r="I508" s="244"/>
      <c r="J508" s="240"/>
      <c r="K508" s="240"/>
      <c r="L508" s="245"/>
      <c r="M508" s="246"/>
      <c r="N508" s="247"/>
      <c r="O508" s="247"/>
      <c r="P508" s="247"/>
      <c r="Q508" s="247"/>
      <c r="R508" s="247"/>
      <c r="S508" s="247"/>
      <c r="T508" s="248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9" t="s">
        <v>143</v>
      </c>
      <c r="AU508" s="249" t="s">
        <v>86</v>
      </c>
      <c r="AV508" s="13" t="s">
        <v>86</v>
      </c>
      <c r="AW508" s="13" t="s">
        <v>32</v>
      </c>
      <c r="AX508" s="13" t="s">
        <v>76</v>
      </c>
      <c r="AY508" s="249" t="s">
        <v>133</v>
      </c>
    </row>
    <row r="509" s="14" customFormat="1">
      <c r="A509" s="14"/>
      <c r="B509" s="261"/>
      <c r="C509" s="262"/>
      <c r="D509" s="234" t="s">
        <v>143</v>
      </c>
      <c r="E509" s="263" t="s">
        <v>1</v>
      </c>
      <c r="F509" s="264" t="s">
        <v>736</v>
      </c>
      <c r="G509" s="262"/>
      <c r="H509" s="265">
        <v>0.040000000000000001</v>
      </c>
      <c r="I509" s="266"/>
      <c r="J509" s="262"/>
      <c r="K509" s="262"/>
      <c r="L509" s="267"/>
      <c r="M509" s="268"/>
      <c r="N509" s="269"/>
      <c r="O509" s="269"/>
      <c r="P509" s="269"/>
      <c r="Q509" s="269"/>
      <c r="R509" s="269"/>
      <c r="S509" s="269"/>
      <c r="T509" s="270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71" t="s">
        <v>143</v>
      </c>
      <c r="AU509" s="271" t="s">
        <v>86</v>
      </c>
      <c r="AV509" s="14" t="s">
        <v>139</v>
      </c>
      <c r="AW509" s="14" t="s">
        <v>32</v>
      </c>
      <c r="AX509" s="14" t="s">
        <v>84</v>
      </c>
      <c r="AY509" s="271" t="s">
        <v>133</v>
      </c>
    </row>
    <row r="510" s="2" customFormat="1" ht="62.7" customHeight="1">
      <c r="A510" s="38"/>
      <c r="B510" s="39"/>
      <c r="C510" s="220" t="s">
        <v>453</v>
      </c>
      <c r="D510" s="220" t="s">
        <v>135</v>
      </c>
      <c r="E510" s="221" t="s">
        <v>905</v>
      </c>
      <c r="F510" s="222" t="s">
        <v>906</v>
      </c>
      <c r="G510" s="223" t="s">
        <v>203</v>
      </c>
      <c r="H510" s="224">
        <v>1</v>
      </c>
      <c r="I510" s="225"/>
      <c r="J510" s="226">
        <f>ROUND(I510*H510,2)</f>
        <v>0</v>
      </c>
      <c r="K510" s="227"/>
      <c r="L510" s="44"/>
      <c r="M510" s="228" t="s">
        <v>1</v>
      </c>
      <c r="N510" s="229" t="s">
        <v>41</v>
      </c>
      <c r="O510" s="91"/>
      <c r="P510" s="230">
        <f>O510*H510</f>
        <v>0</v>
      </c>
      <c r="Q510" s="230">
        <v>0</v>
      </c>
      <c r="R510" s="230">
        <f>Q510*H510</f>
        <v>0</v>
      </c>
      <c r="S510" s="230">
        <v>0</v>
      </c>
      <c r="T510" s="231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32" t="s">
        <v>497</v>
      </c>
      <c r="AT510" s="232" t="s">
        <v>135</v>
      </c>
      <c r="AU510" s="232" t="s">
        <v>86</v>
      </c>
      <c r="AY510" s="17" t="s">
        <v>133</v>
      </c>
      <c r="BE510" s="233">
        <f>IF(N510="základní",J510,0)</f>
        <v>0</v>
      </c>
      <c r="BF510" s="233">
        <f>IF(N510="snížená",J510,0)</f>
        <v>0</v>
      </c>
      <c r="BG510" s="233">
        <f>IF(N510="zákl. přenesená",J510,0)</f>
        <v>0</v>
      </c>
      <c r="BH510" s="233">
        <f>IF(N510="sníž. přenesená",J510,0)</f>
        <v>0</v>
      </c>
      <c r="BI510" s="233">
        <f>IF(N510="nulová",J510,0)</f>
        <v>0</v>
      </c>
      <c r="BJ510" s="17" t="s">
        <v>84</v>
      </c>
      <c r="BK510" s="233">
        <f>ROUND(I510*H510,2)</f>
        <v>0</v>
      </c>
      <c r="BL510" s="17" t="s">
        <v>497</v>
      </c>
      <c r="BM510" s="232" t="s">
        <v>655</v>
      </c>
    </row>
    <row r="511" s="2" customFormat="1">
      <c r="A511" s="38"/>
      <c r="B511" s="39"/>
      <c r="C511" s="40"/>
      <c r="D511" s="234" t="s">
        <v>141</v>
      </c>
      <c r="E511" s="40"/>
      <c r="F511" s="235" t="s">
        <v>906</v>
      </c>
      <c r="G511" s="40"/>
      <c r="H511" s="40"/>
      <c r="I511" s="236"/>
      <c r="J511" s="40"/>
      <c r="K511" s="40"/>
      <c r="L511" s="44"/>
      <c r="M511" s="237"/>
      <c r="N511" s="238"/>
      <c r="O511" s="91"/>
      <c r="P511" s="91"/>
      <c r="Q511" s="91"/>
      <c r="R511" s="91"/>
      <c r="S511" s="91"/>
      <c r="T511" s="92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T511" s="17" t="s">
        <v>141</v>
      </c>
      <c r="AU511" s="17" t="s">
        <v>86</v>
      </c>
    </row>
    <row r="512" s="15" customFormat="1">
      <c r="A512" s="15"/>
      <c r="B512" s="280"/>
      <c r="C512" s="281"/>
      <c r="D512" s="234" t="s">
        <v>143</v>
      </c>
      <c r="E512" s="282" t="s">
        <v>1</v>
      </c>
      <c r="F512" s="283" t="s">
        <v>853</v>
      </c>
      <c r="G512" s="281"/>
      <c r="H512" s="282" t="s">
        <v>1</v>
      </c>
      <c r="I512" s="284"/>
      <c r="J512" s="281"/>
      <c r="K512" s="281"/>
      <c r="L512" s="285"/>
      <c r="M512" s="286"/>
      <c r="N512" s="287"/>
      <c r="O512" s="287"/>
      <c r="P512" s="287"/>
      <c r="Q512" s="287"/>
      <c r="R512" s="287"/>
      <c r="S512" s="287"/>
      <c r="T512" s="288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89" t="s">
        <v>143</v>
      </c>
      <c r="AU512" s="289" t="s">
        <v>86</v>
      </c>
      <c r="AV512" s="15" t="s">
        <v>84</v>
      </c>
      <c r="AW512" s="15" t="s">
        <v>32</v>
      </c>
      <c r="AX512" s="15" t="s">
        <v>76</v>
      </c>
      <c r="AY512" s="289" t="s">
        <v>133</v>
      </c>
    </row>
    <row r="513" s="15" customFormat="1">
      <c r="A513" s="15"/>
      <c r="B513" s="280"/>
      <c r="C513" s="281"/>
      <c r="D513" s="234" t="s">
        <v>143</v>
      </c>
      <c r="E513" s="282" t="s">
        <v>1</v>
      </c>
      <c r="F513" s="283" t="s">
        <v>857</v>
      </c>
      <c r="G513" s="281"/>
      <c r="H513" s="282" t="s">
        <v>1</v>
      </c>
      <c r="I513" s="284"/>
      <c r="J513" s="281"/>
      <c r="K513" s="281"/>
      <c r="L513" s="285"/>
      <c r="M513" s="286"/>
      <c r="N513" s="287"/>
      <c r="O513" s="287"/>
      <c r="P513" s="287"/>
      <c r="Q513" s="287"/>
      <c r="R513" s="287"/>
      <c r="S513" s="287"/>
      <c r="T513" s="288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89" t="s">
        <v>143</v>
      </c>
      <c r="AU513" s="289" t="s">
        <v>86</v>
      </c>
      <c r="AV513" s="15" t="s">
        <v>84</v>
      </c>
      <c r="AW513" s="15" t="s">
        <v>32</v>
      </c>
      <c r="AX513" s="15" t="s">
        <v>76</v>
      </c>
      <c r="AY513" s="289" t="s">
        <v>133</v>
      </c>
    </row>
    <row r="514" s="13" customFormat="1">
      <c r="A514" s="13"/>
      <c r="B514" s="239"/>
      <c r="C514" s="240"/>
      <c r="D514" s="234" t="s">
        <v>143</v>
      </c>
      <c r="E514" s="241" t="s">
        <v>1</v>
      </c>
      <c r="F514" s="242" t="s">
        <v>848</v>
      </c>
      <c r="G514" s="240"/>
      <c r="H514" s="243">
        <v>1</v>
      </c>
      <c r="I514" s="244"/>
      <c r="J514" s="240"/>
      <c r="K514" s="240"/>
      <c r="L514" s="245"/>
      <c r="M514" s="246"/>
      <c r="N514" s="247"/>
      <c r="O514" s="247"/>
      <c r="P514" s="247"/>
      <c r="Q514" s="247"/>
      <c r="R514" s="247"/>
      <c r="S514" s="247"/>
      <c r="T514" s="24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9" t="s">
        <v>143</v>
      </c>
      <c r="AU514" s="249" t="s">
        <v>86</v>
      </c>
      <c r="AV514" s="13" t="s">
        <v>86</v>
      </c>
      <c r="AW514" s="13" t="s">
        <v>32</v>
      </c>
      <c r="AX514" s="13" t="s">
        <v>76</v>
      </c>
      <c r="AY514" s="249" t="s">
        <v>133</v>
      </c>
    </row>
    <row r="515" s="14" customFormat="1">
      <c r="A515" s="14"/>
      <c r="B515" s="261"/>
      <c r="C515" s="262"/>
      <c r="D515" s="234" t="s">
        <v>143</v>
      </c>
      <c r="E515" s="263" t="s">
        <v>1</v>
      </c>
      <c r="F515" s="264" t="s">
        <v>218</v>
      </c>
      <c r="G515" s="262"/>
      <c r="H515" s="265">
        <v>1</v>
      </c>
      <c r="I515" s="266"/>
      <c r="J515" s="262"/>
      <c r="K515" s="262"/>
      <c r="L515" s="267"/>
      <c r="M515" s="268"/>
      <c r="N515" s="269"/>
      <c r="O515" s="269"/>
      <c r="P515" s="269"/>
      <c r="Q515" s="269"/>
      <c r="R515" s="269"/>
      <c r="S515" s="269"/>
      <c r="T515" s="270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71" t="s">
        <v>143</v>
      </c>
      <c r="AU515" s="271" t="s">
        <v>86</v>
      </c>
      <c r="AV515" s="14" t="s">
        <v>139</v>
      </c>
      <c r="AW515" s="14" t="s">
        <v>32</v>
      </c>
      <c r="AX515" s="14" t="s">
        <v>84</v>
      </c>
      <c r="AY515" s="271" t="s">
        <v>133</v>
      </c>
    </row>
    <row r="516" s="2" customFormat="1" ht="16.5" customHeight="1">
      <c r="A516" s="38"/>
      <c r="B516" s="39"/>
      <c r="C516" s="250" t="s">
        <v>459</v>
      </c>
      <c r="D516" s="250" t="s">
        <v>183</v>
      </c>
      <c r="E516" s="251" t="s">
        <v>898</v>
      </c>
      <c r="F516" s="252" t="s">
        <v>899</v>
      </c>
      <c r="G516" s="253" t="s">
        <v>167</v>
      </c>
      <c r="H516" s="254">
        <v>1.256</v>
      </c>
      <c r="I516" s="255"/>
      <c r="J516" s="256">
        <f>ROUND(I516*H516,2)</f>
        <v>0</v>
      </c>
      <c r="K516" s="257"/>
      <c r="L516" s="258"/>
      <c r="M516" s="259" t="s">
        <v>1</v>
      </c>
      <c r="N516" s="260" t="s">
        <v>41</v>
      </c>
      <c r="O516" s="91"/>
      <c r="P516" s="230">
        <f>O516*H516</f>
        <v>0</v>
      </c>
      <c r="Q516" s="230">
        <v>0</v>
      </c>
      <c r="R516" s="230">
        <f>Q516*H516</f>
        <v>0</v>
      </c>
      <c r="S516" s="230">
        <v>0</v>
      </c>
      <c r="T516" s="231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32" t="s">
        <v>812</v>
      </c>
      <c r="AT516" s="232" t="s">
        <v>183</v>
      </c>
      <c r="AU516" s="232" t="s">
        <v>86</v>
      </c>
      <c r="AY516" s="17" t="s">
        <v>133</v>
      </c>
      <c r="BE516" s="233">
        <f>IF(N516="základní",J516,0)</f>
        <v>0</v>
      </c>
      <c r="BF516" s="233">
        <f>IF(N516="snížená",J516,0)</f>
        <v>0</v>
      </c>
      <c r="BG516" s="233">
        <f>IF(N516="zákl. přenesená",J516,0)</f>
        <v>0</v>
      </c>
      <c r="BH516" s="233">
        <f>IF(N516="sníž. přenesená",J516,0)</f>
        <v>0</v>
      </c>
      <c r="BI516" s="233">
        <f>IF(N516="nulová",J516,0)</f>
        <v>0</v>
      </c>
      <c r="BJ516" s="17" t="s">
        <v>84</v>
      </c>
      <c r="BK516" s="233">
        <f>ROUND(I516*H516,2)</f>
        <v>0</v>
      </c>
      <c r="BL516" s="17" t="s">
        <v>497</v>
      </c>
      <c r="BM516" s="232" t="s">
        <v>660</v>
      </c>
    </row>
    <row r="517" s="2" customFormat="1">
      <c r="A517" s="38"/>
      <c r="B517" s="39"/>
      <c r="C517" s="40"/>
      <c r="D517" s="234" t="s">
        <v>141</v>
      </c>
      <c r="E517" s="40"/>
      <c r="F517" s="235" t="s">
        <v>899</v>
      </c>
      <c r="G517" s="40"/>
      <c r="H517" s="40"/>
      <c r="I517" s="236"/>
      <c r="J517" s="40"/>
      <c r="K517" s="40"/>
      <c r="L517" s="44"/>
      <c r="M517" s="237"/>
      <c r="N517" s="238"/>
      <c r="O517" s="91"/>
      <c r="P517" s="91"/>
      <c r="Q517" s="91"/>
      <c r="R517" s="91"/>
      <c r="S517" s="91"/>
      <c r="T517" s="92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141</v>
      </c>
      <c r="AU517" s="17" t="s">
        <v>86</v>
      </c>
    </row>
    <row r="518" s="15" customFormat="1">
      <c r="A518" s="15"/>
      <c r="B518" s="280"/>
      <c r="C518" s="281"/>
      <c r="D518" s="234" t="s">
        <v>143</v>
      </c>
      <c r="E518" s="282" t="s">
        <v>1</v>
      </c>
      <c r="F518" s="283" t="s">
        <v>853</v>
      </c>
      <c r="G518" s="281"/>
      <c r="H518" s="282" t="s">
        <v>1</v>
      </c>
      <c r="I518" s="284"/>
      <c r="J518" s="281"/>
      <c r="K518" s="281"/>
      <c r="L518" s="285"/>
      <c r="M518" s="286"/>
      <c r="N518" s="287"/>
      <c r="O518" s="287"/>
      <c r="P518" s="287"/>
      <c r="Q518" s="287"/>
      <c r="R518" s="287"/>
      <c r="S518" s="287"/>
      <c r="T518" s="288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89" t="s">
        <v>143</v>
      </c>
      <c r="AU518" s="289" t="s">
        <v>86</v>
      </c>
      <c r="AV518" s="15" t="s">
        <v>84</v>
      </c>
      <c r="AW518" s="15" t="s">
        <v>32</v>
      </c>
      <c r="AX518" s="15" t="s">
        <v>76</v>
      </c>
      <c r="AY518" s="289" t="s">
        <v>133</v>
      </c>
    </row>
    <row r="519" s="15" customFormat="1">
      <c r="A519" s="15"/>
      <c r="B519" s="280"/>
      <c r="C519" s="281"/>
      <c r="D519" s="234" t="s">
        <v>143</v>
      </c>
      <c r="E519" s="282" t="s">
        <v>1</v>
      </c>
      <c r="F519" s="283" t="s">
        <v>857</v>
      </c>
      <c r="G519" s="281"/>
      <c r="H519" s="282" t="s">
        <v>1</v>
      </c>
      <c r="I519" s="284"/>
      <c r="J519" s="281"/>
      <c r="K519" s="281"/>
      <c r="L519" s="285"/>
      <c r="M519" s="286"/>
      <c r="N519" s="287"/>
      <c r="O519" s="287"/>
      <c r="P519" s="287"/>
      <c r="Q519" s="287"/>
      <c r="R519" s="287"/>
      <c r="S519" s="287"/>
      <c r="T519" s="288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89" t="s">
        <v>143</v>
      </c>
      <c r="AU519" s="289" t="s">
        <v>86</v>
      </c>
      <c r="AV519" s="15" t="s">
        <v>84</v>
      </c>
      <c r="AW519" s="15" t="s">
        <v>32</v>
      </c>
      <c r="AX519" s="15" t="s">
        <v>76</v>
      </c>
      <c r="AY519" s="289" t="s">
        <v>133</v>
      </c>
    </row>
    <row r="520" s="13" customFormat="1">
      <c r="A520" s="13"/>
      <c r="B520" s="239"/>
      <c r="C520" s="240"/>
      <c r="D520" s="234" t="s">
        <v>143</v>
      </c>
      <c r="E520" s="241" t="s">
        <v>1</v>
      </c>
      <c r="F520" s="242" t="s">
        <v>900</v>
      </c>
      <c r="G520" s="240"/>
      <c r="H520" s="243">
        <v>1.256</v>
      </c>
      <c r="I520" s="244"/>
      <c r="J520" s="240"/>
      <c r="K520" s="240"/>
      <c r="L520" s="245"/>
      <c r="M520" s="246"/>
      <c r="N520" s="247"/>
      <c r="O520" s="247"/>
      <c r="P520" s="247"/>
      <c r="Q520" s="247"/>
      <c r="R520" s="247"/>
      <c r="S520" s="247"/>
      <c r="T520" s="248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9" t="s">
        <v>143</v>
      </c>
      <c r="AU520" s="249" t="s">
        <v>86</v>
      </c>
      <c r="AV520" s="13" t="s">
        <v>86</v>
      </c>
      <c r="AW520" s="13" t="s">
        <v>32</v>
      </c>
      <c r="AX520" s="13" t="s">
        <v>76</v>
      </c>
      <c r="AY520" s="249" t="s">
        <v>133</v>
      </c>
    </row>
    <row r="521" s="14" customFormat="1">
      <c r="A521" s="14"/>
      <c r="B521" s="261"/>
      <c r="C521" s="262"/>
      <c r="D521" s="234" t="s">
        <v>143</v>
      </c>
      <c r="E521" s="263" t="s">
        <v>1</v>
      </c>
      <c r="F521" s="264" t="s">
        <v>218</v>
      </c>
      <c r="G521" s="262"/>
      <c r="H521" s="265">
        <v>1.256</v>
      </c>
      <c r="I521" s="266"/>
      <c r="J521" s="262"/>
      <c r="K521" s="262"/>
      <c r="L521" s="267"/>
      <c r="M521" s="268"/>
      <c r="N521" s="269"/>
      <c r="O521" s="269"/>
      <c r="P521" s="269"/>
      <c r="Q521" s="269"/>
      <c r="R521" s="269"/>
      <c r="S521" s="269"/>
      <c r="T521" s="270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71" t="s">
        <v>143</v>
      </c>
      <c r="AU521" s="271" t="s">
        <v>86</v>
      </c>
      <c r="AV521" s="14" t="s">
        <v>139</v>
      </c>
      <c r="AW521" s="14" t="s">
        <v>32</v>
      </c>
      <c r="AX521" s="14" t="s">
        <v>84</v>
      </c>
      <c r="AY521" s="271" t="s">
        <v>133</v>
      </c>
    </row>
    <row r="522" s="2" customFormat="1" ht="16.5" customHeight="1">
      <c r="A522" s="38"/>
      <c r="B522" s="39"/>
      <c r="C522" s="250" t="s">
        <v>464</v>
      </c>
      <c r="D522" s="250" t="s">
        <v>183</v>
      </c>
      <c r="E522" s="251" t="s">
        <v>901</v>
      </c>
      <c r="F522" s="252" t="s">
        <v>902</v>
      </c>
      <c r="G522" s="253" t="s">
        <v>903</v>
      </c>
      <c r="H522" s="254">
        <v>0.02</v>
      </c>
      <c r="I522" s="255"/>
      <c r="J522" s="256">
        <f>ROUND(I522*H522,2)</f>
        <v>0</v>
      </c>
      <c r="K522" s="257"/>
      <c r="L522" s="258"/>
      <c r="M522" s="259" t="s">
        <v>1</v>
      </c>
      <c r="N522" s="260" t="s">
        <v>41</v>
      </c>
      <c r="O522" s="91"/>
      <c r="P522" s="230">
        <f>O522*H522</f>
        <v>0</v>
      </c>
      <c r="Q522" s="230">
        <v>0</v>
      </c>
      <c r="R522" s="230">
        <f>Q522*H522</f>
        <v>0</v>
      </c>
      <c r="S522" s="230">
        <v>0</v>
      </c>
      <c r="T522" s="231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32" t="s">
        <v>812</v>
      </c>
      <c r="AT522" s="232" t="s">
        <v>183</v>
      </c>
      <c r="AU522" s="232" t="s">
        <v>86</v>
      </c>
      <c r="AY522" s="17" t="s">
        <v>133</v>
      </c>
      <c r="BE522" s="233">
        <f>IF(N522="základní",J522,0)</f>
        <v>0</v>
      </c>
      <c r="BF522" s="233">
        <f>IF(N522="snížená",J522,0)</f>
        <v>0</v>
      </c>
      <c r="BG522" s="233">
        <f>IF(N522="zákl. přenesená",J522,0)</f>
        <v>0</v>
      </c>
      <c r="BH522" s="233">
        <f>IF(N522="sníž. přenesená",J522,0)</f>
        <v>0</v>
      </c>
      <c r="BI522" s="233">
        <f>IF(N522="nulová",J522,0)</f>
        <v>0</v>
      </c>
      <c r="BJ522" s="17" t="s">
        <v>84</v>
      </c>
      <c r="BK522" s="233">
        <f>ROUND(I522*H522,2)</f>
        <v>0</v>
      </c>
      <c r="BL522" s="17" t="s">
        <v>497</v>
      </c>
      <c r="BM522" s="232" t="s">
        <v>663</v>
      </c>
    </row>
    <row r="523" s="2" customFormat="1">
      <c r="A523" s="38"/>
      <c r="B523" s="39"/>
      <c r="C523" s="40"/>
      <c r="D523" s="234" t="s">
        <v>141</v>
      </c>
      <c r="E523" s="40"/>
      <c r="F523" s="235" t="s">
        <v>902</v>
      </c>
      <c r="G523" s="40"/>
      <c r="H523" s="40"/>
      <c r="I523" s="236"/>
      <c r="J523" s="40"/>
      <c r="K523" s="40"/>
      <c r="L523" s="44"/>
      <c r="M523" s="237"/>
      <c r="N523" s="238"/>
      <c r="O523" s="91"/>
      <c r="P523" s="91"/>
      <c r="Q523" s="91"/>
      <c r="R523" s="91"/>
      <c r="S523" s="91"/>
      <c r="T523" s="92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7" t="s">
        <v>141</v>
      </c>
      <c r="AU523" s="17" t="s">
        <v>86</v>
      </c>
    </row>
    <row r="524" s="15" customFormat="1">
      <c r="A524" s="15"/>
      <c r="B524" s="280"/>
      <c r="C524" s="281"/>
      <c r="D524" s="234" t="s">
        <v>143</v>
      </c>
      <c r="E524" s="282" t="s">
        <v>1</v>
      </c>
      <c r="F524" s="283" t="s">
        <v>853</v>
      </c>
      <c r="G524" s="281"/>
      <c r="H524" s="282" t="s">
        <v>1</v>
      </c>
      <c r="I524" s="284"/>
      <c r="J524" s="281"/>
      <c r="K524" s="281"/>
      <c r="L524" s="285"/>
      <c r="M524" s="286"/>
      <c r="N524" s="287"/>
      <c r="O524" s="287"/>
      <c r="P524" s="287"/>
      <c r="Q524" s="287"/>
      <c r="R524" s="287"/>
      <c r="S524" s="287"/>
      <c r="T524" s="288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89" t="s">
        <v>143</v>
      </c>
      <c r="AU524" s="289" t="s">
        <v>86</v>
      </c>
      <c r="AV524" s="15" t="s">
        <v>84</v>
      </c>
      <c r="AW524" s="15" t="s">
        <v>32</v>
      </c>
      <c r="AX524" s="15" t="s">
        <v>76</v>
      </c>
      <c r="AY524" s="289" t="s">
        <v>133</v>
      </c>
    </row>
    <row r="525" s="15" customFormat="1">
      <c r="A525" s="15"/>
      <c r="B525" s="280"/>
      <c r="C525" s="281"/>
      <c r="D525" s="234" t="s">
        <v>143</v>
      </c>
      <c r="E525" s="282" t="s">
        <v>1</v>
      </c>
      <c r="F525" s="283" t="s">
        <v>857</v>
      </c>
      <c r="G525" s="281"/>
      <c r="H525" s="282" t="s">
        <v>1</v>
      </c>
      <c r="I525" s="284"/>
      <c r="J525" s="281"/>
      <c r="K525" s="281"/>
      <c r="L525" s="285"/>
      <c r="M525" s="286"/>
      <c r="N525" s="287"/>
      <c r="O525" s="287"/>
      <c r="P525" s="287"/>
      <c r="Q525" s="287"/>
      <c r="R525" s="287"/>
      <c r="S525" s="287"/>
      <c r="T525" s="288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89" t="s">
        <v>143</v>
      </c>
      <c r="AU525" s="289" t="s">
        <v>86</v>
      </c>
      <c r="AV525" s="15" t="s">
        <v>84</v>
      </c>
      <c r="AW525" s="15" t="s">
        <v>32</v>
      </c>
      <c r="AX525" s="15" t="s">
        <v>76</v>
      </c>
      <c r="AY525" s="289" t="s">
        <v>133</v>
      </c>
    </row>
    <row r="526" s="13" customFormat="1">
      <c r="A526" s="13"/>
      <c r="B526" s="239"/>
      <c r="C526" s="240"/>
      <c r="D526" s="234" t="s">
        <v>143</v>
      </c>
      <c r="E526" s="241" t="s">
        <v>1</v>
      </c>
      <c r="F526" s="242" t="s">
        <v>904</v>
      </c>
      <c r="G526" s="240"/>
      <c r="H526" s="243">
        <v>0.02</v>
      </c>
      <c r="I526" s="244"/>
      <c r="J526" s="240"/>
      <c r="K526" s="240"/>
      <c r="L526" s="245"/>
      <c r="M526" s="246"/>
      <c r="N526" s="247"/>
      <c r="O526" s="247"/>
      <c r="P526" s="247"/>
      <c r="Q526" s="247"/>
      <c r="R526" s="247"/>
      <c r="S526" s="247"/>
      <c r="T526" s="248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9" t="s">
        <v>143</v>
      </c>
      <c r="AU526" s="249" t="s">
        <v>86</v>
      </c>
      <c r="AV526" s="13" t="s">
        <v>86</v>
      </c>
      <c r="AW526" s="13" t="s">
        <v>32</v>
      </c>
      <c r="AX526" s="13" t="s">
        <v>76</v>
      </c>
      <c r="AY526" s="249" t="s">
        <v>133</v>
      </c>
    </row>
    <row r="527" s="14" customFormat="1">
      <c r="A527" s="14"/>
      <c r="B527" s="261"/>
      <c r="C527" s="262"/>
      <c r="D527" s="234" t="s">
        <v>143</v>
      </c>
      <c r="E527" s="263" t="s">
        <v>1</v>
      </c>
      <c r="F527" s="264" t="s">
        <v>218</v>
      </c>
      <c r="G527" s="262"/>
      <c r="H527" s="265">
        <v>0.02</v>
      </c>
      <c r="I527" s="266"/>
      <c r="J527" s="262"/>
      <c r="K527" s="262"/>
      <c r="L527" s="267"/>
      <c r="M527" s="268"/>
      <c r="N527" s="269"/>
      <c r="O527" s="269"/>
      <c r="P527" s="269"/>
      <c r="Q527" s="269"/>
      <c r="R527" s="269"/>
      <c r="S527" s="269"/>
      <c r="T527" s="270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71" t="s">
        <v>143</v>
      </c>
      <c r="AU527" s="271" t="s">
        <v>86</v>
      </c>
      <c r="AV527" s="14" t="s">
        <v>139</v>
      </c>
      <c r="AW527" s="14" t="s">
        <v>32</v>
      </c>
      <c r="AX527" s="14" t="s">
        <v>84</v>
      </c>
      <c r="AY527" s="271" t="s">
        <v>133</v>
      </c>
    </row>
    <row r="528" s="2" customFormat="1" ht="62.7" customHeight="1">
      <c r="A528" s="38"/>
      <c r="B528" s="39"/>
      <c r="C528" s="220" t="s">
        <v>471</v>
      </c>
      <c r="D528" s="220" t="s">
        <v>135</v>
      </c>
      <c r="E528" s="221" t="s">
        <v>907</v>
      </c>
      <c r="F528" s="222" t="s">
        <v>908</v>
      </c>
      <c r="G528" s="223" t="s">
        <v>203</v>
      </c>
      <c r="H528" s="224">
        <v>1</v>
      </c>
      <c r="I528" s="225"/>
      <c r="J528" s="226">
        <f>ROUND(I528*H528,2)</f>
        <v>0</v>
      </c>
      <c r="K528" s="227"/>
      <c r="L528" s="44"/>
      <c r="M528" s="228" t="s">
        <v>1</v>
      </c>
      <c r="N528" s="229" t="s">
        <v>41</v>
      </c>
      <c r="O528" s="91"/>
      <c r="P528" s="230">
        <f>O528*H528</f>
        <v>0</v>
      </c>
      <c r="Q528" s="230">
        <v>0</v>
      </c>
      <c r="R528" s="230">
        <f>Q528*H528</f>
        <v>0</v>
      </c>
      <c r="S528" s="230">
        <v>0</v>
      </c>
      <c r="T528" s="231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32" t="s">
        <v>497</v>
      </c>
      <c r="AT528" s="232" t="s">
        <v>135</v>
      </c>
      <c r="AU528" s="232" t="s">
        <v>86</v>
      </c>
      <c r="AY528" s="17" t="s">
        <v>133</v>
      </c>
      <c r="BE528" s="233">
        <f>IF(N528="základní",J528,0)</f>
        <v>0</v>
      </c>
      <c r="BF528" s="233">
        <f>IF(N528="snížená",J528,0)</f>
        <v>0</v>
      </c>
      <c r="BG528" s="233">
        <f>IF(N528="zákl. přenesená",J528,0)</f>
        <v>0</v>
      </c>
      <c r="BH528" s="233">
        <f>IF(N528="sníž. přenesená",J528,0)</f>
        <v>0</v>
      </c>
      <c r="BI528" s="233">
        <f>IF(N528="nulová",J528,0)</f>
        <v>0</v>
      </c>
      <c r="BJ528" s="17" t="s">
        <v>84</v>
      </c>
      <c r="BK528" s="233">
        <f>ROUND(I528*H528,2)</f>
        <v>0</v>
      </c>
      <c r="BL528" s="17" t="s">
        <v>497</v>
      </c>
      <c r="BM528" s="232" t="s">
        <v>666</v>
      </c>
    </row>
    <row r="529" s="2" customFormat="1">
      <c r="A529" s="38"/>
      <c r="B529" s="39"/>
      <c r="C529" s="40"/>
      <c r="D529" s="234" t="s">
        <v>141</v>
      </c>
      <c r="E529" s="40"/>
      <c r="F529" s="235" t="s">
        <v>908</v>
      </c>
      <c r="G529" s="40"/>
      <c r="H529" s="40"/>
      <c r="I529" s="236"/>
      <c r="J529" s="40"/>
      <c r="K529" s="40"/>
      <c r="L529" s="44"/>
      <c r="M529" s="237"/>
      <c r="N529" s="238"/>
      <c r="O529" s="91"/>
      <c r="P529" s="91"/>
      <c r="Q529" s="91"/>
      <c r="R529" s="91"/>
      <c r="S529" s="91"/>
      <c r="T529" s="92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141</v>
      </c>
      <c r="AU529" s="17" t="s">
        <v>86</v>
      </c>
    </row>
    <row r="530" s="15" customFormat="1">
      <c r="A530" s="15"/>
      <c r="B530" s="280"/>
      <c r="C530" s="281"/>
      <c r="D530" s="234" t="s">
        <v>143</v>
      </c>
      <c r="E530" s="282" t="s">
        <v>1</v>
      </c>
      <c r="F530" s="283" t="s">
        <v>853</v>
      </c>
      <c r="G530" s="281"/>
      <c r="H530" s="282" t="s">
        <v>1</v>
      </c>
      <c r="I530" s="284"/>
      <c r="J530" s="281"/>
      <c r="K530" s="281"/>
      <c r="L530" s="285"/>
      <c r="M530" s="286"/>
      <c r="N530" s="287"/>
      <c r="O530" s="287"/>
      <c r="P530" s="287"/>
      <c r="Q530" s="287"/>
      <c r="R530" s="287"/>
      <c r="S530" s="287"/>
      <c r="T530" s="288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89" t="s">
        <v>143</v>
      </c>
      <c r="AU530" s="289" t="s">
        <v>86</v>
      </c>
      <c r="AV530" s="15" t="s">
        <v>84</v>
      </c>
      <c r="AW530" s="15" t="s">
        <v>32</v>
      </c>
      <c r="AX530" s="15" t="s">
        <v>76</v>
      </c>
      <c r="AY530" s="289" t="s">
        <v>133</v>
      </c>
    </row>
    <row r="531" s="15" customFormat="1">
      <c r="A531" s="15"/>
      <c r="B531" s="280"/>
      <c r="C531" s="281"/>
      <c r="D531" s="234" t="s">
        <v>143</v>
      </c>
      <c r="E531" s="282" t="s">
        <v>1</v>
      </c>
      <c r="F531" s="283" t="s">
        <v>854</v>
      </c>
      <c r="G531" s="281"/>
      <c r="H531" s="282" t="s">
        <v>1</v>
      </c>
      <c r="I531" s="284"/>
      <c r="J531" s="281"/>
      <c r="K531" s="281"/>
      <c r="L531" s="285"/>
      <c r="M531" s="286"/>
      <c r="N531" s="287"/>
      <c r="O531" s="287"/>
      <c r="P531" s="287"/>
      <c r="Q531" s="287"/>
      <c r="R531" s="287"/>
      <c r="S531" s="287"/>
      <c r="T531" s="288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89" t="s">
        <v>143</v>
      </c>
      <c r="AU531" s="289" t="s">
        <v>86</v>
      </c>
      <c r="AV531" s="15" t="s">
        <v>84</v>
      </c>
      <c r="AW531" s="15" t="s">
        <v>32</v>
      </c>
      <c r="AX531" s="15" t="s">
        <v>76</v>
      </c>
      <c r="AY531" s="289" t="s">
        <v>133</v>
      </c>
    </row>
    <row r="532" s="13" customFormat="1">
      <c r="A532" s="13"/>
      <c r="B532" s="239"/>
      <c r="C532" s="240"/>
      <c r="D532" s="234" t="s">
        <v>143</v>
      </c>
      <c r="E532" s="241" t="s">
        <v>1</v>
      </c>
      <c r="F532" s="242" t="s">
        <v>848</v>
      </c>
      <c r="G532" s="240"/>
      <c r="H532" s="243">
        <v>1</v>
      </c>
      <c r="I532" s="244"/>
      <c r="J532" s="240"/>
      <c r="K532" s="240"/>
      <c r="L532" s="245"/>
      <c r="M532" s="246"/>
      <c r="N532" s="247"/>
      <c r="O532" s="247"/>
      <c r="P532" s="247"/>
      <c r="Q532" s="247"/>
      <c r="R532" s="247"/>
      <c r="S532" s="247"/>
      <c r="T532" s="248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9" t="s">
        <v>143</v>
      </c>
      <c r="AU532" s="249" t="s">
        <v>86</v>
      </c>
      <c r="AV532" s="13" t="s">
        <v>86</v>
      </c>
      <c r="AW532" s="13" t="s">
        <v>32</v>
      </c>
      <c r="AX532" s="13" t="s">
        <v>76</v>
      </c>
      <c r="AY532" s="249" t="s">
        <v>133</v>
      </c>
    </row>
    <row r="533" s="14" customFormat="1">
      <c r="A533" s="14"/>
      <c r="B533" s="261"/>
      <c r="C533" s="262"/>
      <c r="D533" s="234" t="s">
        <v>143</v>
      </c>
      <c r="E533" s="263" t="s">
        <v>1</v>
      </c>
      <c r="F533" s="264" t="s">
        <v>218</v>
      </c>
      <c r="G533" s="262"/>
      <c r="H533" s="265">
        <v>1</v>
      </c>
      <c r="I533" s="266"/>
      <c r="J533" s="262"/>
      <c r="K533" s="262"/>
      <c r="L533" s="267"/>
      <c r="M533" s="268"/>
      <c r="N533" s="269"/>
      <c r="O533" s="269"/>
      <c r="P533" s="269"/>
      <c r="Q533" s="269"/>
      <c r="R533" s="269"/>
      <c r="S533" s="269"/>
      <c r="T533" s="270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71" t="s">
        <v>143</v>
      </c>
      <c r="AU533" s="271" t="s">
        <v>86</v>
      </c>
      <c r="AV533" s="14" t="s">
        <v>139</v>
      </c>
      <c r="AW533" s="14" t="s">
        <v>32</v>
      </c>
      <c r="AX533" s="14" t="s">
        <v>84</v>
      </c>
      <c r="AY533" s="271" t="s">
        <v>133</v>
      </c>
    </row>
    <row r="534" s="2" customFormat="1" ht="16.5" customHeight="1">
      <c r="A534" s="38"/>
      <c r="B534" s="39"/>
      <c r="C534" s="250" t="s">
        <v>480</v>
      </c>
      <c r="D534" s="250" t="s">
        <v>183</v>
      </c>
      <c r="E534" s="251" t="s">
        <v>909</v>
      </c>
      <c r="F534" s="252" t="s">
        <v>910</v>
      </c>
      <c r="G534" s="253" t="s">
        <v>203</v>
      </c>
      <c r="H534" s="254">
        <v>1</v>
      </c>
      <c r="I534" s="255"/>
      <c r="J534" s="256">
        <f>ROUND(I534*H534,2)</f>
        <v>0</v>
      </c>
      <c r="K534" s="257"/>
      <c r="L534" s="258"/>
      <c r="M534" s="259" t="s">
        <v>1</v>
      </c>
      <c r="N534" s="260" t="s">
        <v>41</v>
      </c>
      <c r="O534" s="91"/>
      <c r="P534" s="230">
        <f>O534*H534</f>
        <v>0</v>
      </c>
      <c r="Q534" s="230">
        <v>0</v>
      </c>
      <c r="R534" s="230">
        <f>Q534*H534</f>
        <v>0</v>
      </c>
      <c r="S534" s="230">
        <v>0</v>
      </c>
      <c r="T534" s="231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32" t="s">
        <v>812</v>
      </c>
      <c r="AT534" s="232" t="s">
        <v>183</v>
      </c>
      <c r="AU534" s="232" t="s">
        <v>86</v>
      </c>
      <c r="AY534" s="17" t="s">
        <v>133</v>
      </c>
      <c r="BE534" s="233">
        <f>IF(N534="základní",J534,0)</f>
        <v>0</v>
      </c>
      <c r="BF534" s="233">
        <f>IF(N534="snížená",J534,0)</f>
        <v>0</v>
      </c>
      <c r="BG534" s="233">
        <f>IF(N534="zákl. přenesená",J534,0)</f>
        <v>0</v>
      </c>
      <c r="BH534" s="233">
        <f>IF(N534="sníž. přenesená",J534,0)</f>
        <v>0</v>
      </c>
      <c r="BI534" s="233">
        <f>IF(N534="nulová",J534,0)</f>
        <v>0</v>
      </c>
      <c r="BJ534" s="17" t="s">
        <v>84</v>
      </c>
      <c r="BK534" s="233">
        <f>ROUND(I534*H534,2)</f>
        <v>0</v>
      </c>
      <c r="BL534" s="17" t="s">
        <v>497</v>
      </c>
      <c r="BM534" s="232" t="s">
        <v>669</v>
      </c>
    </row>
    <row r="535" s="2" customFormat="1">
      <c r="A535" s="38"/>
      <c r="B535" s="39"/>
      <c r="C535" s="40"/>
      <c r="D535" s="234" t="s">
        <v>141</v>
      </c>
      <c r="E535" s="40"/>
      <c r="F535" s="235" t="s">
        <v>910</v>
      </c>
      <c r="G535" s="40"/>
      <c r="H535" s="40"/>
      <c r="I535" s="236"/>
      <c r="J535" s="40"/>
      <c r="K535" s="40"/>
      <c r="L535" s="44"/>
      <c r="M535" s="237"/>
      <c r="N535" s="238"/>
      <c r="O535" s="91"/>
      <c r="P535" s="91"/>
      <c r="Q535" s="91"/>
      <c r="R535" s="91"/>
      <c r="S535" s="91"/>
      <c r="T535" s="92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141</v>
      </c>
      <c r="AU535" s="17" t="s">
        <v>86</v>
      </c>
    </row>
    <row r="536" s="15" customFormat="1">
      <c r="A536" s="15"/>
      <c r="B536" s="280"/>
      <c r="C536" s="281"/>
      <c r="D536" s="234" t="s">
        <v>143</v>
      </c>
      <c r="E536" s="282" t="s">
        <v>1</v>
      </c>
      <c r="F536" s="283" t="s">
        <v>853</v>
      </c>
      <c r="G536" s="281"/>
      <c r="H536" s="282" t="s">
        <v>1</v>
      </c>
      <c r="I536" s="284"/>
      <c r="J536" s="281"/>
      <c r="K536" s="281"/>
      <c r="L536" s="285"/>
      <c r="M536" s="286"/>
      <c r="N536" s="287"/>
      <c r="O536" s="287"/>
      <c r="P536" s="287"/>
      <c r="Q536" s="287"/>
      <c r="R536" s="287"/>
      <c r="S536" s="287"/>
      <c r="T536" s="288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89" t="s">
        <v>143</v>
      </c>
      <c r="AU536" s="289" t="s">
        <v>86</v>
      </c>
      <c r="AV536" s="15" t="s">
        <v>84</v>
      </c>
      <c r="AW536" s="15" t="s">
        <v>32</v>
      </c>
      <c r="AX536" s="15" t="s">
        <v>76</v>
      </c>
      <c r="AY536" s="289" t="s">
        <v>133</v>
      </c>
    </row>
    <row r="537" s="15" customFormat="1">
      <c r="A537" s="15"/>
      <c r="B537" s="280"/>
      <c r="C537" s="281"/>
      <c r="D537" s="234" t="s">
        <v>143</v>
      </c>
      <c r="E537" s="282" t="s">
        <v>1</v>
      </c>
      <c r="F537" s="283" t="s">
        <v>854</v>
      </c>
      <c r="G537" s="281"/>
      <c r="H537" s="282" t="s">
        <v>1</v>
      </c>
      <c r="I537" s="284"/>
      <c r="J537" s="281"/>
      <c r="K537" s="281"/>
      <c r="L537" s="285"/>
      <c r="M537" s="286"/>
      <c r="N537" s="287"/>
      <c r="O537" s="287"/>
      <c r="P537" s="287"/>
      <c r="Q537" s="287"/>
      <c r="R537" s="287"/>
      <c r="S537" s="287"/>
      <c r="T537" s="288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89" t="s">
        <v>143</v>
      </c>
      <c r="AU537" s="289" t="s">
        <v>86</v>
      </c>
      <c r="AV537" s="15" t="s">
        <v>84</v>
      </c>
      <c r="AW537" s="15" t="s">
        <v>32</v>
      </c>
      <c r="AX537" s="15" t="s">
        <v>76</v>
      </c>
      <c r="AY537" s="289" t="s">
        <v>133</v>
      </c>
    </row>
    <row r="538" s="13" customFormat="1">
      <c r="A538" s="13"/>
      <c r="B538" s="239"/>
      <c r="C538" s="240"/>
      <c r="D538" s="234" t="s">
        <v>143</v>
      </c>
      <c r="E538" s="241" t="s">
        <v>1</v>
      </c>
      <c r="F538" s="242" t="s">
        <v>848</v>
      </c>
      <c r="G538" s="240"/>
      <c r="H538" s="243">
        <v>1</v>
      </c>
      <c r="I538" s="244"/>
      <c r="J538" s="240"/>
      <c r="K538" s="240"/>
      <c r="L538" s="245"/>
      <c r="M538" s="246"/>
      <c r="N538" s="247"/>
      <c r="O538" s="247"/>
      <c r="P538" s="247"/>
      <c r="Q538" s="247"/>
      <c r="R538" s="247"/>
      <c r="S538" s="247"/>
      <c r="T538" s="248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9" t="s">
        <v>143</v>
      </c>
      <c r="AU538" s="249" t="s">
        <v>86</v>
      </c>
      <c r="AV538" s="13" t="s">
        <v>86</v>
      </c>
      <c r="AW538" s="13" t="s">
        <v>32</v>
      </c>
      <c r="AX538" s="13" t="s">
        <v>76</v>
      </c>
      <c r="AY538" s="249" t="s">
        <v>133</v>
      </c>
    </row>
    <row r="539" s="14" customFormat="1">
      <c r="A539" s="14"/>
      <c r="B539" s="261"/>
      <c r="C539" s="262"/>
      <c r="D539" s="234" t="s">
        <v>143</v>
      </c>
      <c r="E539" s="263" t="s">
        <v>1</v>
      </c>
      <c r="F539" s="264" t="s">
        <v>218</v>
      </c>
      <c r="G539" s="262"/>
      <c r="H539" s="265">
        <v>1</v>
      </c>
      <c r="I539" s="266"/>
      <c r="J539" s="262"/>
      <c r="K539" s="262"/>
      <c r="L539" s="267"/>
      <c r="M539" s="268"/>
      <c r="N539" s="269"/>
      <c r="O539" s="269"/>
      <c r="P539" s="269"/>
      <c r="Q539" s="269"/>
      <c r="R539" s="269"/>
      <c r="S539" s="269"/>
      <c r="T539" s="270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71" t="s">
        <v>143</v>
      </c>
      <c r="AU539" s="271" t="s">
        <v>86</v>
      </c>
      <c r="AV539" s="14" t="s">
        <v>139</v>
      </c>
      <c r="AW539" s="14" t="s">
        <v>32</v>
      </c>
      <c r="AX539" s="14" t="s">
        <v>84</v>
      </c>
      <c r="AY539" s="271" t="s">
        <v>133</v>
      </c>
    </row>
    <row r="540" s="2" customFormat="1" ht="24.15" customHeight="1">
      <c r="A540" s="38"/>
      <c r="B540" s="39"/>
      <c r="C540" s="220" t="s">
        <v>487</v>
      </c>
      <c r="D540" s="220" t="s">
        <v>135</v>
      </c>
      <c r="E540" s="221" t="s">
        <v>911</v>
      </c>
      <c r="F540" s="222" t="s">
        <v>912</v>
      </c>
      <c r="G540" s="223" t="s">
        <v>203</v>
      </c>
      <c r="H540" s="224">
        <v>1</v>
      </c>
      <c r="I540" s="225"/>
      <c r="J540" s="226">
        <f>ROUND(I540*H540,2)</f>
        <v>0</v>
      </c>
      <c r="K540" s="227"/>
      <c r="L540" s="44"/>
      <c r="M540" s="228" t="s">
        <v>1</v>
      </c>
      <c r="N540" s="229" t="s">
        <v>41</v>
      </c>
      <c r="O540" s="91"/>
      <c r="P540" s="230">
        <f>O540*H540</f>
        <v>0</v>
      </c>
      <c r="Q540" s="230">
        <v>0</v>
      </c>
      <c r="R540" s="230">
        <f>Q540*H540</f>
        <v>0</v>
      </c>
      <c r="S540" s="230">
        <v>0</v>
      </c>
      <c r="T540" s="231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32" t="s">
        <v>497</v>
      </c>
      <c r="AT540" s="232" t="s">
        <v>135</v>
      </c>
      <c r="AU540" s="232" t="s">
        <v>86</v>
      </c>
      <c r="AY540" s="17" t="s">
        <v>133</v>
      </c>
      <c r="BE540" s="233">
        <f>IF(N540="základní",J540,0)</f>
        <v>0</v>
      </c>
      <c r="BF540" s="233">
        <f>IF(N540="snížená",J540,0)</f>
        <v>0</v>
      </c>
      <c r="BG540" s="233">
        <f>IF(N540="zákl. přenesená",J540,0)</f>
        <v>0</v>
      </c>
      <c r="BH540" s="233">
        <f>IF(N540="sníž. přenesená",J540,0)</f>
        <v>0</v>
      </c>
      <c r="BI540" s="233">
        <f>IF(N540="nulová",J540,0)</f>
        <v>0</v>
      </c>
      <c r="BJ540" s="17" t="s">
        <v>84</v>
      </c>
      <c r="BK540" s="233">
        <f>ROUND(I540*H540,2)</f>
        <v>0</v>
      </c>
      <c r="BL540" s="17" t="s">
        <v>497</v>
      </c>
      <c r="BM540" s="232" t="s">
        <v>672</v>
      </c>
    </row>
    <row r="541" s="2" customFormat="1">
      <c r="A541" s="38"/>
      <c r="B541" s="39"/>
      <c r="C541" s="40"/>
      <c r="D541" s="234" t="s">
        <v>141</v>
      </c>
      <c r="E541" s="40"/>
      <c r="F541" s="235" t="s">
        <v>912</v>
      </c>
      <c r="G541" s="40"/>
      <c r="H541" s="40"/>
      <c r="I541" s="236"/>
      <c r="J541" s="40"/>
      <c r="K541" s="40"/>
      <c r="L541" s="44"/>
      <c r="M541" s="237"/>
      <c r="N541" s="238"/>
      <c r="O541" s="91"/>
      <c r="P541" s="91"/>
      <c r="Q541" s="91"/>
      <c r="R541" s="91"/>
      <c r="S541" s="91"/>
      <c r="T541" s="92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T541" s="17" t="s">
        <v>141</v>
      </c>
      <c r="AU541" s="17" t="s">
        <v>86</v>
      </c>
    </row>
    <row r="542" s="15" customFormat="1">
      <c r="A542" s="15"/>
      <c r="B542" s="280"/>
      <c r="C542" s="281"/>
      <c r="D542" s="234" t="s">
        <v>143</v>
      </c>
      <c r="E542" s="282" t="s">
        <v>1</v>
      </c>
      <c r="F542" s="283" t="s">
        <v>853</v>
      </c>
      <c r="G542" s="281"/>
      <c r="H542" s="282" t="s">
        <v>1</v>
      </c>
      <c r="I542" s="284"/>
      <c r="J542" s="281"/>
      <c r="K542" s="281"/>
      <c r="L542" s="285"/>
      <c r="M542" s="286"/>
      <c r="N542" s="287"/>
      <c r="O542" s="287"/>
      <c r="P542" s="287"/>
      <c r="Q542" s="287"/>
      <c r="R542" s="287"/>
      <c r="S542" s="287"/>
      <c r="T542" s="288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89" t="s">
        <v>143</v>
      </c>
      <c r="AU542" s="289" t="s">
        <v>86</v>
      </c>
      <c r="AV542" s="15" t="s">
        <v>84</v>
      </c>
      <c r="AW542" s="15" t="s">
        <v>32</v>
      </c>
      <c r="AX542" s="15" t="s">
        <v>76</v>
      </c>
      <c r="AY542" s="289" t="s">
        <v>133</v>
      </c>
    </row>
    <row r="543" s="15" customFormat="1">
      <c r="A543" s="15"/>
      <c r="B543" s="280"/>
      <c r="C543" s="281"/>
      <c r="D543" s="234" t="s">
        <v>143</v>
      </c>
      <c r="E543" s="282" t="s">
        <v>1</v>
      </c>
      <c r="F543" s="283" t="s">
        <v>854</v>
      </c>
      <c r="G543" s="281"/>
      <c r="H543" s="282" t="s">
        <v>1</v>
      </c>
      <c r="I543" s="284"/>
      <c r="J543" s="281"/>
      <c r="K543" s="281"/>
      <c r="L543" s="285"/>
      <c r="M543" s="286"/>
      <c r="N543" s="287"/>
      <c r="O543" s="287"/>
      <c r="P543" s="287"/>
      <c r="Q543" s="287"/>
      <c r="R543" s="287"/>
      <c r="S543" s="287"/>
      <c r="T543" s="288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89" t="s">
        <v>143</v>
      </c>
      <c r="AU543" s="289" t="s">
        <v>86</v>
      </c>
      <c r="AV543" s="15" t="s">
        <v>84</v>
      </c>
      <c r="AW543" s="15" t="s">
        <v>32</v>
      </c>
      <c r="AX543" s="15" t="s">
        <v>76</v>
      </c>
      <c r="AY543" s="289" t="s">
        <v>133</v>
      </c>
    </row>
    <row r="544" s="13" customFormat="1">
      <c r="A544" s="13"/>
      <c r="B544" s="239"/>
      <c r="C544" s="240"/>
      <c r="D544" s="234" t="s">
        <v>143</v>
      </c>
      <c r="E544" s="241" t="s">
        <v>1</v>
      </c>
      <c r="F544" s="242" t="s">
        <v>848</v>
      </c>
      <c r="G544" s="240"/>
      <c r="H544" s="243">
        <v>1</v>
      </c>
      <c r="I544" s="244"/>
      <c r="J544" s="240"/>
      <c r="K544" s="240"/>
      <c r="L544" s="245"/>
      <c r="M544" s="246"/>
      <c r="N544" s="247"/>
      <c r="O544" s="247"/>
      <c r="P544" s="247"/>
      <c r="Q544" s="247"/>
      <c r="R544" s="247"/>
      <c r="S544" s="247"/>
      <c r="T544" s="248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9" t="s">
        <v>143</v>
      </c>
      <c r="AU544" s="249" t="s">
        <v>86</v>
      </c>
      <c r="AV544" s="13" t="s">
        <v>86</v>
      </c>
      <c r="AW544" s="13" t="s">
        <v>32</v>
      </c>
      <c r="AX544" s="13" t="s">
        <v>76</v>
      </c>
      <c r="AY544" s="249" t="s">
        <v>133</v>
      </c>
    </row>
    <row r="545" s="14" customFormat="1">
      <c r="A545" s="14"/>
      <c r="B545" s="261"/>
      <c r="C545" s="262"/>
      <c r="D545" s="234" t="s">
        <v>143</v>
      </c>
      <c r="E545" s="263" t="s">
        <v>1</v>
      </c>
      <c r="F545" s="264" t="s">
        <v>218</v>
      </c>
      <c r="G545" s="262"/>
      <c r="H545" s="265">
        <v>1</v>
      </c>
      <c r="I545" s="266"/>
      <c r="J545" s="262"/>
      <c r="K545" s="262"/>
      <c r="L545" s="267"/>
      <c r="M545" s="268"/>
      <c r="N545" s="269"/>
      <c r="O545" s="269"/>
      <c r="P545" s="269"/>
      <c r="Q545" s="269"/>
      <c r="R545" s="269"/>
      <c r="S545" s="269"/>
      <c r="T545" s="270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71" t="s">
        <v>143</v>
      </c>
      <c r="AU545" s="271" t="s">
        <v>86</v>
      </c>
      <c r="AV545" s="14" t="s">
        <v>139</v>
      </c>
      <c r="AW545" s="14" t="s">
        <v>32</v>
      </c>
      <c r="AX545" s="14" t="s">
        <v>84</v>
      </c>
      <c r="AY545" s="271" t="s">
        <v>133</v>
      </c>
    </row>
    <row r="546" s="2" customFormat="1" ht="24.15" customHeight="1">
      <c r="A546" s="38"/>
      <c r="B546" s="39"/>
      <c r="C546" s="220" t="s">
        <v>492</v>
      </c>
      <c r="D546" s="220" t="s">
        <v>135</v>
      </c>
      <c r="E546" s="221" t="s">
        <v>913</v>
      </c>
      <c r="F546" s="222" t="s">
        <v>914</v>
      </c>
      <c r="G546" s="223" t="s">
        <v>203</v>
      </c>
      <c r="H546" s="224">
        <v>1</v>
      </c>
      <c r="I546" s="225"/>
      <c r="J546" s="226">
        <f>ROUND(I546*H546,2)</f>
        <v>0</v>
      </c>
      <c r="K546" s="227"/>
      <c r="L546" s="44"/>
      <c r="M546" s="228" t="s">
        <v>1</v>
      </c>
      <c r="N546" s="229" t="s">
        <v>41</v>
      </c>
      <c r="O546" s="91"/>
      <c r="P546" s="230">
        <f>O546*H546</f>
        <v>0</v>
      </c>
      <c r="Q546" s="230">
        <v>0</v>
      </c>
      <c r="R546" s="230">
        <f>Q546*H546</f>
        <v>0</v>
      </c>
      <c r="S546" s="230">
        <v>0</v>
      </c>
      <c r="T546" s="231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32" t="s">
        <v>497</v>
      </c>
      <c r="AT546" s="232" t="s">
        <v>135</v>
      </c>
      <c r="AU546" s="232" t="s">
        <v>86</v>
      </c>
      <c r="AY546" s="17" t="s">
        <v>133</v>
      </c>
      <c r="BE546" s="233">
        <f>IF(N546="základní",J546,0)</f>
        <v>0</v>
      </c>
      <c r="BF546" s="233">
        <f>IF(N546="snížená",J546,0)</f>
        <v>0</v>
      </c>
      <c r="BG546" s="233">
        <f>IF(N546="zákl. přenesená",J546,0)</f>
        <v>0</v>
      </c>
      <c r="BH546" s="233">
        <f>IF(N546="sníž. přenesená",J546,0)</f>
        <v>0</v>
      </c>
      <c r="BI546" s="233">
        <f>IF(N546="nulová",J546,0)</f>
        <v>0</v>
      </c>
      <c r="BJ546" s="17" t="s">
        <v>84</v>
      </c>
      <c r="BK546" s="233">
        <f>ROUND(I546*H546,2)</f>
        <v>0</v>
      </c>
      <c r="BL546" s="17" t="s">
        <v>497</v>
      </c>
      <c r="BM546" s="232" t="s">
        <v>675</v>
      </c>
    </row>
    <row r="547" s="2" customFormat="1">
      <c r="A547" s="38"/>
      <c r="B547" s="39"/>
      <c r="C547" s="40"/>
      <c r="D547" s="234" t="s">
        <v>141</v>
      </c>
      <c r="E547" s="40"/>
      <c r="F547" s="235" t="s">
        <v>914</v>
      </c>
      <c r="G547" s="40"/>
      <c r="H547" s="40"/>
      <c r="I547" s="236"/>
      <c r="J547" s="40"/>
      <c r="K547" s="40"/>
      <c r="L547" s="44"/>
      <c r="M547" s="237"/>
      <c r="N547" s="238"/>
      <c r="O547" s="91"/>
      <c r="P547" s="91"/>
      <c r="Q547" s="91"/>
      <c r="R547" s="91"/>
      <c r="S547" s="91"/>
      <c r="T547" s="92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17" t="s">
        <v>141</v>
      </c>
      <c r="AU547" s="17" t="s">
        <v>86</v>
      </c>
    </row>
    <row r="548" s="15" customFormat="1">
      <c r="A548" s="15"/>
      <c r="B548" s="280"/>
      <c r="C548" s="281"/>
      <c r="D548" s="234" t="s">
        <v>143</v>
      </c>
      <c r="E548" s="282" t="s">
        <v>1</v>
      </c>
      <c r="F548" s="283" t="s">
        <v>915</v>
      </c>
      <c r="G548" s="281"/>
      <c r="H548" s="282" t="s">
        <v>1</v>
      </c>
      <c r="I548" s="284"/>
      <c r="J548" s="281"/>
      <c r="K548" s="281"/>
      <c r="L548" s="285"/>
      <c r="M548" s="286"/>
      <c r="N548" s="287"/>
      <c r="O548" s="287"/>
      <c r="P548" s="287"/>
      <c r="Q548" s="287"/>
      <c r="R548" s="287"/>
      <c r="S548" s="287"/>
      <c r="T548" s="288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89" t="s">
        <v>143</v>
      </c>
      <c r="AU548" s="289" t="s">
        <v>86</v>
      </c>
      <c r="AV548" s="15" t="s">
        <v>84</v>
      </c>
      <c r="AW548" s="15" t="s">
        <v>32</v>
      </c>
      <c r="AX548" s="15" t="s">
        <v>76</v>
      </c>
      <c r="AY548" s="289" t="s">
        <v>133</v>
      </c>
    </row>
    <row r="549" s="15" customFormat="1">
      <c r="A549" s="15"/>
      <c r="B549" s="280"/>
      <c r="C549" s="281"/>
      <c r="D549" s="234" t="s">
        <v>143</v>
      </c>
      <c r="E549" s="282" t="s">
        <v>1</v>
      </c>
      <c r="F549" s="283" t="s">
        <v>853</v>
      </c>
      <c r="G549" s="281"/>
      <c r="H549" s="282" t="s">
        <v>1</v>
      </c>
      <c r="I549" s="284"/>
      <c r="J549" s="281"/>
      <c r="K549" s="281"/>
      <c r="L549" s="285"/>
      <c r="M549" s="286"/>
      <c r="N549" s="287"/>
      <c r="O549" s="287"/>
      <c r="P549" s="287"/>
      <c r="Q549" s="287"/>
      <c r="R549" s="287"/>
      <c r="S549" s="287"/>
      <c r="T549" s="288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89" t="s">
        <v>143</v>
      </c>
      <c r="AU549" s="289" t="s">
        <v>86</v>
      </c>
      <c r="AV549" s="15" t="s">
        <v>84</v>
      </c>
      <c r="AW549" s="15" t="s">
        <v>32</v>
      </c>
      <c r="AX549" s="15" t="s">
        <v>76</v>
      </c>
      <c r="AY549" s="289" t="s">
        <v>133</v>
      </c>
    </row>
    <row r="550" s="15" customFormat="1">
      <c r="A550" s="15"/>
      <c r="B550" s="280"/>
      <c r="C550" s="281"/>
      <c r="D550" s="234" t="s">
        <v>143</v>
      </c>
      <c r="E550" s="282" t="s">
        <v>1</v>
      </c>
      <c r="F550" s="283" t="s">
        <v>916</v>
      </c>
      <c r="G550" s="281"/>
      <c r="H550" s="282" t="s">
        <v>1</v>
      </c>
      <c r="I550" s="284"/>
      <c r="J550" s="281"/>
      <c r="K550" s="281"/>
      <c r="L550" s="285"/>
      <c r="M550" s="286"/>
      <c r="N550" s="287"/>
      <c r="O550" s="287"/>
      <c r="P550" s="287"/>
      <c r="Q550" s="287"/>
      <c r="R550" s="287"/>
      <c r="S550" s="287"/>
      <c r="T550" s="288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89" t="s">
        <v>143</v>
      </c>
      <c r="AU550" s="289" t="s">
        <v>86</v>
      </c>
      <c r="AV550" s="15" t="s">
        <v>84</v>
      </c>
      <c r="AW550" s="15" t="s">
        <v>32</v>
      </c>
      <c r="AX550" s="15" t="s">
        <v>76</v>
      </c>
      <c r="AY550" s="289" t="s">
        <v>133</v>
      </c>
    </row>
    <row r="551" s="13" customFormat="1">
      <c r="A551" s="13"/>
      <c r="B551" s="239"/>
      <c r="C551" s="240"/>
      <c r="D551" s="234" t="s">
        <v>143</v>
      </c>
      <c r="E551" s="241" t="s">
        <v>1</v>
      </c>
      <c r="F551" s="242" t="s">
        <v>848</v>
      </c>
      <c r="G551" s="240"/>
      <c r="H551" s="243">
        <v>1</v>
      </c>
      <c r="I551" s="244"/>
      <c r="J551" s="240"/>
      <c r="K551" s="240"/>
      <c r="L551" s="245"/>
      <c r="M551" s="246"/>
      <c r="N551" s="247"/>
      <c r="O551" s="247"/>
      <c r="P551" s="247"/>
      <c r="Q551" s="247"/>
      <c r="R551" s="247"/>
      <c r="S551" s="247"/>
      <c r="T551" s="248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9" t="s">
        <v>143</v>
      </c>
      <c r="AU551" s="249" t="s">
        <v>86</v>
      </c>
      <c r="AV551" s="13" t="s">
        <v>86</v>
      </c>
      <c r="AW551" s="13" t="s">
        <v>32</v>
      </c>
      <c r="AX551" s="13" t="s">
        <v>76</v>
      </c>
      <c r="AY551" s="249" t="s">
        <v>133</v>
      </c>
    </row>
    <row r="552" s="14" customFormat="1">
      <c r="A552" s="14"/>
      <c r="B552" s="261"/>
      <c r="C552" s="262"/>
      <c r="D552" s="234" t="s">
        <v>143</v>
      </c>
      <c r="E552" s="263" t="s">
        <v>1</v>
      </c>
      <c r="F552" s="264" t="s">
        <v>218</v>
      </c>
      <c r="G552" s="262"/>
      <c r="H552" s="265">
        <v>1</v>
      </c>
      <c r="I552" s="266"/>
      <c r="J552" s="262"/>
      <c r="K552" s="262"/>
      <c r="L552" s="267"/>
      <c r="M552" s="268"/>
      <c r="N552" s="269"/>
      <c r="O552" s="269"/>
      <c r="P552" s="269"/>
      <c r="Q552" s="269"/>
      <c r="R552" s="269"/>
      <c r="S552" s="269"/>
      <c r="T552" s="270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71" t="s">
        <v>143</v>
      </c>
      <c r="AU552" s="271" t="s">
        <v>86</v>
      </c>
      <c r="AV552" s="14" t="s">
        <v>139</v>
      </c>
      <c r="AW552" s="14" t="s">
        <v>32</v>
      </c>
      <c r="AX552" s="14" t="s">
        <v>84</v>
      </c>
      <c r="AY552" s="271" t="s">
        <v>133</v>
      </c>
    </row>
    <row r="553" s="2" customFormat="1" ht="33" customHeight="1">
      <c r="A553" s="38"/>
      <c r="B553" s="39"/>
      <c r="C553" s="220" t="s">
        <v>497</v>
      </c>
      <c r="D553" s="220" t="s">
        <v>135</v>
      </c>
      <c r="E553" s="221" t="s">
        <v>917</v>
      </c>
      <c r="F553" s="222" t="s">
        <v>918</v>
      </c>
      <c r="G553" s="223" t="s">
        <v>203</v>
      </c>
      <c r="H553" s="224">
        <v>1</v>
      </c>
      <c r="I553" s="225"/>
      <c r="J553" s="226">
        <f>ROUND(I553*H553,2)</f>
        <v>0</v>
      </c>
      <c r="K553" s="227"/>
      <c r="L553" s="44"/>
      <c r="M553" s="228" t="s">
        <v>1</v>
      </c>
      <c r="N553" s="229" t="s">
        <v>41</v>
      </c>
      <c r="O553" s="91"/>
      <c r="P553" s="230">
        <f>O553*H553</f>
        <v>0</v>
      </c>
      <c r="Q553" s="230">
        <v>0</v>
      </c>
      <c r="R553" s="230">
        <f>Q553*H553</f>
        <v>0</v>
      </c>
      <c r="S553" s="230">
        <v>0</v>
      </c>
      <c r="T553" s="231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32" t="s">
        <v>497</v>
      </c>
      <c r="AT553" s="232" t="s">
        <v>135</v>
      </c>
      <c r="AU553" s="232" t="s">
        <v>86</v>
      </c>
      <c r="AY553" s="17" t="s">
        <v>133</v>
      </c>
      <c r="BE553" s="233">
        <f>IF(N553="základní",J553,0)</f>
        <v>0</v>
      </c>
      <c r="BF553" s="233">
        <f>IF(N553="snížená",J553,0)</f>
        <v>0</v>
      </c>
      <c r="BG553" s="233">
        <f>IF(N553="zákl. přenesená",J553,0)</f>
        <v>0</v>
      </c>
      <c r="BH553" s="233">
        <f>IF(N553="sníž. přenesená",J553,0)</f>
        <v>0</v>
      </c>
      <c r="BI553" s="233">
        <f>IF(N553="nulová",J553,0)</f>
        <v>0</v>
      </c>
      <c r="BJ553" s="17" t="s">
        <v>84</v>
      </c>
      <c r="BK553" s="233">
        <f>ROUND(I553*H553,2)</f>
        <v>0</v>
      </c>
      <c r="BL553" s="17" t="s">
        <v>497</v>
      </c>
      <c r="BM553" s="232" t="s">
        <v>678</v>
      </c>
    </row>
    <row r="554" s="2" customFormat="1">
      <c r="A554" s="38"/>
      <c r="B554" s="39"/>
      <c r="C554" s="40"/>
      <c r="D554" s="234" t="s">
        <v>141</v>
      </c>
      <c r="E554" s="40"/>
      <c r="F554" s="235" t="s">
        <v>918</v>
      </c>
      <c r="G554" s="40"/>
      <c r="H554" s="40"/>
      <c r="I554" s="236"/>
      <c r="J554" s="40"/>
      <c r="K554" s="40"/>
      <c r="L554" s="44"/>
      <c r="M554" s="237"/>
      <c r="N554" s="238"/>
      <c r="O554" s="91"/>
      <c r="P554" s="91"/>
      <c r="Q554" s="91"/>
      <c r="R554" s="91"/>
      <c r="S554" s="91"/>
      <c r="T554" s="92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141</v>
      </c>
      <c r="AU554" s="17" t="s">
        <v>86</v>
      </c>
    </row>
    <row r="555" s="15" customFormat="1">
      <c r="A555" s="15"/>
      <c r="B555" s="280"/>
      <c r="C555" s="281"/>
      <c r="D555" s="234" t="s">
        <v>143</v>
      </c>
      <c r="E555" s="282" t="s">
        <v>1</v>
      </c>
      <c r="F555" s="283" t="s">
        <v>915</v>
      </c>
      <c r="G555" s="281"/>
      <c r="H555" s="282" t="s">
        <v>1</v>
      </c>
      <c r="I555" s="284"/>
      <c r="J555" s="281"/>
      <c r="K555" s="281"/>
      <c r="L555" s="285"/>
      <c r="M555" s="286"/>
      <c r="N555" s="287"/>
      <c r="O555" s="287"/>
      <c r="P555" s="287"/>
      <c r="Q555" s="287"/>
      <c r="R555" s="287"/>
      <c r="S555" s="287"/>
      <c r="T555" s="288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89" t="s">
        <v>143</v>
      </c>
      <c r="AU555" s="289" t="s">
        <v>86</v>
      </c>
      <c r="AV555" s="15" t="s">
        <v>84</v>
      </c>
      <c r="AW555" s="15" t="s">
        <v>32</v>
      </c>
      <c r="AX555" s="15" t="s">
        <v>76</v>
      </c>
      <c r="AY555" s="289" t="s">
        <v>133</v>
      </c>
    </row>
    <row r="556" s="15" customFormat="1">
      <c r="A556" s="15"/>
      <c r="B556" s="280"/>
      <c r="C556" s="281"/>
      <c r="D556" s="234" t="s">
        <v>143</v>
      </c>
      <c r="E556" s="282" t="s">
        <v>1</v>
      </c>
      <c r="F556" s="283" t="s">
        <v>853</v>
      </c>
      <c r="G556" s="281"/>
      <c r="H556" s="282" t="s">
        <v>1</v>
      </c>
      <c r="I556" s="284"/>
      <c r="J556" s="281"/>
      <c r="K556" s="281"/>
      <c r="L556" s="285"/>
      <c r="M556" s="286"/>
      <c r="N556" s="287"/>
      <c r="O556" s="287"/>
      <c r="P556" s="287"/>
      <c r="Q556" s="287"/>
      <c r="R556" s="287"/>
      <c r="S556" s="287"/>
      <c r="T556" s="288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89" t="s">
        <v>143</v>
      </c>
      <c r="AU556" s="289" t="s">
        <v>86</v>
      </c>
      <c r="AV556" s="15" t="s">
        <v>84</v>
      </c>
      <c r="AW556" s="15" t="s">
        <v>32</v>
      </c>
      <c r="AX556" s="15" t="s">
        <v>76</v>
      </c>
      <c r="AY556" s="289" t="s">
        <v>133</v>
      </c>
    </row>
    <row r="557" s="15" customFormat="1">
      <c r="A557" s="15"/>
      <c r="B557" s="280"/>
      <c r="C557" s="281"/>
      <c r="D557" s="234" t="s">
        <v>143</v>
      </c>
      <c r="E557" s="282" t="s">
        <v>1</v>
      </c>
      <c r="F557" s="283" t="s">
        <v>919</v>
      </c>
      <c r="G557" s="281"/>
      <c r="H557" s="282" t="s">
        <v>1</v>
      </c>
      <c r="I557" s="284"/>
      <c r="J557" s="281"/>
      <c r="K557" s="281"/>
      <c r="L557" s="285"/>
      <c r="M557" s="286"/>
      <c r="N557" s="287"/>
      <c r="O557" s="287"/>
      <c r="P557" s="287"/>
      <c r="Q557" s="287"/>
      <c r="R557" s="287"/>
      <c r="S557" s="287"/>
      <c r="T557" s="288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89" t="s">
        <v>143</v>
      </c>
      <c r="AU557" s="289" t="s">
        <v>86</v>
      </c>
      <c r="AV557" s="15" t="s">
        <v>84</v>
      </c>
      <c r="AW557" s="15" t="s">
        <v>32</v>
      </c>
      <c r="AX557" s="15" t="s">
        <v>76</v>
      </c>
      <c r="AY557" s="289" t="s">
        <v>133</v>
      </c>
    </row>
    <row r="558" s="13" customFormat="1">
      <c r="A558" s="13"/>
      <c r="B558" s="239"/>
      <c r="C558" s="240"/>
      <c r="D558" s="234" t="s">
        <v>143</v>
      </c>
      <c r="E558" s="241" t="s">
        <v>1</v>
      </c>
      <c r="F558" s="242" t="s">
        <v>848</v>
      </c>
      <c r="G558" s="240"/>
      <c r="H558" s="243">
        <v>1</v>
      </c>
      <c r="I558" s="244"/>
      <c r="J558" s="240"/>
      <c r="K558" s="240"/>
      <c r="L558" s="245"/>
      <c r="M558" s="246"/>
      <c r="N558" s="247"/>
      <c r="O558" s="247"/>
      <c r="P558" s="247"/>
      <c r="Q558" s="247"/>
      <c r="R558" s="247"/>
      <c r="S558" s="247"/>
      <c r="T558" s="248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9" t="s">
        <v>143</v>
      </c>
      <c r="AU558" s="249" t="s">
        <v>86</v>
      </c>
      <c r="AV558" s="13" t="s">
        <v>86</v>
      </c>
      <c r="AW558" s="13" t="s">
        <v>32</v>
      </c>
      <c r="AX558" s="13" t="s">
        <v>76</v>
      </c>
      <c r="AY558" s="249" t="s">
        <v>133</v>
      </c>
    </row>
    <row r="559" s="14" customFormat="1">
      <c r="A559" s="14"/>
      <c r="B559" s="261"/>
      <c r="C559" s="262"/>
      <c r="D559" s="234" t="s">
        <v>143</v>
      </c>
      <c r="E559" s="263" t="s">
        <v>1</v>
      </c>
      <c r="F559" s="264" t="s">
        <v>218</v>
      </c>
      <c r="G559" s="262"/>
      <c r="H559" s="265">
        <v>1</v>
      </c>
      <c r="I559" s="266"/>
      <c r="J559" s="262"/>
      <c r="K559" s="262"/>
      <c r="L559" s="267"/>
      <c r="M559" s="268"/>
      <c r="N559" s="269"/>
      <c r="O559" s="269"/>
      <c r="P559" s="269"/>
      <c r="Q559" s="269"/>
      <c r="R559" s="269"/>
      <c r="S559" s="269"/>
      <c r="T559" s="270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71" t="s">
        <v>143</v>
      </c>
      <c r="AU559" s="271" t="s">
        <v>86</v>
      </c>
      <c r="AV559" s="14" t="s">
        <v>139</v>
      </c>
      <c r="AW559" s="14" t="s">
        <v>32</v>
      </c>
      <c r="AX559" s="14" t="s">
        <v>84</v>
      </c>
      <c r="AY559" s="271" t="s">
        <v>133</v>
      </c>
    </row>
    <row r="560" s="2" customFormat="1" ht="21.75" customHeight="1">
      <c r="A560" s="38"/>
      <c r="B560" s="39"/>
      <c r="C560" s="220" t="s">
        <v>503</v>
      </c>
      <c r="D560" s="220" t="s">
        <v>135</v>
      </c>
      <c r="E560" s="221" t="s">
        <v>920</v>
      </c>
      <c r="F560" s="222" t="s">
        <v>921</v>
      </c>
      <c r="G560" s="223" t="s">
        <v>203</v>
      </c>
      <c r="H560" s="224">
        <v>1</v>
      </c>
      <c r="I560" s="225"/>
      <c r="J560" s="226">
        <f>ROUND(I560*H560,2)</f>
        <v>0</v>
      </c>
      <c r="K560" s="227"/>
      <c r="L560" s="44"/>
      <c r="M560" s="228" t="s">
        <v>1</v>
      </c>
      <c r="N560" s="229" t="s">
        <v>41</v>
      </c>
      <c r="O560" s="91"/>
      <c r="P560" s="230">
        <f>O560*H560</f>
        <v>0</v>
      </c>
      <c r="Q560" s="230">
        <v>0</v>
      </c>
      <c r="R560" s="230">
        <f>Q560*H560</f>
        <v>0</v>
      </c>
      <c r="S560" s="230">
        <v>0</v>
      </c>
      <c r="T560" s="231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32" t="s">
        <v>497</v>
      </c>
      <c r="AT560" s="232" t="s">
        <v>135</v>
      </c>
      <c r="AU560" s="232" t="s">
        <v>86</v>
      </c>
      <c r="AY560" s="17" t="s">
        <v>133</v>
      </c>
      <c r="BE560" s="233">
        <f>IF(N560="základní",J560,0)</f>
        <v>0</v>
      </c>
      <c r="BF560" s="233">
        <f>IF(N560="snížená",J560,0)</f>
        <v>0</v>
      </c>
      <c r="BG560" s="233">
        <f>IF(N560="zákl. přenesená",J560,0)</f>
        <v>0</v>
      </c>
      <c r="BH560" s="233">
        <f>IF(N560="sníž. přenesená",J560,0)</f>
        <v>0</v>
      </c>
      <c r="BI560" s="233">
        <f>IF(N560="nulová",J560,0)</f>
        <v>0</v>
      </c>
      <c r="BJ560" s="17" t="s">
        <v>84</v>
      </c>
      <c r="BK560" s="233">
        <f>ROUND(I560*H560,2)</f>
        <v>0</v>
      </c>
      <c r="BL560" s="17" t="s">
        <v>497</v>
      </c>
      <c r="BM560" s="232" t="s">
        <v>681</v>
      </c>
    </row>
    <row r="561" s="2" customFormat="1">
      <c r="A561" s="38"/>
      <c r="B561" s="39"/>
      <c r="C561" s="40"/>
      <c r="D561" s="234" t="s">
        <v>141</v>
      </c>
      <c r="E561" s="40"/>
      <c r="F561" s="235" t="s">
        <v>921</v>
      </c>
      <c r="G561" s="40"/>
      <c r="H561" s="40"/>
      <c r="I561" s="236"/>
      <c r="J561" s="40"/>
      <c r="K561" s="40"/>
      <c r="L561" s="44"/>
      <c r="M561" s="237"/>
      <c r="N561" s="238"/>
      <c r="O561" s="91"/>
      <c r="P561" s="91"/>
      <c r="Q561" s="91"/>
      <c r="R561" s="91"/>
      <c r="S561" s="91"/>
      <c r="T561" s="92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17" t="s">
        <v>141</v>
      </c>
      <c r="AU561" s="17" t="s">
        <v>86</v>
      </c>
    </row>
    <row r="562" s="15" customFormat="1">
      <c r="A562" s="15"/>
      <c r="B562" s="280"/>
      <c r="C562" s="281"/>
      <c r="D562" s="234" t="s">
        <v>143</v>
      </c>
      <c r="E562" s="282" t="s">
        <v>1</v>
      </c>
      <c r="F562" s="283" t="s">
        <v>922</v>
      </c>
      <c r="G562" s="281"/>
      <c r="H562" s="282" t="s">
        <v>1</v>
      </c>
      <c r="I562" s="284"/>
      <c r="J562" s="281"/>
      <c r="K562" s="281"/>
      <c r="L562" s="285"/>
      <c r="M562" s="286"/>
      <c r="N562" s="287"/>
      <c r="O562" s="287"/>
      <c r="P562" s="287"/>
      <c r="Q562" s="287"/>
      <c r="R562" s="287"/>
      <c r="S562" s="287"/>
      <c r="T562" s="288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89" t="s">
        <v>143</v>
      </c>
      <c r="AU562" s="289" t="s">
        <v>86</v>
      </c>
      <c r="AV562" s="15" t="s">
        <v>84</v>
      </c>
      <c r="AW562" s="15" t="s">
        <v>32</v>
      </c>
      <c r="AX562" s="15" t="s">
        <v>76</v>
      </c>
      <c r="AY562" s="289" t="s">
        <v>133</v>
      </c>
    </row>
    <row r="563" s="15" customFormat="1">
      <c r="A563" s="15"/>
      <c r="B563" s="280"/>
      <c r="C563" s="281"/>
      <c r="D563" s="234" t="s">
        <v>143</v>
      </c>
      <c r="E563" s="282" t="s">
        <v>1</v>
      </c>
      <c r="F563" s="283" t="s">
        <v>923</v>
      </c>
      <c r="G563" s="281"/>
      <c r="H563" s="282" t="s">
        <v>1</v>
      </c>
      <c r="I563" s="284"/>
      <c r="J563" s="281"/>
      <c r="K563" s="281"/>
      <c r="L563" s="285"/>
      <c r="M563" s="286"/>
      <c r="N563" s="287"/>
      <c r="O563" s="287"/>
      <c r="P563" s="287"/>
      <c r="Q563" s="287"/>
      <c r="R563" s="287"/>
      <c r="S563" s="287"/>
      <c r="T563" s="288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89" t="s">
        <v>143</v>
      </c>
      <c r="AU563" s="289" t="s">
        <v>86</v>
      </c>
      <c r="AV563" s="15" t="s">
        <v>84</v>
      </c>
      <c r="AW563" s="15" t="s">
        <v>32</v>
      </c>
      <c r="AX563" s="15" t="s">
        <v>76</v>
      </c>
      <c r="AY563" s="289" t="s">
        <v>133</v>
      </c>
    </row>
    <row r="564" s="13" customFormat="1">
      <c r="A564" s="13"/>
      <c r="B564" s="239"/>
      <c r="C564" s="240"/>
      <c r="D564" s="234" t="s">
        <v>143</v>
      </c>
      <c r="E564" s="241" t="s">
        <v>1</v>
      </c>
      <c r="F564" s="242" t="s">
        <v>848</v>
      </c>
      <c r="G564" s="240"/>
      <c r="H564" s="243">
        <v>1</v>
      </c>
      <c r="I564" s="244"/>
      <c r="J564" s="240"/>
      <c r="K564" s="240"/>
      <c r="L564" s="245"/>
      <c r="M564" s="246"/>
      <c r="N564" s="247"/>
      <c r="O564" s="247"/>
      <c r="P564" s="247"/>
      <c r="Q564" s="247"/>
      <c r="R564" s="247"/>
      <c r="S564" s="247"/>
      <c r="T564" s="248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9" t="s">
        <v>143</v>
      </c>
      <c r="AU564" s="249" t="s">
        <v>86</v>
      </c>
      <c r="AV564" s="13" t="s">
        <v>86</v>
      </c>
      <c r="AW564" s="13" t="s">
        <v>32</v>
      </c>
      <c r="AX564" s="13" t="s">
        <v>76</v>
      </c>
      <c r="AY564" s="249" t="s">
        <v>133</v>
      </c>
    </row>
    <row r="565" s="14" customFormat="1">
      <c r="A565" s="14"/>
      <c r="B565" s="261"/>
      <c r="C565" s="262"/>
      <c r="D565" s="234" t="s">
        <v>143</v>
      </c>
      <c r="E565" s="263" t="s">
        <v>1</v>
      </c>
      <c r="F565" s="264" t="s">
        <v>218</v>
      </c>
      <c r="G565" s="262"/>
      <c r="H565" s="265">
        <v>1</v>
      </c>
      <c r="I565" s="266"/>
      <c r="J565" s="262"/>
      <c r="K565" s="262"/>
      <c r="L565" s="267"/>
      <c r="M565" s="268"/>
      <c r="N565" s="269"/>
      <c r="O565" s="269"/>
      <c r="P565" s="269"/>
      <c r="Q565" s="269"/>
      <c r="R565" s="269"/>
      <c r="S565" s="269"/>
      <c r="T565" s="270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71" t="s">
        <v>143</v>
      </c>
      <c r="AU565" s="271" t="s">
        <v>86</v>
      </c>
      <c r="AV565" s="14" t="s">
        <v>139</v>
      </c>
      <c r="AW565" s="14" t="s">
        <v>32</v>
      </c>
      <c r="AX565" s="14" t="s">
        <v>84</v>
      </c>
      <c r="AY565" s="271" t="s">
        <v>133</v>
      </c>
    </row>
    <row r="566" s="2" customFormat="1" ht="37.8" customHeight="1">
      <c r="A566" s="38"/>
      <c r="B566" s="39"/>
      <c r="C566" s="220" t="s">
        <v>506</v>
      </c>
      <c r="D566" s="220" t="s">
        <v>135</v>
      </c>
      <c r="E566" s="221" t="s">
        <v>924</v>
      </c>
      <c r="F566" s="222" t="s">
        <v>925</v>
      </c>
      <c r="G566" s="223" t="s">
        <v>203</v>
      </c>
      <c r="H566" s="224">
        <v>1</v>
      </c>
      <c r="I566" s="225"/>
      <c r="J566" s="226">
        <f>ROUND(I566*H566,2)</f>
        <v>0</v>
      </c>
      <c r="K566" s="227"/>
      <c r="L566" s="44"/>
      <c r="M566" s="228" t="s">
        <v>1</v>
      </c>
      <c r="N566" s="229" t="s">
        <v>41</v>
      </c>
      <c r="O566" s="91"/>
      <c r="P566" s="230">
        <f>O566*H566</f>
        <v>0</v>
      </c>
      <c r="Q566" s="230">
        <v>0</v>
      </c>
      <c r="R566" s="230">
        <f>Q566*H566</f>
        <v>0</v>
      </c>
      <c r="S566" s="230">
        <v>0</v>
      </c>
      <c r="T566" s="231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32" t="s">
        <v>497</v>
      </c>
      <c r="AT566" s="232" t="s">
        <v>135</v>
      </c>
      <c r="AU566" s="232" t="s">
        <v>86</v>
      </c>
      <c r="AY566" s="17" t="s">
        <v>133</v>
      </c>
      <c r="BE566" s="233">
        <f>IF(N566="základní",J566,0)</f>
        <v>0</v>
      </c>
      <c r="BF566" s="233">
        <f>IF(N566="snížená",J566,0)</f>
        <v>0</v>
      </c>
      <c r="BG566" s="233">
        <f>IF(N566="zákl. přenesená",J566,0)</f>
        <v>0</v>
      </c>
      <c r="BH566" s="233">
        <f>IF(N566="sníž. přenesená",J566,0)</f>
        <v>0</v>
      </c>
      <c r="BI566" s="233">
        <f>IF(N566="nulová",J566,0)</f>
        <v>0</v>
      </c>
      <c r="BJ566" s="17" t="s">
        <v>84</v>
      </c>
      <c r="BK566" s="233">
        <f>ROUND(I566*H566,2)</f>
        <v>0</v>
      </c>
      <c r="BL566" s="17" t="s">
        <v>497</v>
      </c>
      <c r="BM566" s="232" t="s">
        <v>684</v>
      </c>
    </row>
    <row r="567" s="2" customFormat="1">
      <c r="A567" s="38"/>
      <c r="B567" s="39"/>
      <c r="C567" s="40"/>
      <c r="D567" s="234" t="s">
        <v>141</v>
      </c>
      <c r="E567" s="40"/>
      <c r="F567" s="235" t="s">
        <v>925</v>
      </c>
      <c r="G567" s="40"/>
      <c r="H567" s="40"/>
      <c r="I567" s="236"/>
      <c r="J567" s="40"/>
      <c r="K567" s="40"/>
      <c r="L567" s="44"/>
      <c r="M567" s="237"/>
      <c r="N567" s="238"/>
      <c r="O567" s="91"/>
      <c r="P567" s="91"/>
      <c r="Q567" s="91"/>
      <c r="R567" s="91"/>
      <c r="S567" s="91"/>
      <c r="T567" s="92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7" t="s">
        <v>141</v>
      </c>
      <c r="AU567" s="17" t="s">
        <v>86</v>
      </c>
    </row>
    <row r="568" s="15" customFormat="1">
      <c r="A568" s="15"/>
      <c r="B568" s="280"/>
      <c r="C568" s="281"/>
      <c r="D568" s="234" t="s">
        <v>143</v>
      </c>
      <c r="E568" s="282" t="s">
        <v>1</v>
      </c>
      <c r="F568" s="283" t="s">
        <v>915</v>
      </c>
      <c r="G568" s="281"/>
      <c r="H568" s="282" t="s">
        <v>1</v>
      </c>
      <c r="I568" s="284"/>
      <c r="J568" s="281"/>
      <c r="K568" s="281"/>
      <c r="L568" s="285"/>
      <c r="M568" s="286"/>
      <c r="N568" s="287"/>
      <c r="O568" s="287"/>
      <c r="P568" s="287"/>
      <c r="Q568" s="287"/>
      <c r="R568" s="287"/>
      <c r="S568" s="287"/>
      <c r="T568" s="288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89" t="s">
        <v>143</v>
      </c>
      <c r="AU568" s="289" t="s">
        <v>86</v>
      </c>
      <c r="AV568" s="15" t="s">
        <v>84</v>
      </c>
      <c r="AW568" s="15" t="s">
        <v>32</v>
      </c>
      <c r="AX568" s="15" t="s">
        <v>76</v>
      </c>
      <c r="AY568" s="289" t="s">
        <v>133</v>
      </c>
    </row>
    <row r="569" s="15" customFormat="1">
      <c r="A569" s="15"/>
      <c r="B569" s="280"/>
      <c r="C569" s="281"/>
      <c r="D569" s="234" t="s">
        <v>143</v>
      </c>
      <c r="E569" s="282" t="s">
        <v>1</v>
      </c>
      <c r="F569" s="283" t="s">
        <v>853</v>
      </c>
      <c r="G569" s="281"/>
      <c r="H569" s="282" t="s">
        <v>1</v>
      </c>
      <c r="I569" s="284"/>
      <c r="J569" s="281"/>
      <c r="K569" s="281"/>
      <c r="L569" s="285"/>
      <c r="M569" s="286"/>
      <c r="N569" s="287"/>
      <c r="O569" s="287"/>
      <c r="P569" s="287"/>
      <c r="Q569" s="287"/>
      <c r="R569" s="287"/>
      <c r="S569" s="287"/>
      <c r="T569" s="288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89" t="s">
        <v>143</v>
      </c>
      <c r="AU569" s="289" t="s">
        <v>86</v>
      </c>
      <c r="AV569" s="15" t="s">
        <v>84</v>
      </c>
      <c r="AW569" s="15" t="s">
        <v>32</v>
      </c>
      <c r="AX569" s="15" t="s">
        <v>76</v>
      </c>
      <c r="AY569" s="289" t="s">
        <v>133</v>
      </c>
    </row>
    <row r="570" s="15" customFormat="1">
      <c r="A570" s="15"/>
      <c r="B570" s="280"/>
      <c r="C570" s="281"/>
      <c r="D570" s="234" t="s">
        <v>143</v>
      </c>
      <c r="E570" s="282" t="s">
        <v>1</v>
      </c>
      <c r="F570" s="283" t="s">
        <v>916</v>
      </c>
      <c r="G570" s="281"/>
      <c r="H570" s="282" t="s">
        <v>1</v>
      </c>
      <c r="I570" s="284"/>
      <c r="J570" s="281"/>
      <c r="K570" s="281"/>
      <c r="L570" s="285"/>
      <c r="M570" s="286"/>
      <c r="N570" s="287"/>
      <c r="O570" s="287"/>
      <c r="P570" s="287"/>
      <c r="Q570" s="287"/>
      <c r="R570" s="287"/>
      <c r="S570" s="287"/>
      <c r="T570" s="288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89" t="s">
        <v>143</v>
      </c>
      <c r="AU570" s="289" t="s">
        <v>86</v>
      </c>
      <c r="AV570" s="15" t="s">
        <v>84</v>
      </c>
      <c r="AW570" s="15" t="s">
        <v>32</v>
      </c>
      <c r="AX570" s="15" t="s">
        <v>76</v>
      </c>
      <c r="AY570" s="289" t="s">
        <v>133</v>
      </c>
    </row>
    <row r="571" s="13" customFormat="1">
      <c r="A571" s="13"/>
      <c r="B571" s="239"/>
      <c r="C571" s="240"/>
      <c r="D571" s="234" t="s">
        <v>143</v>
      </c>
      <c r="E571" s="241" t="s">
        <v>1</v>
      </c>
      <c r="F571" s="242" t="s">
        <v>848</v>
      </c>
      <c r="G571" s="240"/>
      <c r="H571" s="243">
        <v>1</v>
      </c>
      <c r="I571" s="244"/>
      <c r="J571" s="240"/>
      <c r="K571" s="240"/>
      <c r="L571" s="245"/>
      <c r="M571" s="246"/>
      <c r="N571" s="247"/>
      <c r="O571" s="247"/>
      <c r="P571" s="247"/>
      <c r="Q571" s="247"/>
      <c r="R571" s="247"/>
      <c r="S571" s="247"/>
      <c r="T571" s="248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9" t="s">
        <v>143</v>
      </c>
      <c r="AU571" s="249" t="s">
        <v>86</v>
      </c>
      <c r="AV571" s="13" t="s">
        <v>86</v>
      </c>
      <c r="AW571" s="13" t="s">
        <v>32</v>
      </c>
      <c r="AX571" s="13" t="s">
        <v>76</v>
      </c>
      <c r="AY571" s="249" t="s">
        <v>133</v>
      </c>
    </row>
    <row r="572" s="14" customFormat="1">
      <c r="A572" s="14"/>
      <c r="B572" s="261"/>
      <c r="C572" s="262"/>
      <c r="D572" s="234" t="s">
        <v>143</v>
      </c>
      <c r="E572" s="263" t="s">
        <v>1</v>
      </c>
      <c r="F572" s="264" t="s">
        <v>218</v>
      </c>
      <c r="G572" s="262"/>
      <c r="H572" s="265">
        <v>1</v>
      </c>
      <c r="I572" s="266"/>
      <c r="J572" s="262"/>
      <c r="K572" s="262"/>
      <c r="L572" s="267"/>
      <c r="M572" s="268"/>
      <c r="N572" s="269"/>
      <c r="O572" s="269"/>
      <c r="P572" s="269"/>
      <c r="Q572" s="269"/>
      <c r="R572" s="269"/>
      <c r="S572" s="269"/>
      <c r="T572" s="27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71" t="s">
        <v>143</v>
      </c>
      <c r="AU572" s="271" t="s">
        <v>86</v>
      </c>
      <c r="AV572" s="14" t="s">
        <v>139</v>
      </c>
      <c r="AW572" s="14" t="s">
        <v>32</v>
      </c>
      <c r="AX572" s="14" t="s">
        <v>84</v>
      </c>
      <c r="AY572" s="271" t="s">
        <v>133</v>
      </c>
    </row>
    <row r="573" s="2" customFormat="1" ht="37.8" customHeight="1">
      <c r="A573" s="38"/>
      <c r="B573" s="39"/>
      <c r="C573" s="220" t="s">
        <v>513</v>
      </c>
      <c r="D573" s="220" t="s">
        <v>135</v>
      </c>
      <c r="E573" s="221" t="s">
        <v>926</v>
      </c>
      <c r="F573" s="222" t="s">
        <v>927</v>
      </c>
      <c r="G573" s="223" t="s">
        <v>203</v>
      </c>
      <c r="H573" s="224">
        <v>1</v>
      </c>
      <c r="I573" s="225"/>
      <c r="J573" s="226">
        <f>ROUND(I573*H573,2)</f>
        <v>0</v>
      </c>
      <c r="K573" s="227"/>
      <c r="L573" s="44"/>
      <c r="M573" s="228" t="s">
        <v>1</v>
      </c>
      <c r="N573" s="229" t="s">
        <v>41</v>
      </c>
      <c r="O573" s="91"/>
      <c r="P573" s="230">
        <f>O573*H573</f>
        <v>0</v>
      </c>
      <c r="Q573" s="230">
        <v>0</v>
      </c>
      <c r="R573" s="230">
        <f>Q573*H573</f>
        <v>0</v>
      </c>
      <c r="S573" s="230">
        <v>0</v>
      </c>
      <c r="T573" s="231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32" t="s">
        <v>497</v>
      </c>
      <c r="AT573" s="232" t="s">
        <v>135</v>
      </c>
      <c r="AU573" s="232" t="s">
        <v>86</v>
      </c>
      <c r="AY573" s="17" t="s">
        <v>133</v>
      </c>
      <c r="BE573" s="233">
        <f>IF(N573="základní",J573,0)</f>
        <v>0</v>
      </c>
      <c r="BF573" s="233">
        <f>IF(N573="snížená",J573,0)</f>
        <v>0</v>
      </c>
      <c r="BG573" s="233">
        <f>IF(N573="zákl. přenesená",J573,0)</f>
        <v>0</v>
      </c>
      <c r="BH573" s="233">
        <f>IF(N573="sníž. přenesená",J573,0)</f>
        <v>0</v>
      </c>
      <c r="BI573" s="233">
        <f>IF(N573="nulová",J573,0)</f>
        <v>0</v>
      </c>
      <c r="BJ573" s="17" t="s">
        <v>84</v>
      </c>
      <c r="BK573" s="233">
        <f>ROUND(I573*H573,2)</f>
        <v>0</v>
      </c>
      <c r="BL573" s="17" t="s">
        <v>497</v>
      </c>
      <c r="BM573" s="232" t="s">
        <v>687</v>
      </c>
    </row>
    <row r="574" s="2" customFormat="1">
      <c r="A574" s="38"/>
      <c r="B574" s="39"/>
      <c r="C574" s="40"/>
      <c r="D574" s="234" t="s">
        <v>141</v>
      </c>
      <c r="E574" s="40"/>
      <c r="F574" s="235" t="s">
        <v>927</v>
      </c>
      <c r="G574" s="40"/>
      <c r="H574" s="40"/>
      <c r="I574" s="236"/>
      <c r="J574" s="40"/>
      <c r="K574" s="40"/>
      <c r="L574" s="44"/>
      <c r="M574" s="237"/>
      <c r="N574" s="238"/>
      <c r="O574" s="91"/>
      <c r="P574" s="91"/>
      <c r="Q574" s="91"/>
      <c r="R574" s="91"/>
      <c r="S574" s="91"/>
      <c r="T574" s="92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141</v>
      </c>
      <c r="AU574" s="17" t="s">
        <v>86</v>
      </c>
    </row>
    <row r="575" s="15" customFormat="1">
      <c r="A575" s="15"/>
      <c r="B575" s="280"/>
      <c r="C575" s="281"/>
      <c r="D575" s="234" t="s">
        <v>143</v>
      </c>
      <c r="E575" s="282" t="s">
        <v>1</v>
      </c>
      <c r="F575" s="283" t="s">
        <v>915</v>
      </c>
      <c r="G575" s="281"/>
      <c r="H575" s="282" t="s">
        <v>1</v>
      </c>
      <c r="I575" s="284"/>
      <c r="J575" s="281"/>
      <c r="K575" s="281"/>
      <c r="L575" s="285"/>
      <c r="M575" s="286"/>
      <c r="N575" s="287"/>
      <c r="O575" s="287"/>
      <c r="P575" s="287"/>
      <c r="Q575" s="287"/>
      <c r="R575" s="287"/>
      <c r="S575" s="287"/>
      <c r="T575" s="288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89" t="s">
        <v>143</v>
      </c>
      <c r="AU575" s="289" t="s">
        <v>86</v>
      </c>
      <c r="AV575" s="15" t="s">
        <v>84</v>
      </c>
      <c r="AW575" s="15" t="s">
        <v>32</v>
      </c>
      <c r="AX575" s="15" t="s">
        <v>76</v>
      </c>
      <c r="AY575" s="289" t="s">
        <v>133</v>
      </c>
    </row>
    <row r="576" s="15" customFormat="1">
      <c r="A576" s="15"/>
      <c r="B576" s="280"/>
      <c r="C576" s="281"/>
      <c r="D576" s="234" t="s">
        <v>143</v>
      </c>
      <c r="E576" s="282" t="s">
        <v>1</v>
      </c>
      <c r="F576" s="283" t="s">
        <v>853</v>
      </c>
      <c r="G576" s="281"/>
      <c r="H576" s="282" t="s">
        <v>1</v>
      </c>
      <c r="I576" s="284"/>
      <c r="J576" s="281"/>
      <c r="K576" s="281"/>
      <c r="L576" s="285"/>
      <c r="M576" s="286"/>
      <c r="N576" s="287"/>
      <c r="O576" s="287"/>
      <c r="P576" s="287"/>
      <c r="Q576" s="287"/>
      <c r="R576" s="287"/>
      <c r="S576" s="287"/>
      <c r="T576" s="288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89" t="s">
        <v>143</v>
      </c>
      <c r="AU576" s="289" t="s">
        <v>86</v>
      </c>
      <c r="AV576" s="15" t="s">
        <v>84</v>
      </c>
      <c r="AW576" s="15" t="s">
        <v>32</v>
      </c>
      <c r="AX576" s="15" t="s">
        <v>76</v>
      </c>
      <c r="AY576" s="289" t="s">
        <v>133</v>
      </c>
    </row>
    <row r="577" s="15" customFormat="1">
      <c r="A577" s="15"/>
      <c r="B577" s="280"/>
      <c r="C577" s="281"/>
      <c r="D577" s="234" t="s">
        <v>143</v>
      </c>
      <c r="E577" s="282" t="s">
        <v>1</v>
      </c>
      <c r="F577" s="283" t="s">
        <v>928</v>
      </c>
      <c r="G577" s="281"/>
      <c r="H577" s="282" t="s">
        <v>1</v>
      </c>
      <c r="I577" s="284"/>
      <c r="J577" s="281"/>
      <c r="K577" s="281"/>
      <c r="L577" s="285"/>
      <c r="M577" s="286"/>
      <c r="N577" s="287"/>
      <c r="O577" s="287"/>
      <c r="P577" s="287"/>
      <c r="Q577" s="287"/>
      <c r="R577" s="287"/>
      <c r="S577" s="287"/>
      <c r="T577" s="288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89" t="s">
        <v>143</v>
      </c>
      <c r="AU577" s="289" t="s">
        <v>86</v>
      </c>
      <c r="AV577" s="15" t="s">
        <v>84</v>
      </c>
      <c r="AW577" s="15" t="s">
        <v>32</v>
      </c>
      <c r="AX577" s="15" t="s">
        <v>76</v>
      </c>
      <c r="AY577" s="289" t="s">
        <v>133</v>
      </c>
    </row>
    <row r="578" s="13" customFormat="1">
      <c r="A578" s="13"/>
      <c r="B578" s="239"/>
      <c r="C578" s="240"/>
      <c r="D578" s="234" t="s">
        <v>143</v>
      </c>
      <c r="E578" s="241" t="s">
        <v>1</v>
      </c>
      <c r="F578" s="242" t="s">
        <v>848</v>
      </c>
      <c r="G578" s="240"/>
      <c r="H578" s="243">
        <v>1</v>
      </c>
      <c r="I578" s="244"/>
      <c r="J578" s="240"/>
      <c r="K578" s="240"/>
      <c r="L578" s="245"/>
      <c r="M578" s="246"/>
      <c r="N578" s="247"/>
      <c r="O578" s="247"/>
      <c r="P578" s="247"/>
      <c r="Q578" s="247"/>
      <c r="R578" s="247"/>
      <c r="S578" s="247"/>
      <c r="T578" s="248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9" t="s">
        <v>143</v>
      </c>
      <c r="AU578" s="249" t="s">
        <v>86</v>
      </c>
      <c r="AV578" s="13" t="s">
        <v>86</v>
      </c>
      <c r="AW578" s="13" t="s">
        <v>32</v>
      </c>
      <c r="AX578" s="13" t="s">
        <v>76</v>
      </c>
      <c r="AY578" s="249" t="s">
        <v>133</v>
      </c>
    </row>
    <row r="579" s="14" customFormat="1">
      <c r="A579" s="14"/>
      <c r="B579" s="261"/>
      <c r="C579" s="262"/>
      <c r="D579" s="234" t="s">
        <v>143</v>
      </c>
      <c r="E579" s="263" t="s">
        <v>1</v>
      </c>
      <c r="F579" s="264" t="s">
        <v>218</v>
      </c>
      <c r="G579" s="262"/>
      <c r="H579" s="265">
        <v>1</v>
      </c>
      <c r="I579" s="266"/>
      <c r="J579" s="262"/>
      <c r="K579" s="262"/>
      <c r="L579" s="267"/>
      <c r="M579" s="268"/>
      <c r="N579" s="269"/>
      <c r="O579" s="269"/>
      <c r="P579" s="269"/>
      <c r="Q579" s="269"/>
      <c r="R579" s="269"/>
      <c r="S579" s="269"/>
      <c r="T579" s="270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71" t="s">
        <v>143</v>
      </c>
      <c r="AU579" s="271" t="s">
        <v>86</v>
      </c>
      <c r="AV579" s="14" t="s">
        <v>139</v>
      </c>
      <c r="AW579" s="14" t="s">
        <v>32</v>
      </c>
      <c r="AX579" s="14" t="s">
        <v>84</v>
      </c>
      <c r="AY579" s="271" t="s">
        <v>133</v>
      </c>
    </row>
    <row r="580" s="2" customFormat="1" ht="37.8" customHeight="1">
      <c r="A580" s="38"/>
      <c r="B580" s="39"/>
      <c r="C580" s="220" t="s">
        <v>575</v>
      </c>
      <c r="D580" s="220" t="s">
        <v>135</v>
      </c>
      <c r="E580" s="221" t="s">
        <v>929</v>
      </c>
      <c r="F580" s="222" t="s">
        <v>930</v>
      </c>
      <c r="G580" s="223" t="s">
        <v>203</v>
      </c>
      <c r="H580" s="224">
        <v>1</v>
      </c>
      <c r="I580" s="225"/>
      <c r="J580" s="226">
        <f>ROUND(I580*H580,2)</f>
        <v>0</v>
      </c>
      <c r="K580" s="227"/>
      <c r="L580" s="44"/>
      <c r="M580" s="228" t="s">
        <v>1</v>
      </c>
      <c r="N580" s="229" t="s">
        <v>41</v>
      </c>
      <c r="O580" s="91"/>
      <c r="P580" s="230">
        <f>O580*H580</f>
        <v>0</v>
      </c>
      <c r="Q580" s="230">
        <v>0</v>
      </c>
      <c r="R580" s="230">
        <f>Q580*H580</f>
        <v>0</v>
      </c>
      <c r="S580" s="230">
        <v>0</v>
      </c>
      <c r="T580" s="231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32" t="s">
        <v>497</v>
      </c>
      <c r="AT580" s="232" t="s">
        <v>135</v>
      </c>
      <c r="AU580" s="232" t="s">
        <v>86</v>
      </c>
      <c r="AY580" s="17" t="s">
        <v>133</v>
      </c>
      <c r="BE580" s="233">
        <f>IF(N580="základní",J580,0)</f>
        <v>0</v>
      </c>
      <c r="BF580" s="233">
        <f>IF(N580="snížená",J580,0)</f>
        <v>0</v>
      </c>
      <c r="BG580" s="233">
        <f>IF(N580="zákl. přenesená",J580,0)</f>
        <v>0</v>
      </c>
      <c r="BH580" s="233">
        <f>IF(N580="sníž. přenesená",J580,0)</f>
        <v>0</v>
      </c>
      <c r="BI580" s="233">
        <f>IF(N580="nulová",J580,0)</f>
        <v>0</v>
      </c>
      <c r="BJ580" s="17" t="s">
        <v>84</v>
      </c>
      <c r="BK580" s="233">
        <f>ROUND(I580*H580,2)</f>
        <v>0</v>
      </c>
      <c r="BL580" s="17" t="s">
        <v>497</v>
      </c>
      <c r="BM580" s="232" t="s">
        <v>691</v>
      </c>
    </row>
    <row r="581" s="2" customFormat="1">
      <c r="A581" s="38"/>
      <c r="B581" s="39"/>
      <c r="C581" s="40"/>
      <c r="D581" s="234" t="s">
        <v>141</v>
      </c>
      <c r="E581" s="40"/>
      <c r="F581" s="235" t="s">
        <v>930</v>
      </c>
      <c r="G581" s="40"/>
      <c r="H581" s="40"/>
      <c r="I581" s="236"/>
      <c r="J581" s="40"/>
      <c r="K581" s="40"/>
      <c r="L581" s="44"/>
      <c r="M581" s="237"/>
      <c r="N581" s="238"/>
      <c r="O581" s="91"/>
      <c r="P581" s="91"/>
      <c r="Q581" s="91"/>
      <c r="R581" s="91"/>
      <c r="S581" s="91"/>
      <c r="T581" s="92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T581" s="17" t="s">
        <v>141</v>
      </c>
      <c r="AU581" s="17" t="s">
        <v>86</v>
      </c>
    </row>
    <row r="582" s="15" customFormat="1">
      <c r="A582" s="15"/>
      <c r="B582" s="280"/>
      <c r="C582" s="281"/>
      <c r="D582" s="234" t="s">
        <v>143</v>
      </c>
      <c r="E582" s="282" t="s">
        <v>1</v>
      </c>
      <c r="F582" s="283" t="s">
        <v>915</v>
      </c>
      <c r="G582" s="281"/>
      <c r="H582" s="282" t="s">
        <v>1</v>
      </c>
      <c r="I582" s="284"/>
      <c r="J582" s="281"/>
      <c r="K582" s="281"/>
      <c r="L582" s="285"/>
      <c r="M582" s="286"/>
      <c r="N582" s="287"/>
      <c r="O582" s="287"/>
      <c r="P582" s="287"/>
      <c r="Q582" s="287"/>
      <c r="R582" s="287"/>
      <c r="S582" s="287"/>
      <c r="T582" s="288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89" t="s">
        <v>143</v>
      </c>
      <c r="AU582" s="289" t="s">
        <v>86</v>
      </c>
      <c r="AV582" s="15" t="s">
        <v>84</v>
      </c>
      <c r="AW582" s="15" t="s">
        <v>32</v>
      </c>
      <c r="AX582" s="15" t="s">
        <v>76</v>
      </c>
      <c r="AY582" s="289" t="s">
        <v>133</v>
      </c>
    </row>
    <row r="583" s="15" customFormat="1">
      <c r="A583" s="15"/>
      <c r="B583" s="280"/>
      <c r="C583" s="281"/>
      <c r="D583" s="234" t="s">
        <v>143</v>
      </c>
      <c r="E583" s="282" t="s">
        <v>1</v>
      </c>
      <c r="F583" s="283" t="s">
        <v>853</v>
      </c>
      <c r="G583" s="281"/>
      <c r="H583" s="282" t="s">
        <v>1</v>
      </c>
      <c r="I583" s="284"/>
      <c r="J583" s="281"/>
      <c r="K583" s="281"/>
      <c r="L583" s="285"/>
      <c r="M583" s="286"/>
      <c r="N583" s="287"/>
      <c r="O583" s="287"/>
      <c r="P583" s="287"/>
      <c r="Q583" s="287"/>
      <c r="R583" s="287"/>
      <c r="S583" s="287"/>
      <c r="T583" s="288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89" t="s">
        <v>143</v>
      </c>
      <c r="AU583" s="289" t="s">
        <v>86</v>
      </c>
      <c r="AV583" s="15" t="s">
        <v>84</v>
      </c>
      <c r="AW583" s="15" t="s">
        <v>32</v>
      </c>
      <c r="AX583" s="15" t="s">
        <v>76</v>
      </c>
      <c r="AY583" s="289" t="s">
        <v>133</v>
      </c>
    </row>
    <row r="584" s="15" customFormat="1">
      <c r="A584" s="15"/>
      <c r="B584" s="280"/>
      <c r="C584" s="281"/>
      <c r="D584" s="234" t="s">
        <v>143</v>
      </c>
      <c r="E584" s="282" t="s">
        <v>1</v>
      </c>
      <c r="F584" s="283" t="s">
        <v>931</v>
      </c>
      <c r="G584" s="281"/>
      <c r="H584" s="282" t="s">
        <v>1</v>
      </c>
      <c r="I584" s="284"/>
      <c r="J584" s="281"/>
      <c r="K584" s="281"/>
      <c r="L584" s="285"/>
      <c r="M584" s="286"/>
      <c r="N584" s="287"/>
      <c r="O584" s="287"/>
      <c r="P584" s="287"/>
      <c r="Q584" s="287"/>
      <c r="R584" s="287"/>
      <c r="S584" s="287"/>
      <c r="T584" s="288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89" t="s">
        <v>143</v>
      </c>
      <c r="AU584" s="289" t="s">
        <v>86</v>
      </c>
      <c r="AV584" s="15" t="s">
        <v>84</v>
      </c>
      <c r="AW584" s="15" t="s">
        <v>32</v>
      </c>
      <c r="AX584" s="15" t="s">
        <v>76</v>
      </c>
      <c r="AY584" s="289" t="s">
        <v>133</v>
      </c>
    </row>
    <row r="585" s="13" customFormat="1">
      <c r="A585" s="13"/>
      <c r="B585" s="239"/>
      <c r="C585" s="240"/>
      <c r="D585" s="234" t="s">
        <v>143</v>
      </c>
      <c r="E585" s="241" t="s">
        <v>1</v>
      </c>
      <c r="F585" s="242" t="s">
        <v>848</v>
      </c>
      <c r="G585" s="240"/>
      <c r="H585" s="243">
        <v>1</v>
      </c>
      <c r="I585" s="244"/>
      <c r="J585" s="240"/>
      <c r="K585" s="240"/>
      <c r="L585" s="245"/>
      <c r="M585" s="246"/>
      <c r="N585" s="247"/>
      <c r="O585" s="247"/>
      <c r="P585" s="247"/>
      <c r="Q585" s="247"/>
      <c r="R585" s="247"/>
      <c r="S585" s="247"/>
      <c r="T585" s="248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9" t="s">
        <v>143</v>
      </c>
      <c r="AU585" s="249" t="s">
        <v>86</v>
      </c>
      <c r="AV585" s="13" t="s">
        <v>86</v>
      </c>
      <c r="AW585" s="13" t="s">
        <v>32</v>
      </c>
      <c r="AX585" s="13" t="s">
        <v>76</v>
      </c>
      <c r="AY585" s="249" t="s">
        <v>133</v>
      </c>
    </row>
    <row r="586" s="14" customFormat="1">
      <c r="A586" s="14"/>
      <c r="B586" s="261"/>
      <c r="C586" s="262"/>
      <c r="D586" s="234" t="s">
        <v>143</v>
      </c>
      <c r="E586" s="263" t="s">
        <v>1</v>
      </c>
      <c r="F586" s="264" t="s">
        <v>218</v>
      </c>
      <c r="G586" s="262"/>
      <c r="H586" s="265">
        <v>1</v>
      </c>
      <c r="I586" s="266"/>
      <c r="J586" s="262"/>
      <c r="K586" s="262"/>
      <c r="L586" s="267"/>
      <c r="M586" s="268"/>
      <c r="N586" s="269"/>
      <c r="O586" s="269"/>
      <c r="P586" s="269"/>
      <c r="Q586" s="269"/>
      <c r="R586" s="269"/>
      <c r="S586" s="269"/>
      <c r="T586" s="270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71" t="s">
        <v>143</v>
      </c>
      <c r="AU586" s="271" t="s">
        <v>86</v>
      </c>
      <c r="AV586" s="14" t="s">
        <v>139</v>
      </c>
      <c r="AW586" s="14" t="s">
        <v>32</v>
      </c>
      <c r="AX586" s="14" t="s">
        <v>84</v>
      </c>
      <c r="AY586" s="271" t="s">
        <v>133</v>
      </c>
    </row>
    <row r="587" s="2" customFormat="1" ht="24.15" customHeight="1">
      <c r="A587" s="38"/>
      <c r="B587" s="39"/>
      <c r="C587" s="220" t="s">
        <v>688</v>
      </c>
      <c r="D587" s="220" t="s">
        <v>135</v>
      </c>
      <c r="E587" s="221" t="s">
        <v>932</v>
      </c>
      <c r="F587" s="222" t="s">
        <v>933</v>
      </c>
      <c r="G587" s="223" t="s">
        <v>203</v>
      </c>
      <c r="H587" s="224">
        <v>1</v>
      </c>
      <c r="I587" s="225"/>
      <c r="J587" s="226">
        <f>ROUND(I587*H587,2)</f>
        <v>0</v>
      </c>
      <c r="K587" s="227"/>
      <c r="L587" s="44"/>
      <c r="M587" s="228" t="s">
        <v>1</v>
      </c>
      <c r="N587" s="229" t="s">
        <v>41</v>
      </c>
      <c r="O587" s="91"/>
      <c r="P587" s="230">
        <f>O587*H587</f>
        <v>0</v>
      </c>
      <c r="Q587" s="230">
        <v>0</v>
      </c>
      <c r="R587" s="230">
        <f>Q587*H587</f>
        <v>0</v>
      </c>
      <c r="S587" s="230">
        <v>0</v>
      </c>
      <c r="T587" s="231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32" t="s">
        <v>497</v>
      </c>
      <c r="AT587" s="232" t="s">
        <v>135</v>
      </c>
      <c r="AU587" s="232" t="s">
        <v>86</v>
      </c>
      <c r="AY587" s="17" t="s">
        <v>133</v>
      </c>
      <c r="BE587" s="233">
        <f>IF(N587="základní",J587,0)</f>
        <v>0</v>
      </c>
      <c r="BF587" s="233">
        <f>IF(N587="snížená",J587,0)</f>
        <v>0</v>
      </c>
      <c r="BG587" s="233">
        <f>IF(N587="zákl. přenesená",J587,0)</f>
        <v>0</v>
      </c>
      <c r="BH587" s="233">
        <f>IF(N587="sníž. přenesená",J587,0)</f>
        <v>0</v>
      </c>
      <c r="BI587" s="233">
        <f>IF(N587="nulová",J587,0)</f>
        <v>0</v>
      </c>
      <c r="BJ587" s="17" t="s">
        <v>84</v>
      </c>
      <c r="BK587" s="233">
        <f>ROUND(I587*H587,2)</f>
        <v>0</v>
      </c>
      <c r="BL587" s="17" t="s">
        <v>497</v>
      </c>
      <c r="BM587" s="232" t="s">
        <v>697</v>
      </c>
    </row>
    <row r="588" s="2" customFormat="1">
      <c r="A588" s="38"/>
      <c r="B588" s="39"/>
      <c r="C588" s="40"/>
      <c r="D588" s="234" t="s">
        <v>141</v>
      </c>
      <c r="E588" s="40"/>
      <c r="F588" s="235" t="s">
        <v>933</v>
      </c>
      <c r="G588" s="40"/>
      <c r="H588" s="40"/>
      <c r="I588" s="236"/>
      <c r="J588" s="40"/>
      <c r="K588" s="40"/>
      <c r="L588" s="44"/>
      <c r="M588" s="237"/>
      <c r="N588" s="238"/>
      <c r="O588" s="91"/>
      <c r="P588" s="91"/>
      <c r="Q588" s="91"/>
      <c r="R588" s="91"/>
      <c r="S588" s="91"/>
      <c r="T588" s="92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T588" s="17" t="s">
        <v>141</v>
      </c>
      <c r="AU588" s="17" t="s">
        <v>86</v>
      </c>
    </row>
    <row r="589" s="15" customFormat="1">
      <c r="A589" s="15"/>
      <c r="B589" s="280"/>
      <c r="C589" s="281"/>
      <c r="D589" s="234" t="s">
        <v>143</v>
      </c>
      <c r="E589" s="282" t="s">
        <v>1</v>
      </c>
      <c r="F589" s="283" t="s">
        <v>915</v>
      </c>
      <c r="G589" s="281"/>
      <c r="H589" s="282" t="s">
        <v>1</v>
      </c>
      <c r="I589" s="284"/>
      <c r="J589" s="281"/>
      <c r="K589" s="281"/>
      <c r="L589" s="285"/>
      <c r="M589" s="286"/>
      <c r="N589" s="287"/>
      <c r="O589" s="287"/>
      <c r="P589" s="287"/>
      <c r="Q589" s="287"/>
      <c r="R589" s="287"/>
      <c r="S589" s="287"/>
      <c r="T589" s="288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89" t="s">
        <v>143</v>
      </c>
      <c r="AU589" s="289" t="s">
        <v>86</v>
      </c>
      <c r="AV589" s="15" t="s">
        <v>84</v>
      </c>
      <c r="AW589" s="15" t="s">
        <v>32</v>
      </c>
      <c r="AX589" s="15" t="s">
        <v>76</v>
      </c>
      <c r="AY589" s="289" t="s">
        <v>133</v>
      </c>
    </row>
    <row r="590" s="15" customFormat="1">
      <c r="A590" s="15"/>
      <c r="B590" s="280"/>
      <c r="C590" s="281"/>
      <c r="D590" s="234" t="s">
        <v>143</v>
      </c>
      <c r="E590" s="282" t="s">
        <v>1</v>
      </c>
      <c r="F590" s="283" t="s">
        <v>853</v>
      </c>
      <c r="G590" s="281"/>
      <c r="H590" s="282" t="s">
        <v>1</v>
      </c>
      <c r="I590" s="284"/>
      <c r="J590" s="281"/>
      <c r="K590" s="281"/>
      <c r="L590" s="285"/>
      <c r="M590" s="286"/>
      <c r="N590" s="287"/>
      <c r="O590" s="287"/>
      <c r="P590" s="287"/>
      <c r="Q590" s="287"/>
      <c r="R590" s="287"/>
      <c r="S590" s="287"/>
      <c r="T590" s="288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89" t="s">
        <v>143</v>
      </c>
      <c r="AU590" s="289" t="s">
        <v>86</v>
      </c>
      <c r="AV590" s="15" t="s">
        <v>84</v>
      </c>
      <c r="AW590" s="15" t="s">
        <v>32</v>
      </c>
      <c r="AX590" s="15" t="s">
        <v>76</v>
      </c>
      <c r="AY590" s="289" t="s">
        <v>133</v>
      </c>
    </row>
    <row r="591" s="13" customFormat="1">
      <c r="A591" s="13"/>
      <c r="B591" s="239"/>
      <c r="C591" s="240"/>
      <c r="D591" s="234" t="s">
        <v>143</v>
      </c>
      <c r="E591" s="241" t="s">
        <v>1</v>
      </c>
      <c r="F591" s="242" t="s">
        <v>848</v>
      </c>
      <c r="G591" s="240"/>
      <c r="H591" s="243">
        <v>1</v>
      </c>
      <c r="I591" s="244"/>
      <c r="J591" s="240"/>
      <c r="K591" s="240"/>
      <c r="L591" s="245"/>
      <c r="M591" s="246"/>
      <c r="N591" s="247"/>
      <c r="O591" s="247"/>
      <c r="P591" s="247"/>
      <c r="Q591" s="247"/>
      <c r="R591" s="247"/>
      <c r="S591" s="247"/>
      <c r="T591" s="248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9" t="s">
        <v>143</v>
      </c>
      <c r="AU591" s="249" t="s">
        <v>86</v>
      </c>
      <c r="AV591" s="13" t="s">
        <v>86</v>
      </c>
      <c r="AW591" s="13" t="s">
        <v>32</v>
      </c>
      <c r="AX591" s="13" t="s">
        <v>76</v>
      </c>
      <c r="AY591" s="249" t="s">
        <v>133</v>
      </c>
    </row>
    <row r="592" s="14" customFormat="1">
      <c r="A592" s="14"/>
      <c r="B592" s="261"/>
      <c r="C592" s="262"/>
      <c r="D592" s="234" t="s">
        <v>143</v>
      </c>
      <c r="E592" s="263" t="s">
        <v>1</v>
      </c>
      <c r="F592" s="264" t="s">
        <v>218</v>
      </c>
      <c r="G592" s="262"/>
      <c r="H592" s="265">
        <v>1</v>
      </c>
      <c r="I592" s="266"/>
      <c r="J592" s="262"/>
      <c r="K592" s="262"/>
      <c r="L592" s="267"/>
      <c r="M592" s="268"/>
      <c r="N592" s="269"/>
      <c r="O592" s="269"/>
      <c r="P592" s="269"/>
      <c r="Q592" s="269"/>
      <c r="R592" s="269"/>
      <c r="S592" s="269"/>
      <c r="T592" s="270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71" t="s">
        <v>143</v>
      </c>
      <c r="AU592" s="271" t="s">
        <v>86</v>
      </c>
      <c r="AV592" s="14" t="s">
        <v>139</v>
      </c>
      <c r="AW592" s="14" t="s">
        <v>32</v>
      </c>
      <c r="AX592" s="14" t="s">
        <v>84</v>
      </c>
      <c r="AY592" s="271" t="s">
        <v>133</v>
      </c>
    </row>
    <row r="593" s="2" customFormat="1" ht="24.15" customHeight="1">
      <c r="A593" s="38"/>
      <c r="B593" s="39"/>
      <c r="C593" s="220" t="s">
        <v>578</v>
      </c>
      <c r="D593" s="220" t="s">
        <v>135</v>
      </c>
      <c r="E593" s="221" t="s">
        <v>934</v>
      </c>
      <c r="F593" s="222" t="s">
        <v>935</v>
      </c>
      <c r="G593" s="223" t="s">
        <v>203</v>
      </c>
      <c r="H593" s="224">
        <v>1</v>
      </c>
      <c r="I593" s="225"/>
      <c r="J593" s="226">
        <f>ROUND(I593*H593,2)</f>
        <v>0</v>
      </c>
      <c r="K593" s="227"/>
      <c r="L593" s="44"/>
      <c r="M593" s="228" t="s">
        <v>1</v>
      </c>
      <c r="N593" s="229" t="s">
        <v>41</v>
      </c>
      <c r="O593" s="91"/>
      <c r="P593" s="230">
        <f>O593*H593</f>
        <v>0</v>
      </c>
      <c r="Q593" s="230">
        <v>0</v>
      </c>
      <c r="R593" s="230">
        <f>Q593*H593</f>
        <v>0</v>
      </c>
      <c r="S593" s="230">
        <v>0</v>
      </c>
      <c r="T593" s="231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32" t="s">
        <v>497</v>
      </c>
      <c r="AT593" s="232" t="s">
        <v>135</v>
      </c>
      <c r="AU593" s="232" t="s">
        <v>86</v>
      </c>
      <c r="AY593" s="17" t="s">
        <v>133</v>
      </c>
      <c r="BE593" s="233">
        <f>IF(N593="základní",J593,0)</f>
        <v>0</v>
      </c>
      <c r="BF593" s="233">
        <f>IF(N593="snížená",J593,0)</f>
        <v>0</v>
      </c>
      <c r="BG593" s="233">
        <f>IF(N593="zákl. přenesená",J593,0)</f>
        <v>0</v>
      </c>
      <c r="BH593" s="233">
        <f>IF(N593="sníž. přenesená",J593,0)</f>
        <v>0</v>
      </c>
      <c r="BI593" s="233">
        <f>IF(N593="nulová",J593,0)</f>
        <v>0</v>
      </c>
      <c r="BJ593" s="17" t="s">
        <v>84</v>
      </c>
      <c r="BK593" s="233">
        <f>ROUND(I593*H593,2)</f>
        <v>0</v>
      </c>
      <c r="BL593" s="17" t="s">
        <v>497</v>
      </c>
      <c r="BM593" s="232" t="s">
        <v>702</v>
      </c>
    </row>
    <row r="594" s="2" customFormat="1">
      <c r="A594" s="38"/>
      <c r="B594" s="39"/>
      <c r="C594" s="40"/>
      <c r="D594" s="234" t="s">
        <v>141</v>
      </c>
      <c r="E594" s="40"/>
      <c r="F594" s="235" t="s">
        <v>935</v>
      </c>
      <c r="G594" s="40"/>
      <c r="H594" s="40"/>
      <c r="I594" s="236"/>
      <c r="J594" s="40"/>
      <c r="K594" s="40"/>
      <c r="L594" s="44"/>
      <c r="M594" s="237"/>
      <c r="N594" s="238"/>
      <c r="O594" s="91"/>
      <c r="P594" s="91"/>
      <c r="Q594" s="91"/>
      <c r="R594" s="91"/>
      <c r="S594" s="91"/>
      <c r="T594" s="92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T594" s="17" t="s">
        <v>141</v>
      </c>
      <c r="AU594" s="17" t="s">
        <v>86</v>
      </c>
    </row>
    <row r="595" s="15" customFormat="1">
      <c r="A595" s="15"/>
      <c r="B595" s="280"/>
      <c r="C595" s="281"/>
      <c r="D595" s="234" t="s">
        <v>143</v>
      </c>
      <c r="E595" s="282" t="s">
        <v>1</v>
      </c>
      <c r="F595" s="283" t="s">
        <v>922</v>
      </c>
      <c r="G595" s="281"/>
      <c r="H595" s="282" t="s">
        <v>1</v>
      </c>
      <c r="I595" s="284"/>
      <c r="J595" s="281"/>
      <c r="K595" s="281"/>
      <c r="L595" s="285"/>
      <c r="M595" s="286"/>
      <c r="N595" s="287"/>
      <c r="O595" s="287"/>
      <c r="P595" s="287"/>
      <c r="Q595" s="287"/>
      <c r="R595" s="287"/>
      <c r="S595" s="287"/>
      <c r="T595" s="288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89" t="s">
        <v>143</v>
      </c>
      <c r="AU595" s="289" t="s">
        <v>86</v>
      </c>
      <c r="AV595" s="15" t="s">
        <v>84</v>
      </c>
      <c r="AW595" s="15" t="s">
        <v>32</v>
      </c>
      <c r="AX595" s="15" t="s">
        <v>76</v>
      </c>
      <c r="AY595" s="289" t="s">
        <v>133</v>
      </c>
    </row>
    <row r="596" s="13" customFormat="1">
      <c r="A596" s="13"/>
      <c r="B596" s="239"/>
      <c r="C596" s="240"/>
      <c r="D596" s="234" t="s">
        <v>143</v>
      </c>
      <c r="E596" s="241" t="s">
        <v>1</v>
      </c>
      <c r="F596" s="242" t="s">
        <v>848</v>
      </c>
      <c r="G596" s="240"/>
      <c r="H596" s="243">
        <v>1</v>
      </c>
      <c r="I596" s="244"/>
      <c r="J596" s="240"/>
      <c r="K596" s="240"/>
      <c r="L596" s="245"/>
      <c r="M596" s="246"/>
      <c r="N596" s="247"/>
      <c r="O596" s="247"/>
      <c r="P596" s="247"/>
      <c r="Q596" s="247"/>
      <c r="R596" s="247"/>
      <c r="S596" s="247"/>
      <c r="T596" s="248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9" t="s">
        <v>143</v>
      </c>
      <c r="AU596" s="249" t="s">
        <v>86</v>
      </c>
      <c r="AV596" s="13" t="s">
        <v>86</v>
      </c>
      <c r="AW596" s="13" t="s">
        <v>32</v>
      </c>
      <c r="AX596" s="13" t="s">
        <v>76</v>
      </c>
      <c r="AY596" s="249" t="s">
        <v>133</v>
      </c>
    </row>
    <row r="597" s="14" customFormat="1">
      <c r="A597" s="14"/>
      <c r="B597" s="261"/>
      <c r="C597" s="262"/>
      <c r="D597" s="234" t="s">
        <v>143</v>
      </c>
      <c r="E597" s="263" t="s">
        <v>1</v>
      </c>
      <c r="F597" s="264" t="s">
        <v>218</v>
      </c>
      <c r="G597" s="262"/>
      <c r="H597" s="265">
        <v>1</v>
      </c>
      <c r="I597" s="266"/>
      <c r="J597" s="262"/>
      <c r="K597" s="262"/>
      <c r="L597" s="267"/>
      <c r="M597" s="268"/>
      <c r="N597" s="269"/>
      <c r="O597" s="269"/>
      <c r="P597" s="269"/>
      <c r="Q597" s="269"/>
      <c r="R597" s="269"/>
      <c r="S597" s="269"/>
      <c r="T597" s="270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71" t="s">
        <v>143</v>
      </c>
      <c r="AU597" s="271" t="s">
        <v>86</v>
      </c>
      <c r="AV597" s="14" t="s">
        <v>139</v>
      </c>
      <c r="AW597" s="14" t="s">
        <v>32</v>
      </c>
      <c r="AX597" s="14" t="s">
        <v>84</v>
      </c>
      <c r="AY597" s="271" t="s">
        <v>133</v>
      </c>
    </row>
    <row r="598" s="2" customFormat="1" ht="33" customHeight="1">
      <c r="A598" s="38"/>
      <c r="B598" s="39"/>
      <c r="C598" s="220" t="s">
        <v>699</v>
      </c>
      <c r="D598" s="220" t="s">
        <v>135</v>
      </c>
      <c r="E598" s="221" t="s">
        <v>936</v>
      </c>
      <c r="F598" s="222" t="s">
        <v>937</v>
      </c>
      <c r="G598" s="223" t="s">
        <v>203</v>
      </c>
      <c r="H598" s="224">
        <v>1</v>
      </c>
      <c r="I598" s="225"/>
      <c r="J598" s="226">
        <f>ROUND(I598*H598,2)</f>
        <v>0</v>
      </c>
      <c r="K598" s="227"/>
      <c r="L598" s="44"/>
      <c r="M598" s="228" t="s">
        <v>1</v>
      </c>
      <c r="N598" s="229" t="s">
        <v>41</v>
      </c>
      <c r="O598" s="91"/>
      <c r="P598" s="230">
        <f>O598*H598</f>
        <v>0</v>
      </c>
      <c r="Q598" s="230">
        <v>0</v>
      </c>
      <c r="R598" s="230">
        <f>Q598*H598</f>
        <v>0</v>
      </c>
      <c r="S598" s="230">
        <v>0</v>
      </c>
      <c r="T598" s="231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32" t="s">
        <v>497</v>
      </c>
      <c r="AT598" s="232" t="s">
        <v>135</v>
      </c>
      <c r="AU598" s="232" t="s">
        <v>86</v>
      </c>
      <c r="AY598" s="17" t="s">
        <v>133</v>
      </c>
      <c r="BE598" s="233">
        <f>IF(N598="základní",J598,0)</f>
        <v>0</v>
      </c>
      <c r="BF598" s="233">
        <f>IF(N598="snížená",J598,0)</f>
        <v>0</v>
      </c>
      <c r="BG598" s="233">
        <f>IF(N598="zákl. přenesená",J598,0)</f>
        <v>0</v>
      </c>
      <c r="BH598" s="233">
        <f>IF(N598="sníž. přenesená",J598,0)</f>
        <v>0</v>
      </c>
      <c r="BI598" s="233">
        <f>IF(N598="nulová",J598,0)</f>
        <v>0</v>
      </c>
      <c r="BJ598" s="17" t="s">
        <v>84</v>
      </c>
      <c r="BK598" s="233">
        <f>ROUND(I598*H598,2)</f>
        <v>0</v>
      </c>
      <c r="BL598" s="17" t="s">
        <v>497</v>
      </c>
      <c r="BM598" s="232" t="s">
        <v>706</v>
      </c>
    </row>
    <row r="599" s="2" customFormat="1">
      <c r="A599" s="38"/>
      <c r="B599" s="39"/>
      <c r="C599" s="40"/>
      <c r="D599" s="234" t="s">
        <v>141</v>
      </c>
      <c r="E599" s="40"/>
      <c r="F599" s="235" t="s">
        <v>937</v>
      </c>
      <c r="G599" s="40"/>
      <c r="H599" s="40"/>
      <c r="I599" s="236"/>
      <c r="J599" s="40"/>
      <c r="K599" s="40"/>
      <c r="L599" s="44"/>
      <c r="M599" s="237"/>
      <c r="N599" s="238"/>
      <c r="O599" s="91"/>
      <c r="P599" s="91"/>
      <c r="Q599" s="91"/>
      <c r="R599" s="91"/>
      <c r="S599" s="91"/>
      <c r="T599" s="92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T599" s="17" t="s">
        <v>141</v>
      </c>
      <c r="AU599" s="17" t="s">
        <v>86</v>
      </c>
    </row>
    <row r="600" s="15" customFormat="1">
      <c r="A600" s="15"/>
      <c r="B600" s="280"/>
      <c r="C600" s="281"/>
      <c r="D600" s="234" t="s">
        <v>143</v>
      </c>
      <c r="E600" s="282" t="s">
        <v>1</v>
      </c>
      <c r="F600" s="283" t="s">
        <v>922</v>
      </c>
      <c r="G600" s="281"/>
      <c r="H600" s="282" t="s">
        <v>1</v>
      </c>
      <c r="I600" s="284"/>
      <c r="J600" s="281"/>
      <c r="K600" s="281"/>
      <c r="L600" s="285"/>
      <c r="M600" s="286"/>
      <c r="N600" s="287"/>
      <c r="O600" s="287"/>
      <c r="P600" s="287"/>
      <c r="Q600" s="287"/>
      <c r="R600" s="287"/>
      <c r="S600" s="287"/>
      <c r="T600" s="288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89" t="s">
        <v>143</v>
      </c>
      <c r="AU600" s="289" t="s">
        <v>86</v>
      </c>
      <c r="AV600" s="15" t="s">
        <v>84</v>
      </c>
      <c r="AW600" s="15" t="s">
        <v>32</v>
      </c>
      <c r="AX600" s="15" t="s">
        <v>76</v>
      </c>
      <c r="AY600" s="289" t="s">
        <v>133</v>
      </c>
    </row>
    <row r="601" s="13" customFormat="1">
      <c r="A601" s="13"/>
      <c r="B601" s="239"/>
      <c r="C601" s="240"/>
      <c r="D601" s="234" t="s">
        <v>143</v>
      </c>
      <c r="E601" s="241" t="s">
        <v>1</v>
      </c>
      <c r="F601" s="242" t="s">
        <v>848</v>
      </c>
      <c r="G601" s="240"/>
      <c r="H601" s="243">
        <v>1</v>
      </c>
      <c r="I601" s="244"/>
      <c r="J601" s="240"/>
      <c r="K601" s="240"/>
      <c r="L601" s="245"/>
      <c r="M601" s="246"/>
      <c r="N601" s="247"/>
      <c r="O601" s="247"/>
      <c r="P601" s="247"/>
      <c r="Q601" s="247"/>
      <c r="R601" s="247"/>
      <c r="S601" s="247"/>
      <c r="T601" s="248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9" t="s">
        <v>143</v>
      </c>
      <c r="AU601" s="249" t="s">
        <v>86</v>
      </c>
      <c r="AV601" s="13" t="s">
        <v>86</v>
      </c>
      <c r="AW601" s="13" t="s">
        <v>32</v>
      </c>
      <c r="AX601" s="13" t="s">
        <v>76</v>
      </c>
      <c r="AY601" s="249" t="s">
        <v>133</v>
      </c>
    </row>
    <row r="602" s="14" customFormat="1">
      <c r="A602" s="14"/>
      <c r="B602" s="261"/>
      <c r="C602" s="262"/>
      <c r="D602" s="234" t="s">
        <v>143</v>
      </c>
      <c r="E602" s="263" t="s">
        <v>1</v>
      </c>
      <c r="F602" s="264" t="s">
        <v>218</v>
      </c>
      <c r="G602" s="262"/>
      <c r="H602" s="265">
        <v>1</v>
      </c>
      <c r="I602" s="266"/>
      <c r="J602" s="262"/>
      <c r="K602" s="262"/>
      <c r="L602" s="267"/>
      <c r="M602" s="268"/>
      <c r="N602" s="269"/>
      <c r="O602" s="269"/>
      <c r="P602" s="269"/>
      <c r="Q602" s="269"/>
      <c r="R602" s="269"/>
      <c r="S602" s="269"/>
      <c r="T602" s="270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71" t="s">
        <v>143</v>
      </c>
      <c r="AU602" s="271" t="s">
        <v>86</v>
      </c>
      <c r="AV602" s="14" t="s">
        <v>139</v>
      </c>
      <c r="AW602" s="14" t="s">
        <v>32</v>
      </c>
      <c r="AX602" s="14" t="s">
        <v>84</v>
      </c>
      <c r="AY602" s="271" t="s">
        <v>133</v>
      </c>
    </row>
    <row r="603" s="12" customFormat="1" ht="22.8" customHeight="1">
      <c r="A603" s="12"/>
      <c r="B603" s="204"/>
      <c r="C603" s="205"/>
      <c r="D603" s="206" t="s">
        <v>75</v>
      </c>
      <c r="E603" s="218" t="s">
        <v>938</v>
      </c>
      <c r="F603" s="218" t="s">
        <v>939</v>
      </c>
      <c r="G603" s="205"/>
      <c r="H603" s="205"/>
      <c r="I603" s="208"/>
      <c r="J603" s="219">
        <f>BK603</f>
        <v>0</v>
      </c>
      <c r="K603" s="205"/>
      <c r="L603" s="210"/>
      <c r="M603" s="211"/>
      <c r="N603" s="212"/>
      <c r="O603" s="212"/>
      <c r="P603" s="213">
        <f>SUM(P604:P676)</f>
        <v>0</v>
      </c>
      <c r="Q603" s="212"/>
      <c r="R603" s="213">
        <f>SUM(R604:R676)</f>
        <v>0</v>
      </c>
      <c r="S603" s="212"/>
      <c r="T603" s="214">
        <f>SUM(T604:T676)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15" t="s">
        <v>149</v>
      </c>
      <c r="AT603" s="216" t="s">
        <v>75</v>
      </c>
      <c r="AU603" s="216" t="s">
        <v>84</v>
      </c>
      <c r="AY603" s="215" t="s">
        <v>133</v>
      </c>
      <c r="BK603" s="217">
        <f>SUM(BK604:BK676)</f>
        <v>0</v>
      </c>
    </row>
    <row r="604" s="2" customFormat="1" ht="24.15" customHeight="1">
      <c r="A604" s="38"/>
      <c r="B604" s="39"/>
      <c r="C604" s="220" t="s">
        <v>581</v>
      </c>
      <c r="D604" s="220" t="s">
        <v>135</v>
      </c>
      <c r="E604" s="221" t="s">
        <v>940</v>
      </c>
      <c r="F604" s="222" t="s">
        <v>941</v>
      </c>
      <c r="G604" s="223" t="s">
        <v>942</v>
      </c>
      <c r="H604" s="224">
        <v>0.10000000000000001</v>
      </c>
      <c r="I604" s="225"/>
      <c r="J604" s="226">
        <f>ROUND(I604*H604,2)</f>
        <v>0</v>
      </c>
      <c r="K604" s="227"/>
      <c r="L604" s="44"/>
      <c r="M604" s="228" t="s">
        <v>1</v>
      </c>
      <c r="N604" s="229" t="s">
        <v>41</v>
      </c>
      <c r="O604" s="91"/>
      <c r="P604" s="230">
        <f>O604*H604</f>
        <v>0</v>
      </c>
      <c r="Q604" s="230">
        <v>0</v>
      </c>
      <c r="R604" s="230">
        <f>Q604*H604</f>
        <v>0</v>
      </c>
      <c r="S604" s="230">
        <v>0</v>
      </c>
      <c r="T604" s="231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32" t="s">
        <v>497</v>
      </c>
      <c r="AT604" s="232" t="s">
        <v>135</v>
      </c>
      <c r="AU604" s="232" t="s">
        <v>86</v>
      </c>
      <c r="AY604" s="17" t="s">
        <v>133</v>
      </c>
      <c r="BE604" s="233">
        <f>IF(N604="základní",J604,0)</f>
        <v>0</v>
      </c>
      <c r="BF604" s="233">
        <f>IF(N604="snížená",J604,0)</f>
        <v>0</v>
      </c>
      <c r="BG604" s="233">
        <f>IF(N604="zákl. přenesená",J604,0)</f>
        <v>0</v>
      </c>
      <c r="BH604" s="233">
        <f>IF(N604="sníž. přenesená",J604,0)</f>
        <v>0</v>
      </c>
      <c r="BI604" s="233">
        <f>IF(N604="nulová",J604,0)</f>
        <v>0</v>
      </c>
      <c r="BJ604" s="17" t="s">
        <v>84</v>
      </c>
      <c r="BK604" s="233">
        <f>ROUND(I604*H604,2)</f>
        <v>0</v>
      </c>
      <c r="BL604" s="17" t="s">
        <v>497</v>
      </c>
      <c r="BM604" s="232" t="s">
        <v>943</v>
      </c>
    </row>
    <row r="605" s="2" customFormat="1">
      <c r="A605" s="38"/>
      <c r="B605" s="39"/>
      <c r="C605" s="40"/>
      <c r="D605" s="234" t="s">
        <v>141</v>
      </c>
      <c r="E605" s="40"/>
      <c r="F605" s="235" t="s">
        <v>941</v>
      </c>
      <c r="G605" s="40"/>
      <c r="H605" s="40"/>
      <c r="I605" s="236"/>
      <c r="J605" s="40"/>
      <c r="K605" s="40"/>
      <c r="L605" s="44"/>
      <c r="M605" s="237"/>
      <c r="N605" s="238"/>
      <c r="O605" s="91"/>
      <c r="P605" s="91"/>
      <c r="Q605" s="91"/>
      <c r="R605" s="91"/>
      <c r="S605" s="91"/>
      <c r="T605" s="92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7" t="s">
        <v>141</v>
      </c>
      <c r="AU605" s="17" t="s">
        <v>86</v>
      </c>
    </row>
    <row r="606" s="15" customFormat="1">
      <c r="A606" s="15"/>
      <c r="B606" s="280"/>
      <c r="C606" s="281"/>
      <c r="D606" s="234" t="s">
        <v>143</v>
      </c>
      <c r="E606" s="282" t="s">
        <v>1</v>
      </c>
      <c r="F606" s="283" t="s">
        <v>944</v>
      </c>
      <c r="G606" s="281"/>
      <c r="H606" s="282" t="s">
        <v>1</v>
      </c>
      <c r="I606" s="284"/>
      <c r="J606" s="281"/>
      <c r="K606" s="281"/>
      <c r="L606" s="285"/>
      <c r="M606" s="286"/>
      <c r="N606" s="287"/>
      <c r="O606" s="287"/>
      <c r="P606" s="287"/>
      <c r="Q606" s="287"/>
      <c r="R606" s="287"/>
      <c r="S606" s="287"/>
      <c r="T606" s="288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89" t="s">
        <v>143</v>
      </c>
      <c r="AU606" s="289" t="s">
        <v>86</v>
      </c>
      <c r="AV606" s="15" t="s">
        <v>84</v>
      </c>
      <c r="AW606" s="15" t="s">
        <v>32</v>
      </c>
      <c r="AX606" s="15" t="s">
        <v>76</v>
      </c>
      <c r="AY606" s="289" t="s">
        <v>133</v>
      </c>
    </row>
    <row r="607" s="15" customFormat="1">
      <c r="A607" s="15"/>
      <c r="B607" s="280"/>
      <c r="C607" s="281"/>
      <c r="D607" s="234" t="s">
        <v>143</v>
      </c>
      <c r="E607" s="282" t="s">
        <v>1</v>
      </c>
      <c r="F607" s="283" t="s">
        <v>945</v>
      </c>
      <c r="G607" s="281"/>
      <c r="H607" s="282" t="s">
        <v>1</v>
      </c>
      <c r="I607" s="284"/>
      <c r="J607" s="281"/>
      <c r="K607" s="281"/>
      <c r="L607" s="285"/>
      <c r="M607" s="286"/>
      <c r="N607" s="287"/>
      <c r="O607" s="287"/>
      <c r="P607" s="287"/>
      <c r="Q607" s="287"/>
      <c r="R607" s="287"/>
      <c r="S607" s="287"/>
      <c r="T607" s="288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89" t="s">
        <v>143</v>
      </c>
      <c r="AU607" s="289" t="s">
        <v>86</v>
      </c>
      <c r="AV607" s="15" t="s">
        <v>84</v>
      </c>
      <c r="AW607" s="15" t="s">
        <v>32</v>
      </c>
      <c r="AX607" s="15" t="s">
        <v>76</v>
      </c>
      <c r="AY607" s="289" t="s">
        <v>133</v>
      </c>
    </row>
    <row r="608" s="13" customFormat="1">
      <c r="A608" s="13"/>
      <c r="B608" s="239"/>
      <c r="C608" s="240"/>
      <c r="D608" s="234" t="s">
        <v>143</v>
      </c>
      <c r="E608" s="241" t="s">
        <v>1</v>
      </c>
      <c r="F608" s="242" t="s">
        <v>946</v>
      </c>
      <c r="G608" s="240"/>
      <c r="H608" s="243">
        <v>0.10000000000000001</v>
      </c>
      <c r="I608" s="244"/>
      <c r="J608" s="240"/>
      <c r="K608" s="240"/>
      <c r="L608" s="245"/>
      <c r="M608" s="246"/>
      <c r="N608" s="247"/>
      <c r="O608" s="247"/>
      <c r="P608" s="247"/>
      <c r="Q608" s="247"/>
      <c r="R608" s="247"/>
      <c r="S608" s="247"/>
      <c r="T608" s="248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9" t="s">
        <v>143</v>
      </c>
      <c r="AU608" s="249" t="s">
        <v>86</v>
      </c>
      <c r="AV608" s="13" t="s">
        <v>86</v>
      </c>
      <c r="AW608" s="13" t="s">
        <v>32</v>
      </c>
      <c r="AX608" s="13" t="s">
        <v>76</v>
      </c>
      <c r="AY608" s="249" t="s">
        <v>133</v>
      </c>
    </row>
    <row r="609" s="14" customFormat="1">
      <c r="A609" s="14"/>
      <c r="B609" s="261"/>
      <c r="C609" s="262"/>
      <c r="D609" s="234" t="s">
        <v>143</v>
      </c>
      <c r="E609" s="263" t="s">
        <v>1</v>
      </c>
      <c r="F609" s="264" t="s">
        <v>218</v>
      </c>
      <c r="G609" s="262"/>
      <c r="H609" s="265">
        <v>0.10000000000000001</v>
      </c>
      <c r="I609" s="266"/>
      <c r="J609" s="262"/>
      <c r="K609" s="262"/>
      <c r="L609" s="267"/>
      <c r="M609" s="268"/>
      <c r="N609" s="269"/>
      <c r="O609" s="269"/>
      <c r="P609" s="269"/>
      <c r="Q609" s="269"/>
      <c r="R609" s="269"/>
      <c r="S609" s="269"/>
      <c r="T609" s="270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71" t="s">
        <v>143</v>
      </c>
      <c r="AU609" s="271" t="s">
        <v>86</v>
      </c>
      <c r="AV609" s="14" t="s">
        <v>139</v>
      </c>
      <c r="AW609" s="14" t="s">
        <v>32</v>
      </c>
      <c r="AX609" s="14" t="s">
        <v>84</v>
      </c>
      <c r="AY609" s="271" t="s">
        <v>133</v>
      </c>
    </row>
    <row r="610" s="2" customFormat="1" ht="21.75" customHeight="1">
      <c r="A610" s="38"/>
      <c r="B610" s="39"/>
      <c r="C610" s="220" t="s">
        <v>947</v>
      </c>
      <c r="D610" s="220" t="s">
        <v>135</v>
      </c>
      <c r="E610" s="221" t="s">
        <v>948</v>
      </c>
      <c r="F610" s="222" t="s">
        <v>949</v>
      </c>
      <c r="G610" s="223" t="s">
        <v>942</v>
      </c>
      <c r="H610" s="224">
        <v>0.10000000000000001</v>
      </c>
      <c r="I610" s="225"/>
      <c r="J610" s="226">
        <f>ROUND(I610*H610,2)</f>
        <v>0</v>
      </c>
      <c r="K610" s="227"/>
      <c r="L610" s="44"/>
      <c r="M610" s="228" t="s">
        <v>1</v>
      </c>
      <c r="N610" s="229" t="s">
        <v>41</v>
      </c>
      <c r="O610" s="91"/>
      <c r="P610" s="230">
        <f>O610*H610</f>
        <v>0</v>
      </c>
      <c r="Q610" s="230">
        <v>0</v>
      </c>
      <c r="R610" s="230">
        <f>Q610*H610</f>
        <v>0</v>
      </c>
      <c r="S610" s="230">
        <v>0</v>
      </c>
      <c r="T610" s="231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32" t="s">
        <v>497</v>
      </c>
      <c r="AT610" s="232" t="s">
        <v>135</v>
      </c>
      <c r="AU610" s="232" t="s">
        <v>86</v>
      </c>
      <c r="AY610" s="17" t="s">
        <v>133</v>
      </c>
      <c r="BE610" s="233">
        <f>IF(N610="základní",J610,0)</f>
        <v>0</v>
      </c>
      <c r="BF610" s="233">
        <f>IF(N610="snížená",J610,0)</f>
        <v>0</v>
      </c>
      <c r="BG610" s="233">
        <f>IF(N610="zákl. přenesená",J610,0)</f>
        <v>0</v>
      </c>
      <c r="BH610" s="233">
        <f>IF(N610="sníž. přenesená",J610,0)</f>
        <v>0</v>
      </c>
      <c r="BI610" s="233">
        <f>IF(N610="nulová",J610,0)</f>
        <v>0</v>
      </c>
      <c r="BJ610" s="17" t="s">
        <v>84</v>
      </c>
      <c r="BK610" s="233">
        <f>ROUND(I610*H610,2)</f>
        <v>0</v>
      </c>
      <c r="BL610" s="17" t="s">
        <v>497</v>
      </c>
      <c r="BM610" s="232" t="s">
        <v>950</v>
      </c>
    </row>
    <row r="611" s="2" customFormat="1">
      <c r="A611" s="38"/>
      <c r="B611" s="39"/>
      <c r="C611" s="40"/>
      <c r="D611" s="234" t="s">
        <v>141</v>
      </c>
      <c r="E611" s="40"/>
      <c r="F611" s="235" t="s">
        <v>949</v>
      </c>
      <c r="G611" s="40"/>
      <c r="H611" s="40"/>
      <c r="I611" s="236"/>
      <c r="J611" s="40"/>
      <c r="K611" s="40"/>
      <c r="L611" s="44"/>
      <c r="M611" s="237"/>
      <c r="N611" s="238"/>
      <c r="O611" s="91"/>
      <c r="P611" s="91"/>
      <c r="Q611" s="91"/>
      <c r="R611" s="91"/>
      <c r="S611" s="91"/>
      <c r="T611" s="92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T611" s="17" t="s">
        <v>141</v>
      </c>
      <c r="AU611" s="17" t="s">
        <v>86</v>
      </c>
    </row>
    <row r="612" s="15" customFormat="1">
      <c r="A612" s="15"/>
      <c r="B612" s="280"/>
      <c r="C612" s="281"/>
      <c r="D612" s="234" t="s">
        <v>143</v>
      </c>
      <c r="E612" s="282" t="s">
        <v>1</v>
      </c>
      <c r="F612" s="283" t="s">
        <v>951</v>
      </c>
      <c r="G612" s="281"/>
      <c r="H612" s="282" t="s">
        <v>1</v>
      </c>
      <c r="I612" s="284"/>
      <c r="J612" s="281"/>
      <c r="K612" s="281"/>
      <c r="L612" s="285"/>
      <c r="M612" s="286"/>
      <c r="N612" s="287"/>
      <c r="O612" s="287"/>
      <c r="P612" s="287"/>
      <c r="Q612" s="287"/>
      <c r="R612" s="287"/>
      <c r="S612" s="287"/>
      <c r="T612" s="288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89" t="s">
        <v>143</v>
      </c>
      <c r="AU612" s="289" t="s">
        <v>86</v>
      </c>
      <c r="AV612" s="15" t="s">
        <v>84</v>
      </c>
      <c r="AW612" s="15" t="s">
        <v>32</v>
      </c>
      <c r="AX612" s="15" t="s">
        <v>76</v>
      </c>
      <c r="AY612" s="289" t="s">
        <v>133</v>
      </c>
    </row>
    <row r="613" s="15" customFormat="1">
      <c r="A613" s="15"/>
      <c r="B613" s="280"/>
      <c r="C613" s="281"/>
      <c r="D613" s="234" t="s">
        <v>143</v>
      </c>
      <c r="E613" s="282" t="s">
        <v>1</v>
      </c>
      <c r="F613" s="283" t="s">
        <v>945</v>
      </c>
      <c r="G613" s="281"/>
      <c r="H613" s="282" t="s">
        <v>1</v>
      </c>
      <c r="I613" s="284"/>
      <c r="J613" s="281"/>
      <c r="K613" s="281"/>
      <c r="L613" s="285"/>
      <c r="M613" s="286"/>
      <c r="N613" s="287"/>
      <c r="O613" s="287"/>
      <c r="P613" s="287"/>
      <c r="Q613" s="287"/>
      <c r="R613" s="287"/>
      <c r="S613" s="287"/>
      <c r="T613" s="288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89" t="s">
        <v>143</v>
      </c>
      <c r="AU613" s="289" t="s">
        <v>86</v>
      </c>
      <c r="AV613" s="15" t="s">
        <v>84</v>
      </c>
      <c r="AW613" s="15" t="s">
        <v>32</v>
      </c>
      <c r="AX613" s="15" t="s">
        <v>76</v>
      </c>
      <c r="AY613" s="289" t="s">
        <v>133</v>
      </c>
    </row>
    <row r="614" s="13" customFormat="1">
      <c r="A614" s="13"/>
      <c r="B614" s="239"/>
      <c r="C614" s="240"/>
      <c r="D614" s="234" t="s">
        <v>143</v>
      </c>
      <c r="E614" s="241" t="s">
        <v>1</v>
      </c>
      <c r="F614" s="242" t="s">
        <v>946</v>
      </c>
      <c r="G614" s="240"/>
      <c r="H614" s="243">
        <v>0.10000000000000001</v>
      </c>
      <c r="I614" s="244"/>
      <c r="J614" s="240"/>
      <c r="K614" s="240"/>
      <c r="L614" s="245"/>
      <c r="M614" s="246"/>
      <c r="N614" s="247"/>
      <c r="O614" s="247"/>
      <c r="P614" s="247"/>
      <c r="Q614" s="247"/>
      <c r="R614" s="247"/>
      <c r="S614" s="247"/>
      <c r="T614" s="248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9" t="s">
        <v>143</v>
      </c>
      <c r="AU614" s="249" t="s">
        <v>86</v>
      </c>
      <c r="AV614" s="13" t="s">
        <v>86</v>
      </c>
      <c r="AW614" s="13" t="s">
        <v>32</v>
      </c>
      <c r="AX614" s="13" t="s">
        <v>76</v>
      </c>
      <c r="AY614" s="249" t="s">
        <v>133</v>
      </c>
    </row>
    <row r="615" s="14" customFormat="1">
      <c r="A615" s="14"/>
      <c r="B615" s="261"/>
      <c r="C615" s="262"/>
      <c r="D615" s="234" t="s">
        <v>143</v>
      </c>
      <c r="E615" s="263" t="s">
        <v>1</v>
      </c>
      <c r="F615" s="264" t="s">
        <v>218</v>
      </c>
      <c r="G615" s="262"/>
      <c r="H615" s="265">
        <v>0.10000000000000001</v>
      </c>
      <c r="I615" s="266"/>
      <c r="J615" s="262"/>
      <c r="K615" s="262"/>
      <c r="L615" s="267"/>
      <c r="M615" s="268"/>
      <c r="N615" s="269"/>
      <c r="O615" s="269"/>
      <c r="P615" s="269"/>
      <c r="Q615" s="269"/>
      <c r="R615" s="269"/>
      <c r="S615" s="269"/>
      <c r="T615" s="270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71" t="s">
        <v>143</v>
      </c>
      <c r="AU615" s="271" t="s">
        <v>86</v>
      </c>
      <c r="AV615" s="14" t="s">
        <v>139</v>
      </c>
      <c r="AW615" s="14" t="s">
        <v>32</v>
      </c>
      <c r="AX615" s="14" t="s">
        <v>84</v>
      </c>
      <c r="AY615" s="271" t="s">
        <v>133</v>
      </c>
    </row>
    <row r="616" s="2" customFormat="1" ht="76.35" customHeight="1">
      <c r="A616" s="38"/>
      <c r="B616" s="39"/>
      <c r="C616" s="220" t="s">
        <v>584</v>
      </c>
      <c r="D616" s="220" t="s">
        <v>135</v>
      </c>
      <c r="E616" s="221" t="s">
        <v>952</v>
      </c>
      <c r="F616" s="222" t="s">
        <v>953</v>
      </c>
      <c r="G616" s="223" t="s">
        <v>203</v>
      </c>
      <c r="H616" s="224">
        <v>1</v>
      </c>
      <c r="I616" s="225"/>
      <c r="J616" s="226">
        <f>ROUND(I616*H616,2)</f>
        <v>0</v>
      </c>
      <c r="K616" s="227"/>
      <c r="L616" s="44"/>
      <c r="M616" s="228" t="s">
        <v>1</v>
      </c>
      <c r="N616" s="229" t="s">
        <v>41</v>
      </c>
      <c r="O616" s="91"/>
      <c r="P616" s="230">
        <f>O616*H616</f>
        <v>0</v>
      </c>
      <c r="Q616" s="230">
        <v>0</v>
      </c>
      <c r="R616" s="230">
        <f>Q616*H616</f>
        <v>0</v>
      </c>
      <c r="S616" s="230">
        <v>0</v>
      </c>
      <c r="T616" s="231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32" t="s">
        <v>497</v>
      </c>
      <c r="AT616" s="232" t="s">
        <v>135</v>
      </c>
      <c r="AU616" s="232" t="s">
        <v>86</v>
      </c>
      <c r="AY616" s="17" t="s">
        <v>133</v>
      </c>
      <c r="BE616" s="233">
        <f>IF(N616="základní",J616,0)</f>
        <v>0</v>
      </c>
      <c r="BF616" s="233">
        <f>IF(N616="snížená",J616,0)</f>
        <v>0</v>
      </c>
      <c r="BG616" s="233">
        <f>IF(N616="zákl. přenesená",J616,0)</f>
        <v>0</v>
      </c>
      <c r="BH616" s="233">
        <f>IF(N616="sníž. přenesená",J616,0)</f>
        <v>0</v>
      </c>
      <c r="BI616" s="233">
        <f>IF(N616="nulová",J616,0)</f>
        <v>0</v>
      </c>
      <c r="BJ616" s="17" t="s">
        <v>84</v>
      </c>
      <c r="BK616" s="233">
        <f>ROUND(I616*H616,2)</f>
        <v>0</v>
      </c>
      <c r="BL616" s="17" t="s">
        <v>497</v>
      </c>
      <c r="BM616" s="232" t="s">
        <v>954</v>
      </c>
    </row>
    <row r="617" s="2" customFormat="1">
      <c r="A617" s="38"/>
      <c r="B617" s="39"/>
      <c r="C617" s="40"/>
      <c r="D617" s="234" t="s">
        <v>141</v>
      </c>
      <c r="E617" s="40"/>
      <c r="F617" s="235" t="s">
        <v>955</v>
      </c>
      <c r="G617" s="40"/>
      <c r="H617" s="40"/>
      <c r="I617" s="236"/>
      <c r="J617" s="40"/>
      <c r="K617" s="40"/>
      <c r="L617" s="44"/>
      <c r="M617" s="237"/>
      <c r="N617" s="238"/>
      <c r="O617" s="91"/>
      <c r="P617" s="91"/>
      <c r="Q617" s="91"/>
      <c r="R617" s="91"/>
      <c r="S617" s="91"/>
      <c r="T617" s="92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7" t="s">
        <v>141</v>
      </c>
      <c r="AU617" s="17" t="s">
        <v>86</v>
      </c>
    </row>
    <row r="618" s="15" customFormat="1">
      <c r="A618" s="15"/>
      <c r="B618" s="280"/>
      <c r="C618" s="281"/>
      <c r="D618" s="234" t="s">
        <v>143</v>
      </c>
      <c r="E618" s="282" t="s">
        <v>1</v>
      </c>
      <c r="F618" s="283" t="s">
        <v>956</v>
      </c>
      <c r="G618" s="281"/>
      <c r="H618" s="282" t="s">
        <v>1</v>
      </c>
      <c r="I618" s="284"/>
      <c r="J618" s="281"/>
      <c r="K618" s="281"/>
      <c r="L618" s="285"/>
      <c r="M618" s="286"/>
      <c r="N618" s="287"/>
      <c r="O618" s="287"/>
      <c r="P618" s="287"/>
      <c r="Q618" s="287"/>
      <c r="R618" s="287"/>
      <c r="S618" s="287"/>
      <c r="T618" s="288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89" t="s">
        <v>143</v>
      </c>
      <c r="AU618" s="289" t="s">
        <v>86</v>
      </c>
      <c r="AV618" s="15" t="s">
        <v>84</v>
      </c>
      <c r="AW618" s="15" t="s">
        <v>32</v>
      </c>
      <c r="AX618" s="15" t="s">
        <v>76</v>
      </c>
      <c r="AY618" s="289" t="s">
        <v>133</v>
      </c>
    </row>
    <row r="619" s="15" customFormat="1">
      <c r="A619" s="15"/>
      <c r="B619" s="280"/>
      <c r="C619" s="281"/>
      <c r="D619" s="234" t="s">
        <v>143</v>
      </c>
      <c r="E619" s="282" t="s">
        <v>1</v>
      </c>
      <c r="F619" s="283" t="s">
        <v>957</v>
      </c>
      <c r="G619" s="281"/>
      <c r="H619" s="282" t="s">
        <v>1</v>
      </c>
      <c r="I619" s="284"/>
      <c r="J619" s="281"/>
      <c r="K619" s="281"/>
      <c r="L619" s="285"/>
      <c r="M619" s="286"/>
      <c r="N619" s="287"/>
      <c r="O619" s="287"/>
      <c r="P619" s="287"/>
      <c r="Q619" s="287"/>
      <c r="R619" s="287"/>
      <c r="S619" s="287"/>
      <c r="T619" s="288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89" t="s">
        <v>143</v>
      </c>
      <c r="AU619" s="289" t="s">
        <v>86</v>
      </c>
      <c r="AV619" s="15" t="s">
        <v>84</v>
      </c>
      <c r="AW619" s="15" t="s">
        <v>32</v>
      </c>
      <c r="AX619" s="15" t="s">
        <v>76</v>
      </c>
      <c r="AY619" s="289" t="s">
        <v>133</v>
      </c>
    </row>
    <row r="620" s="13" customFormat="1">
      <c r="A620" s="13"/>
      <c r="B620" s="239"/>
      <c r="C620" s="240"/>
      <c r="D620" s="234" t="s">
        <v>143</v>
      </c>
      <c r="E620" s="241" t="s">
        <v>1</v>
      </c>
      <c r="F620" s="242" t="s">
        <v>848</v>
      </c>
      <c r="G620" s="240"/>
      <c r="H620" s="243">
        <v>1</v>
      </c>
      <c r="I620" s="244"/>
      <c r="J620" s="240"/>
      <c r="K620" s="240"/>
      <c r="L620" s="245"/>
      <c r="M620" s="246"/>
      <c r="N620" s="247"/>
      <c r="O620" s="247"/>
      <c r="P620" s="247"/>
      <c r="Q620" s="247"/>
      <c r="R620" s="247"/>
      <c r="S620" s="247"/>
      <c r="T620" s="248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9" t="s">
        <v>143</v>
      </c>
      <c r="AU620" s="249" t="s">
        <v>86</v>
      </c>
      <c r="AV620" s="13" t="s">
        <v>86</v>
      </c>
      <c r="AW620" s="13" t="s">
        <v>32</v>
      </c>
      <c r="AX620" s="13" t="s">
        <v>76</v>
      </c>
      <c r="AY620" s="249" t="s">
        <v>133</v>
      </c>
    </row>
    <row r="621" s="14" customFormat="1">
      <c r="A621" s="14"/>
      <c r="B621" s="261"/>
      <c r="C621" s="262"/>
      <c r="D621" s="234" t="s">
        <v>143</v>
      </c>
      <c r="E621" s="263" t="s">
        <v>1</v>
      </c>
      <c r="F621" s="264" t="s">
        <v>218</v>
      </c>
      <c r="G621" s="262"/>
      <c r="H621" s="265">
        <v>1</v>
      </c>
      <c r="I621" s="266"/>
      <c r="J621" s="262"/>
      <c r="K621" s="262"/>
      <c r="L621" s="267"/>
      <c r="M621" s="268"/>
      <c r="N621" s="269"/>
      <c r="O621" s="269"/>
      <c r="P621" s="269"/>
      <c r="Q621" s="269"/>
      <c r="R621" s="269"/>
      <c r="S621" s="269"/>
      <c r="T621" s="270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71" t="s">
        <v>143</v>
      </c>
      <c r="AU621" s="271" t="s">
        <v>86</v>
      </c>
      <c r="AV621" s="14" t="s">
        <v>139</v>
      </c>
      <c r="AW621" s="14" t="s">
        <v>32</v>
      </c>
      <c r="AX621" s="14" t="s">
        <v>84</v>
      </c>
      <c r="AY621" s="271" t="s">
        <v>133</v>
      </c>
    </row>
    <row r="622" s="2" customFormat="1" ht="24.15" customHeight="1">
      <c r="A622" s="38"/>
      <c r="B622" s="39"/>
      <c r="C622" s="220" t="s">
        <v>958</v>
      </c>
      <c r="D622" s="220" t="s">
        <v>135</v>
      </c>
      <c r="E622" s="221" t="s">
        <v>959</v>
      </c>
      <c r="F622" s="222" t="s">
        <v>960</v>
      </c>
      <c r="G622" s="223" t="s">
        <v>594</v>
      </c>
      <c r="H622" s="224">
        <v>0.216</v>
      </c>
      <c r="I622" s="225"/>
      <c r="J622" s="226">
        <f>ROUND(I622*H622,2)</f>
        <v>0</v>
      </c>
      <c r="K622" s="227"/>
      <c r="L622" s="44"/>
      <c r="M622" s="228" t="s">
        <v>1</v>
      </c>
      <c r="N622" s="229" t="s">
        <v>41</v>
      </c>
      <c r="O622" s="91"/>
      <c r="P622" s="230">
        <f>O622*H622</f>
        <v>0</v>
      </c>
      <c r="Q622" s="230">
        <v>0</v>
      </c>
      <c r="R622" s="230">
        <f>Q622*H622</f>
        <v>0</v>
      </c>
      <c r="S622" s="230">
        <v>0</v>
      </c>
      <c r="T622" s="231">
        <f>S622*H622</f>
        <v>0</v>
      </c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R622" s="232" t="s">
        <v>497</v>
      </c>
      <c r="AT622" s="232" t="s">
        <v>135</v>
      </c>
      <c r="AU622" s="232" t="s">
        <v>86</v>
      </c>
      <c r="AY622" s="17" t="s">
        <v>133</v>
      </c>
      <c r="BE622" s="233">
        <f>IF(N622="základní",J622,0)</f>
        <v>0</v>
      </c>
      <c r="BF622" s="233">
        <f>IF(N622="snížená",J622,0)</f>
        <v>0</v>
      </c>
      <c r="BG622" s="233">
        <f>IF(N622="zákl. přenesená",J622,0)</f>
        <v>0</v>
      </c>
      <c r="BH622" s="233">
        <f>IF(N622="sníž. přenesená",J622,0)</f>
        <v>0</v>
      </c>
      <c r="BI622" s="233">
        <f>IF(N622="nulová",J622,0)</f>
        <v>0</v>
      </c>
      <c r="BJ622" s="17" t="s">
        <v>84</v>
      </c>
      <c r="BK622" s="233">
        <f>ROUND(I622*H622,2)</f>
        <v>0</v>
      </c>
      <c r="BL622" s="17" t="s">
        <v>497</v>
      </c>
      <c r="BM622" s="232" t="s">
        <v>961</v>
      </c>
    </row>
    <row r="623" s="2" customFormat="1">
      <c r="A623" s="38"/>
      <c r="B623" s="39"/>
      <c r="C623" s="40"/>
      <c r="D623" s="234" t="s">
        <v>141</v>
      </c>
      <c r="E623" s="40"/>
      <c r="F623" s="235" t="s">
        <v>960</v>
      </c>
      <c r="G623" s="40"/>
      <c r="H623" s="40"/>
      <c r="I623" s="236"/>
      <c r="J623" s="40"/>
      <c r="K623" s="40"/>
      <c r="L623" s="44"/>
      <c r="M623" s="237"/>
      <c r="N623" s="238"/>
      <c r="O623" s="91"/>
      <c r="P623" s="91"/>
      <c r="Q623" s="91"/>
      <c r="R623" s="91"/>
      <c r="S623" s="91"/>
      <c r="T623" s="92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T623" s="17" t="s">
        <v>141</v>
      </c>
      <c r="AU623" s="17" t="s">
        <v>86</v>
      </c>
    </row>
    <row r="624" s="15" customFormat="1">
      <c r="A624" s="15"/>
      <c r="B624" s="280"/>
      <c r="C624" s="281"/>
      <c r="D624" s="234" t="s">
        <v>143</v>
      </c>
      <c r="E624" s="282" t="s">
        <v>1</v>
      </c>
      <c r="F624" s="283" t="s">
        <v>853</v>
      </c>
      <c r="G624" s="281"/>
      <c r="H624" s="282" t="s">
        <v>1</v>
      </c>
      <c r="I624" s="284"/>
      <c r="J624" s="281"/>
      <c r="K624" s="281"/>
      <c r="L624" s="285"/>
      <c r="M624" s="286"/>
      <c r="N624" s="287"/>
      <c r="O624" s="287"/>
      <c r="P624" s="287"/>
      <c r="Q624" s="287"/>
      <c r="R624" s="287"/>
      <c r="S624" s="287"/>
      <c r="T624" s="288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89" t="s">
        <v>143</v>
      </c>
      <c r="AU624" s="289" t="s">
        <v>86</v>
      </c>
      <c r="AV624" s="15" t="s">
        <v>84</v>
      </c>
      <c r="AW624" s="15" t="s">
        <v>32</v>
      </c>
      <c r="AX624" s="15" t="s">
        <v>76</v>
      </c>
      <c r="AY624" s="289" t="s">
        <v>133</v>
      </c>
    </row>
    <row r="625" s="15" customFormat="1">
      <c r="A625" s="15"/>
      <c r="B625" s="280"/>
      <c r="C625" s="281"/>
      <c r="D625" s="234" t="s">
        <v>143</v>
      </c>
      <c r="E625" s="282" t="s">
        <v>1</v>
      </c>
      <c r="F625" s="283" t="s">
        <v>962</v>
      </c>
      <c r="G625" s="281"/>
      <c r="H625" s="282" t="s">
        <v>1</v>
      </c>
      <c r="I625" s="284"/>
      <c r="J625" s="281"/>
      <c r="K625" s="281"/>
      <c r="L625" s="285"/>
      <c r="M625" s="286"/>
      <c r="N625" s="287"/>
      <c r="O625" s="287"/>
      <c r="P625" s="287"/>
      <c r="Q625" s="287"/>
      <c r="R625" s="287"/>
      <c r="S625" s="287"/>
      <c r="T625" s="288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89" t="s">
        <v>143</v>
      </c>
      <c r="AU625" s="289" t="s">
        <v>86</v>
      </c>
      <c r="AV625" s="15" t="s">
        <v>84</v>
      </c>
      <c r="AW625" s="15" t="s">
        <v>32</v>
      </c>
      <c r="AX625" s="15" t="s">
        <v>76</v>
      </c>
      <c r="AY625" s="289" t="s">
        <v>133</v>
      </c>
    </row>
    <row r="626" s="13" customFormat="1">
      <c r="A626" s="13"/>
      <c r="B626" s="239"/>
      <c r="C626" s="240"/>
      <c r="D626" s="234" t="s">
        <v>143</v>
      </c>
      <c r="E626" s="241" t="s">
        <v>1</v>
      </c>
      <c r="F626" s="242" t="s">
        <v>963</v>
      </c>
      <c r="G626" s="240"/>
      <c r="H626" s="243">
        <v>0.216</v>
      </c>
      <c r="I626" s="244"/>
      <c r="J626" s="240"/>
      <c r="K626" s="240"/>
      <c r="L626" s="245"/>
      <c r="M626" s="246"/>
      <c r="N626" s="247"/>
      <c r="O626" s="247"/>
      <c r="P626" s="247"/>
      <c r="Q626" s="247"/>
      <c r="R626" s="247"/>
      <c r="S626" s="247"/>
      <c r="T626" s="248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9" t="s">
        <v>143</v>
      </c>
      <c r="AU626" s="249" t="s">
        <v>86</v>
      </c>
      <c r="AV626" s="13" t="s">
        <v>86</v>
      </c>
      <c r="AW626" s="13" t="s">
        <v>32</v>
      </c>
      <c r="AX626" s="13" t="s">
        <v>76</v>
      </c>
      <c r="AY626" s="249" t="s">
        <v>133</v>
      </c>
    </row>
    <row r="627" s="14" customFormat="1">
      <c r="A627" s="14"/>
      <c r="B627" s="261"/>
      <c r="C627" s="262"/>
      <c r="D627" s="234" t="s">
        <v>143</v>
      </c>
      <c r="E627" s="263" t="s">
        <v>1</v>
      </c>
      <c r="F627" s="264" t="s">
        <v>218</v>
      </c>
      <c r="G627" s="262"/>
      <c r="H627" s="265">
        <v>0.216</v>
      </c>
      <c r="I627" s="266"/>
      <c r="J627" s="262"/>
      <c r="K627" s="262"/>
      <c r="L627" s="267"/>
      <c r="M627" s="268"/>
      <c r="N627" s="269"/>
      <c r="O627" s="269"/>
      <c r="P627" s="269"/>
      <c r="Q627" s="269"/>
      <c r="R627" s="269"/>
      <c r="S627" s="269"/>
      <c r="T627" s="270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71" t="s">
        <v>143</v>
      </c>
      <c r="AU627" s="271" t="s">
        <v>86</v>
      </c>
      <c r="AV627" s="14" t="s">
        <v>139</v>
      </c>
      <c r="AW627" s="14" t="s">
        <v>32</v>
      </c>
      <c r="AX627" s="14" t="s">
        <v>84</v>
      </c>
      <c r="AY627" s="271" t="s">
        <v>133</v>
      </c>
    </row>
    <row r="628" s="2" customFormat="1" ht="24.15" customHeight="1">
      <c r="A628" s="38"/>
      <c r="B628" s="39"/>
      <c r="C628" s="220" t="s">
        <v>587</v>
      </c>
      <c r="D628" s="220" t="s">
        <v>135</v>
      </c>
      <c r="E628" s="221" t="s">
        <v>964</v>
      </c>
      <c r="F628" s="222" t="s">
        <v>965</v>
      </c>
      <c r="G628" s="223" t="s">
        <v>197</v>
      </c>
      <c r="H628" s="224">
        <v>0.0050000000000000001</v>
      </c>
      <c r="I628" s="225"/>
      <c r="J628" s="226">
        <f>ROUND(I628*H628,2)</f>
        <v>0</v>
      </c>
      <c r="K628" s="227"/>
      <c r="L628" s="44"/>
      <c r="M628" s="228" t="s">
        <v>1</v>
      </c>
      <c r="N628" s="229" t="s">
        <v>41</v>
      </c>
      <c r="O628" s="91"/>
      <c r="P628" s="230">
        <f>O628*H628</f>
        <v>0</v>
      </c>
      <c r="Q628" s="230">
        <v>0</v>
      </c>
      <c r="R628" s="230">
        <f>Q628*H628</f>
        <v>0</v>
      </c>
      <c r="S628" s="230">
        <v>0</v>
      </c>
      <c r="T628" s="231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232" t="s">
        <v>497</v>
      </c>
      <c r="AT628" s="232" t="s">
        <v>135</v>
      </c>
      <c r="AU628" s="232" t="s">
        <v>86</v>
      </c>
      <c r="AY628" s="17" t="s">
        <v>133</v>
      </c>
      <c r="BE628" s="233">
        <f>IF(N628="základní",J628,0)</f>
        <v>0</v>
      </c>
      <c r="BF628" s="233">
        <f>IF(N628="snížená",J628,0)</f>
        <v>0</v>
      </c>
      <c r="BG628" s="233">
        <f>IF(N628="zákl. přenesená",J628,0)</f>
        <v>0</v>
      </c>
      <c r="BH628" s="233">
        <f>IF(N628="sníž. přenesená",J628,0)</f>
        <v>0</v>
      </c>
      <c r="BI628" s="233">
        <f>IF(N628="nulová",J628,0)</f>
        <v>0</v>
      </c>
      <c r="BJ628" s="17" t="s">
        <v>84</v>
      </c>
      <c r="BK628" s="233">
        <f>ROUND(I628*H628,2)</f>
        <v>0</v>
      </c>
      <c r="BL628" s="17" t="s">
        <v>497</v>
      </c>
      <c r="BM628" s="232" t="s">
        <v>966</v>
      </c>
    </row>
    <row r="629" s="2" customFormat="1">
      <c r="A629" s="38"/>
      <c r="B629" s="39"/>
      <c r="C629" s="40"/>
      <c r="D629" s="234" t="s">
        <v>141</v>
      </c>
      <c r="E629" s="40"/>
      <c r="F629" s="235" t="s">
        <v>965</v>
      </c>
      <c r="G629" s="40"/>
      <c r="H629" s="40"/>
      <c r="I629" s="236"/>
      <c r="J629" s="40"/>
      <c r="K629" s="40"/>
      <c r="L629" s="44"/>
      <c r="M629" s="237"/>
      <c r="N629" s="238"/>
      <c r="O629" s="91"/>
      <c r="P629" s="91"/>
      <c r="Q629" s="91"/>
      <c r="R629" s="91"/>
      <c r="S629" s="91"/>
      <c r="T629" s="92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T629" s="17" t="s">
        <v>141</v>
      </c>
      <c r="AU629" s="17" t="s">
        <v>86</v>
      </c>
    </row>
    <row r="630" s="15" customFormat="1">
      <c r="A630" s="15"/>
      <c r="B630" s="280"/>
      <c r="C630" s="281"/>
      <c r="D630" s="234" t="s">
        <v>143</v>
      </c>
      <c r="E630" s="282" t="s">
        <v>1</v>
      </c>
      <c r="F630" s="283" t="s">
        <v>853</v>
      </c>
      <c r="G630" s="281"/>
      <c r="H630" s="282" t="s">
        <v>1</v>
      </c>
      <c r="I630" s="284"/>
      <c r="J630" s="281"/>
      <c r="K630" s="281"/>
      <c r="L630" s="285"/>
      <c r="M630" s="286"/>
      <c r="N630" s="287"/>
      <c r="O630" s="287"/>
      <c r="P630" s="287"/>
      <c r="Q630" s="287"/>
      <c r="R630" s="287"/>
      <c r="S630" s="287"/>
      <c r="T630" s="288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89" t="s">
        <v>143</v>
      </c>
      <c r="AU630" s="289" t="s">
        <v>86</v>
      </c>
      <c r="AV630" s="15" t="s">
        <v>84</v>
      </c>
      <c r="AW630" s="15" t="s">
        <v>32</v>
      </c>
      <c r="AX630" s="15" t="s">
        <v>76</v>
      </c>
      <c r="AY630" s="289" t="s">
        <v>133</v>
      </c>
    </row>
    <row r="631" s="15" customFormat="1">
      <c r="A631" s="15"/>
      <c r="B631" s="280"/>
      <c r="C631" s="281"/>
      <c r="D631" s="234" t="s">
        <v>143</v>
      </c>
      <c r="E631" s="282" t="s">
        <v>1</v>
      </c>
      <c r="F631" s="283" t="s">
        <v>967</v>
      </c>
      <c r="G631" s="281"/>
      <c r="H631" s="282" t="s">
        <v>1</v>
      </c>
      <c r="I631" s="284"/>
      <c r="J631" s="281"/>
      <c r="K631" s="281"/>
      <c r="L631" s="285"/>
      <c r="M631" s="286"/>
      <c r="N631" s="287"/>
      <c r="O631" s="287"/>
      <c r="P631" s="287"/>
      <c r="Q631" s="287"/>
      <c r="R631" s="287"/>
      <c r="S631" s="287"/>
      <c r="T631" s="288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89" t="s">
        <v>143</v>
      </c>
      <c r="AU631" s="289" t="s">
        <v>86</v>
      </c>
      <c r="AV631" s="15" t="s">
        <v>84</v>
      </c>
      <c r="AW631" s="15" t="s">
        <v>32</v>
      </c>
      <c r="AX631" s="15" t="s">
        <v>76</v>
      </c>
      <c r="AY631" s="289" t="s">
        <v>133</v>
      </c>
    </row>
    <row r="632" s="13" customFormat="1">
      <c r="A632" s="13"/>
      <c r="B632" s="239"/>
      <c r="C632" s="240"/>
      <c r="D632" s="234" t="s">
        <v>143</v>
      </c>
      <c r="E632" s="241" t="s">
        <v>1</v>
      </c>
      <c r="F632" s="242" t="s">
        <v>968</v>
      </c>
      <c r="G632" s="240"/>
      <c r="H632" s="243">
        <v>0.0050000000000000001</v>
      </c>
      <c r="I632" s="244"/>
      <c r="J632" s="240"/>
      <c r="K632" s="240"/>
      <c r="L632" s="245"/>
      <c r="M632" s="246"/>
      <c r="N632" s="247"/>
      <c r="O632" s="247"/>
      <c r="P632" s="247"/>
      <c r="Q632" s="247"/>
      <c r="R632" s="247"/>
      <c r="S632" s="247"/>
      <c r="T632" s="248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9" t="s">
        <v>143</v>
      </c>
      <c r="AU632" s="249" t="s">
        <v>86</v>
      </c>
      <c r="AV632" s="13" t="s">
        <v>86</v>
      </c>
      <c r="AW632" s="13" t="s">
        <v>32</v>
      </c>
      <c r="AX632" s="13" t="s">
        <v>76</v>
      </c>
      <c r="AY632" s="249" t="s">
        <v>133</v>
      </c>
    </row>
    <row r="633" s="14" customFormat="1">
      <c r="A633" s="14"/>
      <c r="B633" s="261"/>
      <c r="C633" s="262"/>
      <c r="D633" s="234" t="s">
        <v>143</v>
      </c>
      <c r="E633" s="263" t="s">
        <v>1</v>
      </c>
      <c r="F633" s="264" t="s">
        <v>218</v>
      </c>
      <c r="G633" s="262"/>
      <c r="H633" s="265">
        <v>0.0050000000000000001</v>
      </c>
      <c r="I633" s="266"/>
      <c r="J633" s="262"/>
      <c r="K633" s="262"/>
      <c r="L633" s="267"/>
      <c r="M633" s="268"/>
      <c r="N633" s="269"/>
      <c r="O633" s="269"/>
      <c r="P633" s="269"/>
      <c r="Q633" s="269"/>
      <c r="R633" s="269"/>
      <c r="S633" s="269"/>
      <c r="T633" s="270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71" t="s">
        <v>143</v>
      </c>
      <c r="AU633" s="271" t="s">
        <v>86</v>
      </c>
      <c r="AV633" s="14" t="s">
        <v>139</v>
      </c>
      <c r="AW633" s="14" t="s">
        <v>32</v>
      </c>
      <c r="AX633" s="14" t="s">
        <v>84</v>
      </c>
      <c r="AY633" s="271" t="s">
        <v>133</v>
      </c>
    </row>
    <row r="634" s="2" customFormat="1" ht="62.7" customHeight="1">
      <c r="A634" s="38"/>
      <c r="B634" s="39"/>
      <c r="C634" s="220" t="s">
        <v>969</v>
      </c>
      <c r="D634" s="220" t="s">
        <v>135</v>
      </c>
      <c r="E634" s="221" t="s">
        <v>970</v>
      </c>
      <c r="F634" s="222" t="s">
        <v>971</v>
      </c>
      <c r="G634" s="223" t="s">
        <v>167</v>
      </c>
      <c r="H634" s="224">
        <v>25</v>
      </c>
      <c r="I634" s="225"/>
      <c r="J634" s="226">
        <f>ROUND(I634*H634,2)</f>
        <v>0</v>
      </c>
      <c r="K634" s="227"/>
      <c r="L634" s="44"/>
      <c r="M634" s="228" t="s">
        <v>1</v>
      </c>
      <c r="N634" s="229" t="s">
        <v>41</v>
      </c>
      <c r="O634" s="91"/>
      <c r="P634" s="230">
        <f>O634*H634</f>
        <v>0</v>
      </c>
      <c r="Q634" s="230">
        <v>0</v>
      </c>
      <c r="R634" s="230">
        <f>Q634*H634</f>
        <v>0</v>
      </c>
      <c r="S634" s="230">
        <v>0</v>
      </c>
      <c r="T634" s="231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32" t="s">
        <v>497</v>
      </c>
      <c r="AT634" s="232" t="s">
        <v>135</v>
      </c>
      <c r="AU634" s="232" t="s">
        <v>86</v>
      </c>
      <c r="AY634" s="17" t="s">
        <v>133</v>
      </c>
      <c r="BE634" s="233">
        <f>IF(N634="základní",J634,0)</f>
        <v>0</v>
      </c>
      <c r="BF634" s="233">
        <f>IF(N634="snížená",J634,0)</f>
        <v>0</v>
      </c>
      <c r="BG634" s="233">
        <f>IF(N634="zákl. přenesená",J634,0)</f>
        <v>0</v>
      </c>
      <c r="BH634" s="233">
        <f>IF(N634="sníž. přenesená",J634,0)</f>
        <v>0</v>
      </c>
      <c r="BI634" s="233">
        <f>IF(N634="nulová",J634,0)</f>
        <v>0</v>
      </c>
      <c r="BJ634" s="17" t="s">
        <v>84</v>
      </c>
      <c r="BK634" s="233">
        <f>ROUND(I634*H634,2)</f>
        <v>0</v>
      </c>
      <c r="BL634" s="17" t="s">
        <v>497</v>
      </c>
      <c r="BM634" s="232" t="s">
        <v>972</v>
      </c>
    </row>
    <row r="635" s="2" customFormat="1">
      <c r="A635" s="38"/>
      <c r="B635" s="39"/>
      <c r="C635" s="40"/>
      <c r="D635" s="234" t="s">
        <v>141</v>
      </c>
      <c r="E635" s="40"/>
      <c r="F635" s="235" t="s">
        <v>971</v>
      </c>
      <c r="G635" s="40"/>
      <c r="H635" s="40"/>
      <c r="I635" s="236"/>
      <c r="J635" s="40"/>
      <c r="K635" s="40"/>
      <c r="L635" s="44"/>
      <c r="M635" s="237"/>
      <c r="N635" s="238"/>
      <c r="O635" s="91"/>
      <c r="P635" s="91"/>
      <c r="Q635" s="91"/>
      <c r="R635" s="91"/>
      <c r="S635" s="91"/>
      <c r="T635" s="92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T635" s="17" t="s">
        <v>141</v>
      </c>
      <c r="AU635" s="17" t="s">
        <v>86</v>
      </c>
    </row>
    <row r="636" s="15" customFormat="1">
      <c r="A636" s="15"/>
      <c r="B636" s="280"/>
      <c r="C636" s="281"/>
      <c r="D636" s="234" t="s">
        <v>143</v>
      </c>
      <c r="E636" s="282" t="s">
        <v>1</v>
      </c>
      <c r="F636" s="283" t="s">
        <v>815</v>
      </c>
      <c r="G636" s="281"/>
      <c r="H636" s="282" t="s">
        <v>1</v>
      </c>
      <c r="I636" s="284"/>
      <c r="J636" s="281"/>
      <c r="K636" s="281"/>
      <c r="L636" s="285"/>
      <c r="M636" s="286"/>
      <c r="N636" s="287"/>
      <c r="O636" s="287"/>
      <c r="P636" s="287"/>
      <c r="Q636" s="287"/>
      <c r="R636" s="287"/>
      <c r="S636" s="287"/>
      <c r="T636" s="288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89" t="s">
        <v>143</v>
      </c>
      <c r="AU636" s="289" t="s">
        <v>86</v>
      </c>
      <c r="AV636" s="15" t="s">
        <v>84</v>
      </c>
      <c r="AW636" s="15" t="s">
        <v>32</v>
      </c>
      <c r="AX636" s="15" t="s">
        <v>76</v>
      </c>
      <c r="AY636" s="289" t="s">
        <v>133</v>
      </c>
    </row>
    <row r="637" s="15" customFormat="1">
      <c r="A637" s="15"/>
      <c r="B637" s="280"/>
      <c r="C637" s="281"/>
      <c r="D637" s="234" t="s">
        <v>143</v>
      </c>
      <c r="E637" s="282" t="s">
        <v>1</v>
      </c>
      <c r="F637" s="283" t="s">
        <v>973</v>
      </c>
      <c r="G637" s="281"/>
      <c r="H637" s="282" t="s">
        <v>1</v>
      </c>
      <c r="I637" s="284"/>
      <c r="J637" s="281"/>
      <c r="K637" s="281"/>
      <c r="L637" s="285"/>
      <c r="M637" s="286"/>
      <c r="N637" s="287"/>
      <c r="O637" s="287"/>
      <c r="P637" s="287"/>
      <c r="Q637" s="287"/>
      <c r="R637" s="287"/>
      <c r="S637" s="287"/>
      <c r="T637" s="288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89" t="s">
        <v>143</v>
      </c>
      <c r="AU637" s="289" t="s">
        <v>86</v>
      </c>
      <c r="AV637" s="15" t="s">
        <v>84</v>
      </c>
      <c r="AW637" s="15" t="s">
        <v>32</v>
      </c>
      <c r="AX637" s="15" t="s">
        <v>76</v>
      </c>
      <c r="AY637" s="289" t="s">
        <v>133</v>
      </c>
    </row>
    <row r="638" s="13" customFormat="1">
      <c r="A638" s="13"/>
      <c r="B638" s="239"/>
      <c r="C638" s="240"/>
      <c r="D638" s="234" t="s">
        <v>143</v>
      </c>
      <c r="E638" s="241" t="s">
        <v>1</v>
      </c>
      <c r="F638" s="242" t="s">
        <v>974</v>
      </c>
      <c r="G638" s="240"/>
      <c r="H638" s="243">
        <v>25</v>
      </c>
      <c r="I638" s="244"/>
      <c r="J638" s="240"/>
      <c r="K638" s="240"/>
      <c r="L638" s="245"/>
      <c r="M638" s="246"/>
      <c r="N638" s="247"/>
      <c r="O638" s="247"/>
      <c r="P638" s="247"/>
      <c r="Q638" s="247"/>
      <c r="R638" s="247"/>
      <c r="S638" s="247"/>
      <c r="T638" s="248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9" t="s">
        <v>143</v>
      </c>
      <c r="AU638" s="249" t="s">
        <v>86</v>
      </c>
      <c r="AV638" s="13" t="s">
        <v>86</v>
      </c>
      <c r="AW638" s="13" t="s">
        <v>32</v>
      </c>
      <c r="AX638" s="13" t="s">
        <v>76</v>
      </c>
      <c r="AY638" s="249" t="s">
        <v>133</v>
      </c>
    </row>
    <row r="639" s="14" customFormat="1">
      <c r="A639" s="14"/>
      <c r="B639" s="261"/>
      <c r="C639" s="262"/>
      <c r="D639" s="234" t="s">
        <v>143</v>
      </c>
      <c r="E639" s="263" t="s">
        <v>1</v>
      </c>
      <c r="F639" s="264" t="s">
        <v>218</v>
      </c>
      <c r="G639" s="262"/>
      <c r="H639" s="265">
        <v>25</v>
      </c>
      <c r="I639" s="266"/>
      <c r="J639" s="262"/>
      <c r="K639" s="262"/>
      <c r="L639" s="267"/>
      <c r="M639" s="268"/>
      <c r="N639" s="269"/>
      <c r="O639" s="269"/>
      <c r="P639" s="269"/>
      <c r="Q639" s="269"/>
      <c r="R639" s="269"/>
      <c r="S639" s="269"/>
      <c r="T639" s="270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71" t="s">
        <v>143</v>
      </c>
      <c r="AU639" s="271" t="s">
        <v>86</v>
      </c>
      <c r="AV639" s="14" t="s">
        <v>139</v>
      </c>
      <c r="AW639" s="14" t="s">
        <v>32</v>
      </c>
      <c r="AX639" s="14" t="s">
        <v>84</v>
      </c>
      <c r="AY639" s="271" t="s">
        <v>133</v>
      </c>
    </row>
    <row r="640" s="2" customFormat="1" ht="49.05" customHeight="1">
      <c r="A640" s="38"/>
      <c r="B640" s="39"/>
      <c r="C640" s="220" t="s">
        <v>591</v>
      </c>
      <c r="D640" s="220" t="s">
        <v>135</v>
      </c>
      <c r="E640" s="221" t="s">
        <v>975</v>
      </c>
      <c r="F640" s="222" t="s">
        <v>976</v>
      </c>
      <c r="G640" s="223" t="s">
        <v>167</v>
      </c>
      <c r="H640" s="224">
        <v>25</v>
      </c>
      <c r="I640" s="225"/>
      <c r="J640" s="226">
        <f>ROUND(I640*H640,2)</f>
        <v>0</v>
      </c>
      <c r="K640" s="227"/>
      <c r="L640" s="44"/>
      <c r="M640" s="228" t="s">
        <v>1</v>
      </c>
      <c r="N640" s="229" t="s">
        <v>41</v>
      </c>
      <c r="O640" s="91"/>
      <c r="P640" s="230">
        <f>O640*H640</f>
        <v>0</v>
      </c>
      <c r="Q640" s="230">
        <v>0</v>
      </c>
      <c r="R640" s="230">
        <f>Q640*H640</f>
        <v>0</v>
      </c>
      <c r="S640" s="230">
        <v>0</v>
      </c>
      <c r="T640" s="231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32" t="s">
        <v>497</v>
      </c>
      <c r="AT640" s="232" t="s">
        <v>135</v>
      </c>
      <c r="AU640" s="232" t="s">
        <v>86</v>
      </c>
      <c r="AY640" s="17" t="s">
        <v>133</v>
      </c>
      <c r="BE640" s="233">
        <f>IF(N640="základní",J640,0)</f>
        <v>0</v>
      </c>
      <c r="BF640" s="233">
        <f>IF(N640="snížená",J640,0)</f>
        <v>0</v>
      </c>
      <c r="BG640" s="233">
        <f>IF(N640="zákl. přenesená",J640,0)</f>
        <v>0</v>
      </c>
      <c r="BH640" s="233">
        <f>IF(N640="sníž. přenesená",J640,0)</f>
        <v>0</v>
      </c>
      <c r="BI640" s="233">
        <f>IF(N640="nulová",J640,0)</f>
        <v>0</v>
      </c>
      <c r="BJ640" s="17" t="s">
        <v>84</v>
      </c>
      <c r="BK640" s="233">
        <f>ROUND(I640*H640,2)</f>
        <v>0</v>
      </c>
      <c r="BL640" s="17" t="s">
        <v>497</v>
      </c>
      <c r="BM640" s="232" t="s">
        <v>977</v>
      </c>
    </row>
    <row r="641" s="2" customFormat="1">
      <c r="A641" s="38"/>
      <c r="B641" s="39"/>
      <c r="C641" s="40"/>
      <c r="D641" s="234" t="s">
        <v>141</v>
      </c>
      <c r="E641" s="40"/>
      <c r="F641" s="235" t="s">
        <v>976</v>
      </c>
      <c r="G641" s="40"/>
      <c r="H641" s="40"/>
      <c r="I641" s="236"/>
      <c r="J641" s="40"/>
      <c r="K641" s="40"/>
      <c r="L641" s="44"/>
      <c r="M641" s="237"/>
      <c r="N641" s="238"/>
      <c r="O641" s="91"/>
      <c r="P641" s="91"/>
      <c r="Q641" s="91"/>
      <c r="R641" s="91"/>
      <c r="S641" s="91"/>
      <c r="T641" s="92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T641" s="17" t="s">
        <v>141</v>
      </c>
      <c r="AU641" s="17" t="s">
        <v>86</v>
      </c>
    </row>
    <row r="642" s="15" customFormat="1">
      <c r="A642" s="15"/>
      <c r="B642" s="280"/>
      <c r="C642" s="281"/>
      <c r="D642" s="234" t="s">
        <v>143</v>
      </c>
      <c r="E642" s="282" t="s">
        <v>1</v>
      </c>
      <c r="F642" s="283" t="s">
        <v>815</v>
      </c>
      <c r="G642" s="281"/>
      <c r="H642" s="282" t="s">
        <v>1</v>
      </c>
      <c r="I642" s="284"/>
      <c r="J642" s="281"/>
      <c r="K642" s="281"/>
      <c r="L642" s="285"/>
      <c r="M642" s="286"/>
      <c r="N642" s="287"/>
      <c r="O642" s="287"/>
      <c r="P642" s="287"/>
      <c r="Q642" s="287"/>
      <c r="R642" s="287"/>
      <c r="S642" s="287"/>
      <c r="T642" s="288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89" t="s">
        <v>143</v>
      </c>
      <c r="AU642" s="289" t="s">
        <v>86</v>
      </c>
      <c r="AV642" s="15" t="s">
        <v>84</v>
      </c>
      <c r="AW642" s="15" t="s">
        <v>32</v>
      </c>
      <c r="AX642" s="15" t="s">
        <v>76</v>
      </c>
      <c r="AY642" s="289" t="s">
        <v>133</v>
      </c>
    </row>
    <row r="643" s="15" customFormat="1">
      <c r="A643" s="15"/>
      <c r="B643" s="280"/>
      <c r="C643" s="281"/>
      <c r="D643" s="234" t="s">
        <v>143</v>
      </c>
      <c r="E643" s="282" t="s">
        <v>1</v>
      </c>
      <c r="F643" s="283" t="s">
        <v>973</v>
      </c>
      <c r="G643" s="281"/>
      <c r="H643" s="282" t="s">
        <v>1</v>
      </c>
      <c r="I643" s="284"/>
      <c r="J643" s="281"/>
      <c r="K643" s="281"/>
      <c r="L643" s="285"/>
      <c r="M643" s="286"/>
      <c r="N643" s="287"/>
      <c r="O643" s="287"/>
      <c r="P643" s="287"/>
      <c r="Q643" s="287"/>
      <c r="R643" s="287"/>
      <c r="S643" s="287"/>
      <c r="T643" s="288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89" t="s">
        <v>143</v>
      </c>
      <c r="AU643" s="289" t="s">
        <v>86</v>
      </c>
      <c r="AV643" s="15" t="s">
        <v>84</v>
      </c>
      <c r="AW643" s="15" t="s">
        <v>32</v>
      </c>
      <c r="AX643" s="15" t="s">
        <v>76</v>
      </c>
      <c r="AY643" s="289" t="s">
        <v>133</v>
      </c>
    </row>
    <row r="644" s="13" customFormat="1">
      <c r="A644" s="13"/>
      <c r="B644" s="239"/>
      <c r="C644" s="240"/>
      <c r="D644" s="234" t="s">
        <v>143</v>
      </c>
      <c r="E644" s="241" t="s">
        <v>1</v>
      </c>
      <c r="F644" s="242" t="s">
        <v>974</v>
      </c>
      <c r="G644" s="240"/>
      <c r="H644" s="243">
        <v>25</v>
      </c>
      <c r="I644" s="244"/>
      <c r="J644" s="240"/>
      <c r="K644" s="240"/>
      <c r="L644" s="245"/>
      <c r="M644" s="246"/>
      <c r="N644" s="247"/>
      <c r="O644" s="247"/>
      <c r="P644" s="247"/>
      <c r="Q644" s="247"/>
      <c r="R644" s="247"/>
      <c r="S644" s="247"/>
      <c r="T644" s="248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9" t="s">
        <v>143</v>
      </c>
      <c r="AU644" s="249" t="s">
        <v>86</v>
      </c>
      <c r="AV644" s="13" t="s">
        <v>86</v>
      </c>
      <c r="AW644" s="13" t="s">
        <v>32</v>
      </c>
      <c r="AX644" s="13" t="s">
        <v>76</v>
      </c>
      <c r="AY644" s="249" t="s">
        <v>133</v>
      </c>
    </row>
    <row r="645" s="14" customFormat="1">
      <c r="A645" s="14"/>
      <c r="B645" s="261"/>
      <c r="C645" s="262"/>
      <c r="D645" s="234" t="s">
        <v>143</v>
      </c>
      <c r="E645" s="263" t="s">
        <v>1</v>
      </c>
      <c r="F645" s="264" t="s">
        <v>218</v>
      </c>
      <c r="G645" s="262"/>
      <c r="H645" s="265">
        <v>25</v>
      </c>
      <c r="I645" s="266"/>
      <c r="J645" s="262"/>
      <c r="K645" s="262"/>
      <c r="L645" s="267"/>
      <c r="M645" s="268"/>
      <c r="N645" s="269"/>
      <c r="O645" s="269"/>
      <c r="P645" s="269"/>
      <c r="Q645" s="269"/>
      <c r="R645" s="269"/>
      <c r="S645" s="269"/>
      <c r="T645" s="270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71" t="s">
        <v>143</v>
      </c>
      <c r="AU645" s="271" t="s">
        <v>86</v>
      </c>
      <c r="AV645" s="14" t="s">
        <v>139</v>
      </c>
      <c r="AW645" s="14" t="s">
        <v>32</v>
      </c>
      <c r="AX645" s="14" t="s">
        <v>84</v>
      </c>
      <c r="AY645" s="271" t="s">
        <v>133</v>
      </c>
    </row>
    <row r="646" s="2" customFormat="1" ht="24.15" customHeight="1">
      <c r="A646" s="38"/>
      <c r="B646" s="39"/>
      <c r="C646" s="250" t="s">
        <v>978</v>
      </c>
      <c r="D646" s="250" t="s">
        <v>183</v>
      </c>
      <c r="E646" s="251" t="s">
        <v>979</v>
      </c>
      <c r="F646" s="252" t="s">
        <v>980</v>
      </c>
      <c r="G646" s="253" t="s">
        <v>167</v>
      </c>
      <c r="H646" s="254">
        <v>28.75</v>
      </c>
      <c r="I646" s="255"/>
      <c r="J646" s="256">
        <f>ROUND(I646*H646,2)</f>
        <v>0</v>
      </c>
      <c r="K646" s="257"/>
      <c r="L646" s="258"/>
      <c r="M646" s="259" t="s">
        <v>1</v>
      </c>
      <c r="N646" s="260" t="s">
        <v>41</v>
      </c>
      <c r="O646" s="91"/>
      <c r="P646" s="230">
        <f>O646*H646</f>
        <v>0</v>
      </c>
      <c r="Q646" s="230">
        <v>0</v>
      </c>
      <c r="R646" s="230">
        <f>Q646*H646</f>
        <v>0</v>
      </c>
      <c r="S646" s="230">
        <v>0</v>
      </c>
      <c r="T646" s="231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232" t="s">
        <v>812</v>
      </c>
      <c r="AT646" s="232" t="s">
        <v>183</v>
      </c>
      <c r="AU646" s="232" t="s">
        <v>86</v>
      </c>
      <c r="AY646" s="17" t="s">
        <v>133</v>
      </c>
      <c r="BE646" s="233">
        <f>IF(N646="základní",J646,0)</f>
        <v>0</v>
      </c>
      <c r="BF646" s="233">
        <f>IF(N646="snížená",J646,0)</f>
        <v>0</v>
      </c>
      <c r="BG646" s="233">
        <f>IF(N646="zákl. přenesená",J646,0)</f>
        <v>0</v>
      </c>
      <c r="BH646" s="233">
        <f>IF(N646="sníž. přenesená",J646,0)</f>
        <v>0</v>
      </c>
      <c r="BI646" s="233">
        <f>IF(N646="nulová",J646,0)</f>
        <v>0</v>
      </c>
      <c r="BJ646" s="17" t="s">
        <v>84</v>
      </c>
      <c r="BK646" s="233">
        <f>ROUND(I646*H646,2)</f>
        <v>0</v>
      </c>
      <c r="BL646" s="17" t="s">
        <v>497</v>
      </c>
      <c r="BM646" s="232" t="s">
        <v>981</v>
      </c>
    </row>
    <row r="647" s="2" customFormat="1">
      <c r="A647" s="38"/>
      <c r="B647" s="39"/>
      <c r="C647" s="40"/>
      <c r="D647" s="234" t="s">
        <v>141</v>
      </c>
      <c r="E647" s="40"/>
      <c r="F647" s="235" t="s">
        <v>980</v>
      </c>
      <c r="G647" s="40"/>
      <c r="H647" s="40"/>
      <c r="I647" s="236"/>
      <c r="J647" s="40"/>
      <c r="K647" s="40"/>
      <c r="L647" s="44"/>
      <c r="M647" s="237"/>
      <c r="N647" s="238"/>
      <c r="O647" s="91"/>
      <c r="P647" s="91"/>
      <c r="Q647" s="91"/>
      <c r="R647" s="91"/>
      <c r="S647" s="91"/>
      <c r="T647" s="92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T647" s="17" t="s">
        <v>141</v>
      </c>
      <c r="AU647" s="17" t="s">
        <v>86</v>
      </c>
    </row>
    <row r="648" s="15" customFormat="1">
      <c r="A648" s="15"/>
      <c r="B648" s="280"/>
      <c r="C648" s="281"/>
      <c r="D648" s="234" t="s">
        <v>143</v>
      </c>
      <c r="E648" s="282" t="s">
        <v>1</v>
      </c>
      <c r="F648" s="283" t="s">
        <v>815</v>
      </c>
      <c r="G648" s="281"/>
      <c r="H648" s="282" t="s">
        <v>1</v>
      </c>
      <c r="I648" s="284"/>
      <c r="J648" s="281"/>
      <c r="K648" s="281"/>
      <c r="L648" s="285"/>
      <c r="M648" s="286"/>
      <c r="N648" s="287"/>
      <c r="O648" s="287"/>
      <c r="P648" s="287"/>
      <c r="Q648" s="287"/>
      <c r="R648" s="287"/>
      <c r="S648" s="287"/>
      <c r="T648" s="288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89" t="s">
        <v>143</v>
      </c>
      <c r="AU648" s="289" t="s">
        <v>86</v>
      </c>
      <c r="AV648" s="15" t="s">
        <v>84</v>
      </c>
      <c r="AW648" s="15" t="s">
        <v>32</v>
      </c>
      <c r="AX648" s="15" t="s">
        <v>76</v>
      </c>
      <c r="AY648" s="289" t="s">
        <v>133</v>
      </c>
    </row>
    <row r="649" s="15" customFormat="1">
      <c r="A649" s="15"/>
      <c r="B649" s="280"/>
      <c r="C649" s="281"/>
      <c r="D649" s="234" t="s">
        <v>143</v>
      </c>
      <c r="E649" s="282" t="s">
        <v>1</v>
      </c>
      <c r="F649" s="283" t="s">
        <v>982</v>
      </c>
      <c r="G649" s="281"/>
      <c r="H649" s="282" t="s">
        <v>1</v>
      </c>
      <c r="I649" s="284"/>
      <c r="J649" s="281"/>
      <c r="K649" s="281"/>
      <c r="L649" s="285"/>
      <c r="M649" s="286"/>
      <c r="N649" s="287"/>
      <c r="O649" s="287"/>
      <c r="P649" s="287"/>
      <c r="Q649" s="287"/>
      <c r="R649" s="287"/>
      <c r="S649" s="287"/>
      <c r="T649" s="288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89" t="s">
        <v>143</v>
      </c>
      <c r="AU649" s="289" t="s">
        <v>86</v>
      </c>
      <c r="AV649" s="15" t="s">
        <v>84</v>
      </c>
      <c r="AW649" s="15" t="s">
        <v>32</v>
      </c>
      <c r="AX649" s="15" t="s">
        <v>76</v>
      </c>
      <c r="AY649" s="289" t="s">
        <v>133</v>
      </c>
    </row>
    <row r="650" s="13" customFormat="1">
      <c r="A650" s="13"/>
      <c r="B650" s="239"/>
      <c r="C650" s="240"/>
      <c r="D650" s="234" t="s">
        <v>143</v>
      </c>
      <c r="E650" s="241" t="s">
        <v>1</v>
      </c>
      <c r="F650" s="242" t="s">
        <v>983</v>
      </c>
      <c r="G650" s="240"/>
      <c r="H650" s="243">
        <v>28.75</v>
      </c>
      <c r="I650" s="244"/>
      <c r="J650" s="240"/>
      <c r="K650" s="240"/>
      <c r="L650" s="245"/>
      <c r="M650" s="246"/>
      <c r="N650" s="247"/>
      <c r="O650" s="247"/>
      <c r="P650" s="247"/>
      <c r="Q650" s="247"/>
      <c r="R650" s="247"/>
      <c r="S650" s="247"/>
      <c r="T650" s="248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9" t="s">
        <v>143</v>
      </c>
      <c r="AU650" s="249" t="s">
        <v>86</v>
      </c>
      <c r="AV650" s="13" t="s">
        <v>86</v>
      </c>
      <c r="AW650" s="13" t="s">
        <v>32</v>
      </c>
      <c r="AX650" s="13" t="s">
        <v>76</v>
      </c>
      <c r="AY650" s="249" t="s">
        <v>133</v>
      </c>
    </row>
    <row r="651" s="14" customFormat="1">
      <c r="A651" s="14"/>
      <c r="B651" s="261"/>
      <c r="C651" s="262"/>
      <c r="D651" s="234" t="s">
        <v>143</v>
      </c>
      <c r="E651" s="263" t="s">
        <v>1</v>
      </c>
      <c r="F651" s="264" t="s">
        <v>218</v>
      </c>
      <c r="G651" s="262"/>
      <c r="H651" s="265">
        <v>28.75</v>
      </c>
      <c r="I651" s="266"/>
      <c r="J651" s="262"/>
      <c r="K651" s="262"/>
      <c r="L651" s="267"/>
      <c r="M651" s="268"/>
      <c r="N651" s="269"/>
      <c r="O651" s="269"/>
      <c r="P651" s="269"/>
      <c r="Q651" s="269"/>
      <c r="R651" s="269"/>
      <c r="S651" s="269"/>
      <c r="T651" s="270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71" t="s">
        <v>143</v>
      </c>
      <c r="AU651" s="271" t="s">
        <v>86</v>
      </c>
      <c r="AV651" s="14" t="s">
        <v>139</v>
      </c>
      <c r="AW651" s="14" t="s">
        <v>32</v>
      </c>
      <c r="AX651" s="14" t="s">
        <v>84</v>
      </c>
      <c r="AY651" s="271" t="s">
        <v>133</v>
      </c>
    </row>
    <row r="652" s="2" customFormat="1" ht="16.5" customHeight="1">
      <c r="A652" s="38"/>
      <c r="B652" s="39"/>
      <c r="C652" s="250" t="s">
        <v>595</v>
      </c>
      <c r="D652" s="250" t="s">
        <v>183</v>
      </c>
      <c r="E652" s="251" t="s">
        <v>984</v>
      </c>
      <c r="F652" s="252" t="s">
        <v>985</v>
      </c>
      <c r="G652" s="253" t="s">
        <v>167</v>
      </c>
      <c r="H652" s="254">
        <v>28.75</v>
      </c>
      <c r="I652" s="255"/>
      <c r="J652" s="256">
        <f>ROUND(I652*H652,2)</f>
        <v>0</v>
      </c>
      <c r="K652" s="257"/>
      <c r="L652" s="258"/>
      <c r="M652" s="259" t="s">
        <v>1</v>
      </c>
      <c r="N652" s="260" t="s">
        <v>41</v>
      </c>
      <c r="O652" s="91"/>
      <c r="P652" s="230">
        <f>O652*H652</f>
        <v>0</v>
      </c>
      <c r="Q652" s="230">
        <v>0</v>
      </c>
      <c r="R652" s="230">
        <f>Q652*H652</f>
        <v>0</v>
      </c>
      <c r="S652" s="230">
        <v>0</v>
      </c>
      <c r="T652" s="231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32" t="s">
        <v>812</v>
      </c>
      <c r="AT652" s="232" t="s">
        <v>183</v>
      </c>
      <c r="AU652" s="232" t="s">
        <v>86</v>
      </c>
      <c r="AY652" s="17" t="s">
        <v>133</v>
      </c>
      <c r="BE652" s="233">
        <f>IF(N652="základní",J652,0)</f>
        <v>0</v>
      </c>
      <c r="BF652" s="233">
        <f>IF(N652="snížená",J652,0)</f>
        <v>0</v>
      </c>
      <c r="BG652" s="233">
        <f>IF(N652="zákl. přenesená",J652,0)</f>
        <v>0</v>
      </c>
      <c r="BH652" s="233">
        <f>IF(N652="sníž. přenesená",J652,0)</f>
        <v>0</v>
      </c>
      <c r="BI652" s="233">
        <f>IF(N652="nulová",J652,0)</f>
        <v>0</v>
      </c>
      <c r="BJ652" s="17" t="s">
        <v>84</v>
      </c>
      <c r="BK652" s="233">
        <f>ROUND(I652*H652,2)</f>
        <v>0</v>
      </c>
      <c r="BL652" s="17" t="s">
        <v>497</v>
      </c>
      <c r="BM652" s="232" t="s">
        <v>986</v>
      </c>
    </row>
    <row r="653" s="2" customFormat="1">
      <c r="A653" s="38"/>
      <c r="B653" s="39"/>
      <c r="C653" s="40"/>
      <c r="D653" s="234" t="s">
        <v>141</v>
      </c>
      <c r="E653" s="40"/>
      <c r="F653" s="235" t="s">
        <v>985</v>
      </c>
      <c r="G653" s="40"/>
      <c r="H653" s="40"/>
      <c r="I653" s="236"/>
      <c r="J653" s="40"/>
      <c r="K653" s="40"/>
      <c r="L653" s="44"/>
      <c r="M653" s="237"/>
      <c r="N653" s="238"/>
      <c r="O653" s="91"/>
      <c r="P653" s="91"/>
      <c r="Q653" s="91"/>
      <c r="R653" s="91"/>
      <c r="S653" s="91"/>
      <c r="T653" s="92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T653" s="17" t="s">
        <v>141</v>
      </c>
      <c r="AU653" s="17" t="s">
        <v>86</v>
      </c>
    </row>
    <row r="654" s="15" customFormat="1">
      <c r="A654" s="15"/>
      <c r="B654" s="280"/>
      <c r="C654" s="281"/>
      <c r="D654" s="234" t="s">
        <v>143</v>
      </c>
      <c r="E654" s="282" t="s">
        <v>1</v>
      </c>
      <c r="F654" s="283" t="s">
        <v>815</v>
      </c>
      <c r="G654" s="281"/>
      <c r="H654" s="282" t="s">
        <v>1</v>
      </c>
      <c r="I654" s="284"/>
      <c r="J654" s="281"/>
      <c r="K654" s="281"/>
      <c r="L654" s="285"/>
      <c r="M654" s="286"/>
      <c r="N654" s="287"/>
      <c r="O654" s="287"/>
      <c r="P654" s="287"/>
      <c r="Q654" s="287"/>
      <c r="R654" s="287"/>
      <c r="S654" s="287"/>
      <c r="T654" s="288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89" t="s">
        <v>143</v>
      </c>
      <c r="AU654" s="289" t="s">
        <v>86</v>
      </c>
      <c r="AV654" s="15" t="s">
        <v>84</v>
      </c>
      <c r="AW654" s="15" t="s">
        <v>32</v>
      </c>
      <c r="AX654" s="15" t="s">
        <v>76</v>
      </c>
      <c r="AY654" s="289" t="s">
        <v>133</v>
      </c>
    </row>
    <row r="655" s="15" customFormat="1">
      <c r="A655" s="15"/>
      <c r="B655" s="280"/>
      <c r="C655" s="281"/>
      <c r="D655" s="234" t="s">
        <v>143</v>
      </c>
      <c r="E655" s="282" t="s">
        <v>1</v>
      </c>
      <c r="F655" s="283" t="s">
        <v>973</v>
      </c>
      <c r="G655" s="281"/>
      <c r="H655" s="282" t="s">
        <v>1</v>
      </c>
      <c r="I655" s="284"/>
      <c r="J655" s="281"/>
      <c r="K655" s="281"/>
      <c r="L655" s="285"/>
      <c r="M655" s="286"/>
      <c r="N655" s="287"/>
      <c r="O655" s="287"/>
      <c r="P655" s="287"/>
      <c r="Q655" s="287"/>
      <c r="R655" s="287"/>
      <c r="S655" s="287"/>
      <c r="T655" s="288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89" t="s">
        <v>143</v>
      </c>
      <c r="AU655" s="289" t="s">
        <v>86</v>
      </c>
      <c r="AV655" s="15" t="s">
        <v>84</v>
      </c>
      <c r="AW655" s="15" t="s">
        <v>32</v>
      </c>
      <c r="AX655" s="15" t="s">
        <v>76</v>
      </c>
      <c r="AY655" s="289" t="s">
        <v>133</v>
      </c>
    </row>
    <row r="656" s="13" customFormat="1">
      <c r="A656" s="13"/>
      <c r="B656" s="239"/>
      <c r="C656" s="240"/>
      <c r="D656" s="234" t="s">
        <v>143</v>
      </c>
      <c r="E656" s="241" t="s">
        <v>1</v>
      </c>
      <c r="F656" s="242" t="s">
        <v>987</v>
      </c>
      <c r="G656" s="240"/>
      <c r="H656" s="243">
        <v>28.75</v>
      </c>
      <c r="I656" s="244"/>
      <c r="J656" s="240"/>
      <c r="K656" s="240"/>
      <c r="L656" s="245"/>
      <c r="M656" s="246"/>
      <c r="N656" s="247"/>
      <c r="O656" s="247"/>
      <c r="P656" s="247"/>
      <c r="Q656" s="247"/>
      <c r="R656" s="247"/>
      <c r="S656" s="247"/>
      <c r="T656" s="248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9" t="s">
        <v>143</v>
      </c>
      <c r="AU656" s="249" t="s">
        <v>86</v>
      </c>
      <c r="AV656" s="13" t="s">
        <v>86</v>
      </c>
      <c r="AW656" s="13" t="s">
        <v>32</v>
      </c>
      <c r="AX656" s="13" t="s">
        <v>76</v>
      </c>
      <c r="AY656" s="249" t="s">
        <v>133</v>
      </c>
    </row>
    <row r="657" s="14" customFormat="1">
      <c r="A657" s="14"/>
      <c r="B657" s="261"/>
      <c r="C657" s="262"/>
      <c r="D657" s="234" t="s">
        <v>143</v>
      </c>
      <c r="E657" s="263" t="s">
        <v>1</v>
      </c>
      <c r="F657" s="264" t="s">
        <v>218</v>
      </c>
      <c r="G657" s="262"/>
      <c r="H657" s="265">
        <v>28.75</v>
      </c>
      <c r="I657" s="266"/>
      <c r="J657" s="262"/>
      <c r="K657" s="262"/>
      <c r="L657" s="267"/>
      <c r="M657" s="268"/>
      <c r="N657" s="269"/>
      <c r="O657" s="269"/>
      <c r="P657" s="269"/>
      <c r="Q657" s="269"/>
      <c r="R657" s="269"/>
      <c r="S657" s="269"/>
      <c r="T657" s="270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71" t="s">
        <v>143</v>
      </c>
      <c r="AU657" s="271" t="s">
        <v>86</v>
      </c>
      <c r="AV657" s="14" t="s">
        <v>139</v>
      </c>
      <c r="AW657" s="14" t="s">
        <v>32</v>
      </c>
      <c r="AX657" s="14" t="s">
        <v>84</v>
      </c>
      <c r="AY657" s="271" t="s">
        <v>133</v>
      </c>
    </row>
    <row r="658" s="2" customFormat="1" ht="37.8" customHeight="1">
      <c r="A658" s="38"/>
      <c r="B658" s="39"/>
      <c r="C658" s="220" t="s">
        <v>988</v>
      </c>
      <c r="D658" s="220" t="s">
        <v>135</v>
      </c>
      <c r="E658" s="221" t="s">
        <v>989</v>
      </c>
      <c r="F658" s="222" t="s">
        <v>990</v>
      </c>
      <c r="G658" s="223" t="s">
        <v>167</v>
      </c>
      <c r="H658" s="224">
        <v>25</v>
      </c>
      <c r="I658" s="225"/>
      <c r="J658" s="226">
        <f>ROUND(I658*H658,2)</f>
        <v>0</v>
      </c>
      <c r="K658" s="227"/>
      <c r="L658" s="44"/>
      <c r="M658" s="228" t="s">
        <v>1</v>
      </c>
      <c r="N658" s="229" t="s">
        <v>41</v>
      </c>
      <c r="O658" s="91"/>
      <c r="P658" s="230">
        <f>O658*H658</f>
        <v>0</v>
      </c>
      <c r="Q658" s="230">
        <v>0</v>
      </c>
      <c r="R658" s="230">
        <f>Q658*H658</f>
        <v>0</v>
      </c>
      <c r="S658" s="230">
        <v>0</v>
      </c>
      <c r="T658" s="231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32" t="s">
        <v>497</v>
      </c>
      <c r="AT658" s="232" t="s">
        <v>135</v>
      </c>
      <c r="AU658" s="232" t="s">
        <v>86</v>
      </c>
      <c r="AY658" s="17" t="s">
        <v>133</v>
      </c>
      <c r="BE658" s="233">
        <f>IF(N658="základní",J658,0)</f>
        <v>0</v>
      </c>
      <c r="BF658" s="233">
        <f>IF(N658="snížená",J658,0)</f>
        <v>0</v>
      </c>
      <c r="BG658" s="233">
        <f>IF(N658="zákl. přenesená",J658,0)</f>
        <v>0</v>
      </c>
      <c r="BH658" s="233">
        <f>IF(N658="sníž. přenesená",J658,0)</f>
        <v>0</v>
      </c>
      <c r="BI658" s="233">
        <f>IF(N658="nulová",J658,0)</f>
        <v>0</v>
      </c>
      <c r="BJ658" s="17" t="s">
        <v>84</v>
      </c>
      <c r="BK658" s="233">
        <f>ROUND(I658*H658,2)</f>
        <v>0</v>
      </c>
      <c r="BL658" s="17" t="s">
        <v>497</v>
      </c>
      <c r="BM658" s="232" t="s">
        <v>991</v>
      </c>
    </row>
    <row r="659" s="2" customFormat="1">
      <c r="A659" s="38"/>
      <c r="B659" s="39"/>
      <c r="C659" s="40"/>
      <c r="D659" s="234" t="s">
        <v>141</v>
      </c>
      <c r="E659" s="40"/>
      <c r="F659" s="235" t="s">
        <v>990</v>
      </c>
      <c r="G659" s="40"/>
      <c r="H659" s="40"/>
      <c r="I659" s="236"/>
      <c r="J659" s="40"/>
      <c r="K659" s="40"/>
      <c r="L659" s="44"/>
      <c r="M659" s="237"/>
      <c r="N659" s="238"/>
      <c r="O659" s="91"/>
      <c r="P659" s="91"/>
      <c r="Q659" s="91"/>
      <c r="R659" s="91"/>
      <c r="S659" s="91"/>
      <c r="T659" s="92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T659" s="17" t="s">
        <v>141</v>
      </c>
      <c r="AU659" s="17" t="s">
        <v>86</v>
      </c>
    </row>
    <row r="660" s="15" customFormat="1">
      <c r="A660" s="15"/>
      <c r="B660" s="280"/>
      <c r="C660" s="281"/>
      <c r="D660" s="234" t="s">
        <v>143</v>
      </c>
      <c r="E660" s="282" t="s">
        <v>1</v>
      </c>
      <c r="F660" s="283" t="s">
        <v>815</v>
      </c>
      <c r="G660" s="281"/>
      <c r="H660" s="282" t="s">
        <v>1</v>
      </c>
      <c r="I660" s="284"/>
      <c r="J660" s="281"/>
      <c r="K660" s="281"/>
      <c r="L660" s="285"/>
      <c r="M660" s="286"/>
      <c r="N660" s="287"/>
      <c r="O660" s="287"/>
      <c r="P660" s="287"/>
      <c r="Q660" s="287"/>
      <c r="R660" s="287"/>
      <c r="S660" s="287"/>
      <c r="T660" s="288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89" t="s">
        <v>143</v>
      </c>
      <c r="AU660" s="289" t="s">
        <v>86</v>
      </c>
      <c r="AV660" s="15" t="s">
        <v>84</v>
      </c>
      <c r="AW660" s="15" t="s">
        <v>32</v>
      </c>
      <c r="AX660" s="15" t="s">
        <v>76</v>
      </c>
      <c r="AY660" s="289" t="s">
        <v>133</v>
      </c>
    </row>
    <row r="661" s="15" customFormat="1">
      <c r="A661" s="15"/>
      <c r="B661" s="280"/>
      <c r="C661" s="281"/>
      <c r="D661" s="234" t="s">
        <v>143</v>
      </c>
      <c r="E661" s="282" t="s">
        <v>1</v>
      </c>
      <c r="F661" s="283" t="s">
        <v>973</v>
      </c>
      <c r="G661" s="281"/>
      <c r="H661" s="282" t="s">
        <v>1</v>
      </c>
      <c r="I661" s="284"/>
      <c r="J661" s="281"/>
      <c r="K661" s="281"/>
      <c r="L661" s="285"/>
      <c r="M661" s="286"/>
      <c r="N661" s="287"/>
      <c r="O661" s="287"/>
      <c r="P661" s="287"/>
      <c r="Q661" s="287"/>
      <c r="R661" s="287"/>
      <c r="S661" s="287"/>
      <c r="T661" s="288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89" t="s">
        <v>143</v>
      </c>
      <c r="AU661" s="289" t="s">
        <v>86</v>
      </c>
      <c r="AV661" s="15" t="s">
        <v>84</v>
      </c>
      <c r="AW661" s="15" t="s">
        <v>32</v>
      </c>
      <c r="AX661" s="15" t="s">
        <v>76</v>
      </c>
      <c r="AY661" s="289" t="s">
        <v>133</v>
      </c>
    </row>
    <row r="662" s="13" customFormat="1">
      <c r="A662" s="13"/>
      <c r="B662" s="239"/>
      <c r="C662" s="240"/>
      <c r="D662" s="234" t="s">
        <v>143</v>
      </c>
      <c r="E662" s="241" t="s">
        <v>1</v>
      </c>
      <c r="F662" s="242" t="s">
        <v>974</v>
      </c>
      <c r="G662" s="240"/>
      <c r="H662" s="243">
        <v>25</v>
      </c>
      <c r="I662" s="244"/>
      <c r="J662" s="240"/>
      <c r="K662" s="240"/>
      <c r="L662" s="245"/>
      <c r="M662" s="246"/>
      <c r="N662" s="247"/>
      <c r="O662" s="247"/>
      <c r="P662" s="247"/>
      <c r="Q662" s="247"/>
      <c r="R662" s="247"/>
      <c r="S662" s="247"/>
      <c r="T662" s="248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9" t="s">
        <v>143</v>
      </c>
      <c r="AU662" s="249" t="s">
        <v>86</v>
      </c>
      <c r="AV662" s="13" t="s">
        <v>86</v>
      </c>
      <c r="AW662" s="13" t="s">
        <v>32</v>
      </c>
      <c r="AX662" s="13" t="s">
        <v>76</v>
      </c>
      <c r="AY662" s="249" t="s">
        <v>133</v>
      </c>
    </row>
    <row r="663" s="14" customFormat="1">
      <c r="A663" s="14"/>
      <c r="B663" s="261"/>
      <c r="C663" s="262"/>
      <c r="D663" s="234" t="s">
        <v>143</v>
      </c>
      <c r="E663" s="263" t="s">
        <v>1</v>
      </c>
      <c r="F663" s="264" t="s">
        <v>218</v>
      </c>
      <c r="G663" s="262"/>
      <c r="H663" s="265">
        <v>25</v>
      </c>
      <c r="I663" s="266"/>
      <c r="J663" s="262"/>
      <c r="K663" s="262"/>
      <c r="L663" s="267"/>
      <c r="M663" s="268"/>
      <c r="N663" s="269"/>
      <c r="O663" s="269"/>
      <c r="P663" s="269"/>
      <c r="Q663" s="269"/>
      <c r="R663" s="269"/>
      <c r="S663" s="269"/>
      <c r="T663" s="270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71" t="s">
        <v>143</v>
      </c>
      <c r="AU663" s="271" t="s">
        <v>86</v>
      </c>
      <c r="AV663" s="14" t="s">
        <v>139</v>
      </c>
      <c r="AW663" s="14" t="s">
        <v>32</v>
      </c>
      <c r="AX663" s="14" t="s">
        <v>84</v>
      </c>
      <c r="AY663" s="271" t="s">
        <v>133</v>
      </c>
    </row>
    <row r="664" s="2" customFormat="1" ht="49.05" customHeight="1">
      <c r="A664" s="38"/>
      <c r="B664" s="39"/>
      <c r="C664" s="220" t="s">
        <v>601</v>
      </c>
      <c r="D664" s="220" t="s">
        <v>135</v>
      </c>
      <c r="E664" s="221" t="s">
        <v>992</v>
      </c>
      <c r="F664" s="222" t="s">
        <v>993</v>
      </c>
      <c r="G664" s="223" t="s">
        <v>594</v>
      </c>
      <c r="H664" s="224">
        <v>1.75</v>
      </c>
      <c r="I664" s="225"/>
      <c r="J664" s="226">
        <f>ROUND(I664*H664,2)</f>
        <v>0</v>
      </c>
      <c r="K664" s="227"/>
      <c r="L664" s="44"/>
      <c r="M664" s="228" t="s">
        <v>1</v>
      </c>
      <c r="N664" s="229" t="s">
        <v>41</v>
      </c>
      <c r="O664" s="91"/>
      <c r="P664" s="230">
        <f>O664*H664</f>
        <v>0</v>
      </c>
      <c r="Q664" s="230">
        <v>0</v>
      </c>
      <c r="R664" s="230">
        <f>Q664*H664</f>
        <v>0</v>
      </c>
      <c r="S664" s="230">
        <v>0</v>
      </c>
      <c r="T664" s="231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32" t="s">
        <v>497</v>
      </c>
      <c r="AT664" s="232" t="s">
        <v>135</v>
      </c>
      <c r="AU664" s="232" t="s">
        <v>86</v>
      </c>
      <c r="AY664" s="17" t="s">
        <v>133</v>
      </c>
      <c r="BE664" s="233">
        <f>IF(N664="základní",J664,0)</f>
        <v>0</v>
      </c>
      <c r="BF664" s="233">
        <f>IF(N664="snížená",J664,0)</f>
        <v>0</v>
      </c>
      <c r="BG664" s="233">
        <f>IF(N664="zákl. přenesená",J664,0)</f>
        <v>0</v>
      </c>
      <c r="BH664" s="233">
        <f>IF(N664="sníž. přenesená",J664,0)</f>
        <v>0</v>
      </c>
      <c r="BI664" s="233">
        <f>IF(N664="nulová",J664,0)</f>
        <v>0</v>
      </c>
      <c r="BJ664" s="17" t="s">
        <v>84</v>
      </c>
      <c r="BK664" s="233">
        <f>ROUND(I664*H664,2)</f>
        <v>0</v>
      </c>
      <c r="BL664" s="17" t="s">
        <v>497</v>
      </c>
      <c r="BM664" s="232" t="s">
        <v>994</v>
      </c>
    </row>
    <row r="665" s="2" customFormat="1">
      <c r="A665" s="38"/>
      <c r="B665" s="39"/>
      <c r="C665" s="40"/>
      <c r="D665" s="234" t="s">
        <v>141</v>
      </c>
      <c r="E665" s="40"/>
      <c r="F665" s="235" t="s">
        <v>993</v>
      </c>
      <c r="G665" s="40"/>
      <c r="H665" s="40"/>
      <c r="I665" s="236"/>
      <c r="J665" s="40"/>
      <c r="K665" s="40"/>
      <c r="L665" s="44"/>
      <c r="M665" s="237"/>
      <c r="N665" s="238"/>
      <c r="O665" s="91"/>
      <c r="P665" s="91"/>
      <c r="Q665" s="91"/>
      <c r="R665" s="91"/>
      <c r="S665" s="91"/>
      <c r="T665" s="92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T665" s="17" t="s">
        <v>141</v>
      </c>
      <c r="AU665" s="17" t="s">
        <v>86</v>
      </c>
    </row>
    <row r="666" s="15" customFormat="1">
      <c r="A666" s="15"/>
      <c r="B666" s="280"/>
      <c r="C666" s="281"/>
      <c r="D666" s="234" t="s">
        <v>143</v>
      </c>
      <c r="E666" s="282" t="s">
        <v>1</v>
      </c>
      <c r="F666" s="283" t="s">
        <v>815</v>
      </c>
      <c r="G666" s="281"/>
      <c r="H666" s="282" t="s">
        <v>1</v>
      </c>
      <c r="I666" s="284"/>
      <c r="J666" s="281"/>
      <c r="K666" s="281"/>
      <c r="L666" s="285"/>
      <c r="M666" s="286"/>
      <c r="N666" s="287"/>
      <c r="O666" s="287"/>
      <c r="P666" s="287"/>
      <c r="Q666" s="287"/>
      <c r="R666" s="287"/>
      <c r="S666" s="287"/>
      <c r="T666" s="288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89" t="s">
        <v>143</v>
      </c>
      <c r="AU666" s="289" t="s">
        <v>86</v>
      </c>
      <c r="AV666" s="15" t="s">
        <v>84</v>
      </c>
      <c r="AW666" s="15" t="s">
        <v>32</v>
      </c>
      <c r="AX666" s="15" t="s">
        <v>76</v>
      </c>
      <c r="AY666" s="289" t="s">
        <v>133</v>
      </c>
    </row>
    <row r="667" s="15" customFormat="1">
      <c r="A667" s="15"/>
      <c r="B667" s="280"/>
      <c r="C667" s="281"/>
      <c r="D667" s="234" t="s">
        <v>143</v>
      </c>
      <c r="E667" s="282" t="s">
        <v>1</v>
      </c>
      <c r="F667" s="283" t="s">
        <v>995</v>
      </c>
      <c r="G667" s="281"/>
      <c r="H667" s="282" t="s">
        <v>1</v>
      </c>
      <c r="I667" s="284"/>
      <c r="J667" s="281"/>
      <c r="K667" s="281"/>
      <c r="L667" s="285"/>
      <c r="M667" s="286"/>
      <c r="N667" s="287"/>
      <c r="O667" s="287"/>
      <c r="P667" s="287"/>
      <c r="Q667" s="287"/>
      <c r="R667" s="287"/>
      <c r="S667" s="287"/>
      <c r="T667" s="288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89" t="s">
        <v>143</v>
      </c>
      <c r="AU667" s="289" t="s">
        <v>86</v>
      </c>
      <c r="AV667" s="15" t="s">
        <v>84</v>
      </c>
      <c r="AW667" s="15" t="s">
        <v>32</v>
      </c>
      <c r="AX667" s="15" t="s">
        <v>76</v>
      </c>
      <c r="AY667" s="289" t="s">
        <v>133</v>
      </c>
    </row>
    <row r="668" s="13" customFormat="1">
      <c r="A668" s="13"/>
      <c r="B668" s="239"/>
      <c r="C668" s="240"/>
      <c r="D668" s="234" t="s">
        <v>143</v>
      </c>
      <c r="E668" s="241" t="s">
        <v>1</v>
      </c>
      <c r="F668" s="242" t="s">
        <v>996</v>
      </c>
      <c r="G668" s="240"/>
      <c r="H668" s="243">
        <v>1.75</v>
      </c>
      <c r="I668" s="244"/>
      <c r="J668" s="240"/>
      <c r="K668" s="240"/>
      <c r="L668" s="245"/>
      <c r="M668" s="246"/>
      <c r="N668" s="247"/>
      <c r="O668" s="247"/>
      <c r="P668" s="247"/>
      <c r="Q668" s="247"/>
      <c r="R668" s="247"/>
      <c r="S668" s="247"/>
      <c r="T668" s="248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9" t="s">
        <v>143</v>
      </c>
      <c r="AU668" s="249" t="s">
        <v>86</v>
      </c>
      <c r="AV668" s="13" t="s">
        <v>86</v>
      </c>
      <c r="AW668" s="13" t="s">
        <v>32</v>
      </c>
      <c r="AX668" s="13" t="s">
        <v>76</v>
      </c>
      <c r="AY668" s="249" t="s">
        <v>133</v>
      </c>
    </row>
    <row r="669" s="14" customFormat="1">
      <c r="A669" s="14"/>
      <c r="B669" s="261"/>
      <c r="C669" s="262"/>
      <c r="D669" s="234" t="s">
        <v>143</v>
      </c>
      <c r="E669" s="263" t="s">
        <v>1</v>
      </c>
      <c r="F669" s="264" t="s">
        <v>218</v>
      </c>
      <c r="G669" s="262"/>
      <c r="H669" s="265">
        <v>1.75</v>
      </c>
      <c r="I669" s="266"/>
      <c r="J669" s="262"/>
      <c r="K669" s="262"/>
      <c r="L669" s="267"/>
      <c r="M669" s="268"/>
      <c r="N669" s="269"/>
      <c r="O669" s="269"/>
      <c r="P669" s="269"/>
      <c r="Q669" s="269"/>
      <c r="R669" s="269"/>
      <c r="S669" s="269"/>
      <c r="T669" s="270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71" t="s">
        <v>143</v>
      </c>
      <c r="AU669" s="271" t="s">
        <v>86</v>
      </c>
      <c r="AV669" s="14" t="s">
        <v>139</v>
      </c>
      <c r="AW669" s="14" t="s">
        <v>32</v>
      </c>
      <c r="AX669" s="14" t="s">
        <v>84</v>
      </c>
      <c r="AY669" s="271" t="s">
        <v>133</v>
      </c>
    </row>
    <row r="670" s="2" customFormat="1" ht="62.7" customHeight="1">
      <c r="A670" s="38"/>
      <c r="B670" s="39"/>
      <c r="C670" s="220" t="s">
        <v>997</v>
      </c>
      <c r="D670" s="220" t="s">
        <v>135</v>
      </c>
      <c r="E670" s="221" t="s">
        <v>998</v>
      </c>
      <c r="F670" s="222" t="s">
        <v>999</v>
      </c>
      <c r="G670" s="223" t="s">
        <v>594</v>
      </c>
      <c r="H670" s="224">
        <v>15.75</v>
      </c>
      <c r="I670" s="225"/>
      <c r="J670" s="226">
        <f>ROUND(I670*H670,2)</f>
        <v>0</v>
      </c>
      <c r="K670" s="227"/>
      <c r="L670" s="44"/>
      <c r="M670" s="228" t="s">
        <v>1</v>
      </c>
      <c r="N670" s="229" t="s">
        <v>41</v>
      </c>
      <c r="O670" s="91"/>
      <c r="P670" s="230">
        <f>O670*H670</f>
        <v>0</v>
      </c>
      <c r="Q670" s="230">
        <v>0</v>
      </c>
      <c r="R670" s="230">
        <f>Q670*H670</f>
        <v>0</v>
      </c>
      <c r="S670" s="230">
        <v>0</v>
      </c>
      <c r="T670" s="231">
        <f>S670*H670</f>
        <v>0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32" t="s">
        <v>497</v>
      </c>
      <c r="AT670" s="232" t="s">
        <v>135</v>
      </c>
      <c r="AU670" s="232" t="s">
        <v>86</v>
      </c>
      <c r="AY670" s="17" t="s">
        <v>133</v>
      </c>
      <c r="BE670" s="233">
        <f>IF(N670="základní",J670,0)</f>
        <v>0</v>
      </c>
      <c r="BF670" s="233">
        <f>IF(N670="snížená",J670,0)</f>
        <v>0</v>
      </c>
      <c r="BG670" s="233">
        <f>IF(N670="zákl. přenesená",J670,0)</f>
        <v>0</v>
      </c>
      <c r="BH670" s="233">
        <f>IF(N670="sníž. přenesená",J670,0)</f>
        <v>0</v>
      </c>
      <c r="BI670" s="233">
        <f>IF(N670="nulová",J670,0)</f>
        <v>0</v>
      </c>
      <c r="BJ670" s="17" t="s">
        <v>84</v>
      </c>
      <c r="BK670" s="233">
        <f>ROUND(I670*H670,2)</f>
        <v>0</v>
      </c>
      <c r="BL670" s="17" t="s">
        <v>497</v>
      </c>
      <c r="BM670" s="232" t="s">
        <v>1000</v>
      </c>
    </row>
    <row r="671" s="2" customFormat="1">
      <c r="A671" s="38"/>
      <c r="B671" s="39"/>
      <c r="C671" s="40"/>
      <c r="D671" s="234" t="s">
        <v>141</v>
      </c>
      <c r="E671" s="40"/>
      <c r="F671" s="235" t="s">
        <v>999</v>
      </c>
      <c r="G671" s="40"/>
      <c r="H671" s="40"/>
      <c r="I671" s="236"/>
      <c r="J671" s="40"/>
      <c r="K671" s="40"/>
      <c r="L671" s="44"/>
      <c r="M671" s="237"/>
      <c r="N671" s="238"/>
      <c r="O671" s="91"/>
      <c r="P671" s="91"/>
      <c r="Q671" s="91"/>
      <c r="R671" s="91"/>
      <c r="S671" s="91"/>
      <c r="T671" s="92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T671" s="17" t="s">
        <v>141</v>
      </c>
      <c r="AU671" s="17" t="s">
        <v>86</v>
      </c>
    </row>
    <row r="672" s="15" customFormat="1">
      <c r="A672" s="15"/>
      <c r="B672" s="280"/>
      <c r="C672" s="281"/>
      <c r="D672" s="234" t="s">
        <v>143</v>
      </c>
      <c r="E672" s="282" t="s">
        <v>1</v>
      </c>
      <c r="F672" s="283" t="s">
        <v>815</v>
      </c>
      <c r="G672" s="281"/>
      <c r="H672" s="282" t="s">
        <v>1</v>
      </c>
      <c r="I672" s="284"/>
      <c r="J672" s="281"/>
      <c r="K672" s="281"/>
      <c r="L672" s="285"/>
      <c r="M672" s="286"/>
      <c r="N672" s="287"/>
      <c r="O672" s="287"/>
      <c r="P672" s="287"/>
      <c r="Q672" s="287"/>
      <c r="R672" s="287"/>
      <c r="S672" s="287"/>
      <c r="T672" s="288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89" t="s">
        <v>143</v>
      </c>
      <c r="AU672" s="289" t="s">
        <v>86</v>
      </c>
      <c r="AV672" s="15" t="s">
        <v>84</v>
      </c>
      <c r="AW672" s="15" t="s">
        <v>32</v>
      </c>
      <c r="AX672" s="15" t="s">
        <v>76</v>
      </c>
      <c r="AY672" s="289" t="s">
        <v>133</v>
      </c>
    </row>
    <row r="673" s="15" customFormat="1">
      <c r="A673" s="15"/>
      <c r="B673" s="280"/>
      <c r="C673" s="281"/>
      <c r="D673" s="234" t="s">
        <v>143</v>
      </c>
      <c r="E673" s="282" t="s">
        <v>1</v>
      </c>
      <c r="F673" s="283" t="s">
        <v>1001</v>
      </c>
      <c r="G673" s="281"/>
      <c r="H673" s="282" t="s">
        <v>1</v>
      </c>
      <c r="I673" s="284"/>
      <c r="J673" s="281"/>
      <c r="K673" s="281"/>
      <c r="L673" s="285"/>
      <c r="M673" s="286"/>
      <c r="N673" s="287"/>
      <c r="O673" s="287"/>
      <c r="P673" s="287"/>
      <c r="Q673" s="287"/>
      <c r="R673" s="287"/>
      <c r="S673" s="287"/>
      <c r="T673" s="288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89" t="s">
        <v>143</v>
      </c>
      <c r="AU673" s="289" t="s">
        <v>86</v>
      </c>
      <c r="AV673" s="15" t="s">
        <v>84</v>
      </c>
      <c r="AW673" s="15" t="s">
        <v>32</v>
      </c>
      <c r="AX673" s="15" t="s">
        <v>76</v>
      </c>
      <c r="AY673" s="289" t="s">
        <v>133</v>
      </c>
    </row>
    <row r="674" s="15" customFormat="1">
      <c r="A674" s="15"/>
      <c r="B674" s="280"/>
      <c r="C674" s="281"/>
      <c r="D674" s="234" t="s">
        <v>143</v>
      </c>
      <c r="E674" s="282" t="s">
        <v>1</v>
      </c>
      <c r="F674" s="283" t="s">
        <v>995</v>
      </c>
      <c r="G674" s="281"/>
      <c r="H674" s="282" t="s">
        <v>1</v>
      </c>
      <c r="I674" s="284"/>
      <c r="J674" s="281"/>
      <c r="K674" s="281"/>
      <c r="L674" s="285"/>
      <c r="M674" s="286"/>
      <c r="N674" s="287"/>
      <c r="O674" s="287"/>
      <c r="P674" s="287"/>
      <c r="Q674" s="287"/>
      <c r="R674" s="287"/>
      <c r="S674" s="287"/>
      <c r="T674" s="288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89" t="s">
        <v>143</v>
      </c>
      <c r="AU674" s="289" t="s">
        <v>86</v>
      </c>
      <c r="AV674" s="15" t="s">
        <v>84</v>
      </c>
      <c r="AW674" s="15" t="s">
        <v>32</v>
      </c>
      <c r="AX674" s="15" t="s">
        <v>76</v>
      </c>
      <c r="AY674" s="289" t="s">
        <v>133</v>
      </c>
    </row>
    <row r="675" s="13" customFormat="1">
      <c r="A675" s="13"/>
      <c r="B675" s="239"/>
      <c r="C675" s="240"/>
      <c r="D675" s="234" t="s">
        <v>143</v>
      </c>
      <c r="E675" s="241" t="s">
        <v>1</v>
      </c>
      <c r="F675" s="242" t="s">
        <v>1002</v>
      </c>
      <c r="G675" s="240"/>
      <c r="H675" s="243">
        <v>15.75</v>
      </c>
      <c r="I675" s="244"/>
      <c r="J675" s="240"/>
      <c r="K675" s="240"/>
      <c r="L675" s="245"/>
      <c r="M675" s="246"/>
      <c r="N675" s="247"/>
      <c r="O675" s="247"/>
      <c r="P675" s="247"/>
      <c r="Q675" s="247"/>
      <c r="R675" s="247"/>
      <c r="S675" s="247"/>
      <c r="T675" s="248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9" t="s">
        <v>143</v>
      </c>
      <c r="AU675" s="249" t="s">
        <v>86</v>
      </c>
      <c r="AV675" s="13" t="s">
        <v>86</v>
      </c>
      <c r="AW675" s="13" t="s">
        <v>32</v>
      </c>
      <c r="AX675" s="13" t="s">
        <v>76</v>
      </c>
      <c r="AY675" s="249" t="s">
        <v>133</v>
      </c>
    </row>
    <row r="676" s="14" customFormat="1">
      <c r="A676" s="14"/>
      <c r="B676" s="261"/>
      <c r="C676" s="262"/>
      <c r="D676" s="234" t="s">
        <v>143</v>
      </c>
      <c r="E676" s="263" t="s">
        <v>1</v>
      </c>
      <c r="F676" s="264" t="s">
        <v>218</v>
      </c>
      <c r="G676" s="262"/>
      <c r="H676" s="265">
        <v>15.75</v>
      </c>
      <c r="I676" s="266"/>
      <c r="J676" s="262"/>
      <c r="K676" s="262"/>
      <c r="L676" s="267"/>
      <c r="M676" s="268"/>
      <c r="N676" s="269"/>
      <c r="O676" s="269"/>
      <c r="P676" s="269"/>
      <c r="Q676" s="269"/>
      <c r="R676" s="269"/>
      <c r="S676" s="269"/>
      <c r="T676" s="270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71" t="s">
        <v>143</v>
      </c>
      <c r="AU676" s="271" t="s">
        <v>86</v>
      </c>
      <c r="AV676" s="14" t="s">
        <v>139</v>
      </c>
      <c r="AW676" s="14" t="s">
        <v>32</v>
      </c>
      <c r="AX676" s="14" t="s">
        <v>84</v>
      </c>
      <c r="AY676" s="271" t="s">
        <v>133</v>
      </c>
    </row>
    <row r="677" s="12" customFormat="1" ht="25.92" customHeight="1">
      <c r="A677" s="12"/>
      <c r="B677" s="204"/>
      <c r="C677" s="205"/>
      <c r="D677" s="206" t="s">
        <v>75</v>
      </c>
      <c r="E677" s="207" t="s">
        <v>1003</v>
      </c>
      <c r="F677" s="207" t="s">
        <v>1004</v>
      </c>
      <c r="G677" s="205"/>
      <c r="H677" s="205"/>
      <c r="I677" s="208"/>
      <c r="J677" s="209">
        <f>BK677</f>
        <v>0</v>
      </c>
      <c r="K677" s="205"/>
      <c r="L677" s="210"/>
      <c r="M677" s="211"/>
      <c r="N677" s="212"/>
      <c r="O677" s="212"/>
      <c r="P677" s="213">
        <f>SUM(P678:P683)</f>
        <v>0</v>
      </c>
      <c r="Q677" s="212"/>
      <c r="R677" s="213">
        <f>SUM(R678:R683)</f>
        <v>0</v>
      </c>
      <c r="S677" s="212"/>
      <c r="T677" s="214">
        <f>SUM(T678:T683)</f>
        <v>0</v>
      </c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R677" s="215" t="s">
        <v>139</v>
      </c>
      <c r="AT677" s="216" t="s">
        <v>75</v>
      </c>
      <c r="AU677" s="216" t="s">
        <v>76</v>
      </c>
      <c r="AY677" s="215" t="s">
        <v>133</v>
      </c>
      <c r="BK677" s="217">
        <f>SUM(BK678:BK683)</f>
        <v>0</v>
      </c>
    </row>
    <row r="678" s="2" customFormat="1" ht="37.8" customHeight="1">
      <c r="A678" s="38"/>
      <c r="B678" s="39"/>
      <c r="C678" s="220" t="s">
        <v>604</v>
      </c>
      <c r="D678" s="220" t="s">
        <v>135</v>
      </c>
      <c r="E678" s="221" t="s">
        <v>1005</v>
      </c>
      <c r="F678" s="222" t="s">
        <v>1006</v>
      </c>
      <c r="G678" s="223" t="s">
        <v>1007</v>
      </c>
      <c r="H678" s="224">
        <v>12</v>
      </c>
      <c r="I678" s="225"/>
      <c r="J678" s="226">
        <f>ROUND(I678*H678,2)</f>
        <v>0</v>
      </c>
      <c r="K678" s="227"/>
      <c r="L678" s="44"/>
      <c r="M678" s="228" t="s">
        <v>1</v>
      </c>
      <c r="N678" s="229" t="s">
        <v>41</v>
      </c>
      <c r="O678" s="91"/>
      <c r="P678" s="230">
        <f>O678*H678</f>
        <v>0</v>
      </c>
      <c r="Q678" s="230">
        <v>0</v>
      </c>
      <c r="R678" s="230">
        <f>Q678*H678</f>
        <v>0</v>
      </c>
      <c r="S678" s="230">
        <v>0</v>
      </c>
      <c r="T678" s="231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32" t="s">
        <v>1008</v>
      </c>
      <c r="AT678" s="232" t="s">
        <v>135</v>
      </c>
      <c r="AU678" s="232" t="s">
        <v>84</v>
      </c>
      <c r="AY678" s="17" t="s">
        <v>133</v>
      </c>
      <c r="BE678" s="233">
        <f>IF(N678="základní",J678,0)</f>
        <v>0</v>
      </c>
      <c r="BF678" s="233">
        <f>IF(N678="snížená",J678,0)</f>
        <v>0</v>
      </c>
      <c r="BG678" s="233">
        <f>IF(N678="zákl. přenesená",J678,0)</f>
        <v>0</v>
      </c>
      <c r="BH678" s="233">
        <f>IF(N678="sníž. přenesená",J678,0)</f>
        <v>0</v>
      </c>
      <c r="BI678" s="233">
        <f>IF(N678="nulová",J678,0)</f>
        <v>0</v>
      </c>
      <c r="BJ678" s="17" t="s">
        <v>84</v>
      </c>
      <c r="BK678" s="233">
        <f>ROUND(I678*H678,2)</f>
        <v>0</v>
      </c>
      <c r="BL678" s="17" t="s">
        <v>1008</v>
      </c>
      <c r="BM678" s="232" t="s">
        <v>1009</v>
      </c>
    </row>
    <row r="679" s="2" customFormat="1">
      <c r="A679" s="38"/>
      <c r="B679" s="39"/>
      <c r="C679" s="40"/>
      <c r="D679" s="234" t="s">
        <v>141</v>
      </c>
      <c r="E679" s="40"/>
      <c r="F679" s="235" t="s">
        <v>1006</v>
      </c>
      <c r="G679" s="40"/>
      <c r="H679" s="40"/>
      <c r="I679" s="236"/>
      <c r="J679" s="40"/>
      <c r="K679" s="40"/>
      <c r="L679" s="44"/>
      <c r="M679" s="237"/>
      <c r="N679" s="238"/>
      <c r="O679" s="91"/>
      <c r="P679" s="91"/>
      <c r="Q679" s="91"/>
      <c r="R679" s="91"/>
      <c r="S679" s="91"/>
      <c r="T679" s="92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7" t="s">
        <v>141</v>
      </c>
      <c r="AU679" s="17" t="s">
        <v>84</v>
      </c>
    </row>
    <row r="680" s="15" customFormat="1">
      <c r="A680" s="15"/>
      <c r="B680" s="280"/>
      <c r="C680" s="281"/>
      <c r="D680" s="234" t="s">
        <v>143</v>
      </c>
      <c r="E680" s="282" t="s">
        <v>1</v>
      </c>
      <c r="F680" s="283" t="s">
        <v>922</v>
      </c>
      <c r="G680" s="281"/>
      <c r="H680" s="282" t="s">
        <v>1</v>
      </c>
      <c r="I680" s="284"/>
      <c r="J680" s="281"/>
      <c r="K680" s="281"/>
      <c r="L680" s="285"/>
      <c r="M680" s="286"/>
      <c r="N680" s="287"/>
      <c r="O680" s="287"/>
      <c r="P680" s="287"/>
      <c r="Q680" s="287"/>
      <c r="R680" s="287"/>
      <c r="S680" s="287"/>
      <c r="T680" s="288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89" t="s">
        <v>143</v>
      </c>
      <c r="AU680" s="289" t="s">
        <v>84</v>
      </c>
      <c r="AV680" s="15" t="s">
        <v>84</v>
      </c>
      <c r="AW680" s="15" t="s">
        <v>32</v>
      </c>
      <c r="AX680" s="15" t="s">
        <v>76</v>
      </c>
      <c r="AY680" s="289" t="s">
        <v>133</v>
      </c>
    </row>
    <row r="681" s="15" customFormat="1">
      <c r="A681" s="15"/>
      <c r="B681" s="280"/>
      <c r="C681" s="281"/>
      <c r="D681" s="234" t="s">
        <v>143</v>
      </c>
      <c r="E681" s="282" t="s">
        <v>1</v>
      </c>
      <c r="F681" s="283" t="s">
        <v>1010</v>
      </c>
      <c r="G681" s="281"/>
      <c r="H681" s="282" t="s">
        <v>1</v>
      </c>
      <c r="I681" s="284"/>
      <c r="J681" s="281"/>
      <c r="K681" s="281"/>
      <c r="L681" s="285"/>
      <c r="M681" s="286"/>
      <c r="N681" s="287"/>
      <c r="O681" s="287"/>
      <c r="P681" s="287"/>
      <c r="Q681" s="287"/>
      <c r="R681" s="287"/>
      <c r="S681" s="287"/>
      <c r="T681" s="288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89" t="s">
        <v>143</v>
      </c>
      <c r="AU681" s="289" t="s">
        <v>84</v>
      </c>
      <c r="AV681" s="15" t="s">
        <v>84</v>
      </c>
      <c r="AW681" s="15" t="s">
        <v>32</v>
      </c>
      <c r="AX681" s="15" t="s">
        <v>76</v>
      </c>
      <c r="AY681" s="289" t="s">
        <v>133</v>
      </c>
    </row>
    <row r="682" s="13" customFormat="1">
      <c r="A682" s="13"/>
      <c r="B682" s="239"/>
      <c r="C682" s="240"/>
      <c r="D682" s="234" t="s">
        <v>143</v>
      </c>
      <c r="E682" s="241" t="s">
        <v>1</v>
      </c>
      <c r="F682" s="242" t="s">
        <v>1011</v>
      </c>
      <c r="G682" s="240"/>
      <c r="H682" s="243">
        <v>12</v>
      </c>
      <c r="I682" s="244"/>
      <c r="J682" s="240"/>
      <c r="K682" s="240"/>
      <c r="L682" s="245"/>
      <c r="M682" s="246"/>
      <c r="N682" s="247"/>
      <c r="O682" s="247"/>
      <c r="P682" s="247"/>
      <c r="Q682" s="247"/>
      <c r="R682" s="247"/>
      <c r="S682" s="247"/>
      <c r="T682" s="248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9" t="s">
        <v>143</v>
      </c>
      <c r="AU682" s="249" t="s">
        <v>84</v>
      </c>
      <c r="AV682" s="13" t="s">
        <v>86</v>
      </c>
      <c r="AW682" s="13" t="s">
        <v>32</v>
      </c>
      <c r="AX682" s="13" t="s">
        <v>76</v>
      </c>
      <c r="AY682" s="249" t="s">
        <v>133</v>
      </c>
    </row>
    <row r="683" s="14" customFormat="1">
      <c r="A683" s="14"/>
      <c r="B683" s="261"/>
      <c r="C683" s="262"/>
      <c r="D683" s="234" t="s">
        <v>143</v>
      </c>
      <c r="E683" s="263" t="s">
        <v>1</v>
      </c>
      <c r="F683" s="264" t="s">
        <v>218</v>
      </c>
      <c r="G683" s="262"/>
      <c r="H683" s="265">
        <v>12</v>
      </c>
      <c r="I683" s="266"/>
      <c r="J683" s="262"/>
      <c r="K683" s="262"/>
      <c r="L683" s="267"/>
      <c r="M683" s="268"/>
      <c r="N683" s="269"/>
      <c r="O683" s="269"/>
      <c r="P683" s="269"/>
      <c r="Q683" s="269"/>
      <c r="R683" s="269"/>
      <c r="S683" s="269"/>
      <c r="T683" s="270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71" t="s">
        <v>143</v>
      </c>
      <c r="AU683" s="271" t="s">
        <v>84</v>
      </c>
      <c r="AV683" s="14" t="s">
        <v>139</v>
      </c>
      <c r="AW683" s="14" t="s">
        <v>32</v>
      </c>
      <c r="AX683" s="14" t="s">
        <v>84</v>
      </c>
      <c r="AY683" s="271" t="s">
        <v>133</v>
      </c>
    </row>
    <row r="684" s="12" customFormat="1" ht="25.92" customHeight="1">
      <c r="A684" s="12"/>
      <c r="B684" s="204"/>
      <c r="C684" s="205"/>
      <c r="D684" s="206" t="s">
        <v>75</v>
      </c>
      <c r="E684" s="207" t="s">
        <v>476</v>
      </c>
      <c r="F684" s="207" t="s">
        <v>1012</v>
      </c>
      <c r="G684" s="205"/>
      <c r="H684" s="205"/>
      <c r="I684" s="208"/>
      <c r="J684" s="209">
        <f>BK684</f>
        <v>0</v>
      </c>
      <c r="K684" s="205"/>
      <c r="L684" s="210"/>
      <c r="M684" s="211"/>
      <c r="N684" s="212"/>
      <c r="O684" s="212"/>
      <c r="P684" s="213">
        <f>P685+P704+P711</f>
        <v>0</v>
      </c>
      <c r="Q684" s="212"/>
      <c r="R684" s="213">
        <f>R685+R704+R711</f>
        <v>0</v>
      </c>
      <c r="S684" s="212"/>
      <c r="T684" s="214">
        <f>T685+T704+T711</f>
        <v>0</v>
      </c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R684" s="215" t="s">
        <v>159</v>
      </c>
      <c r="AT684" s="216" t="s">
        <v>75</v>
      </c>
      <c r="AU684" s="216" t="s">
        <v>76</v>
      </c>
      <c r="AY684" s="215" t="s">
        <v>133</v>
      </c>
      <c r="BK684" s="217">
        <f>BK685+BK704+BK711</f>
        <v>0</v>
      </c>
    </row>
    <row r="685" s="12" customFormat="1" ht="22.8" customHeight="1">
      <c r="A685" s="12"/>
      <c r="B685" s="204"/>
      <c r="C685" s="205"/>
      <c r="D685" s="206" t="s">
        <v>75</v>
      </c>
      <c r="E685" s="218" t="s">
        <v>478</v>
      </c>
      <c r="F685" s="218" t="s">
        <v>1013</v>
      </c>
      <c r="G685" s="205"/>
      <c r="H685" s="205"/>
      <c r="I685" s="208"/>
      <c r="J685" s="219">
        <f>BK685</f>
        <v>0</v>
      </c>
      <c r="K685" s="205"/>
      <c r="L685" s="210"/>
      <c r="M685" s="211"/>
      <c r="N685" s="212"/>
      <c r="O685" s="212"/>
      <c r="P685" s="213">
        <f>SUM(P686:P703)</f>
        <v>0</v>
      </c>
      <c r="Q685" s="212"/>
      <c r="R685" s="213">
        <f>SUM(R686:R703)</f>
        <v>0</v>
      </c>
      <c r="S685" s="212"/>
      <c r="T685" s="214">
        <f>SUM(T686:T703)</f>
        <v>0</v>
      </c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R685" s="215" t="s">
        <v>159</v>
      </c>
      <c r="AT685" s="216" t="s">
        <v>75</v>
      </c>
      <c r="AU685" s="216" t="s">
        <v>84</v>
      </c>
      <c r="AY685" s="215" t="s">
        <v>133</v>
      </c>
      <c r="BK685" s="217">
        <f>SUM(BK686:BK703)</f>
        <v>0</v>
      </c>
    </row>
    <row r="686" s="2" customFormat="1" ht="16.5" customHeight="1">
      <c r="A686" s="38"/>
      <c r="B686" s="39"/>
      <c r="C686" s="220" t="s">
        <v>1014</v>
      </c>
      <c r="D686" s="220" t="s">
        <v>135</v>
      </c>
      <c r="E686" s="221" t="s">
        <v>493</v>
      </c>
      <c r="F686" s="222" t="s">
        <v>494</v>
      </c>
      <c r="G686" s="223" t="s">
        <v>203</v>
      </c>
      <c r="H686" s="224">
        <v>1</v>
      </c>
      <c r="I686" s="225"/>
      <c r="J686" s="226">
        <f>ROUND(I686*H686,2)</f>
        <v>0</v>
      </c>
      <c r="K686" s="227"/>
      <c r="L686" s="44"/>
      <c r="M686" s="228" t="s">
        <v>1</v>
      </c>
      <c r="N686" s="229" t="s">
        <v>41</v>
      </c>
      <c r="O686" s="91"/>
      <c r="P686" s="230">
        <f>O686*H686</f>
        <v>0</v>
      </c>
      <c r="Q686" s="230">
        <v>0</v>
      </c>
      <c r="R686" s="230">
        <f>Q686*H686</f>
        <v>0</v>
      </c>
      <c r="S686" s="230">
        <v>0</v>
      </c>
      <c r="T686" s="231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32" t="s">
        <v>139</v>
      </c>
      <c r="AT686" s="232" t="s">
        <v>135</v>
      </c>
      <c r="AU686" s="232" t="s">
        <v>86</v>
      </c>
      <c r="AY686" s="17" t="s">
        <v>133</v>
      </c>
      <c r="BE686" s="233">
        <f>IF(N686="základní",J686,0)</f>
        <v>0</v>
      </c>
      <c r="BF686" s="233">
        <f>IF(N686="snížená",J686,0)</f>
        <v>0</v>
      </c>
      <c r="BG686" s="233">
        <f>IF(N686="zákl. přenesená",J686,0)</f>
        <v>0</v>
      </c>
      <c r="BH686" s="233">
        <f>IF(N686="sníž. přenesená",J686,0)</f>
        <v>0</v>
      </c>
      <c r="BI686" s="233">
        <f>IF(N686="nulová",J686,0)</f>
        <v>0</v>
      </c>
      <c r="BJ686" s="17" t="s">
        <v>84</v>
      </c>
      <c r="BK686" s="233">
        <f>ROUND(I686*H686,2)</f>
        <v>0</v>
      </c>
      <c r="BL686" s="17" t="s">
        <v>139</v>
      </c>
      <c r="BM686" s="232" t="s">
        <v>1015</v>
      </c>
    </row>
    <row r="687" s="2" customFormat="1">
      <c r="A687" s="38"/>
      <c r="B687" s="39"/>
      <c r="C687" s="40"/>
      <c r="D687" s="234" t="s">
        <v>141</v>
      </c>
      <c r="E687" s="40"/>
      <c r="F687" s="235" t="s">
        <v>494</v>
      </c>
      <c r="G687" s="40"/>
      <c r="H687" s="40"/>
      <c r="I687" s="236"/>
      <c r="J687" s="40"/>
      <c r="K687" s="40"/>
      <c r="L687" s="44"/>
      <c r="M687" s="237"/>
      <c r="N687" s="238"/>
      <c r="O687" s="91"/>
      <c r="P687" s="91"/>
      <c r="Q687" s="91"/>
      <c r="R687" s="91"/>
      <c r="S687" s="91"/>
      <c r="T687" s="92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T687" s="17" t="s">
        <v>141</v>
      </c>
      <c r="AU687" s="17" t="s">
        <v>86</v>
      </c>
    </row>
    <row r="688" s="15" customFormat="1">
      <c r="A688" s="15"/>
      <c r="B688" s="280"/>
      <c r="C688" s="281"/>
      <c r="D688" s="234" t="s">
        <v>143</v>
      </c>
      <c r="E688" s="282" t="s">
        <v>1</v>
      </c>
      <c r="F688" s="283" t="s">
        <v>922</v>
      </c>
      <c r="G688" s="281"/>
      <c r="H688" s="282" t="s">
        <v>1</v>
      </c>
      <c r="I688" s="284"/>
      <c r="J688" s="281"/>
      <c r="K688" s="281"/>
      <c r="L688" s="285"/>
      <c r="M688" s="286"/>
      <c r="N688" s="287"/>
      <c r="O688" s="287"/>
      <c r="P688" s="287"/>
      <c r="Q688" s="287"/>
      <c r="R688" s="287"/>
      <c r="S688" s="287"/>
      <c r="T688" s="288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89" t="s">
        <v>143</v>
      </c>
      <c r="AU688" s="289" t="s">
        <v>86</v>
      </c>
      <c r="AV688" s="15" t="s">
        <v>84</v>
      </c>
      <c r="AW688" s="15" t="s">
        <v>32</v>
      </c>
      <c r="AX688" s="15" t="s">
        <v>76</v>
      </c>
      <c r="AY688" s="289" t="s">
        <v>133</v>
      </c>
    </row>
    <row r="689" s="15" customFormat="1">
      <c r="A689" s="15"/>
      <c r="B689" s="280"/>
      <c r="C689" s="281"/>
      <c r="D689" s="234" t="s">
        <v>143</v>
      </c>
      <c r="E689" s="282" t="s">
        <v>1</v>
      </c>
      <c r="F689" s="283" t="s">
        <v>1010</v>
      </c>
      <c r="G689" s="281"/>
      <c r="H689" s="282" t="s">
        <v>1</v>
      </c>
      <c r="I689" s="284"/>
      <c r="J689" s="281"/>
      <c r="K689" s="281"/>
      <c r="L689" s="285"/>
      <c r="M689" s="286"/>
      <c r="N689" s="287"/>
      <c r="O689" s="287"/>
      <c r="P689" s="287"/>
      <c r="Q689" s="287"/>
      <c r="R689" s="287"/>
      <c r="S689" s="287"/>
      <c r="T689" s="288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89" t="s">
        <v>143</v>
      </c>
      <c r="AU689" s="289" t="s">
        <v>86</v>
      </c>
      <c r="AV689" s="15" t="s">
        <v>84</v>
      </c>
      <c r="AW689" s="15" t="s">
        <v>32</v>
      </c>
      <c r="AX689" s="15" t="s">
        <v>76</v>
      </c>
      <c r="AY689" s="289" t="s">
        <v>133</v>
      </c>
    </row>
    <row r="690" s="13" customFormat="1">
      <c r="A690" s="13"/>
      <c r="B690" s="239"/>
      <c r="C690" s="240"/>
      <c r="D690" s="234" t="s">
        <v>143</v>
      </c>
      <c r="E690" s="241" t="s">
        <v>1</v>
      </c>
      <c r="F690" s="242" t="s">
        <v>848</v>
      </c>
      <c r="G690" s="240"/>
      <c r="H690" s="243">
        <v>1</v>
      </c>
      <c r="I690" s="244"/>
      <c r="J690" s="240"/>
      <c r="K690" s="240"/>
      <c r="L690" s="245"/>
      <c r="M690" s="246"/>
      <c r="N690" s="247"/>
      <c r="O690" s="247"/>
      <c r="P690" s="247"/>
      <c r="Q690" s="247"/>
      <c r="R690" s="247"/>
      <c r="S690" s="247"/>
      <c r="T690" s="248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9" t="s">
        <v>143</v>
      </c>
      <c r="AU690" s="249" t="s">
        <v>86</v>
      </c>
      <c r="AV690" s="13" t="s">
        <v>86</v>
      </c>
      <c r="AW690" s="13" t="s">
        <v>32</v>
      </c>
      <c r="AX690" s="13" t="s">
        <v>76</v>
      </c>
      <c r="AY690" s="249" t="s">
        <v>133</v>
      </c>
    </row>
    <row r="691" s="14" customFormat="1">
      <c r="A691" s="14"/>
      <c r="B691" s="261"/>
      <c r="C691" s="262"/>
      <c r="D691" s="234" t="s">
        <v>143</v>
      </c>
      <c r="E691" s="263" t="s">
        <v>1</v>
      </c>
      <c r="F691" s="264" t="s">
        <v>218</v>
      </c>
      <c r="G691" s="262"/>
      <c r="H691" s="265">
        <v>1</v>
      </c>
      <c r="I691" s="266"/>
      <c r="J691" s="262"/>
      <c r="K691" s="262"/>
      <c r="L691" s="267"/>
      <c r="M691" s="268"/>
      <c r="N691" s="269"/>
      <c r="O691" s="269"/>
      <c r="P691" s="269"/>
      <c r="Q691" s="269"/>
      <c r="R691" s="269"/>
      <c r="S691" s="269"/>
      <c r="T691" s="270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71" t="s">
        <v>143</v>
      </c>
      <c r="AU691" s="271" t="s">
        <v>86</v>
      </c>
      <c r="AV691" s="14" t="s">
        <v>139</v>
      </c>
      <c r="AW691" s="14" t="s">
        <v>32</v>
      </c>
      <c r="AX691" s="14" t="s">
        <v>84</v>
      </c>
      <c r="AY691" s="271" t="s">
        <v>133</v>
      </c>
    </row>
    <row r="692" s="2" customFormat="1" ht="24.15" customHeight="1">
      <c r="A692" s="38"/>
      <c r="B692" s="39"/>
      <c r="C692" s="220" t="s">
        <v>607</v>
      </c>
      <c r="D692" s="220" t="s">
        <v>135</v>
      </c>
      <c r="E692" s="221" t="s">
        <v>1016</v>
      </c>
      <c r="F692" s="222" t="s">
        <v>1017</v>
      </c>
      <c r="G692" s="223" t="s">
        <v>203</v>
      </c>
      <c r="H692" s="224">
        <v>1</v>
      </c>
      <c r="I692" s="225"/>
      <c r="J692" s="226">
        <f>ROUND(I692*H692,2)</f>
        <v>0</v>
      </c>
      <c r="K692" s="227"/>
      <c r="L692" s="44"/>
      <c r="M692" s="228" t="s">
        <v>1</v>
      </c>
      <c r="N692" s="229" t="s">
        <v>41</v>
      </c>
      <c r="O692" s="91"/>
      <c r="P692" s="230">
        <f>O692*H692</f>
        <v>0</v>
      </c>
      <c r="Q692" s="230">
        <v>0</v>
      </c>
      <c r="R692" s="230">
        <f>Q692*H692</f>
        <v>0</v>
      </c>
      <c r="S692" s="230">
        <v>0</v>
      </c>
      <c r="T692" s="231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32" t="s">
        <v>139</v>
      </c>
      <c r="AT692" s="232" t="s">
        <v>135</v>
      </c>
      <c r="AU692" s="232" t="s">
        <v>86</v>
      </c>
      <c r="AY692" s="17" t="s">
        <v>133</v>
      </c>
      <c r="BE692" s="233">
        <f>IF(N692="základní",J692,0)</f>
        <v>0</v>
      </c>
      <c r="BF692" s="233">
        <f>IF(N692="snížená",J692,0)</f>
        <v>0</v>
      </c>
      <c r="BG692" s="233">
        <f>IF(N692="zákl. přenesená",J692,0)</f>
        <v>0</v>
      </c>
      <c r="BH692" s="233">
        <f>IF(N692="sníž. přenesená",J692,0)</f>
        <v>0</v>
      </c>
      <c r="BI692" s="233">
        <f>IF(N692="nulová",J692,0)</f>
        <v>0</v>
      </c>
      <c r="BJ692" s="17" t="s">
        <v>84</v>
      </c>
      <c r="BK692" s="233">
        <f>ROUND(I692*H692,2)</f>
        <v>0</v>
      </c>
      <c r="BL692" s="17" t="s">
        <v>139</v>
      </c>
      <c r="BM692" s="232" t="s">
        <v>1018</v>
      </c>
    </row>
    <row r="693" s="2" customFormat="1">
      <c r="A693" s="38"/>
      <c r="B693" s="39"/>
      <c r="C693" s="40"/>
      <c r="D693" s="234" t="s">
        <v>141</v>
      </c>
      <c r="E693" s="40"/>
      <c r="F693" s="235" t="s">
        <v>1017</v>
      </c>
      <c r="G693" s="40"/>
      <c r="H693" s="40"/>
      <c r="I693" s="236"/>
      <c r="J693" s="40"/>
      <c r="K693" s="40"/>
      <c r="L693" s="44"/>
      <c r="M693" s="237"/>
      <c r="N693" s="238"/>
      <c r="O693" s="91"/>
      <c r="P693" s="91"/>
      <c r="Q693" s="91"/>
      <c r="R693" s="91"/>
      <c r="S693" s="91"/>
      <c r="T693" s="92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T693" s="17" t="s">
        <v>141</v>
      </c>
      <c r="AU693" s="17" t="s">
        <v>86</v>
      </c>
    </row>
    <row r="694" s="15" customFormat="1">
      <c r="A694" s="15"/>
      <c r="B694" s="280"/>
      <c r="C694" s="281"/>
      <c r="D694" s="234" t="s">
        <v>143</v>
      </c>
      <c r="E694" s="282" t="s">
        <v>1</v>
      </c>
      <c r="F694" s="283" t="s">
        <v>922</v>
      </c>
      <c r="G694" s="281"/>
      <c r="H694" s="282" t="s">
        <v>1</v>
      </c>
      <c r="I694" s="284"/>
      <c r="J694" s="281"/>
      <c r="K694" s="281"/>
      <c r="L694" s="285"/>
      <c r="M694" s="286"/>
      <c r="N694" s="287"/>
      <c r="O694" s="287"/>
      <c r="P694" s="287"/>
      <c r="Q694" s="287"/>
      <c r="R694" s="287"/>
      <c r="S694" s="287"/>
      <c r="T694" s="288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89" t="s">
        <v>143</v>
      </c>
      <c r="AU694" s="289" t="s">
        <v>86</v>
      </c>
      <c r="AV694" s="15" t="s">
        <v>84</v>
      </c>
      <c r="AW694" s="15" t="s">
        <v>32</v>
      </c>
      <c r="AX694" s="15" t="s">
        <v>76</v>
      </c>
      <c r="AY694" s="289" t="s">
        <v>133</v>
      </c>
    </row>
    <row r="695" s="15" customFormat="1">
      <c r="A695" s="15"/>
      <c r="B695" s="280"/>
      <c r="C695" s="281"/>
      <c r="D695" s="234" t="s">
        <v>143</v>
      </c>
      <c r="E695" s="282" t="s">
        <v>1</v>
      </c>
      <c r="F695" s="283" t="s">
        <v>1019</v>
      </c>
      <c r="G695" s="281"/>
      <c r="H695" s="282" t="s">
        <v>1</v>
      </c>
      <c r="I695" s="284"/>
      <c r="J695" s="281"/>
      <c r="K695" s="281"/>
      <c r="L695" s="285"/>
      <c r="M695" s="286"/>
      <c r="N695" s="287"/>
      <c r="O695" s="287"/>
      <c r="P695" s="287"/>
      <c r="Q695" s="287"/>
      <c r="R695" s="287"/>
      <c r="S695" s="287"/>
      <c r="T695" s="288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89" t="s">
        <v>143</v>
      </c>
      <c r="AU695" s="289" t="s">
        <v>86</v>
      </c>
      <c r="AV695" s="15" t="s">
        <v>84</v>
      </c>
      <c r="AW695" s="15" t="s">
        <v>32</v>
      </c>
      <c r="AX695" s="15" t="s">
        <v>76</v>
      </c>
      <c r="AY695" s="289" t="s">
        <v>133</v>
      </c>
    </row>
    <row r="696" s="13" customFormat="1">
      <c r="A696" s="13"/>
      <c r="B696" s="239"/>
      <c r="C696" s="240"/>
      <c r="D696" s="234" t="s">
        <v>143</v>
      </c>
      <c r="E696" s="241" t="s">
        <v>1</v>
      </c>
      <c r="F696" s="242" t="s">
        <v>848</v>
      </c>
      <c r="G696" s="240"/>
      <c r="H696" s="243">
        <v>1</v>
      </c>
      <c r="I696" s="244"/>
      <c r="J696" s="240"/>
      <c r="K696" s="240"/>
      <c r="L696" s="245"/>
      <c r="M696" s="246"/>
      <c r="N696" s="247"/>
      <c r="O696" s="247"/>
      <c r="P696" s="247"/>
      <c r="Q696" s="247"/>
      <c r="R696" s="247"/>
      <c r="S696" s="247"/>
      <c r="T696" s="248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9" t="s">
        <v>143</v>
      </c>
      <c r="AU696" s="249" t="s">
        <v>86</v>
      </c>
      <c r="AV696" s="13" t="s">
        <v>86</v>
      </c>
      <c r="AW696" s="13" t="s">
        <v>32</v>
      </c>
      <c r="AX696" s="13" t="s">
        <v>76</v>
      </c>
      <c r="AY696" s="249" t="s">
        <v>133</v>
      </c>
    </row>
    <row r="697" s="14" customFormat="1">
      <c r="A697" s="14"/>
      <c r="B697" s="261"/>
      <c r="C697" s="262"/>
      <c r="D697" s="234" t="s">
        <v>143</v>
      </c>
      <c r="E697" s="263" t="s">
        <v>1</v>
      </c>
      <c r="F697" s="264" t="s">
        <v>218</v>
      </c>
      <c r="G697" s="262"/>
      <c r="H697" s="265">
        <v>1</v>
      </c>
      <c r="I697" s="266"/>
      <c r="J697" s="262"/>
      <c r="K697" s="262"/>
      <c r="L697" s="267"/>
      <c r="M697" s="268"/>
      <c r="N697" s="269"/>
      <c r="O697" s="269"/>
      <c r="P697" s="269"/>
      <c r="Q697" s="269"/>
      <c r="R697" s="269"/>
      <c r="S697" s="269"/>
      <c r="T697" s="270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71" t="s">
        <v>143</v>
      </c>
      <c r="AU697" s="271" t="s">
        <v>86</v>
      </c>
      <c r="AV697" s="14" t="s">
        <v>139</v>
      </c>
      <c r="AW697" s="14" t="s">
        <v>32</v>
      </c>
      <c r="AX697" s="14" t="s">
        <v>84</v>
      </c>
      <c r="AY697" s="271" t="s">
        <v>133</v>
      </c>
    </row>
    <row r="698" s="2" customFormat="1" ht="16.5" customHeight="1">
      <c r="A698" s="38"/>
      <c r="B698" s="39"/>
      <c r="C698" s="220" t="s">
        <v>1020</v>
      </c>
      <c r="D698" s="220" t="s">
        <v>135</v>
      </c>
      <c r="E698" s="221" t="s">
        <v>498</v>
      </c>
      <c r="F698" s="222" t="s">
        <v>499</v>
      </c>
      <c r="G698" s="223" t="s">
        <v>203</v>
      </c>
      <c r="H698" s="224">
        <v>1</v>
      </c>
      <c r="I698" s="225"/>
      <c r="J698" s="226">
        <f>ROUND(I698*H698,2)</f>
        <v>0</v>
      </c>
      <c r="K698" s="227"/>
      <c r="L698" s="44"/>
      <c r="M698" s="228" t="s">
        <v>1</v>
      </c>
      <c r="N698" s="229" t="s">
        <v>41</v>
      </c>
      <c r="O698" s="91"/>
      <c r="P698" s="230">
        <f>O698*H698</f>
        <v>0</v>
      </c>
      <c r="Q698" s="230">
        <v>0</v>
      </c>
      <c r="R698" s="230">
        <f>Q698*H698</f>
        <v>0</v>
      </c>
      <c r="S698" s="230">
        <v>0</v>
      </c>
      <c r="T698" s="231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32" t="s">
        <v>139</v>
      </c>
      <c r="AT698" s="232" t="s">
        <v>135</v>
      </c>
      <c r="AU698" s="232" t="s">
        <v>86</v>
      </c>
      <c r="AY698" s="17" t="s">
        <v>133</v>
      </c>
      <c r="BE698" s="233">
        <f>IF(N698="základní",J698,0)</f>
        <v>0</v>
      </c>
      <c r="BF698" s="233">
        <f>IF(N698="snížená",J698,0)</f>
        <v>0</v>
      </c>
      <c r="BG698" s="233">
        <f>IF(N698="zákl. přenesená",J698,0)</f>
        <v>0</v>
      </c>
      <c r="BH698" s="233">
        <f>IF(N698="sníž. přenesená",J698,0)</f>
        <v>0</v>
      </c>
      <c r="BI698" s="233">
        <f>IF(N698="nulová",J698,0)</f>
        <v>0</v>
      </c>
      <c r="BJ698" s="17" t="s">
        <v>84</v>
      </c>
      <c r="BK698" s="233">
        <f>ROUND(I698*H698,2)</f>
        <v>0</v>
      </c>
      <c r="BL698" s="17" t="s">
        <v>139</v>
      </c>
      <c r="BM698" s="232" t="s">
        <v>1021</v>
      </c>
    </row>
    <row r="699" s="2" customFormat="1">
      <c r="A699" s="38"/>
      <c r="B699" s="39"/>
      <c r="C699" s="40"/>
      <c r="D699" s="234" t="s">
        <v>141</v>
      </c>
      <c r="E699" s="40"/>
      <c r="F699" s="235" t="s">
        <v>499</v>
      </c>
      <c r="G699" s="40"/>
      <c r="H699" s="40"/>
      <c r="I699" s="236"/>
      <c r="J699" s="40"/>
      <c r="K699" s="40"/>
      <c r="L699" s="44"/>
      <c r="M699" s="237"/>
      <c r="N699" s="238"/>
      <c r="O699" s="91"/>
      <c r="P699" s="91"/>
      <c r="Q699" s="91"/>
      <c r="R699" s="91"/>
      <c r="S699" s="91"/>
      <c r="T699" s="92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T699" s="17" t="s">
        <v>141</v>
      </c>
      <c r="AU699" s="17" t="s">
        <v>86</v>
      </c>
    </row>
    <row r="700" s="15" customFormat="1">
      <c r="A700" s="15"/>
      <c r="B700" s="280"/>
      <c r="C700" s="281"/>
      <c r="D700" s="234" t="s">
        <v>143</v>
      </c>
      <c r="E700" s="282" t="s">
        <v>1</v>
      </c>
      <c r="F700" s="283" t="s">
        <v>922</v>
      </c>
      <c r="G700" s="281"/>
      <c r="H700" s="282" t="s">
        <v>1</v>
      </c>
      <c r="I700" s="284"/>
      <c r="J700" s="281"/>
      <c r="K700" s="281"/>
      <c r="L700" s="285"/>
      <c r="M700" s="286"/>
      <c r="N700" s="287"/>
      <c r="O700" s="287"/>
      <c r="P700" s="287"/>
      <c r="Q700" s="287"/>
      <c r="R700" s="287"/>
      <c r="S700" s="287"/>
      <c r="T700" s="288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89" t="s">
        <v>143</v>
      </c>
      <c r="AU700" s="289" t="s">
        <v>86</v>
      </c>
      <c r="AV700" s="15" t="s">
        <v>84</v>
      </c>
      <c r="AW700" s="15" t="s">
        <v>32</v>
      </c>
      <c r="AX700" s="15" t="s">
        <v>76</v>
      </c>
      <c r="AY700" s="289" t="s">
        <v>133</v>
      </c>
    </row>
    <row r="701" s="15" customFormat="1">
      <c r="A701" s="15"/>
      <c r="B701" s="280"/>
      <c r="C701" s="281"/>
      <c r="D701" s="234" t="s">
        <v>143</v>
      </c>
      <c r="E701" s="282" t="s">
        <v>1</v>
      </c>
      <c r="F701" s="283" t="s">
        <v>1022</v>
      </c>
      <c r="G701" s="281"/>
      <c r="H701" s="282" t="s">
        <v>1</v>
      </c>
      <c r="I701" s="284"/>
      <c r="J701" s="281"/>
      <c r="K701" s="281"/>
      <c r="L701" s="285"/>
      <c r="M701" s="286"/>
      <c r="N701" s="287"/>
      <c r="O701" s="287"/>
      <c r="P701" s="287"/>
      <c r="Q701" s="287"/>
      <c r="R701" s="287"/>
      <c r="S701" s="287"/>
      <c r="T701" s="288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89" t="s">
        <v>143</v>
      </c>
      <c r="AU701" s="289" t="s">
        <v>86</v>
      </c>
      <c r="AV701" s="15" t="s">
        <v>84</v>
      </c>
      <c r="AW701" s="15" t="s">
        <v>32</v>
      </c>
      <c r="AX701" s="15" t="s">
        <v>76</v>
      </c>
      <c r="AY701" s="289" t="s">
        <v>133</v>
      </c>
    </row>
    <row r="702" s="13" customFormat="1">
      <c r="A702" s="13"/>
      <c r="B702" s="239"/>
      <c r="C702" s="240"/>
      <c r="D702" s="234" t="s">
        <v>143</v>
      </c>
      <c r="E702" s="241" t="s">
        <v>1</v>
      </c>
      <c r="F702" s="242" t="s">
        <v>848</v>
      </c>
      <c r="G702" s="240"/>
      <c r="H702" s="243">
        <v>1</v>
      </c>
      <c r="I702" s="244"/>
      <c r="J702" s="240"/>
      <c r="K702" s="240"/>
      <c r="L702" s="245"/>
      <c r="M702" s="246"/>
      <c r="N702" s="247"/>
      <c r="O702" s="247"/>
      <c r="P702" s="247"/>
      <c r="Q702" s="247"/>
      <c r="R702" s="247"/>
      <c r="S702" s="247"/>
      <c r="T702" s="248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9" t="s">
        <v>143</v>
      </c>
      <c r="AU702" s="249" t="s">
        <v>86</v>
      </c>
      <c r="AV702" s="13" t="s">
        <v>86</v>
      </c>
      <c r="AW702" s="13" t="s">
        <v>32</v>
      </c>
      <c r="AX702" s="13" t="s">
        <v>76</v>
      </c>
      <c r="AY702" s="249" t="s">
        <v>133</v>
      </c>
    </row>
    <row r="703" s="14" customFormat="1">
      <c r="A703" s="14"/>
      <c r="B703" s="261"/>
      <c r="C703" s="262"/>
      <c r="D703" s="234" t="s">
        <v>143</v>
      </c>
      <c r="E703" s="263" t="s">
        <v>1</v>
      </c>
      <c r="F703" s="264" t="s">
        <v>218</v>
      </c>
      <c r="G703" s="262"/>
      <c r="H703" s="265">
        <v>1</v>
      </c>
      <c r="I703" s="266"/>
      <c r="J703" s="262"/>
      <c r="K703" s="262"/>
      <c r="L703" s="267"/>
      <c r="M703" s="268"/>
      <c r="N703" s="269"/>
      <c r="O703" s="269"/>
      <c r="P703" s="269"/>
      <c r="Q703" s="269"/>
      <c r="R703" s="269"/>
      <c r="S703" s="269"/>
      <c r="T703" s="270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71" t="s">
        <v>143</v>
      </c>
      <c r="AU703" s="271" t="s">
        <v>86</v>
      </c>
      <c r="AV703" s="14" t="s">
        <v>139</v>
      </c>
      <c r="AW703" s="14" t="s">
        <v>32</v>
      </c>
      <c r="AX703" s="14" t="s">
        <v>84</v>
      </c>
      <c r="AY703" s="271" t="s">
        <v>133</v>
      </c>
    </row>
    <row r="704" s="12" customFormat="1" ht="22.8" customHeight="1">
      <c r="A704" s="12"/>
      <c r="B704" s="204"/>
      <c r="C704" s="205"/>
      <c r="D704" s="206" t="s">
        <v>75</v>
      </c>
      <c r="E704" s="218" t="s">
        <v>501</v>
      </c>
      <c r="F704" s="218" t="s">
        <v>1023</v>
      </c>
      <c r="G704" s="205"/>
      <c r="H704" s="205"/>
      <c r="I704" s="208"/>
      <c r="J704" s="219">
        <f>BK704</f>
        <v>0</v>
      </c>
      <c r="K704" s="205"/>
      <c r="L704" s="210"/>
      <c r="M704" s="211"/>
      <c r="N704" s="212"/>
      <c r="O704" s="212"/>
      <c r="P704" s="213">
        <f>SUM(P705:P710)</f>
        <v>0</v>
      </c>
      <c r="Q704" s="212"/>
      <c r="R704" s="213">
        <f>SUM(R705:R710)</f>
        <v>0</v>
      </c>
      <c r="S704" s="212"/>
      <c r="T704" s="214">
        <f>SUM(T705:T710)</f>
        <v>0</v>
      </c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R704" s="215" t="s">
        <v>159</v>
      </c>
      <c r="AT704" s="216" t="s">
        <v>75</v>
      </c>
      <c r="AU704" s="216" t="s">
        <v>84</v>
      </c>
      <c r="AY704" s="215" t="s">
        <v>133</v>
      </c>
      <c r="BK704" s="217">
        <f>SUM(BK705:BK710)</f>
        <v>0</v>
      </c>
    </row>
    <row r="705" s="2" customFormat="1" ht="16.5" customHeight="1">
      <c r="A705" s="38"/>
      <c r="B705" s="39"/>
      <c r="C705" s="220" t="s">
        <v>616</v>
      </c>
      <c r="D705" s="220" t="s">
        <v>135</v>
      </c>
      <c r="E705" s="221" t="s">
        <v>1024</v>
      </c>
      <c r="F705" s="222" t="s">
        <v>1025</v>
      </c>
      <c r="G705" s="223" t="s">
        <v>203</v>
      </c>
      <c r="H705" s="224">
        <v>1</v>
      </c>
      <c r="I705" s="225"/>
      <c r="J705" s="226">
        <f>ROUND(I705*H705,2)</f>
        <v>0</v>
      </c>
      <c r="K705" s="227"/>
      <c r="L705" s="44"/>
      <c r="M705" s="228" t="s">
        <v>1</v>
      </c>
      <c r="N705" s="229" t="s">
        <v>41</v>
      </c>
      <c r="O705" s="91"/>
      <c r="P705" s="230">
        <f>O705*H705</f>
        <v>0</v>
      </c>
      <c r="Q705" s="230">
        <v>0</v>
      </c>
      <c r="R705" s="230">
        <f>Q705*H705</f>
        <v>0</v>
      </c>
      <c r="S705" s="230">
        <v>0</v>
      </c>
      <c r="T705" s="231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32" t="s">
        <v>139</v>
      </c>
      <c r="AT705" s="232" t="s">
        <v>135</v>
      </c>
      <c r="AU705" s="232" t="s">
        <v>86</v>
      </c>
      <c r="AY705" s="17" t="s">
        <v>133</v>
      </c>
      <c r="BE705" s="233">
        <f>IF(N705="základní",J705,0)</f>
        <v>0</v>
      </c>
      <c r="BF705" s="233">
        <f>IF(N705="snížená",J705,0)</f>
        <v>0</v>
      </c>
      <c r="BG705" s="233">
        <f>IF(N705="zákl. přenesená",J705,0)</f>
        <v>0</v>
      </c>
      <c r="BH705" s="233">
        <f>IF(N705="sníž. přenesená",J705,0)</f>
        <v>0</v>
      </c>
      <c r="BI705" s="233">
        <f>IF(N705="nulová",J705,0)</f>
        <v>0</v>
      </c>
      <c r="BJ705" s="17" t="s">
        <v>84</v>
      </c>
      <c r="BK705" s="233">
        <f>ROUND(I705*H705,2)</f>
        <v>0</v>
      </c>
      <c r="BL705" s="17" t="s">
        <v>139</v>
      </c>
      <c r="BM705" s="232" t="s">
        <v>1026</v>
      </c>
    </row>
    <row r="706" s="2" customFormat="1">
      <c r="A706" s="38"/>
      <c r="B706" s="39"/>
      <c r="C706" s="40"/>
      <c r="D706" s="234" t="s">
        <v>141</v>
      </c>
      <c r="E706" s="40"/>
      <c r="F706" s="235" t="s">
        <v>1025</v>
      </c>
      <c r="G706" s="40"/>
      <c r="H706" s="40"/>
      <c r="I706" s="236"/>
      <c r="J706" s="40"/>
      <c r="K706" s="40"/>
      <c r="L706" s="44"/>
      <c r="M706" s="237"/>
      <c r="N706" s="238"/>
      <c r="O706" s="91"/>
      <c r="P706" s="91"/>
      <c r="Q706" s="91"/>
      <c r="R706" s="91"/>
      <c r="S706" s="91"/>
      <c r="T706" s="92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T706" s="17" t="s">
        <v>141</v>
      </c>
      <c r="AU706" s="17" t="s">
        <v>86</v>
      </c>
    </row>
    <row r="707" s="15" customFormat="1">
      <c r="A707" s="15"/>
      <c r="B707" s="280"/>
      <c r="C707" s="281"/>
      <c r="D707" s="234" t="s">
        <v>143</v>
      </c>
      <c r="E707" s="282" t="s">
        <v>1</v>
      </c>
      <c r="F707" s="283" t="s">
        <v>922</v>
      </c>
      <c r="G707" s="281"/>
      <c r="H707" s="282" t="s">
        <v>1</v>
      </c>
      <c r="I707" s="284"/>
      <c r="J707" s="281"/>
      <c r="K707" s="281"/>
      <c r="L707" s="285"/>
      <c r="M707" s="286"/>
      <c r="N707" s="287"/>
      <c r="O707" s="287"/>
      <c r="P707" s="287"/>
      <c r="Q707" s="287"/>
      <c r="R707" s="287"/>
      <c r="S707" s="287"/>
      <c r="T707" s="288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89" t="s">
        <v>143</v>
      </c>
      <c r="AU707" s="289" t="s">
        <v>86</v>
      </c>
      <c r="AV707" s="15" t="s">
        <v>84</v>
      </c>
      <c r="AW707" s="15" t="s">
        <v>32</v>
      </c>
      <c r="AX707" s="15" t="s">
        <v>76</v>
      </c>
      <c r="AY707" s="289" t="s">
        <v>133</v>
      </c>
    </row>
    <row r="708" s="15" customFormat="1">
      <c r="A708" s="15"/>
      <c r="B708" s="280"/>
      <c r="C708" s="281"/>
      <c r="D708" s="234" t="s">
        <v>143</v>
      </c>
      <c r="E708" s="282" t="s">
        <v>1</v>
      </c>
      <c r="F708" s="283" t="s">
        <v>1027</v>
      </c>
      <c r="G708" s="281"/>
      <c r="H708" s="282" t="s">
        <v>1</v>
      </c>
      <c r="I708" s="284"/>
      <c r="J708" s="281"/>
      <c r="K708" s="281"/>
      <c r="L708" s="285"/>
      <c r="M708" s="286"/>
      <c r="N708" s="287"/>
      <c r="O708" s="287"/>
      <c r="P708" s="287"/>
      <c r="Q708" s="287"/>
      <c r="R708" s="287"/>
      <c r="S708" s="287"/>
      <c r="T708" s="288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89" t="s">
        <v>143</v>
      </c>
      <c r="AU708" s="289" t="s">
        <v>86</v>
      </c>
      <c r="AV708" s="15" t="s">
        <v>84</v>
      </c>
      <c r="AW708" s="15" t="s">
        <v>32</v>
      </c>
      <c r="AX708" s="15" t="s">
        <v>76</v>
      </c>
      <c r="AY708" s="289" t="s">
        <v>133</v>
      </c>
    </row>
    <row r="709" s="13" customFormat="1">
      <c r="A709" s="13"/>
      <c r="B709" s="239"/>
      <c r="C709" s="240"/>
      <c r="D709" s="234" t="s">
        <v>143</v>
      </c>
      <c r="E709" s="241" t="s">
        <v>1</v>
      </c>
      <c r="F709" s="242" t="s">
        <v>848</v>
      </c>
      <c r="G709" s="240"/>
      <c r="H709" s="243">
        <v>1</v>
      </c>
      <c r="I709" s="244"/>
      <c r="J709" s="240"/>
      <c r="K709" s="240"/>
      <c r="L709" s="245"/>
      <c r="M709" s="246"/>
      <c r="N709" s="247"/>
      <c r="O709" s="247"/>
      <c r="P709" s="247"/>
      <c r="Q709" s="247"/>
      <c r="R709" s="247"/>
      <c r="S709" s="247"/>
      <c r="T709" s="248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9" t="s">
        <v>143</v>
      </c>
      <c r="AU709" s="249" t="s">
        <v>86</v>
      </c>
      <c r="AV709" s="13" t="s">
        <v>86</v>
      </c>
      <c r="AW709" s="13" t="s">
        <v>32</v>
      </c>
      <c r="AX709" s="13" t="s">
        <v>76</v>
      </c>
      <c r="AY709" s="249" t="s">
        <v>133</v>
      </c>
    </row>
    <row r="710" s="14" customFormat="1">
      <c r="A710" s="14"/>
      <c r="B710" s="261"/>
      <c r="C710" s="262"/>
      <c r="D710" s="234" t="s">
        <v>143</v>
      </c>
      <c r="E710" s="263" t="s">
        <v>1</v>
      </c>
      <c r="F710" s="264" t="s">
        <v>218</v>
      </c>
      <c r="G710" s="262"/>
      <c r="H710" s="265">
        <v>1</v>
      </c>
      <c r="I710" s="266"/>
      <c r="J710" s="262"/>
      <c r="K710" s="262"/>
      <c r="L710" s="267"/>
      <c r="M710" s="268"/>
      <c r="N710" s="269"/>
      <c r="O710" s="269"/>
      <c r="P710" s="269"/>
      <c r="Q710" s="269"/>
      <c r="R710" s="269"/>
      <c r="S710" s="269"/>
      <c r="T710" s="270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71" t="s">
        <v>143</v>
      </c>
      <c r="AU710" s="271" t="s">
        <v>86</v>
      </c>
      <c r="AV710" s="14" t="s">
        <v>139</v>
      </c>
      <c r="AW710" s="14" t="s">
        <v>32</v>
      </c>
      <c r="AX710" s="14" t="s">
        <v>84</v>
      </c>
      <c r="AY710" s="271" t="s">
        <v>133</v>
      </c>
    </row>
    <row r="711" s="12" customFormat="1" ht="22.8" customHeight="1">
      <c r="A711" s="12"/>
      <c r="B711" s="204"/>
      <c r="C711" s="205"/>
      <c r="D711" s="206" t="s">
        <v>75</v>
      </c>
      <c r="E711" s="218" t="s">
        <v>511</v>
      </c>
      <c r="F711" s="218" t="s">
        <v>1028</v>
      </c>
      <c r="G711" s="205"/>
      <c r="H711" s="205"/>
      <c r="I711" s="208"/>
      <c r="J711" s="219">
        <f>BK711</f>
        <v>0</v>
      </c>
      <c r="K711" s="205"/>
      <c r="L711" s="210"/>
      <c r="M711" s="211"/>
      <c r="N711" s="212"/>
      <c r="O711" s="212"/>
      <c r="P711" s="213">
        <f>SUM(P712:P717)</f>
        <v>0</v>
      </c>
      <c r="Q711" s="212"/>
      <c r="R711" s="213">
        <f>SUM(R712:R717)</f>
        <v>0</v>
      </c>
      <c r="S711" s="212"/>
      <c r="T711" s="214">
        <f>SUM(T712:T717)</f>
        <v>0</v>
      </c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R711" s="215" t="s">
        <v>159</v>
      </c>
      <c r="AT711" s="216" t="s">
        <v>75</v>
      </c>
      <c r="AU711" s="216" t="s">
        <v>84</v>
      </c>
      <c r="AY711" s="215" t="s">
        <v>133</v>
      </c>
      <c r="BK711" s="217">
        <f>SUM(BK712:BK717)</f>
        <v>0</v>
      </c>
    </row>
    <row r="712" s="2" customFormat="1" ht="16.5" customHeight="1">
      <c r="A712" s="38"/>
      <c r="B712" s="39"/>
      <c r="C712" s="220" t="s">
        <v>1029</v>
      </c>
      <c r="D712" s="220" t="s">
        <v>135</v>
      </c>
      <c r="E712" s="221" t="s">
        <v>1030</v>
      </c>
      <c r="F712" s="222" t="s">
        <v>1031</v>
      </c>
      <c r="G712" s="223" t="s">
        <v>203</v>
      </c>
      <c r="H712" s="224">
        <v>1</v>
      </c>
      <c r="I712" s="225"/>
      <c r="J712" s="226">
        <f>ROUND(I712*H712,2)</f>
        <v>0</v>
      </c>
      <c r="K712" s="227"/>
      <c r="L712" s="44"/>
      <c r="M712" s="228" t="s">
        <v>1</v>
      </c>
      <c r="N712" s="229" t="s">
        <v>41</v>
      </c>
      <c r="O712" s="91"/>
      <c r="P712" s="230">
        <f>O712*H712</f>
        <v>0</v>
      </c>
      <c r="Q712" s="230">
        <v>0</v>
      </c>
      <c r="R712" s="230">
        <f>Q712*H712</f>
        <v>0</v>
      </c>
      <c r="S712" s="230">
        <v>0</v>
      </c>
      <c r="T712" s="231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32" t="s">
        <v>139</v>
      </c>
      <c r="AT712" s="232" t="s">
        <v>135</v>
      </c>
      <c r="AU712" s="232" t="s">
        <v>86</v>
      </c>
      <c r="AY712" s="17" t="s">
        <v>133</v>
      </c>
      <c r="BE712" s="233">
        <f>IF(N712="základní",J712,0)</f>
        <v>0</v>
      </c>
      <c r="BF712" s="233">
        <f>IF(N712="snížená",J712,0)</f>
        <v>0</v>
      </c>
      <c r="BG712" s="233">
        <f>IF(N712="zákl. přenesená",J712,0)</f>
        <v>0</v>
      </c>
      <c r="BH712" s="233">
        <f>IF(N712="sníž. přenesená",J712,0)</f>
        <v>0</v>
      </c>
      <c r="BI712" s="233">
        <f>IF(N712="nulová",J712,0)</f>
        <v>0</v>
      </c>
      <c r="BJ712" s="17" t="s">
        <v>84</v>
      </c>
      <c r="BK712" s="233">
        <f>ROUND(I712*H712,2)</f>
        <v>0</v>
      </c>
      <c r="BL712" s="17" t="s">
        <v>139</v>
      </c>
      <c r="BM712" s="232" t="s">
        <v>1032</v>
      </c>
    </row>
    <row r="713" s="2" customFormat="1">
      <c r="A713" s="38"/>
      <c r="B713" s="39"/>
      <c r="C713" s="40"/>
      <c r="D713" s="234" t="s">
        <v>141</v>
      </c>
      <c r="E713" s="40"/>
      <c r="F713" s="235" t="s">
        <v>1031</v>
      </c>
      <c r="G713" s="40"/>
      <c r="H713" s="40"/>
      <c r="I713" s="236"/>
      <c r="J713" s="40"/>
      <c r="K713" s="40"/>
      <c r="L713" s="44"/>
      <c r="M713" s="237"/>
      <c r="N713" s="238"/>
      <c r="O713" s="91"/>
      <c r="P713" s="91"/>
      <c r="Q713" s="91"/>
      <c r="R713" s="91"/>
      <c r="S713" s="91"/>
      <c r="T713" s="92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T713" s="17" t="s">
        <v>141</v>
      </c>
      <c r="AU713" s="17" t="s">
        <v>86</v>
      </c>
    </row>
    <row r="714" s="15" customFormat="1">
      <c r="A714" s="15"/>
      <c r="B714" s="280"/>
      <c r="C714" s="281"/>
      <c r="D714" s="234" t="s">
        <v>143</v>
      </c>
      <c r="E714" s="282" t="s">
        <v>1</v>
      </c>
      <c r="F714" s="283" t="s">
        <v>922</v>
      </c>
      <c r="G714" s="281"/>
      <c r="H714" s="282" t="s">
        <v>1</v>
      </c>
      <c r="I714" s="284"/>
      <c r="J714" s="281"/>
      <c r="K714" s="281"/>
      <c r="L714" s="285"/>
      <c r="M714" s="286"/>
      <c r="N714" s="287"/>
      <c r="O714" s="287"/>
      <c r="P714" s="287"/>
      <c r="Q714" s="287"/>
      <c r="R714" s="287"/>
      <c r="S714" s="287"/>
      <c r="T714" s="288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89" t="s">
        <v>143</v>
      </c>
      <c r="AU714" s="289" t="s">
        <v>86</v>
      </c>
      <c r="AV714" s="15" t="s">
        <v>84</v>
      </c>
      <c r="AW714" s="15" t="s">
        <v>32</v>
      </c>
      <c r="AX714" s="15" t="s">
        <v>76</v>
      </c>
      <c r="AY714" s="289" t="s">
        <v>133</v>
      </c>
    </row>
    <row r="715" s="15" customFormat="1">
      <c r="A715" s="15"/>
      <c r="B715" s="280"/>
      <c r="C715" s="281"/>
      <c r="D715" s="234" t="s">
        <v>143</v>
      </c>
      <c r="E715" s="282" t="s">
        <v>1</v>
      </c>
      <c r="F715" s="283" t="s">
        <v>1010</v>
      </c>
      <c r="G715" s="281"/>
      <c r="H715" s="282" t="s">
        <v>1</v>
      </c>
      <c r="I715" s="284"/>
      <c r="J715" s="281"/>
      <c r="K715" s="281"/>
      <c r="L715" s="285"/>
      <c r="M715" s="286"/>
      <c r="N715" s="287"/>
      <c r="O715" s="287"/>
      <c r="P715" s="287"/>
      <c r="Q715" s="287"/>
      <c r="R715" s="287"/>
      <c r="S715" s="287"/>
      <c r="T715" s="288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89" t="s">
        <v>143</v>
      </c>
      <c r="AU715" s="289" t="s">
        <v>86</v>
      </c>
      <c r="AV715" s="15" t="s">
        <v>84</v>
      </c>
      <c r="AW715" s="15" t="s">
        <v>32</v>
      </c>
      <c r="AX715" s="15" t="s">
        <v>76</v>
      </c>
      <c r="AY715" s="289" t="s">
        <v>133</v>
      </c>
    </row>
    <row r="716" s="13" customFormat="1">
      <c r="A716" s="13"/>
      <c r="B716" s="239"/>
      <c r="C716" s="240"/>
      <c r="D716" s="234" t="s">
        <v>143</v>
      </c>
      <c r="E716" s="241" t="s">
        <v>1</v>
      </c>
      <c r="F716" s="242" t="s">
        <v>848</v>
      </c>
      <c r="G716" s="240"/>
      <c r="H716" s="243">
        <v>1</v>
      </c>
      <c r="I716" s="244"/>
      <c r="J716" s="240"/>
      <c r="K716" s="240"/>
      <c r="L716" s="245"/>
      <c r="M716" s="246"/>
      <c r="N716" s="247"/>
      <c r="O716" s="247"/>
      <c r="P716" s="247"/>
      <c r="Q716" s="247"/>
      <c r="R716" s="247"/>
      <c r="S716" s="247"/>
      <c r="T716" s="248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9" t="s">
        <v>143</v>
      </c>
      <c r="AU716" s="249" t="s">
        <v>86</v>
      </c>
      <c r="AV716" s="13" t="s">
        <v>86</v>
      </c>
      <c r="AW716" s="13" t="s">
        <v>32</v>
      </c>
      <c r="AX716" s="13" t="s">
        <v>76</v>
      </c>
      <c r="AY716" s="249" t="s">
        <v>133</v>
      </c>
    </row>
    <row r="717" s="14" customFormat="1">
      <c r="A717" s="14"/>
      <c r="B717" s="261"/>
      <c r="C717" s="262"/>
      <c r="D717" s="234" t="s">
        <v>143</v>
      </c>
      <c r="E717" s="263" t="s">
        <v>1</v>
      </c>
      <c r="F717" s="264" t="s">
        <v>218</v>
      </c>
      <c r="G717" s="262"/>
      <c r="H717" s="265">
        <v>1</v>
      </c>
      <c r="I717" s="266"/>
      <c r="J717" s="262"/>
      <c r="K717" s="262"/>
      <c r="L717" s="267"/>
      <c r="M717" s="290"/>
      <c r="N717" s="291"/>
      <c r="O717" s="291"/>
      <c r="P717" s="291"/>
      <c r="Q717" s="291"/>
      <c r="R717" s="291"/>
      <c r="S717" s="291"/>
      <c r="T717" s="292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71" t="s">
        <v>143</v>
      </c>
      <c r="AU717" s="271" t="s">
        <v>86</v>
      </c>
      <c r="AV717" s="14" t="s">
        <v>139</v>
      </c>
      <c r="AW717" s="14" t="s">
        <v>32</v>
      </c>
      <c r="AX717" s="14" t="s">
        <v>84</v>
      </c>
      <c r="AY717" s="271" t="s">
        <v>133</v>
      </c>
    </row>
    <row r="718" s="2" customFormat="1" ht="6.96" customHeight="1">
      <c r="A718" s="38"/>
      <c r="B718" s="66"/>
      <c r="C718" s="67"/>
      <c r="D718" s="67"/>
      <c r="E718" s="67"/>
      <c r="F718" s="67"/>
      <c r="G718" s="67"/>
      <c r="H718" s="67"/>
      <c r="I718" s="67"/>
      <c r="J718" s="67"/>
      <c r="K718" s="67"/>
      <c r="L718" s="44"/>
      <c r="M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</row>
  </sheetData>
  <sheetProtection sheet="1" autoFilter="0" formatColumns="0" formatRows="0" objects="1" scenarios="1" spinCount="100000" saltValue="Kk++XUrKp5+Nh9enQ/1pUi3xkY13en76ybPQaJCntPF2xdX0coCKCD9zQXjbTEWVgS58ASKFeshKtOI9/IBI3A==" hashValue="93h5+8/f0VQXZKt4fhc7tlDjBMOpIGtUBsRp7Z3U6hQrTPnEGzlgUJ5zEiWkjujLVRJIRuBQJLENlH679OrG+A==" algorithmName="SHA-512" password="CC35"/>
  <autoFilter ref="C129:K717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1033</v>
      </c>
      <c r="H4" s="20"/>
    </row>
    <row r="5" s="1" customFormat="1" ht="12" customHeight="1">
      <c r="B5" s="20"/>
      <c r="C5" s="293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94" t="s">
        <v>16</v>
      </c>
      <c r="D6" s="295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11. 1. 2022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96"/>
      <c r="C9" s="297" t="s">
        <v>57</v>
      </c>
      <c r="D9" s="298" t="s">
        <v>58</v>
      </c>
      <c r="E9" s="298" t="s">
        <v>120</v>
      </c>
      <c r="F9" s="299" t="s">
        <v>1034</v>
      </c>
      <c r="G9" s="192"/>
      <c r="H9" s="296"/>
    </row>
    <row r="10" s="2" customFormat="1" ht="26.4" customHeight="1">
      <c r="A10" s="38"/>
      <c r="B10" s="44"/>
      <c r="C10" s="300" t="s">
        <v>1035</v>
      </c>
      <c r="D10" s="300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301" t="s">
        <v>93</v>
      </c>
      <c r="D11" s="302" t="s">
        <v>94</v>
      </c>
      <c r="E11" s="303" t="s">
        <v>1</v>
      </c>
      <c r="F11" s="304">
        <v>505.10000000000002</v>
      </c>
      <c r="G11" s="38"/>
      <c r="H11" s="44"/>
    </row>
    <row r="12" s="2" customFormat="1" ht="16.8" customHeight="1">
      <c r="A12" s="38"/>
      <c r="B12" s="44"/>
      <c r="C12" s="305" t="s">
        <v>93</v>
      </c>
      <c r="D12" s="305" t="s">
        <v>144</v>
      </c>
      <c r="E12" s="17" t="s">
        <v>1</v>
      </c>
      <c r="F12" s="306">
        <v>505.10000000000002</v>
      </c>
      <c r="G12" s="38"/>
      <c r="H12" s="44"/>
    </row>
    <row r="13" s="2" customFormat="1" ht="16.8" customHeight="1">
      <c r="A13" s="38"/>
      <c r="B13" s="44"/>
      <c r="C13" s="307" t="s">
        <v>1036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305" t="s">
        <v>136</v>
      </c>
      <c r="D14" s="305" t="s">
        <v>137</v>
      </c>
      <c r="E14" s="17" t="s">
        <v>138</v>
      </c>
      <c r="F14" s="306">
        <v>505.10000000000002</v>
      </c>
      <c r="G14" s="38"/>
      <c r="H14" s="44"/>
    </row>
    <row r="15" s="2" customFormat="1" ht="16.8" customHeight="1">
      <c r="A15" s="38"/>
      <c r="B15" s="44"/>
      <c r="C15" s="305" t="s">
        <v>150</v>
      </c>
      <c r="D15" s="305" t="s">
        <v>151</v>
      </c>
      <c r="E15" s="17" t="s">
        <v>138</v>
      </c>
      <c r="F15" s="306">
        <v>675.5</v>
      </c>
      <c r="G15" s="38"/>
      <c r="H15" s="44"/>
    </row>
    <row r="16" s="2" customFormat="1" ht="16.8" customHeight="1">
      <c r="A16" s="38"/>
      <c r="B16" s="44"/>
      <c r="C16" s="305" t="s">
        <v>155</v>
      </c>
      <c r="D16" s="305" t="s">
        <v>156</v>
      </c>
      <c r="E16" s="17" t="s">
        <v>138</v>
      </c>
      <c r="F16" s="306">
        <v>675.5</v>
      </c>
      <c r="G16" s="38"/>
      <c r="H16" s="44"/>
    </row>
    <row r="17" s="2" customFormat="1" ht="16.8" customHeight="1">
      <c r="A17" s="38"/>
      <c r="B17" s="44"/>
      <c r="C17" s="301" t="s">
        <v>96</v>
      </c>
      <c r="D17" s="302" t="s">
        <v>97</v>
      </c>
      <c r="E17" s="303" t="s">
        <v>1</v>
      </c>
      <c r="F17" s="304">
        <v>170.40000000000001</v>
      </c>
      <c r="G17" s="38"/>
      <c r="H17" s="44"/>
    </row>
    <row r="18" s="2" customFormat="1" ht="16.8" customHeight="1">
      <c r="A18" s="38"/>
      <c r="B18" s="44"/>
      <c r="C18" s="305" t="s">
        <v>96</v>
      </c>
      <c r="D18" s="305" t="s">
        <v>98</v>
      </c>
      <c r="E18" s="17" t="s">
        <v>1</v>
      </c>
      <c r="F18" s="306">
        <v>170.40000000000001</v>
      </c>
      <c r="G18" s="38"/>
      <c r="H18" s="44"/>
    </row>
    <row r="19" s="2" customFormat="1" ht="16.8" customHeight="1">
      <c r="A19" s="38"/>
      <c r="B19" s="44"/>
      <c r="C19" s="307" t="s">
        <v>1036</v>
      </c>
      <c r="D19" s="38"/>
      <c r="E19" s="38"/>
      <c r="F19" s="38"/>
      <c r="G19" s="38"/>
      <c r="H19" s="44"/>
    </row>
    <row r="20" s="2" customFormat="1" ht="16.8" customHeight="1">
      <c r="A20" s="38"/>
      <c r="B20" s="44"/>
      <c r="C20" s="305" t="s">
        <v>145</v>
      </c>
      <c r="D20" s="305" t="s">
        <v>146</v>
      </c>
      <c r="E20" s="17" t="s">
        <v>138</v>
      </c>
      <c r="F20" s="306">
        <v>170.40000000000001</v>
      </c>
      <c r="G20" s="38"/>
      <c r="H20" s="44"/>
    </row>
    <row r="21" s="2" customFormat="1" ht="16.8" customHeight="1">
      <c r="A21" s="38"/>
      <c r="B21" s="44"/>
      <c r="C21" s="305" t="s">
        <v>150</v>
      </c>
      <c r="D21" s="305" t="s">
        <v>151</v>
      </c>
      <c r="E21" s="17" t="s">
        <v>138</v>
      </c>
      <c r="F21" s="306">
        <v>675.5</v>
      </c>
      <c r="G21" s="38"/>
      <c r="H21" s="44"/>
    </row>
    <row r="22" s="2" customFormat="1" ht="16.8" customHeight="1">
      <c r="A22" s="38"/>
      <c r="B22" s="44"/>
      <c r="C22" s="305" t="s">
        <v>155</v>
      </c>
      <c r="D22" s="305" t="s">
        <v>156</v>
      </c>
      <c r="E22" s="17" t="s">
        <v>138</v>
      </c>
      <c r="F22" s="306">
        <v>675.5</v>
      </c>
      <c r="G22" s="38"/>
      <c r="H22" s="44"/>
    </row>
    <row r="23" s="2" customFormat="1" ht="7.44" customHeight="1">
      <c r="A23" s="38"/>
      <c r="B23" s="171"/>
      <c r="C23" s="172"/>
      <c r="D23" s="172"/>
      <c r="E23" s="172"/>
      <c r="F23" s="172"/>
      <c r="G23" s="172"/>
      <c r="H23" s="44"/>
    </row>
    <row r="24" s="2" customFormat="1">
      <c r="A24" s="38"/>
      <c r="B24" s="38"/>
      <c r="C24" s="38"/>
      <c r="D24" s="38"/>
      <c r="E24" s="38"/>
      <c r="F24" s="38"/>
      <c r="G24" s="38"/>
      <c r="H24" s="38"/>
    </row>
  </sheetData>
  <sheetProtection sheet="1" formatColumns="0" formatRows="0" objects="1" scenarios="1" spinCount="100000" saltValue="ICjcj3Xl8p9L3c411+V3l6kRtdlKOhkB82vgcQEIJyz4X+wFkopvMxrGoSV87jVaUMS2G/MNwvHp5pUHKkbwMQ==" hashValue="c8T3/GuzhP6GoPUA9KsADodVkU610eEpoprP5eeahS4BFF7nHlSdBTilg2nlOOhkL5bRCkj1nvTisWVSwRIAT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PC-PETR\Administrator</dc:creator>
  <cp:lastModifiedBy>PC-PETR\Administrator</cp:lastModifiedBy>
  <dcterms:created xsi:type="dcterms:W3CDTF">2022-01-11T06:17:11Z</dcterms:created>
  <dcterms:modified xsi:type="dcterms:W3CDTF">2022-01-11T06:17:19Z</dcterms:modified>
</cp:coreProperties>
</file>