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K:\Tendry_VZ\Vybery_el_VN_NN_plyn\2023_24_25_el\02_Navrh_smlouv_podklady_dulezite\"/>
    </mc:Choice>
  </mc:AlternateContent>
  <xr:revisionPtr revIDLastSave="0" documentId="13_ncr:1_{DC8DC5D8-523E-43B4-941E-660BFD0EBC0E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priloha_1NN" sheetId="150" r:id="rId1"/>
    <sheet name="priloha_2NN" sheetId="152" r:id="rId2"/>
    <sheet name="priloha_3NN" sheetId="15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0">#REF!</definedName>
    <definedName name="_09_07">#REF!</definedName>
    <definedName name="_xlnm._FilterDatabase" localSheetId="0" hidden="1">priloha_1NN!$B$12:$M$12</definedName>
    <definedName name="_P">#REF!</definedName>
    <definedName name="aaaa">#REF!</definedName>
    <definedName name="benzin_1" localSheetId="0">[1]Pomocný!$B$2</definedName>
    <definedName name="benzin_1">[1]Pomocný!$B$2</definedName>
    <definedName name="benzin_2" localSheetId="0">[1]Pomocný!$C$2</definedName>
    <definedName name="benzin_2">[1]Pomocný!$C$2</definedName>
    <definedName name="ceny" localSheetId="0">#REF!</definedName>
    <definedName name="ceny" localSheetId="1">#REF!</definedName>
    <definedName name="ceny">#REF!</definedName>
    <definedName name="cenypiča" localSheetId="0">#REF!</definedName>
    <definedName name="cenypiča" localSheetId="1">#REF!</definedName>
    <definedName name="cenypiča">#REF!</definedName>
    <definedName name="Datum" localSheetId="0">#REF!</definedName>
    <definedName name="Datum" localSheetId="1">#REF!</definedName>
    <definedName name="Datum">#REF!</definedName>
    <definedName name="dd">#REF!</definedName>
    <definedName name="des" localSheetId="0">#REF!</definedName>
    <definedName name="des" localSheetId="1">#REF!</definedName>
    <definedName name="des">#REF!</definedName>
    <definedName name="dovoz">[2]List1!$V$1:$AE$50</definedName>
    <definedName name="dovoz2">[2]List1!$J$1:$V$28</definedName>
    <definedName name="gggg">[3]Pomocný!$B$2</definedName>
    <definedName name="Jednotka1" localSheetId="0">[4]Parametry!$F$3</definedName>
    <definedName name="Jednotka1" localSheetId="1">[5]Parametry!$F$3</definedName>
    <definedName name="Jednotka1">[4]Parametry!$F$3</definedName>
    <definedName name="Jednotka2" localSheetId="0">[4]Parametry!$G$3</definedName>
    <definedName name="Jednotka2" localSheetId="1">[5]Parametry!$G$3</definedName>
    <definedName name="Jednotka2">[4]Parametry!$G$3</definedName>
    <definedName name="Jednotka3" localSheetId="0">[4]Parametry!$H$3</definedName>
    <definedName name="Jednotka3" localSheetId="1">[5]Parametry!$H$3</definedName>
    <definedName name="Jednotka3">[4]Parametry!$H$3</definedName>
    <definedName name="Jednotka4" localSheetId="0">[4]Parametry!$I$3</definedName>
    <definedName name="Jednotka4" localSheetId="1">[5]Parametry!$I$3</definedName>
    <definedName name="Jednotka4">[4]Parametry!$I$3</definedName>
    <definedName name="list_222">#REF!</definedName>
    <definedName name="nafta_1" localSheetId="0">[1]Pomocný!$B$3</definedName>
    <definedName name="nafta_1">[1]Pomocný!$B$3</definedName>
    <definedName name="nafta_2" localSheetId="0">[1]Pomocný!$C$3</definedName>
    <definedName name="nafta_2">[1]Pomocný!$C$3</definedName>
    <definedName name="nafta_ext_1" localSheetId="0">[6]Názvy!$B$2</definedName>
    <definedName name="nafta_ext_1">[6]Názvy!$B$2</definedName>
    <definedName name="nafta_ext_2" localSheetId="0">[6]Názvy!$C$2</definedName>
    <definedName name="nafta_ext_2">[6]Názvy!$C$2</definedName>
    <definedName name="NazevObjektu" localSheetId="0">#REF!</definedName>
    <definedName name="NazevObjektu" localSheetId="1">#REF!</definedName>
    <definedName name="NazevObjektu">#REF!</definedName>
    <definedName name="NazevObjektu2" localSheetId="0">#REF!</definedName>
    <definedName name="NazevObjektu2" localSheetId="1">#REF!</definedName>
    <definedName name="NazevObjektu2">#REF!</definedName>
    <definedName name="NazevPodniku" localSheetId="0">#REF!</definedName>
    <definedName name="NazevPodniku" localSheetId="1">#REF!</definedName>
    <definedName name="NazevPodniku">#REF!</definedName>
    <definedName name="NazevPodruzObjektu" localSheetId="0">#REF!</definedName>
    <definedName name="NazevPodruzObjektu" localSheetId="1">#REF!</definedName>
    <definedName name="NazevPodruzObjektu">#REF!</definedName>
    <definedName name="_xlnm.Print_Titles" localSheetId="0">priloha_1NN!$1:$12</definedName>
    <definedName name="_xlnm.Print_Area">#REF!</definedName>
    <definedName name="Piča" localSheetId="0">#REF!</definedName>
    <definedName name="Piča" localSheetId="1">#REF!</definedName>
    <definedName name="Piča">#REF!</definedName>
    <definedName name="radio_1" localSheetId="0">[1]Pomocný!$B$5</definedName>
    <definedName name="radio_1">[1]Pomocný!$B$5</definedName>
    <definedName name="radio_2" localSheetId="0">[1]Pomocný!$C$5</definedName>
    <definedName name="radio_2">[1]Pomocný!$C$5</definedName>
    <definedName name="revize_1" localSheetId="0">[1]Pomocný!$B$6</definedName>
    <definedName name="revize_1">[1]Pomocný!$B$6</definedName>
    <definedName name="revize_2" localSheetId="0">[1]Pomocný!$C$6</definedName>
    <definedName name="revize_2">[1]Pomocný!$C$6</definedName>
    <definedName name="rrrr" localSheetId="0">#REF!</definedName>
    <definedName name="rrrr">#REF!</definedName>
    <definedName name="rrrrrrrrrrrr" localSheetId="0">#REF!</definedName>
    <definedName name="rrrrrrrrrrrr">#REF!</definedName>
    <definedName name="servis_1" localSheetId="0">[1]Pomocný!$B$7</definedName>
    <definedName name="servis_1">[1]Pomocný!$B$7</definedName>
    <definedName name="servis_2" localSheetId="0">[1]Pomocný!$C$7</definedName>
    <definedName name="servis_2">[1]Pomocný!$C$7</definedName>
    <definedName name="schvalil_funkce" localSheetId="0">[1]Pomocný!$B$13</definedName>
    <definedName name="schvalil_funkce">[1]Pomocný!$B$13</definedName>
    <definedName name="schvalil_jmeno" localSheetId="0">[1]Pomocný!$B$12</definedName>
    <definedName name="schvalil_jmeno">[1]Pomocný!$B$12</definedName>
    <definedName name="SjednMaximum" localSheetId="0">#REF!</definedName>
    <definedName name="SjednMaximum" localSheetId="1">#REF!</definedName>
    <definedName name="SjednMaximum">#REF!</definedName>
    <definedName name="stra11_13_1006_2" localSheetId="0">#REF!</definedName>
    <definedName name="stra11_13_1006_2" localSheetId="1">#REF!</definedName>
    <definedName name="stra11_13_1006_2">#REF!</definedName>
    <definedName name="stra11_13_1006exp_2" localSheetId="0">#REF!</definedName>
    <definedName name="stra11_13_1006exp_2" localSheetId="1">#REF!</definedName>
    <definedName name="stra11_13_1006exp_2">#REF!</definedName>
    <definedName name="TechMaximum" localSheetId="0">#REF!</definedName>
    <definedName name="TechMaximum" localSheetId="1">#REF!</definedName>
    <definedName name="TechMaximum">#REF!</definedName>
    <definedName name="výběr1">[7]List2!$A$25:$L$30</definedName>
    <definedName name="výběr2">[7]List2!$A$25:$L$31</definedName>
    <definedName name="výběr3">[7]List2!$A$25:$L$36</definedName>
    <definedName name="výběr4">[7]List2!$A$15:$U$22</definedName>
    <definedName name="výběr5">[7]List2!$A$15:$V$21</definedName>
    <definedName name="výběr7">[7]List2!$A$41:$I$48</definedName>
    <definedName name="výběr9">[7]List3!$A$1:$C$23</definedName>
    <definedName name="xx" localSheetId="0">#REF!</definedName>
    <definedName name="xx" localSheetId="1">#REF!</definedName>
    <definedName name="xx">#REF!</definedName>
    <definedName name="zas_mat_1" localSheetId="0">[1]Pomocný!$B$8</definedName>
    <definedName name="zas_mat_1">[1]Pomocný!$B$8</definedName>
    <definedName name="zas_mat_2" localSheetId="0">[1]Pomocný!$C$8</definedName>
    <definedName name="zas_mat_2">[1]Pomocný!$C$8</definedName>
    <definedName name="zas_nafta_1" localSheetId="0">[1]Pomocný!$B$9</definedName>
    <definedName name="zas_nafta_1">[1]Pomocný!$B$9</definedName>
    <definedName name="zas_nafta_2" localSheetId="0">[1]Pomocný!$C$9</definedName>
    <definedName name="zas_nafta_2">[1]Pomocný!$C$9</definedName>
    <definedName name="zpracoval_funkce" localSheetId="0">[1]Pomocný!$B$11</definedName>
    <definedName name="zpracoval_funkce">[1]Pomocný!$B$11</definedName>
    <definedName name="zpracoval_jmeno" localSheetId="0">[1]Pomocný!$B$10</definedName>
    <definedName name="zpracoval_jmeno">[1]Pomocný!$B$10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9" i="150" l="1"/>
  <c r="L169" i="150"/>
  <c r="J169" i="150"/>
  <c r="I169" i="150"/>
  <c r="B169" i="150"/>
  <c r="K167" i="150"/>
  <c r="H167" i="150"/>
  <c r="K166" i="150"/>
  <c r="H166" i="150"/>
  <c r="K165" i="150"/>
  <c r="H165" i="150"/>
  <c r="K164" i="150"/>
  <c r="H164" i="150"/>
  <c r="K163" i="150"/>
  <c r="H163" i="150"/>
  <c r="K162" i="150"/>
  <c r="H162" i="150"/>
  <c r="K161" i="150"/>
  <c r="H161" i="150"/>
  <c r="K160" i="150"/>
  <c r="H160" i="150"/>
  <c r="K159" i="150"/>
  <c r="H159" i="150"/>
  <c r="K158" i="150"/>
  <c r="H158" i="150"/>
  <c r="K157" i="150"/>
  <c r="H157" i="150"/>
  <c r="K156" i="150"/>
  <c r="H156" i="150"/>
  <c r="K155" i="150"/>
  <c r="H155" i="150"/>
  <c r="K154" i="150"/>
  <c r="H154" i="150"/>
  <c r="K153" i="150"/>
  <c r="H153" i="150"/>
  <c r="K152" i="150"/>
  <c r="H152" i="150"/>
  <c r="K150" i="150"/>
  <c r="H150" i="150"/>
  <c r="K149" i="150"/>
  <c r="H149" i="150"/>
  <c r="K148" i="150"/>
  <c r="H148" i="150"/>
  <c r="K147" i="150"/>
  <c r="H147" i="150"/>
  <c r="K146" i="150"/>
  <c r="H146" i="150"/>
  <c r="K145" i="150"/>
  <c r="H145" i="150"/>
  <c r="K144" i="150"/>
  <c r="H144" i="150"/>
  <c r="K143" i="150"/>
  <c r="H143" i="150"/>
  <c r="K142" i="150"/>
  <c r="H142" i="150"/>
  <c r="K141" i="150"/>
  <c r="H141" i="150"/>
  <c r="K140" i="150"/>
  <c r="H140" i="150"/>
  <c r="K139" i="150"/>
  <c r="H139" i="150"/>
  <c r="K138" i="150"/>
  <c r="H138" i="150"/>
  <c r="K137" i="150"/>
  <c r="H137" i="150"/>
  <c r="K136" i="150"/>
  <c r="H136" i="150"/>
  <c r="K135" i="150"/>
  <c r="H135" i="150"/>
  <c r="K134" i="150"/>
  <c r="H134" i="150"/>
  <c r="K133" i="150"/>
  <c r="H133" i="150"/>
  <c r="K132" i="150"/>
  <c r="H132" i="150"/>
  <c r="K131" i="150"/>
  <c r="H131" i="150"/>
  <c r="K130" i="150"/>
  <c r="H130" i="150"/>
  <c r="K129" i="150"/>
  <c r="H129" i="150"/>
  <c r="K128" i="150"/>
  <c r="H128" i="150"/>
  <c r="K127" i="150"/>
  <c r="H127" i="150"/>
  <c r="K126" i="150"/>
  <c r="H126" i="150"/>
  <c r="K125" i="150"/>
  <c r="H125" i="150"/>
  <c r="K124" i="150"/>
  <c r="H124" i="150"/>
  <c r="K123" i="150"/>
  <c r="H123" i="150"/>
  <c r="K122" i="150"/>
  <c r="H122" i="150"/>
  <c r="K121" i="150"/>
  <c r="H121" i="150"/>
  <c r="K120" i="150"/>
  <c r="H120" i="150"/>
  <c r="K119" i="150"/>
  <c r="H119" i="150"/>
  <c r="K118" i="150"/>
  <c r="H118" i="150"/>
  <c r="K117" i="150"/>
  <c r="H117" i="150"/>
  <c r="K116" i="150"/>
  <c r="H116" i="150"/>
  <c r="K115" i="150"/>
  <c r="H115" i="150"/>
  <c r="K114" i="150"/>
  <c r="H114" i="150"/>
  <c r="K113" i="150"/>
  <c r="H113" i="150"/>
  <c r="K112" i="150"/>
  <c r="H112" i="150"/>
  <c r="K111" i="150"/>
  <c r="H111" i="150"/>
  <c r="K110" i="150"/>
  <c r="H110" i="150"/>
  <c r="K109" i="150"/>
  <c r="H109" i="150"/>
  <c r="K108" i="150"/>
  <c r="H108" i="150"/>
  <c r="K107" i="150"/>
  <c r="H107" i="150"/>
  <c r="K106" i="150"/>
  <c r="H106" i="150"/>
  <c r="K105" i="150"/>
  <c r="H105" i="150"/>
  <c r="K104" i="150"/>
  <c r="H104" i="150"/>
  <c r="K103" i="150"/>
  <c r="H103" i="150"/>
  <c r="K102" i="150"/>
  <c r="H102" i="150"/>
  <c r="K101" i="150"/>
  <c r="H101" i="150"/>
  <c r="K100" i="150"/>
  <c r="H100" i="150"/>
  <c r="K99" i="150"/>
  <c r="H99" i="150"/>
  <c r="K98" i="150"/>
  <c r="H98" i="150"/>
  <c r="K97" i="150"/>
  <c r="H97" i="150"/>
  <c r="K96" i="150"/>
  <c r="H96" i="150"/>
  <c r="K95" i="150"/>
  <c r="H95" i="150"/>
  <c r="K94" i="150"/>
  <c r="H94" i="150"/>
  <c r="K93" i="150"/>
  <c r="H93" i="150"/>
  <c r="K92" i="150"/>
  <c r="H92" i="150"/>
  <c r="K91" i="150"/>
  <c r="H91" i="150"/>
  <c r="K90" i="150"/>
  <c r="H90" i="150"/>
  <c r="K89" i="150"/>
  <c r="H89" i="150"/>
  <c r="K88" i="150"/>
  <c r="H88" i="150"/>
  <c r="K87" i="150"/>
  <c r="H87" i="150"/>
  <c r="K86" i="150"/>
  <c r="H86" i="150"/>
  <c r="K85" i="150"/>
  <c r="H85" i="150"/>
  <c r="K84" i="150"/>
  <c r="H84" i="150"/>
  <c r="K83" i="150"/>
  <c r="H83" i="150"/>
  <c r="K82" i="150"/>
  <c r="H82" i="150"/>
  <c r="K81" i="150"/>
  <c r="H81" i="150"/>
  <c r="K80" i="150"/>
  <c r="H80" i="150"/>
  <c r="K79" i="150"/>
  <c r="H79" i="150"/>
  <c r="K78" i="150"/>
  <c r="H78" i="150"/>
  <c r="K77" i="150"/>
  <c r="H77" i="150"/>
  <c r="K76" i="150"/>
  <c r="H76" i="150"/>
  <c r="K75" i="150"/>
  <c r="H75" i="150"/>
  <c r="K74" i="150"/>
  <c r="H74" i="150"/>
  <c r="K73" i="150"/>
  <c r="H73" i="150"/>
  <c r="K72" i="150"/>
  <c r="H72" i="150"/>
  <c r="K71" i="150"/>
  <c r="H71" i="150"/>
  <c r="K70" i="150"/>
  <c r="H70" i="150"/>
  <c r="K69" i="150"/>
  <c r="H69" i="150"/>
  <c r="K68" i="150"/>
  <c r="H68" i="150"/>
  <c r="K67" i="150"/>
  <c r="H67" i="150"/>
  <c r="K66" i="150"/>
  <c r="H66" i="150"/>
  <c r="K65" i="150"/>
  <c r="H65" i="150"/>
  <c r="K64" i="150"/>
  <c r="H64" i="150"/>
  <c r="K63" i="150"/>
  <c r="H63" i="150"/>
  <c r="K62" i="150"/>
  <c r="H62" i="150"/>
  <c r="K61" i="150"/>
  <c r="H61" i="150"/>
  <c r="K60" i="150"/>
  <c r="H60" i="150"/>
  <c r="K59" i="150"/>
  <c r="H59" i="150"/>
  <c r="K58" i="150"/>
  <c r="H58" i="150"/>
  <c r="K57" i="150"/>
  <c r="H57" i="150"/>
  <c r="K56" i="150"/>
  <c r="H56" i="150"/>
  <c r="K55" i="150"/>
  <c r="H55" i="150"/>
  <c r="K54" i="150"/>
  <c r="H54" i="150"/>
  <c r="K53" i="150"/>
  <c r="H53" i="150"/>
  <c r="K52" i="150"/>
  <c r="H52" i="150"/>
  <c r="K51" i="150"/>
  <c r="H51" i="150"/>
  <c r="K50" i="150"/>
  <c r="H50" i="150"/>
  <c r="K49" i="150"/>
  <c r="H49" i="150"/>
  <c r="K48" i="150"/>
  <c r="H48" i="150"/>
  <c r="K47" i="150"/>
  <c r="H47" i="150"/>
  <c r="K46" i="150"/>
  <c r="H46" i="150"/>
  <c r="K45" i="150"/>
  <c r="H45" i="150"/>
  <c r="K44" i="150"/>
  <c r="H44" i="150"/>
  <c r="K43" i="150"/>
  <c r="H43" i="150"/>
  <c r="K42" i="150"/>
  <c r="H42" i="150"/>
  <c r="K41" i="150"/>
  <c r="H41" i="150"/>
  <c r="K40" i="150"/>
  <c r="H40" i="150"/>
  <c r="K39" i="150"/>
  <c r="H39" i="150"/>
  <c r="K38" i="150"/>
  <c r="H38" i="150"/>
  <c r="K37" i="150"/>
  <c r="H37" i="150"/>
  <c r="K36" i="150"/>
  <c r="H36" i="150"/>
  <c r="K35" i="150"/>
  <c r="H35" i="150"/>
  <c r="K34" i="150"/>
  <c r="H34" i="150"/>
  <c r="K33" i="150"/>
  <c r="H33" i="150"/>
  <c r="K32" i="150"/>
  <c r="H32" i="150"/>
  <c r="K31" i="150"/>
  <c r="H31" i="150"/>
  <c r="K30" i="150"/>
  <c r="H30" i="150"/>
  <c r="K29" i="150"/>
  <c r="H29" i="150"/>
  <c r="K28" i="150"/>
  <c r="H28" i="150"/>
  <c r="K27" i="150"/>
  <c r="H27" i="150"/>
  <c r="K26" i="150"/>
  <c r="H26" i="150"/>
  <c r="K25" i="150"/>
  <c r="H25" i="150"/>
  <c r="K24" i="150"/>
  <c r="H24" i="150"/>
  <c r="K23" i="150"/>
  <c r="H23" i="150"/>
  <c r="K22" i="150"/>
  <c r="H22" i="150"/>
  <c r="K21" i="150"/>
  <c r="H21" i="150"/>
  <c r="K20" i="150"/>
  <c r="H20" i="150"/>
  <c r="K19" i="150"/>
  <c r="H19" i="150"/>
  <c r="K18" i="150"/>
  <c r="H18" i="150"/>
  <c r="K17" i="150"/>
  <c r="H17" i="150"/>
  <c r="K16" i="150"/>
  <c r="K169" i="150" s="1"/>
  <c r="F172" i="150" s="1"/>
  <c r="H16" i="150"/>
  <c r="K15" i="150"/>
  <c r="H15" i="150"/>
  <c r="K14" i="150"/>
  <c r="H14" i="150"/>
  <c r="K13" i="150"/>
  <c r="H13" i="150"/>
  <c r="H169" i="150" s="1"/>
  <c r="F171" i="150" s="1"/>
  <c r="F173" i="150" l="1"/>
  <c r="F32" i="153" l="1"/>
  <c r="G26" i="153"/>
  <c r="F26" i="153"/>
  <c r="G21" i="153"/>
  <c r="G22" i="153" s="1"/>
  <c r="F21" i="153"/>
  <c r="F22" i="153" s="1"/>
  <c r="G28" i="153" l="1"/>
  <c r="F28" i="153"/>
  <c r="F33" i="153" l="1"/>
  <c r="F26" i="152" l="1"/>
</calcChain>
</file>

<file path=xl/sharedStrings.xml><?xml version="1.0" encoding="utf-8"?>
<sst xmlns="http://schemas.openxmlformats.org/spreadsheetml/2006/main" count="735" uniqueCount="397">
  <si>
    <t>Číslo smlouvy u zákazníka</t>
  </si>
  <si>
    <t>celkem</t>
  </si>
  <si>
    <t>859182400211313444</t>
  </si>
  <si>
    <t>Dunajská</t>
  </si>
  <si>
    <t>859182400211391480</t>
  </si>
  <si>
    <t>MWh</t>
  </si>
  <si>
    <t>Číslo smlouvy u dodavatele</t>
  </si>
  <si>
    <t>Rok</t>
  </si>
  <si>
    <t>VT</t>
  </si>
  <si>
    <t>NT</t>
  </si>
  <si>
    <t>poř.</t>
  </si>
  <si>
    <t>číslo</t>
  </si>
  <si>
    <t>C 02d</t>
  </si>
  <si>
    <t>C 01d</t>
  </si>
  <si>
    <t>VT =   pásmo platnosti vysokého tarifu, platí v době mimo pásmo platnosti nízkého tarifu</t>
  </si>
  <si>
    <t xml:space="preserve">          dle podmínek příslušné sazby za distribuci</t>
  </si>
  <si>
    <t xml:space="preserve">NT  =  pásmo platnosti nízkého tarifu vymezené provozovatelem distribuční soustavy </t>
  </si>
  <si>
    <t>C 25d</t>
  </si>
  <si>
    <t>C 45d</t>
  </si>
  <si>
    <t>Dunajská-měnírna</t>
  </si>
  <si>
    <t>Tř.kpt.Jaroše</t>
  </si>
  <si>
    <t>Švermova</t>
  </si>
  <si>
    <t>MUK Hlinky výtah</t>
  </si>
  <si>
    <t>Tábor - dispečink+MS</t>
  </si>
  <si>
    <t>Radlas - chodba</t>
  </si>
  <si>
    <t>Údolní MS</t>
  </si>
  <si>
    <t xml:space="preserve">Spálená </t>
  </si>
  <si>
    <t>Novolíšeňská - měnírna</t>
  </si>
  <si>
    <t>Hudcova</t>
  </si>
  <si>
    <t>Ukrajinská - měnírna</t>
  </si>
  <si>
    <t>Hlinky - měnírna</t>
  </si>
  <si>
    <t>Přívrat</t>
  </si>
  <si>
    <t>Olomoucká NS 1</t>
  </si>
  <si>
    <t xml:space="preserve">Radlas </t>
  </si>
  <si>
    <t>Petra Křivky</t>
  </si>
  <si>
    <t>Vsetínská - měnírna</t>
  </si>
  <si>
    <t>Brněnská Šlapanice</t>
  </si>
  <si>
    <t>Bystrc ZOO</t>
  </si>
  <si>
    <t>Křížová</t>
  </si>
  <si>
    <t>Libuš.tř. - Kohoutovice</t>
  </si>
  <si>
    <t>Ukrajinská</t>
  </si>
  <si>
    <t>Fúgnerova - Černá Pole</t>
  </si>
  <si>
    <t>Jundrovská</t>
  </si>
  <si>
    <t>Jírovcova</t>
  </si>
  <si>
    <t>Vychodilova</t>
  </si>
  <si>
    <t>Barvičova</t>
  </si>
  <si>
    <t>Obecká</t>
  </si>
  <si>
    <t>Líšeňská</t>
  </si>
  <si>
    <t>Klimešova</t>
  </si>
  <si>
    <t>Prostějovská</t>
  </si>
  <si>
    <t>Mácova</t>
  </si>
  <si>
    <t>Labská</t>
  </si>
  <si>
    <t>Kalvodova - Šlapanice</t>
  </si>
  <si>
    <t xml:space="preserve">Rebešovická </t>
  </si>
  <si>
    <t>Hodonínská</t>
  </si>
  <si>
    <t>Práčata</t>
  </si>
  <si>
    <t>Mariánské údolí</t>
  </si>
  <si>
    <t>Žebětínská</t>
  </si>
  <si>
    <t>Brněnská - Modřice</t>
  </si>
  <si>
    <t>Dvorská - Zapletalova</t>
  </si>
  <si>
    <t>Útěchovská</t>
  </si>
  <si>
    <t xml:space="preserve">Hlinky </t>
  </si>
  <si>
    <t>Preslova</t>
  </si>
  <si>
    <t>Srbská</t>
  </si>
  <si>
    <t>Vídeňská</t>
  </si>
  <si>
    <t>Kárníkova</t>
  </si>
  <si>
    <t>Nám. Míru</t>
  </si>
  <si>
    <t>Prace</t>
  </si>
  <si>
    <t>Útěchov - konečná AD</t>
  </si>
  <si>
    <t>Sokolnická</t>
  </si>
  <si>
    <t>Gromešova</t>
  </si>
  <si>
    <t>Krasová</t>
  </si>
  <si>
    <t xml:space="preserve">Nádražní </t>
  </si>
  <si>
    <t>Černého</t>
  </si>
  <si>
    <t>Rakovecká</t>
  </si>
  <si>
    <t>Lelkova</t>
  </si>
  <si>
    <t>Nové sady ED</t>
  </si>
  <si>
    <t>Dolnopolní</t>
  </si>
  <si>
    <t xml:space="preserve">U zbrojnice </t>
  </si>
  <si>
    <t>Mendl.nám.19</t>
  </si>
  <si>
    <t>Benešova AD</t>
  </si>
  <si>
    <t>Haškova</t>
  </si>
  <si>
    <t>Vážného</t>
  </si>
  <si>
    <t>Nádražní nástupiště</t>
  </si>
  <si>
    <t>Budovcova-dispečink</t>
  </si>
  <si>
    <t>Jemelkova kon.ED</t>
  </si>
  <si>
    <t>Stará osada</t>
  </si>
  <si>
    <t>Pálavské náměstí</t>
  </si>
  <si>
    <t>Ečerova</t>
  </si>
  <si>
    <t>Okružní</t>
  </si>
  <si>
    <t xml:space="preserve">Karlova </t>
  </si>
  <si>
    <t xml:space="preserve">Palackého třída </t>
  </si>
  <si>
    <t>Datum:</t>
  </si>
  <si>
    <t>Zpracoval:</t>
  </si>
  <si>
    <t>EAN</t>
  </si>
  <si>
    <t xml:space="preserve">                                               Odběrné  místo</t>
  </si>
  <si>
    <t>859182400200135729</t>
  </si>
  <si>
    <t>Dodavatel:</t>
  </si>
  <si>
    <t>859182400200609268</t>
  </si>
  <si>
    <t>859182400200492518</t>
  </si>
  <si>
    <t>859182400200397981</t>
  </si>
  <si>
    <t>859182400200620881</t>
  </si>
  <si>
    <t>859182400200730290</t>
  </si>
  <si>
    <t>859182400200398599</t>
  </si>
  <si>
    <t>859182400200962233</t>
  </si>
  <si>
    <t>859182400200117510</t>
  </si>
  <si>
    <t>859182400200270468</t>
  </si>
  <si>
    <t>859182400200785580</t>
  </si>
  <si>
    <t>859182400200241055</t>
  </si>
  <si>
    <t>859182400200271861</t>
  </si>
  <si>
    <t>859182400200526077</t>
  </si>
  <si>
    <t>859182400200675089</t>
  </si>
  <si>
    <t>859182400201455666</t>
  </si>
  <si>
    <t>859182400200628375</t>
  </si>
  <si>
    <t>859182400200886638</t>
  </si>
  <si>
    <t>859182400200908132</t>
  </si>
  <si>
    <t>859182400200166938</t>
  </si>
  <si>
    <t>859182400200438929</t>
  </si>
  <si>
    <t>859182400200325977</t>
  </si>
  <si>
    <t>859182400200537479</t>
  </si>
  <si>
    <t>859182400200589782</t>
  </si>
  <si>
    <t>859182400200601927</t>
  </si>
  <si>
    <t>859182400200269080</t>
  </si>
  <si>
    <t>859182400201433961</t>
  </si>
  <si>
    <t>859182400201432315</t>
  </si>
  <si>
    <t>859182400200759192</t>
  </si>
  <si>
    <t>859182400200185731</t>
  </si>
  <si>
    <t>859182400200891953</t>
  </si>
  <si>
    <t>859182400200393006</t>
  </si>
  <si>
    <t>859182400200670619</t>
  </si>
  <si>
    <t>859182400201430960</t>
  </si>
  <si>
    <t>859182400210556675</t>
  </si>
  <si>
    <t>859182400210550031</t>
  </si>
  <si>
    <t>859182400201368966</t>
  </si>
  <si>
    <t>859182400200673689</t>
  </si>
  <si>
    <t>Náměstí 28. dubna</t>
  </si>
  <si>
    <t>859182400210664363</t>
  </si>
  <si>
    <t>859182400201291929</t>
  </si>
  <si>
    <t>859182400200479854</t>
  </si>
  <si>
    <t>859182400200345449</t>
  </si>
  <si>
    <t>859182400201046772</t>
  </si>
  <si>
    <t>859182400210759922</t>
  </si>
  <si>
    <t>859182400210662420</t>
  </si>
  <si>
    <t>859182400201466259</t>
  </si>
  <si>
    <t>859182400200125775</t>
  </si>
  <si>
    <t>859182400200636257</t>
  </si>
  <si>
    <t>859182400200354267</t>
  </si>
  <si>
    <t>859182400200570582</t>
  </si>
  <si>
    <t>859182400200339691</t>
  </si>
  <si>
    <t>859182400200655074</t>
  </si>
  <si>
    <t>859182400200715112</t>
  </si>
  <si>
    <t>859182400200392214</t>
  </si>
  <si>
    <t>859182400200747939</t>
  </si>
  <si>
    <t>859182400200235498</t>
  </si>
  <si>
    <t>859182400201466099</t>
  </si>
  <si>
    <t>859182400200161841</t>
  </si>
  <si>
    <t>859182400200942501</t>
  </si>
  <si>
    <t>859182400200384530</t>
  </si>
  <si>
    <t>859182400200561917</t>
  </si>
  <si>
    <t>859182400200329845</t>
  </si>
  <si>
    <t>859182400200792847</t>
  </si>
  <si>
    <t>859182400200452154</t>
  </si>
  <si>
    <t>859182400200350559</t>
  </si>
  <si>
    <t>859182400200766800</t>
  </si>
  <si>
    <t>859182400201439550</t>
  </si>
  <si>
    <t>859182400200254437</t>
  </si>
  <si>
    <t>859182400201284761</t>
  </si>
  <si>
    <t>859182400200267253</t>
  </si>
  <si>
    <t>859182400200619779</t>
  </si>
  <si>
    <t>859182400200488092</t>
  </si>
  <si>
    <t>859182400201493866</t>
  </si>
  <si>
    <t>859182400200353345</t>
  </si>
  <si>
    <t>859182400200518485</t>
  </si>
  <si>
    <t>859182400200877919</t>
  </si>
  <si>
    <t>859182400200239854</t>
  </si>
  <si>
    <t>859182400200395604</t>
  </si>
  <si>
    <t>859182400200995866</t>
  </si>
  <si>
    <t>859182400201417862</t>
  </si>
  <si>
    <t>Švermova WC</t>
  </si>
  <si>
    <t>Mifkova WC</t>
  </si>
  <si>
    <t xml:space="preserve">Řezáčova WC </t>
  </si>
  <si>
    <t>Merhautova ED</t>
  </si>
  <si>
    <t xml:space="preserve"> DPMB</t>
  </si>
  <si>
    <t xml:space="preserve">             název</t>
  </si>
  <si>
    <t>859182400211090352</t>
  </si>
  <si>
    <t>typ</t>
  </si>
  <si>
    <t>měření</t>
  </si>
  <si>
    <t>C</t>
  </si>
  <si>
    <t>B</t>
  </si>
  <si>
    <t>Břeclavská - Přízřenice</t>
  </si>
  <si>
    <t>859182400211022919</t>
  </si>
  <si>
    <t xml:space="preserve">Česká-Joštova                 </t>
  </si>
  <si>
    <t xml:space="preserve">Komenského náměstí            </t>
  </si>
  <si>
    <t>859182400211218336</t>
  </si>
  <si>
    <t>859182400211286724</t>
  </si>
  <si>
    <t>Osová TD</t>
  </si>
  <si>
    <t>Kč</t>
  </si>
  <si>
    <t>Kč bez DPH</t>
  </si>
  <si>
    <t>distribuce</t>
  </si>
  <si>
    <t xml:space="preserve">sazba </t>
  </si>
  <si>
    <t>Bartolomějská</t>
  </si>
  <si>
    <t xml:space="preserve">Info stánek Joštova </t>
  </si>
  <si>
    <t xml:space="preserve">celkem </t>
  </si>
  <si>
    <t xml:space="preserve"> roční množství MWh</t>
  </si>
  <si>
    <t>MS Horní Heršpice</t>
  </si>
  <si>
    <t>859182400211541953</t>
  </si>
  <si>
    <t>Stránského</t>
  </si>
  <si>
    <t>859182400211356311</t>
  </si>
  <si>
    <t>Kubíčkova</t>
  </si>
  <si>
    <t>859182400211356403</t>
  </si>
  <si>
    <t>Ondrouškova</t>
  </si>
  <si>
    <t>859182400211356335</t>
  </si>
  <si>
    <t xml:space="preserve">Vsetínská                      </t>
  </si>
  <si>
    <t>859182400211606164</t>
  </si>
  <si>
    <t>Běloruská</t>
  </si>
  <si>
    <t>859182400211606133</t>
  </si>
  <si>
    <t>Krematorium</t>
  </si>
  <si>
    <t>859182400211606508</t>
  </si>
  <si>
    <t>Stránská skála</t>
  </si>
  <si>
    <t>859182400211608076</t>
  </si>
  <si>
    <t>Masárova</t>
  </si>
  <si>
    <t>859182400211606447</t>
  </si>
  <si>
    <t>Židovský hřbitov</t>
  </si>
  <si>
    <t>859182400211606232</t>
  </si>
  <si>
    <t>Krásného</t>
  </si>
  <si>
    <t>859182400211606492</t>
  </si>
  <si>
    <t>Kotlanova</t>
  </si>
  <si>
    <t>859182400211606195</t>
  </si>
  <si>
    <t>Kníničky</t>
  </si>
  <si>
    <t>859182400211548198</t>
  </si>
  <si>
    <t xml:space="preserve">Vranov u Brna </t>
  </si>
  <si>
    <t>859182400200700651</t>
  </si>
  <si>
    <t>SŽDC Nádražní</t>
  </si>
  <si>
    <t>859182404120700319</t>
  </si>
  <si>
    <t>Novobranská</t>
  </si>
  <si>
    <t>859182400211884838</t>
  </si>
  <si>
    <t>C 03d</t>
  </si>
  <si>
    <t>YYY</t>
  </si>
  <si>
    <t>Příloha č.1</t>
  </si>
  <si>
    <t>Část 1, odběrná místa NN</t>
  </si>
  <si>
    <t>Příloha č.2</t>
  </si>
  <si>
    <t>Kalkulační list nabídkové ceny</t>
  </si>
  <si>
    <t>Seznam odběrných míst NN</t>
  </si>
  <si>
    <t>Seznam míst je aktuální ke dni vytvoření a může být průběžně kdykoli upravován viz smlouva článek V. Místo plnění.</t>
  </si>
  <si>
    <t>Vaňkovo nám.</t>
  </si>
  <si>
    <t>Konečného náměstí</t>
  </si>
  <si>
    <t>Milady Horákové</t>
  </si>
  <si>
    <t>859182400212054728</t>
  </si>
  <si>
    <t>859182400200835322</t>
  </si>
  <si>
    <t>859182400211845624</t>
  </si>
  <si>
    <t>Elp Tyršova</t>
  </si>
  <si>
    <t>Halasovo náměstí</t>
  </si>
  <si>
    <t>P a R parkoviště</t>
  </si>
  <si>
    <t>Horova</t>
  </si>
  <si>
    <t>859182400211753493</t>
  </si>
  <si>
    <t>859182400212095622</t>
  </si>
  <si>
    <t>859182400212114989</t>
  </si>
  <si>
    <t>859182400212198668</t>
  </si>
  <si>
    <t>859182400212764085</t>
  </si>
  <si>
    <t>859182400212317601</t>
  </si>
  <si>
    <t>859182400212095653</t>
  </si>
  <si>
    <t>859182400212814353</t>
  </si>
  <si>
    <t>859182400212814049</t>
  </si>
  <si>
    <t>859182400212814193</t>
  </si>
  <si>
    <t>859182400212814384</t>
  </si>
  <si>
    <t>859182400212814247</t>
  </si>
  <si>
    <t>859182400212814131</t>
  </si>
  <si>
    <t>859182400212192789</t>
  </si>
  <si>
    <t>859182400212215464</t>
  </si>
  <si>
    <t>859182400212095660</t>
  </si>
  <si>
    <t>859182400212188652</t>
  </si>
  <si>
    <t>859182400212095691</t>
  </si>
  <si>
    <t>859182400212095967</t>
  </si>
  <si>
    <t>859182400212095349</t>
  </si>
  <si>
    <t>859182400212764047</t>
  </si>
  <si>
    <t>859182400212789217</t>
  </si>
  <si>
    <t>859182400211356434</t>
  </si>
  <si>
    <t>859182400211356533</t>
  </si>
  <si>
    <t>859182400212095929</t>
  </si>
  <si>
    <t>859182400212095592</t>
  </si>
  <si>
    <t>859182400211900194</t>
  </si>
  <si>
    <t>859182400212672700</t>
  </si>
  <si>
    <t>859182400212095899</t>
  </si>
  <si>
    <t>859182400212678764</t>
  </si>
  <si>
    <t xml:space="preserve">Ečerova úklid  komerce        </t>
  </si>
  <si>
    <t xml:space="preserve">Soukenická                    </t>
  </si>
  <si>
    <t xml:space="preserve">Milosrdných bratří            </t>
  </si>
  <si>
    <t xml:space="preserve">Osová                         </t>
  </si>
  <si>
    <t xml:space="preserve">Mendlovo náměstí              </t>
  </si>
  <si>
    <t xml:space="preserve">Křídlovická                   </t>
  </si>
  <si>
    <t xml:space="preserve">Životského                    </t>
  </si>
  <si>
    <t xml:space="preserve">Burianovo náměstí             </t>
  </si>
  <si>
    <t xml:space="preserve">Hluboká                       </t>
  </si>
  <si>
    <t xml:space="preserve">Celní                         </t>
  </si>
  <si>
    <t xml:space="preserve">Fugnerova                     </t>
  </si>
  <si>
    <t xml:space="preserve">Podstránská                   </t>
  </si>
  <si>
    <t xml:space="preserve">Vojtova ELP                   </t>
  </si>
  <si>
    <t xml:space="preserve">ELP Komín smyčka ED           </t>
  </si>
  <si>
    <t xml:space="preserve">ELP Kamenolom                 </t>
  </si>
  <si>
    <t xml:space="preserve">Bieblova                      </t>
  </si>
  <si>
    <t xml:space="preserve">Rosického náměstí ELP         </t>
  </si>
  <si>
    <t xml:space="preserve">Páteřní MS                    </t>
  </si>
  <si>
    <t xml:space="preserve">ELP Branka                    </t>
  </si>
  <si>
    <t xml:space="preserve">Tylova                        </t>
  </si>
  <si>
    <t xml:space="preserve">Proškovo náměstí              </t>
  </si>
  <si>
    <t>C 56d</t>
  </si>
  <si>
    <t xml:space="preserve">AD Benešova topení     </t>
  </si>
  <si>
    <t>nam. Svobody- Rašinova</t>
  </si>
  <si>
    <t>Rašínova</t>
  </si>
  <si>
    <t>Odbojářská</t>
  </si>
  <si>
    <t>Moravské náměstí IQ</t>
  </si>
  <si>
    <t>C 46d</t>
  </si>
  <si>
    <t>859182400212383934</t>
  </si>
  <si>
    <t>Kounicova</t>
  </si>
  <si>
    <t>MS Netroufalky</t>
  </si>
  <si>
    <t>MS Jírova</t>
  </si>
  <si>
    <t>859182400212087559</t>
  </si>
  <si>
    <t>Všetičkova</t>
  </si>
  <si>
    <t>859182400212900797</t>
  </si>
  <si>
    <t>Optátova komerce</t>
  </si>
  <si>
    <t>859182400220060131</t>
  </si>
  <si>
    <t>Benešova AD - Komerce 1</t>
  </si>
  <si>
    <t>859182400212878911</t>
  </si>
  <si>
    <t xml:space="preserve">AN Benešova- komerce3-FlixBus </t>
  </si>
  <si>
    <t>859182400212878935</t>
  </si>
  <si>
    <t xml:space="preserve">Ečerova komerce 3             </t>
  </si>
  <si>
    <t>859182400212764078</t>
  </si>
  <si>
    <t>859182403230001347</t>
  </si>
  <si>
    <t xml:space="preserve">P+R Parkoviště Zetor          </t>
  </si>
  <si>
    <t>Bráfova</t>
  </si>
  <si>
    <t>859182400212618951</t>
  </si>
  <si>
    <t>Merhautova - Jugoslávská</t>
  </si>
  <si>
    <t>859182400220066676</t>
  </si>
  <si>
    <t>859182400220116456</t>
  </si>
  <si>
    <t>Vojenská nemocnice</t>
  </si>
  <si>
    <t>859182400212831633</t>
  </si>
  <si>
    <t>Červinkova</t>
  </si>
  <si>
    <t>EUR/MWh</t>
  </si>
  <si>
    <t>Kč/EUR</t>
  </si>
  <si>
    <t>koeficient</t>
  </si>
  <si>
    <t>Kč/MWh</t>
  </si>
  <si>
    <r>
      <t xml:space="preserve">   činí </t>
    </r>
    <r>
      <rPr>
        <b/>
        <sz val="10"/>
        <rFont val="Arial CE"/>
        <charset val="238"/>
      </rPr>
      <t>nabídková cena</t>
    </r>
    <r>
      <rPr>
        <sz val="10"/>
        <rFont val="Arial CE"/>
        <charset val="238"/>
      </rPr>
      <t xml:space="preserve"> </t>
    </r>
  </si>
  <si>
    <t>Příloha č.3</t>
  </si>
  <si>
    <t>-</t>
  </si>
  <si>
    <t>Kč/měsíc</t>
  </si>
  <si>
    <t>IČO:</t>
  </si>
  <si>
    <t>Požadavek na roční tranši</t>
  </si>
  <si>
    <t>V Z O R  formulář - nevyplňovat !</t>
  </si>
  <si>
    <t>Zákazník:</t>
  </si>
  <si>
    <t>Dopravní podnik města Brna, a.s.</t>
  </si>
  <si>
    <t>Požadavek zákazníka na dílčí zajištění elektřiny</t>
  </si>
  <si>
    <t>Zajištění elektřiny pro rok:</t>
  </si>
  <si>
    <t>Pořadové číslo tranše:</t>
  </si>
  <si>
    <t>Celkové množství k zajištění v tranši:</t>
  </si>
  <si>
    <t>Obchodní den:</t>
  </si>
  <si>
    <t>Čas:</t>
  </si>
  <si>
    <t>hh:mm</t>
  </si>
  <si>
    <r>
      <t xml:space="preserve">Vyhlášený devizový kurz </t>
    </r>
    <r>
      <rPr>
        <b/>
        <sz val="10"/>
        <rFont val="Arial CE"/>
        <charset val="238"/>
      </rPr>
      <t>ER :</t>
    </r>
  </si>
  <si>
    <r>
      <rPr>
        <b/>
        <sz val="10"/>
        <rFont val="Arial CE"/>
        <charset val="238"/>
      </rPr>
      <t>Jednotková cena</t>
    </r>
    <r>
      <rPr>
        <sz val="10"/>
        <rFont val="Arial CE"/>
        <charset val="238"/>
      </rPr>
      <t xml:space="preserve">  </t>
    </r>
    <r>
      <rPr>
        <b/>
        <sz val="10"/>
        <rFont val="Arial CE"/>
        <charset val="238"/>
      </rPr>
      <t>P</t>
    </r>
    <r>
      <rPr>
        <vertAlign val="subscript"/>
        <sz val="10"/>
        <rFont val="Arial CE"/>
        <charset val="238"/>
      </rPr>
      <t xml:space="preserve">TRA </t>
    </r>
    <r>
      <rPr>
        <b/>
        <sz val="10"/>
        <rFont val="Arial CE"/>
        <charset val="238"/>
      </rPr>
      <t>:</t>
    </r>
  </si>
  <si>
    <t>Za zákazníka:</t>
  </si>
  <si>
    <t xml:space="preserve">        jméno, příjmení zmocněné osoby dodavatele</t>
  </si>
  <si>
    <t>podpis</t>
  </si>
  <si>
    <t>Za dodavatele:</t>
  </si>
  <si>
    <r>
      <t xml:space="preserve">Smluvní přirážka (násobící) </t>
    </r>
    <r>
      <rPr>
        <b/>
        <sz val="10"/>
        <rFont val="Arial CE"/>
        <charset val="238"/>
      </rPr>
      <t>K</t>
    </r>
    <r>
      <rPr>
        <vertAlign val="subscript"/>
        <sz val="10"/>
        <rFont val="Arial CE"/>
        <charset val="238"/>
      </rPr>
      <t xml:space="preserve"> </t>
    </r>
    <r>
      <rPr>
        <b/>
        <sz val="10"/>
        <rFont val="Arial CE"/>
        <charset val="238"/>
      </rPr>
      <t>:</t>
    </r>
  </si>
  <si>
    <t xml:space="preserve">Množství celkem </t>
  </si>
  <si>
    <t xml:space="preserve">Smluvní přirážka (násobící) K </t>
  </si>
  <si>
    <t xml:space="preserve">Cena bez DPH </t>
  </si>
  <si>
    <t xml:space="preserve">Cena CELKEM bez DPH </t>
  </si>
  <si>
    <t xml:space="preserve">Měsíční plat M </t>
  </si>
  <si>
    <t xml:space="preserve">Počet odběrných míst  </t>
  </si>
  <si>
    <t xml:space="preserve">        jméno, příjmení zmocněné osoby zákazníka</t>
  </si>
  <si>
    <t>22/……./5063</t>
  </si>
  <si>
    <t>SMLOUVA O DODÁVCE ELEKTŘINY v letech 2024 a 2025</t>
  </si>
  <si>
    <r>
      <t>dle článku VII. smlouvy č. 22</t>
    </r>
    <r>
      <rPr>
        <b/>
        <sz val="10"/>
        <rFont val="Arial"/>
        <family val="2"/>
        <charset val="238"/>
      </rPr>
      <t>/</t>
    </r>
    <r>
      <rPr>
        <b/>
        <sz val="10"/>
        <color indexed="10"/>
        <rFont val="Arial"/>
        <family val="2"/>
        <charset val="238"/>
      </rPr>
      <t>XXX</t>
    </r>
    <r>
      <rPr>
        <sz val="10"/>
        <rFont val="Arial"/>
        <family val="2"/>
      </rPr>
      <t xml:space="preserve">/5063 </t>
    </r>
  </si>
  <si>
    <t xml:space="preserve">Součet 2024 + 2025 : </t>
  </si>
  <si>
    <t xml:space="preserve">Celkové množství 2024 (zaokrouhleno) : </t>
  </si>
  <si>
    <t xml:space="preserve">Celkové množství 2025 (zaokrouhleno) : </t>
  </si>
  <si>
    <t xml:space="preserve"> Za dodávku celkového množství 2024 a 2025</t>
  </si>
  <si>
    <t xml:space="preserve">Nabídková cena dle podmínek smlouvy, článek  XVII. </t>
  </si>
  <si>
    <t xml:space="preserve">Konopná                       </t>
  </si>
  <si>
    <t>859182400212095509</t>
  </si>
  <si>
    <t>Lesnická</t>
  </si>
  <si>
    <t>859182400212334820</t>
  </si>
  <si>
    <t>Tomanova</t>
  </si>
  <si>
    <t>859182400212744933</t>
  </si>
  <si>
    <t xml:space="preserve">Železniční                    </t>
  </si>
  <si>
    <t>859182400220305867</t>
  </si>
  <si>
    <t>Zemědělská</t>
  </si>
  <si>
    <t>859182400212833675</t>
  </si>
  <si>
    <t xml:space="preserve">Zvonařka                      </t>
  </si>
  <si>
    <t>859182400220305959</t>
  </si>
  <si>
    <t>Rosická</t>
  </si>
  <si>
    <t>859182400212824901</t>
  </si>
  <si>
    <r>
      <t xml:space="preserve">Aktuální nejlepší prodejní cena </t>
    </r>
    <r>
      <rPr>
        <b/>
        <sz val="10"/>
        <rFont val="Arial CE"/>
        <charset val="238"/>
      </rPr>
      <t>BL</t>
    </r>
    <r>
      <rPr>
        <sz val="10"/>
        <rFont val="Arial CE"/>
        <charset val="238"/>
      </rPr>
      <t xml:space="preserve"> :</t>
    </r>
  </si>
  <si>
    <r>
      <t>Aktuální nejlepší prodejní cena</t>
    </r>
    <r>
      <rPr>
        <b/>
        <sz val="10"/>
        <rFont val="Arial CE"/>
        <charset val="238"/>
      </rPr>
      <t xml:space="preserve"> BL </t>
    </r>
  </si>
  <si>
    <r>
      <t xml:space="preserve">Denní směnný kurs </t>
    </r>
    <r>
      <rPr>
        <b/>
        <sz val="10"/>
        <rFont val="Arial CE"/>
        <charset val="238"/>
      </rPr>
      <t xml:space="preserve">ER </t>
    </r>
  </si>
  <si>
    <r>
      <t xml:space="preserve">Jednotková cena  </t>
    </r>
    <r>
      <rPr>
        <b/>
        <sz val="10"/>
        <rFont val="Arial CE"/>
        <charset val="238"/>
      </rPr>
      <t>P</t>
    </r>
    <r>
      <rPr>
        <b/>
        <vertAlign val="subscript"/>
        <sz val="10"/>
        <rFont val="Arial CE"/>
        <charset val="238"/>
      </rPr>
      <t xml:space="preserve">TRA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</si>
</sst>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#,##0\ &quot;Kč&quot;;\-#,##0\ &quot;Kč&quot;"/>
    <numFmt numFmtId="7" formatCode="#,##0.00\ &quot;Kč&quot;;\-#,##0.00\ &quot;Kč&quot;"/>
    <numFmt numFmtId="164" formatCode="_-* #,##0.00\ _K_č_-;\-* #,##0.00\ _K_č_-;_-* &quot;-&quot;??\ _K_č_-;_-@_-"/>
    <numFmt numFmtId="165" formatCode="0.000"/>
    <numFmt numFmtId="166" formatCode="#,##0.0"/>
    <numFmt numFmtId="167" formatCode="###\ ###\ ##0&quot; &quot;"/>
    <numFmt numFmtId="168" formatCode="mmmm\ d\,\ yyyy"/>
    <numFmt numFmtId="169" formatCode="#,##0.000"/>
    <numFmt numFmtId="170" formatCode="#,##0.000000"/>
    <numFmt numFmtId="171" formatCode="0.000000"/>
    <numFmt numFmtId="172" formatCode="h:mm;@"/>
  </numFmts>
  <fonts count="33" x14ac:knownFonts="1">
    <font>
      <sz val="10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sz val="10"/>
      <name val="Arial CE"/>
      <charset val="238"/>
    </font>
    <font>
      <b/>
      <sz val="11"/>
      <name val="Arial CE"/>
      <charset val="238"/>
    </font>
    <font>
      <sz val="8"/>
      <name val="Arial CE"/>
      <family val="2"/>
      <charset val="238"/>
    </font>
    <font>
      <b/>
      <u/>
      <sz val="10"/>
      <name val="Arial CE"/>
      <family val="2"/>
      <charset val="238"/>
    </font>
    <font>
      <sz val="10"/>
      <name val="Arial CE"/>
      <family val="2"/>
      <charset val="238"/>
    </font>
    <font>
      <sz val="8"/>
      <color indexed="8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charset val="238"/>
    </font>
    <font>
      <b/>
      <sz val="11"/>
      <name val="Arial CE"/>
      <family val="2"/>
      <charset val="238"/>
    </font>
    <font>
      <sz val="8"/>
      <name val="Arial CE"/>
      <charset val="238"/>
    </font>
    <font>
      <b/>
      <sz val="9"/>
      <color indexed="8"/>
      <name val="Arial CE"/>
      <family val="2"/>
      <charset val="238"/>
    </font>
    <font>
      <sz val="7"/>
      <name val="Arial CE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  <charset val="238"/>
    </font>
    <font>
      <b/>
      <vertAlign val="subscript"/>
      <sz val="10"/>
      <name val="Arial CE"/>
      <charset val="238"/>
    </font>
    <font>
      <sz val="10"/>
      <name val="Arial"/>
      <family val="2"/>
      <charset val="238"/>
    </font>
    <font>
      <sz val="10"/>
      <color indexed="10"/>
      <name val="Arial CE"/>
      <charset val="238"/>
    </font>
    <font>
      <b/>
      <u/>
      <sz val="11"/>
      <name val="Arial"/>
      <family val="2"/>
      <charset val="238"/>
    </font>
    <font>
      <b/>
      <u/>
      <sz val="11"/>
      <name val="Arial"/>
      <family val="2"/>
    </font>
    <font>
      <vertAlign val="subscript"/>
      <sz val="10"/>
      <name val="Arial CE"/>
      <charset val="238"/>
    </font>
    <font>
      <b/>
      <u/>
      <sz val="11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rgb="FFFF0000"/>
      <name val="Arial CE"/>
      <charset val="238"/>
    </font>
    <font>
      <i/>
      <sz val="10"/>
      <color rgb="FFFF0000"/>
      <name val="Arial CE"/>
      <charset val="238"/>
    </font>
    <font>
      <b/>
      <sz val="10"/>
      <color indexed="10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7"/>
        <bgColor indexed="1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  <fill>
      <patternFill patternType="lightGray">
        <fgColor indexed="13"/>
        <bgColor indexed="9"/>
      </patternFill>
    </fill>
    <fill>
      <patternFill patternType="solid">
        <fgColor indexed="59"/>
        <bgColor indexed="64"/>
      </patternFill>
    </fill>
    <fill>
      <patternFill patternType="mediumGray">
        <fgColor indexed="44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6">
    <xf numFmtId="0" fontId="0" fillId="0" borderId="0"/>
    <xf numFmtId="0" fontId="3" fillId="0" borderId="0"/>
    <xf numFmtId="40" fontId="3" fillId="0" borderId="0"/>
    <xf numFmtId="167" fontId="5" fillId="2" borderId="1">
      <protection locked="0"/>
    </xf>
    <xf numFmtId="38" fontId="3" fillId="0" borderId="0"/>
    <xf numFmtId="40" fontId="3" fillId="0" borderId="0"/>
    <xf numFmtId="40" fontId="3" fillId="0" borderId="0"/>
    <xf numFmtId="166" fontId="15" fillId="0" borderId="0" applyFill="0" applyBorder="0" applyAlignment="0" applyProtection="0"/>
    <xf numFmtId="3" fontId="15" fillId="0" borderId="0" applyFill="0" applyBorder="0" applyAlignment="0" applyProtection="0"/>
    <xf numFmtId="7" fontId="15" fillId="0" borderId="0" applyFill="0" applyBorder="0" applyAlignment="0" applyProtection="0"/>
    <xf numFmtId="5" fontId="15" fillId="0" borderId="0" applyFill="0" applyBorder="0" applyAlignment="0" applyProtection="0"/>
    <xf numFmtId="164" fontId="3" fillId="0" borderId="0" applyFont="0" applyFill="0" applyBorder="0" applyAlignment="0" applyProtection="0"/>
    <xf numFmtId="168" fontId="15" fillId="0" borderId="0" applyFill="0" applyBorder="0" applyAlignment="0" applyProtection="0"/>
    <xf numFmtId="2" fontId="15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3" fillId="3" borderId="2">
      <alignment horizontal="centerContinuous"/>
      <protection locked="0"/>
    </xf>
    <xf numFmtId="0" fontId="5" fillId="4" borderId="3">
      <alignment horizontal="centerContinuous"/>
    </xf>
    <xf numFmtId="0" fontId="8" fillId="3" borderId="4">
      <alignment horizontal="center"/>
    </xf>
    <xf numFmtId="0" fontId="14" fillId="3" borderId="5">
      <alignment horizontal="center"/>
    </xf>
    <xf numFmtId="0" fontId="15" fillId="0" borderId="0" applyNumberFormat="0" applyFill="0" applyBorder="0" applyAlignment="0" applyProtection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10" fontId="15" fillId="0" borderId="0" applyFill="0" applyBorder="0" applyAlignment="0" applyProtection="0"/>
    <xf numFmtId="167" fontId="5" fillId="0" borderId="1">
      <protection locked="0"/>
    </xf>
    <xf numFmtId="9" fontId="15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5" fillId="5" borderId="1">
      <protection locked="0"/>
    </xf>
    <xf numFmtId="167" fontId="5" fillId="6" borderId="1">
      <protection locked="0"/>
    </xf>
    <xf numFmtId="167" fontId="5" fillId="7" borderId="1">
      <protection locked="0"/>
    </xf>
    <xf numFmtId="0" fontId="15" fillId="0" borderId="6" applyNumberFormat="0" applyFill="0" applyAlignment="0" applyProtection="0"/>
  </cellStyleXfs>
  <cellXfs count="313">
    <xf numFmtId="0" fontId="0" fillId="0" borderId="0" xfId="0"/>
    <xf numFmtId="0" fontId="5" fillId="0" borderId="7" xfId="26" applyFont="1" applyFill="1" applyBorder="1" applyAlignment="1" applyProtection="1">
      <alignment horizontal="left"/>
    </xf>
    <xf numFmtId="0" fontId="3" fillId="0" borderId="8" xfId="26" applyFill="1" applyBorder="1" applyAlignment="1" applyProtection="1">
      <alignment horizontal="left"/>
    </xf>
    <xf numFmtId="0" fontId="6" fillId="0" borderId="9" xfId="26" applyFont="1" applyFill="1" applyBorder="1" applyAlignment="1" applyProtection="1">
      <alignment horizontal="left"/>
    </xf>
    <xf numFmtId="0" fontId="6" fillId="0" borderId="0" xfId="26" applyFont="1" applyFill="1" applyBorder="1" applyAlignment="1" applyProtection="1">
      <alignment horizontal="left"/>
    </xf>
    <xf numFmtId="0" fontId="3" fillId="0" borderId="3" xfId="26" applyFill="1" applyBorder="1" applyAlignment="1" applyProtection="1">
      <alignment horizontal="left"/>
    </xf>
    <xf numFmtId="0" fontId="6" fillId="0" borderId="10" xfId="26" applyFont="1" applyFill="1" applyBorder="1" applyAlignment="1" applyProtection="1">
      <alignment horizontal="left"/>
    </xf>
    <xf numFmtId="0" fontId="3" fillId="0" borderId="0" xfId="26" applyFill="1" applyBorder="1" applyAlignment="1" applyProtection="1">
      <alignment horizontal="left"/>
    </xf>
    <xf numFmtId="0" fontId="3" fillId="0" borderId="0" xfId="26" applyAlignment="1" applyProtection="1">
      <alignment horizontal="left"/>
    </xf>
    <xf numFmtId="0" fontId="3" fillId="0" borderId="0" xfId="26" applyFill="1" applyBorder="1" applyProtection="1"/>
    <xf numFmtId="0" fontId="3" fillId="0" borderId="0" xfId="26" applyFont="1" applyFill="1" applyBorder="1" applyAlignment="1" applyProtection="1">
      <alignment horizontal="left"/>
    </xf>
    <xf numFmtId="0" fontId="3" fillId="0" borderId="0" xfId="26" applyFont="1" applyAlignment="1" applyProtection="1">
      <alignment horizontal="left"/>
    </xf>
    <xf numFmtId="0" fontId="3" fillId="0" borderId="0" xfId="26" applyFont="1" applyBorder="1" applyAlignment="1" applyProtection="1">
      <alignment horizontal="left"/>
    </xf>
    <xf numFmtId="0" fontId="3" fillId="0" borderId="11" xfId="26" applyFill="1" applyBorder="1" applyAlignment="1" applyProtection="1">
      <alignment horizontal="left"/>
    </xf>
    <xf numFmtId="0" fontId="3" fillId="0" borderId="0" xfId="26" applyFont="1" applyAlignment="1" applyProtection="1">
      <alignment horizontal="right"/>
    </xf>
    <xf numFmtId="0" fontId="3" fillId="8" borderId="0" xfId="26" applyFont="1" applyFill="1" applyBorder="1" applyAlignment="1" applyProtection="1">
      <alignment horizontal="left"/>
      <protection locked="0"/>
    </xf>
    <xf numFmtId="4" fontId="3" fillId="0" borderId="0" xfId="26" applyNumberFormat="1" applyFont="1" applyFill="1" applyAlignment="1" applyProtection="1">
      <alignment horizontal="right"/>
    </xf>
    <xf numFmtId="14" fontId="3" fillId="0" borderId="0" xfId="26" applyNumberFormat="1" applyFont="1" applyAlignment="1" applyProtection="1">
      <alignment horizontal="left"/>
    </xf>
    <xf numFmtId="4" fontId="3" fillId="0" borderId="6" xfId="26" applyNumberFormat="1" applyFont="1" applyFill="1" applyBorder="1" applyAlignment="1" applyProtection="1">
      <alignment horizontal="right"/>
    </xf>
    <xf numFmtId="0" fontId="3" fillId="0" borderId="13" xfId="26" applyBorder="1" applyAlignment="1" applyProtection="1">
      <alignment horizontal="left"/>
    </xf>
    <xf numFmtId="0" fontId="3" fillId="0" borderId="14" xfId="26" applyFont="1" applyBorder="1" applyAlignment="1" applyProtection="1">
      <alignment horizontal="right"/>
    </xf>
    <xf numFmtId="0" fontId="3" fillId="8" borderId="0" xfId="26" applyFont="1" applyFill="1" applyAlignment="1" applyProtection="1">
      <alignment horizontal="left"/>
      <protection locked="0"/>
    </xf>
    <xf numFmtId="3" fontId="3" fillId="0" borderId="19" xfId="26" applyNumberFormat="1" applyFont="1" applyFill="1" applyBorder="1" applyAlignment="1" applyProtection="1">
      <alignment horizontal="center"/>
    </xf>
    <xf numFmtId="0" fontId="22" fillId="0" borderId="0" xfId="27" applyProtection="1"/>
    <xf numFmtId="0" fontId="16" fillId="0" borderId="0" xfId="27" applyFont="1" applyFill="1" applyProtection="1"/>
    <xf numFmtId="0" fontId="3" fillId="0" borderId="0" xfId="27" applyFont="1" applyProtection="1"/>
    <xf numFmtId="0" fontId="16" fillId="0" borderId="0" xfId="27" applyFont="1" applyFill="1" applyBorder="1" applyProtection="1"/>
    <xf numFmtId="0" fontId="22" fillId="0" borderId="0" xfId="27" applyBorder="1" applyProtection="1"/>
    <xf numFmtId="0" fontId="3" fillId="0" borderId="0" xfId="25" applyFont="1" applyFill="1" applyProtection="1"/>
    <xf numFmtId="0" fontId="3" fillId="0" borderId="0" xfId="26" applyFont="1" applyFill="1" applyAlignment="1" applyProtection="1">
      <alignment horizontal="left"/>
    </xf>
    <xf numFmtId="0" fontId="3" fillId="0" borderId="0" xfId="24" applyFont="1" applyFill="1" applyProtection="1"/>
    <xf numFmtId="0" fontId="4" fillId="0" borderId="0" xfId="26" applyFont="1" applyFill="1" applyBorder="1" applyAlignment="1" applyProtection="1"/>
    <xf numFmtId="0" fontId="0" fillId="0" borderId="0" xfId="0" applyProtection="1"/>
    <xf numFmtId="0" fontId="0" fillId="0" borderId="39" xfId="0" applyBorder="1" applyProtection="1"/>
    <xf numFmtId="0" fontId="23" fillId="0" borderId="2" xfId="26" applyFont="1" applyFill="1" applyBorder="1" applyAlignment="1" applyProtection="1">
      <alignment horizontal="left"/>
    </xf>
    <xf numFmtId="0" fontId="11" fillId="0" borderId="0" xfId="26" applyFont="1" applyFill="1" applyAlignment="1" applyProtection="1">
      <protection locked="0"/>
    </xf>
    <xf numFmtId="0" fontId="20" fillId="0" borderId="0" xfId="0" applyFont="1" applyFill="1" applyProtection="1"/>
    <xf numFmtId="0" fontId="24" fillId="0" borderId="0" xfId="0" applyFont="1" applyFill="1" applyProtection="1"/>
    <xf numFmtId="0" fontId="19" fillId="0" borderId="0" xfId="0" applyFont="1" applyFill="1" applyProtection="1"/>
    <xf numFmtId="0" fontId="11" fillId="0" borderId="0" xfId="26" applyFont="1" applyFill="1" applyAlignment="1" applyProtection="1"/>
    <xf numFmtId="0" fontId="0" fillId="0" borderId="2" xfId="26" applyFont="1" applyFill="1" applyBorder="1" applyAlignment="1" applyProtection="1">
      <alignment horizontal="left"/>
    </xf>
    <xf numFmtId="0" fontId="0" fillId="0" borderId="0" xfId="24" applyFont="1" applyFill="1" applyProtection="1"/>
    <xf numFmtId="0" fontId="22" fillId="0" borderId="0" xfId="27" applyFill="1" applyProtection="1"/>
    <xf numFmtId="0" fontId="3" fillId="0" borderId="0" xfId="26" applyFill="1" applyAlignment="1" applyProtection="1">
      <alignment horizontal="left"/>
    </xf>
    <xf numFmtId="0" fontId="0" fillId="0" borderId="0" xfId="0" applyFill="1" applyProtection="1"/>
    <xf numFmtId="165" fontId="3" fillId="0" borderId="0" xfId="24" applyNumberFormat="1" applyFont="1" applyFill="1" applyProtection="1"/>
    <xf numFmtId="3" fontId="1" fillId="0" borderId="2" xfId="26" applyNumberFormat="1" applyFont="1" applyFill="1" applyBorder="1" applyAlignment="1" applyProtection="1">
      <alignment horizontal="right"/>
    </xf>
    <xf numFmtId="0" fontId="10" fillId="0" borderId="2" xfId="26" applyFont="1" applyFill="1" applyBorder="1" applyAlignment="1" applyProtection="1">
      <alignment horizontal="right"/>
    </xf>
    <xf numFmtId="0" fontId="4" fillId="0" borderId="28" xfId="26" applyFont="1" applyFill="1" applyBorder="1" applyAlignment="1" applyProtection="1">
      <alignment horizontal="center"/>
    </xf>
    <xf numFmtId="0" fontId="4" fillId="0" borderId="10" xfId="26" applyFont="1" applyFill="1" applyBorder="1" applyAlignment="1" applyProtection="1">
      <alignment horizontal="center"/>
    </xf>
    <xf numFmtId="0" fontId="3" fillId="0" borderId="17" xfId="26" applyBorder="1" applyAlignment="1" applyProtection="1">
      <alignment horizontal="left"/>
    </xf>
    <xf numFmtId="3" fontId="1" fillId="0" borderId="18" xfId="26" applyNumberFormat="1" applyFont="1" applyFill="1" applyBorder="1" applyAlignment="1" applyProtection="1">
      <alignment horizontal="right"/>
    </xf>
    <xf numFmtId="0" fontId="10" fillId="0" borderId="63" xfId="26" applyFont="1" applyFill="1" applyBorder="1" applyAlignment="1" applyProtection="1">
      <alignment horizontal="right"/>
    </xf>
    <xf numFmtId="0" fontId="3" fillId="0" borderId="47" xfId="26" applyBorder="1" applyAlignment="1" applyProtection="1">
      <alignment horizontal="left"/>
    </xf>
    <xf numFmtId="0" fontId="3" fillId="0" borderId="46" xfId="26" applyBorder="1" applyAlignment="1" applyProtection="1">
      <alignment horizontal="left"/>
    </xf>
    <xf numFmtId="4" fontId="3" fillId="0" borderId="46" xfId="26" applyNumberFormat="1" applyFont="1" applyFill="1" applyBorder="1" applyAlignment="1" applyProtection="1">
      <alignment horizontal="right"/>
    </xf>
    <xf numFmtId="0" fontId="3" fillId="0" borderId="47" xfId="26" applyFill="1" applyBorder="1" applyAlignment="1" applyProtection="1">
      <alignment horizontal="left"/>
    </xf>
    <xf numFmtId="0" fontId="3" fillId="0" borderId="53" xfId="26" applyBorder="1" applyAlignment="1" applyProtection="1">
      <alignment horizontal="left"/>
    </xf>
    <xf numFmtId="4" fontId="3" fillId="0" borderId="51" xfId="26" applyNumberFormat="1" applyFont="1" applyFill="1" applyBorder="1" applyAlignment="1" applyProtection="1">
      <alignment horizontal="right"/>
    </xf>
    <xf numFmtId="0" fontId="0" fillId="0" borderId="50" xfId="0" applyBorder="1" applyAlignment="1" applyProtection="1">
      <alignment horizontal="center"/>
    </xf>
    <xf numFmtId="0" fontId="3" fillId="0" borderId="65" xfId="26" applyBorder="1" applyAlignment="1" applyProtection="1">
      <alignment horizontal="left"/>
    </xf>
    <xf numFmtId="4" fontId="3" fillId="0" borderId="37" xfId="26" applyNumberFormat="1" applyFont="1" applyFill="1" applyBorder="1" applyAlignment="1" applyProtection="1">
      <alignment horizontal="right"/>
    </xf>
    <xf numFmtId="0" fontId="0" fillId="0" borderId="38" xfId="0" applyBorder="1" applyAlignment="1" applyProtection="1">
      <alignment horizontal="center"/>
    </xf>
    <xf numFmtId="0" fontId="3" fillId="0" borderId="12" xfId="26" applyBorder="1" applyAlignment="1" applyProtection="1">
      <alignment horizontal="left"/>
    </xf>
    <xf numFmtId="0" fontId="0" fillId="0" borderId="6" xfId="26" applyFont="1" applyBorder="1" applyAlignment="1" applyProtection="1">
      <alignment horizontal="right"/>
    </xf>
    <xf numFmtId="3" fontId="1" fillId="0" borderId="6" xfId="0" applyNumberFormat="1" applyFont="1" applyBorder="1" applyAlignment="1" applyProtection="1">
      <alignment horizontal="center"/>
    </xf>
    <xf numFmtId="0" fontId="3" fillId="0" borderId="14" xfId="26" applyBorder="1" applyAlignment="1" applyProtection="1">
      <alignment horizontal="left"/>
    </xf>
    <xf numFmtId="4" fontId="1" fillId="0" borderId="14" xfId="0" applyNumberFormat="1" applyFont="1" applyBorder="1" applyProtection="1"/>
    <xf numFmtId="0" fontId="0" fillId="0" borderId="21" xfId="0" applyBorder="1" applyProtection="1"/>
    <xf numFmtId="4" fontId="1" fillId="0" borderId="0" xfId="0" applyNumberFormat="1" applyFont="1" applyProtection="1"/>
    <xf numFmtId="0" fontId="3" fillId="8" borderId="0" xfId="26" applyFill="1" applyAlignment="1" applyProtection="1">
      <alignment horizontal="left"/>
      <protection locked="0"/>
    </xf>
    <xf numFmtId="4" fontId="3" fillId="0" borderId="0" xfId="26" applyNumberFormat="1" applyFill="1" applyBorder="1" applyAlignment="1" applyProtection="1">
      <alignment horizontal="center"/>
    </xf>
    <xf numFmtId="4" fontId="0" fillId="0" borderId="52" xfId="0" applyNumberFormat="1" applyFont="1" applyBorder="1" applyAlignment="1" applyProtection="1">
      <alignment horizontal="center"/>
    </xf>
    <xf numFmtId="0" fontId="0" fillId="0" borderId="0" xfId="0" applyFont="1" applyProtection="1"/>
    <xf numFmtId="3" fontId="3" fillId="0" borderId="40" xfId="26" applyNumberFormat="1" applyFont="1" applyFill="1" applyBorder="1" applyAlignment="1" applyProtection="1">
      <alignment horizontal="center"/>
    </xf>
    <xf numFmtId="4" fontId="3" fillId="0" borderId="0" xfId="26" applyNumberFormat="1" applyFont="1" applyFill="1" applyBorder="1" applyAlignment="1" applyProtection="1">
      <alignment horizontal="center"/>
    </xf>
    <xf numFmtId="0" fontId="15" fillId="0" borderId="0" xfId="27" applyFont="1" applyProtection="1"/>
    <xf numFmtId="3" fontId="0" fillId="0" borderId="19" xfId="26" applyNumberFormat="1" applyFont="1" applyFill="1" applyBorder="1" applyAlignment="1" applyProtection="1">
      <alignment horizontal="center"/>
    </xf>
    <xf numFmtId="0" fontId="16" fillId="0" borderId="0" xfId="0" applyFont="1" applyFill="1" applyBorder="1" applyProtection="1"/>
    <xf numFmtId="0" fontId="3" fillId="0" borderId="2" xfId="26" applyBorder="1" applyAlignment="1" applyProtection="1">
      <alignment horizontal="left"/>
    </xf>
    <xf numFmtId="0" fontId="1" fillId="0" borderId="65" xfId="26" applyFont="1" applyBorder="1" applyAlignment="1" applyProtection="1">
      <alignment horizontal="left"/>
    </xf>
    <xf numFmtId="4" fontId="1" fillId="0" borderId="37" xfId="26" applyNumberFormat="1" applyFont="1" applyFill="1" applyBorder="1" applyAlignment="1" applyProtection="1">
      <alignment horizontal="right"/>
    </xf>
    <xf numFmtId="14" fontId="1" fillId="0" borderId="66" xfId="26" applyNumberFormat="1" applyFont="1" applyBorder="1" applyAlignment="1" applyProtection="1">
      <alignment horizontal="right"/>
    </xf>
    <xf numFmtId="0" fontId="1" fillId="0" borderId="38" xfId="0" applyFont="1" applyBorder="1" applyAlignment="1" applyProtection="1">
      <alignment horizontal="center"/>
    </xf>
    <xf numFmtId="0" fontId="16" fillId="0" borderId="0" xfId="0" applyFont="1" applyFill="1" applyProtection="1"/>
    <xf numFmtId="0" fontId="0" fillId="0" borderId="0" xfId="26" applyFont="1" applyFill="1" applyBorder="1" applyAlignment="1" applyProtection="1">
      <alignment horizontal="right"/>
    </xf>
    <xf numFmtId="0" fontId="3" fillId="0" borderId="0" xfId="0" applyFont="1" applyProtection="1"/>
    <xf numFmtId="4" fontId="0" fillId="0" borderId="40" xfId="0" applyNumberFormat="1" applyFont="1" applyBorder="1" applyAlignment="1" applyProtection="1">
      <alignment horizontal="center"/>
    </xf>
    <xf numFmtId="4" fontId="0" fillId="0" borderId="38" xfId="0" applyNumberFormat="1" applyFont="1" applyBorder="1" applyAlignment="1" applyProtection="1">
      <alignment horizontal="center"/>
    </xf>
    <xf numFmtId="4" fontId="1" fillId="0" borderId="40" xfId="0" applyNumberFormat="1" applyFont="1" applyBorder="1" applyAlignment="1" applyProtection="1">
      <alignment horizontal="center"/>
    </xf>
    <xf numFmtId="0" fontId="22" fillId="0" borderId="0" xfId="27" applyAlignment="1" applyProtection="1">
      <alignment horizontal="center"/>
    </xf>
    <xf numFmtId="0" fontId="27" fillId="0" borderId="0" xfId="0" applyFont="1" applyFill="1" applyProtection="1"/>
    <xf numFmtId="0" fontId="28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Border="1" applyProtection="1"/>
    <xf numFmtId="0" fontId="0" fillId="0" borderId="0" xfId="0" applyBorder="1" applyProtection="1"/>
    <xf numFmtId="170" fontId="3" fillId="0" borderId="0" xfId="0" applyNumberFormat="1" applyFont="1" applyAlignment="1" applyProtection="1">
      <alignment vertical="center"/>
    </xf>
    <xf numFmtId="0" fontId="16" fillId="0" borderId="0" xfId="0" applyFont="1" applyFill="1" applyAlignment="1" applyProtection="1">
      <alignment horizontal="right" vertical="center"/>
    </xf>
    <xf numFmtId="0" fontId="1" fillId="8" borderId="40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</xf>
    <xf numFmtId="171" fontId="0" fillId="0" borderId="0" xfId="0" applyNumberFormat="1" applyProtection="1"/>
    <xf numFmtId="0" fontId="3" fillId="0" borderId="0" xfId="26" applyFont="1" applyAlignment="1" applyProtection="1">
      <alignment horizontal="right" vertical="center"/>
    </xf>
    <xf numFmtId="14" fontId="1" fillId="8" borderId="40" xfId="0" applyNumberFormat="1" applyFont="1" applyFill="1" applyBorder="1" applyAlignment="1" applyProtection="1">
      <alignment horizontal="right" vertical="center"/>
      <protection locked="0"/>
    </xf>
    <xf numFmtId="0" fontId="0" fillId="0" borderId="0" xfId="26" applyFont="1" applyAlignment="1" applyProtection="1">
      <alignment horizontal="right" vertical="center"/>
    </xf>
    <xf numFmtId="172" fontId="1" fillId="8" borderId="40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 applyProtection="1">
      <alignment vertical="center"/>
    </xf>
    <xf numFmtId="165" fontId="1" fillId="10" borderId="40" xfId="0" applyNumberFormat="1" applyFont="1" applyFill="1" applyBorder="1" applyAlignment="1" applyProtection="1">
      <alignment horizontal="right" vertical="center"/>
    </xf>
    <xf numFmtId="14" fontId="0" fillId="0" borderId="0" xfId="26" applyNumberFormat="1" applyFont="1" applyAlignment="1" applyProtection="1">
      <alignment horizontal="right" vertical="center"/>
    </xf>
    <xf numFmtId="4" fontId="1" fillId="0" borderId="67" xfId="0" applyNumberFormat="1" applyFont="1" applyBorder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169" fontId="3" fillId="0" borderId="0" xfId="26" applyNumberFormat="1" applyAlignment="1" applyProtection="1">
      <alignment horizontal="left"/>
    </xf>
    <xf numFmtId="14" fontId="1" fillId="0" borderId="0" xfId="26" applyNumberFormat="1" applyFont="1" applyAlignment="1" applyProtection="1">
      <alignment horizontal="left"/>
    </xf>
    <xf numFmtId="4" fontId="3" fillId="8" borderId="0" xfId="26" applyNumberFormat="1" applyFont="1" applyFill="1" applyAlignment="1" applyProtection="1">
      <alignment horizontal="right"/>
      <protection locked="0"/>
    </xf>
    <xf numFmtId="0" fontId="0" fillId="8" borderId="0" xfId="0" applyFill="1" applyProtection="1">
      <protection locked="0"/>
    </xf>
    <xf numFmtId="14" fontId="3" fillId="8" borderId="0" xfId="26" applyNumberFormat="1" applyFill="1" applyAlignment="1" applyProtection="1">
      <alignment horizontal="left"/>
      <protection locked="0"/>
    </xf>
    <xf numFmtId="0" fontId="2" fillId="0" borderId="0" xfId="26" applyFont="1" applyAlignment="1" applyProtection="1">
      <alignment horizontal="center"/>
      <protection locked="0"/>
    </xf>
    <xf numFmtId="4" fontId="2" fillId="0" borderId="0" xfId="26" applyNumberFormat="1" applyFont="1" applyFill="1" applyBorder="1" applyAlignment="1" applyProtection="1">
      <alignment horizontal="left"/>
      <protection locked="0"/>
    </xf>
    <xf numFmtId="4" fontId="3" fillId="0" borderId="0" xfId="26" applyNumberFormat="1" applyFont="1" applyFill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30" fillId="0" borderId="0" xfId="0" applyFont="1" applyProtection="1">
      <protection locked="0"/>
    </xf>
    <xf numFmtId="4" fontId="2" fillId="0" borderId="0" xfId="26" applyNumberFormat="1" applyFont="1" applyFill="1" applyAlignment="1" applyProtection="1">
      <alignment horizontal="center"/>
      <protection locked="0"/>
    </xf>
    <xf numFmtId="0" fontId="2" fillId="0" borderId="0" xfId="26" applyFont="1" applyAlignment="1" applyProtection="1">
      <alignment horizontal="left"/>
    </xf>
    <xf numFmtId="4" fontId="2" fillId="0" borderId="0" xfId="26" applyNumberFormat="1" applyFont="1" applyFill="1" applyAlignment="1" applyProtection="1">
      <alignment horizontal="right"/>
    </xf>
    <xf numFmtId="4" fontId="2" fillId="0" borderId="0" xfId="26" applyNumberFormat="1" applyFont="1" applyFill="1" applyBorder="1" applyAlignment="1" applyProtection="1">
      <alignment horizontal="left"/>
    </xf>
    <xf numFmtId="0" fontId="31" fillId="0" borderId="0" xfId="0" applyFont="1" applyAlignment="1" applyProtection="1">
      <alignment horizontal="right"/>
    </xf>
    <xf numFmtId="0" fontId="30" fillId="0" borderId="0" xfId="0" applyFont="1" applyProtection="1"/>
    <xf numFmtId="0" fontId="30" fillId="8" borderId="0" xfId="0" applyFont="1" applyFill="1" applyProtection="1">
      <protection locked="0"/>
    </xf>
    <xf numFmtId="0" fontId="2" fillId="0" borderId="0" xfId="26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3" fillId="0" borderId="0" xfId="26" applyFill="1" applyAlignment="1" applyProtection="1">
      <alignment horizontal="center"/>
    </xf>
    <xf numFmtId="4" fontId="0" fillId="0" borderId="0" xfId="26" applyNumberFormat="1" applyFont="1" applyFill="1" applyAlignment="1" applyProtection="1">
      <alignment horizontal="left"/>
    </xf>
    <xf numFmtId="4" fontId="3" fillId="0" borderId="0" xfId="26" applyNumberFormat="1" applyFont="1" applyFill="1" applyAlignment="1" applyProtection="1">
      <alignment horizontal="left"/>
    </xf>
    <xf numFmtId="3" fontId="0" fillId="0" borderId="0" xfId="0" applyNumberFormat="1" applyProtection="1"/>
    <xf numFmtId="3" fontId="3" fillId="0" borderId="0" xfId="26" applyNumberFormat="1" applyAlignment="1" applyProtection="1">
      <alignment horizontal="left"/>
    </xf>
    <xf numFmtId="0" fontId="11" fillId="0" borderId="0" xfId="26" applyFont="1" applyFill="1" applyAlignment="1" applyProtection="1">
      <alignment horizontal="left"/>
    </xf>
    <xf numFmtId="0" fontId="3" fillId="0" borderId="0" xfId="0" applyFont="1" applyFill="1" applyBorder="1" applyProtection="1"/>
    <xf numFmtId="14" fontId="1" fillId="0" borderId="49" xfId="26" applyNumberFormat="1" applyFont="1" applyFill="1" applyBorder="1" applyAlignment="1" applyProtection="1">
      <alignment horizontal="right"/>
    </xf>
    <xf numFmtId="0" fontId="1" fillId="0" borderId="49" xfId="26" applyFont="1" applyBorder="1" applyAlignment="1" applyProtection="1">
      <alignment horizontal="right"/>
    </xf>
    <xf numFmtId="0" fontId="1" fillId="0" borderId="45" xfId="0" applyFont="1" applyBorder="1" applyAlignment="1" applyProtection="1">
      <alignment horizontal="center"/>
    </xf>
    <xf numFmtId="3" fontId="32" fillId="8" borderId="43" xfId="0" applyNumberFormat="1" applyFont="1" applyFill="1" applyBorder="1" applyAlignment="1" applyProtection="1">
      <alignment horizontal="center"/>
      <protection locked="0"/>
    </xf>
    <xf numFmtId="3" fontId="32" fillId="8" borderId="45" xfId="0" applyNumberFormat="1" applyFont="1" applyFill="1" applyBorder="1" applyAlignment="1" applyProtection="1">
      <alignment horizontal="center"/>
      <protection locked="0"/>
    </xf>
    <xf numFmtId="2" fontId="0" fillId="0" borderId="45" xfId="0" applyNumberFormat="1" applyFont="1" applyFill="1" applyBorder="1" applyAlignment="1" applyProtection="1">
      <alignment horizontal="center"/>
    </xf>
    <xf numFmtId="165" fontId="0" fillId="0" borderId="43" xfId="0" applyNumberFormat="1" applyFont="1" applyFill="1" applyBorder="1" applyAlignment="1" applyProtection="1">
      <alignment horizontal="center"/>
    </xf>
    <xf numFmtId="165" fontId="0" fillId="0" borderId="45" xfId="0" applyNumberFormat="1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vertical="center"/>
    </xf>
    <xf numFmtId="170" fontId="3" fillId="0" borderId="0" xfId="0" applyNumberFormat="1" applyFont="1" applyFill="1" applyAlignment="1" applyProtection="1">
      <alignment vertical="center"/>
    </xf>
    <xf numFmtId="170" fontId="0" fillId="0" borderId="0" xfId="0" applyNumberFormat="1" applyFont="1" applyFill="1" applyAlignment="1" applyProtection="1">
      <alignment horizontal="right" vertical="center"/>
    </xf>
    <xf numFmtId="0" fontId="0" fillId="0" borderId="0" xfId="0" applyFont="1" applyFill="1" applyProtection="1"/>
    <xf numFmtId="2" fontId="1" fillId="8" borderId="40" xfId="0" applyNumberFormat="1" applyFont="1" applyFill="1" applyBorder="1" applyAlignment="1" applyProtection="1">
      <alignment horizontal="right" vertical="center"/>
      <protection locked="0"/>
    </xf>
    <xf numFmtId="165" fontId="1" fillId="8" borderId="22" xfId="0" applyNumberFormat="1" applyFont="1" applyFill="1" applyBorder="1" applyAlignment="1" applyProtection="1">
      <alignment horizontal="right" vertical="center"/>
      <protection locked="0"/>
    </xf>
    <xf numFmtId="0" fontId="1" fillId="10" borderId="40" xfId="0" applyFont="1" applyFill="1" applyBorder="1" applyAlignment="1" applyProtection="1">
      <alignment horizontal="right" vertical="center"/>
      <protection locked="0"/>
    </xf>
    <xf numFmtId="3" fontId="1" fillId="10" borderId="40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8" borderId="0" xfId="0" applyFont="1" applyFill="1" applyProtection="1">
      <protection locked="0"/>
    </xf>
    <xf numFmtId="2" fontId="0" fillId="0" borderId="43" xfId="0" applyNumberFormat="1" applyFont="1" applyFill="1" applyBorder="1" applyAlignment="1" applyProtection="1">
      <alignment horizontal="center"/>
    </xf>
    <xf numFmtId="0" fontId="0" fillId="0" borderId="49" xfId="26" applyFont="1" applyFill="1" applyBorder="1" applyAlignment="1" applyProtection="1">
      <alignment horizontal="right"/>
    </xf>
    <xf numFmtId="14" fontId="0" fillId="0" borderId="55" xfId="26" applyNumberFormat="1" applyFont="1" applyBorder="1" applyAlignment="1" applyProtection="1">
      <alignment horizontal="right"/>
    </xf>
    <xf numFmtId="14" fontId="0" fillId="0" borderId="66" xfId="26" applyNumberFormat="1" applyFont="1" applyBorder="1" applyAlignment="1" applyProtection="1">
      <alignment horizontal="right"/>
    </xf>
    <xf numFmtId="0" fontId="19" fillId="0" borderId="0" xfId="0" applyFont="1"/>
    <xf numFmtId="0" fontId="3" fillId="0" borderId="0" xfId="26" applyAlignment="1">
      <alignment horizontal="left"/>
    </xf>
    <xf numFmtId="0" fontId="22" fillId="0" borderId="0" xfId="27" applyFill="1" applyBorder="1" applyProtection="1"/>
    <xf numFmtId="0" fontId="0" fillId="0" borderId="22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0" fontId="3" fillId="0" borderId="10" xfId="26" applyFill="1" applyBorder="1" applyAlignment="1" applyProtection="1">
      <alignment horizontal="left"/>
    </xf>
    <xf numFmtId="3" fontId="3" fillId="0" borderId="64" xfId="26" applyNumberFormat="1" applyFont="1" applyFill="1" applyBorder="1" applyAlignment="1" applyProtection="1">
      <alignment horizontal="center"/>
    </xf>
    <xf numFmtId="0" fontId="0" fillId="0" borderId="45" xfId="0" applyFill="1" applyBorder="1" applyAlignment="1" applyProtection="1">
      <alignment horizontal="center"/>
    </xf>
    <xf numFmtId="14" fontId="0" fillId="0" borderId="49" xfId="26" applyNumberFormat="1" applyFont="1" applyFill="1" applyBorder="1" applyAlignment="1" applyProtection="1">
      <alignment horizontal="right"/>
    </xf>
    <xf numFmtId="0" fontId="1" fillId="0" borderId="45" xfId="0" applyFont="1" applyFill="1" applyBorder="1" applyAlignment="1" applyProtection="1">
      <alignment horizontal="center"/>
    </xf>
    <xf numFmtId="165" fontId="32" fillId="10" borderId="43" xfId="0" applyNumberFormat="1" applyFont="1" applyFill="1" applyBorder="1" applyAlignment="1" applyProtection="1">
      <alignment horizontal="center"/>
      <protection locked="0"/>
    </xf>
    <xf numFmtId="165" fontId="32" fillId="10" borderId="45" xfId="0" applyNumberFormat="1" applyFont="1" applyFill="1" applyBorder="1" applyAlignment="1" applyProtection="1">
      <alignment horizontal="center"/>
      <protection locked="0"/>
    </xf>
    <xf numFmtId="0" fontId="3" fillId="0" borderId="0" xfId="26"/>
    <xf numFmtId="0" fontId="5" fillId="0" borderId="7" xfId="26" applyFont="1" applyBorder="1" applyAlignment="1">
      <alignment horizontal="left"/>
    </xf>
    <xf numFmtId="0" fontId="3" fillId="0" borderId="8" xfId="26" applyBorder="1" applyAlignment="1">
      <alignment horizontal="left"/>
    </xf>
    <xf numFmtId="0" fontId="6" fillId="0" borderId="9" xfId="26" applyFont="1" applyBorder="1" applyAlignment="1">
      <alignment horizontal="left"/>
    </xf>
    <xf numFmtId="0" fontId="6" fillId="0" borderId="0" xfId="26" applyFont="1" applyAlignment="1">
      <alignment horizontal="left"/>
    </xf>
    <xf numFmtId="0" fontId="22" fillId="0" borderId="0" xfId="27"/>
    <xf numFmtId="0" fontId="3" fillId="0" borderId="0" xfId="24"/>
    <xf numFmtId="0" fontId="3" fillId="0" borderId="3" xfId="26" applyBorder="1" applyAlignment="1">
      <alignment horizontal="left"/>
    </xf>
    <xf numFmtId="0" fontId="0" fillId="0" borderId="2" xfId="26" applyFont="1" applyBorder="1" applyAlignment="1">
      <alignment horizontal="left"/>
    </xf>
    <xf numFmtId="0" fontId="6" fillId="0" borderId="10" xfId="26" applyFont="1" applyBorder="1" applyAlignment="1">
      <alignment horizontal="left"/>
    </xf>
    <xf numFmtId="0" fontId="23" fillId="0" borderId="2" xfId="26" applyFont="1" applyBorder="1" applyAlignment="1">
      <alignment horizontal="left"/>
    </xf>
    <xf numFmtId="0" fontId="3" fillId="0" borderId="0" xfId="25"/>
    <xf numFmtId="0" fontId="11" fillId="0" borderId="0" xfId="26" applyFont="1" applyProtection="1">
      <protection locked="0"/>
    </xf>
    <xf numFmtId="0" fontId="20" fillId="0" borderId="0" xfId="0" applyFont="1"/>
    <xf numFmtId="0" fontId="25" fillId="0" borderId="0" xfId="0" applyFont="1"/>
    <xf numFmtId="0" fontId="3" fillId="0" borderId="0" xfId="26" applyAlignment="1" applyProtection="1">
      <alignment horizontal="left"/>
      <protection locked="0"/>
    </xf>
    <xf numFmtId="0" fontId="4" fillId="0" borderId="0" xfId="26" applyFont="1"/>
    <xf numFmtId="0" fontId="15" fillId="0" borderId="0" xfId="0" applyFont="1"/>
    <xf numFmtId="0" fontId="4" fillId="0" borderId="0" xfId="26" applyFont="1" applyAlignment="1">
      <alignment horizontal="left"/>
    </xf>
    <xf numFmtId="0" fontId="3" fillId="0" borderId="17" xfId="26" applyBorder="1" applyAlignment="1">
      <alignment horizontal="left"/>
    </xf>
    <xf numFmtId="0" fontId="3" fillId="0" borderId="18" xfId="26" applyBorder="1" applyAlignment="1">
      <alignment horizontal="left"/>
    </xf>
    <xf numFmtId="0" fontId="3" fillId="0" borderId="19" xfId="26" applyBorder="1" applyAlignment="1">
      <alignment horizontal="left"/>
    </xf>
    <xf numFmtId="0" fontId="3" fillId="0" borderId="22" xfId="26" applyBorder="1" applyAlignment="1">
      <alignment horizontal="left"/>
    </xf>
    <xf numFmtId="0" fontId="3" fillId="0" borderId="22" xfId="26" applyBorder="1"/>
    <xf numFmtId="0" fontId="3" fillId="0" borderId="7" xfId="26" applyBorder="1" applyAlignment="1">
      <alignment horizontal="left"/>
    </xf>
    <xf numFmtId="0" fontId="3" fillId="0" borderId="9" xfId="26" applyBorder="1"/>
    <xf numFmtId="0" fontId="12" fillId="0" borderId="23" xfId="26" applyFont="1" applyBorder="1" applyAlignment="1">
      <alignment horizontal="center"/>
    </xf>
    <xf numFmtId="0" fontId="3" fillId="0" borderId="11" xfId="26" applyBorder="1" applyAlignment="1">
      <alignment horizontal="left"/>
    </xf>
    <xf numFmtId="0" fontId="3" fillId="0" borderId="23" xfId="26" applyBorder="1" applyAlignment="1">
      <alignment horizontal="center"/>
    </xf>
    <xf numFmtId="0" fontId="3" fillId="0" borderId="11" xfId="26" applyBorder="1" applyAlignment="1">
      <alignment horizontal="center"/>
    </xf>
    <xf numFmtId="0" fontId="12" fillId="0" borderId="24" xfId="26" applyFont="1" applyBorder="1" applyAlignment="1">
      <alignment horizontal="center"/>
    </xf>
    <xf numFmtId="0" fontId="3" fillId="0" borderId="25" xfId="26" applyBorder="1" applyAlignment="1">
      <alignment horizontal="left"/>
    </xf>
    <xf numFmtId="0" fontId="1" fillId="0" borderId="26" xfId="26" applyFont="1" applyBorder="1" applyAlignment="1">
      <alignment horizontal="center"/>
    </xf>
    <xf numFmtId="0" fontId="3" fillId="0" borderId="27" xfId="26" applyBorder="1"/>
    <xf numFmtId="0" fontId="12" fillId="0" borderId="16" xfId="26" applyFont="1" applyBorder="1" applyAlignment="1">
      <alignment horizontal="center"/>
    </xf>
    <xf numFmtId="0" fontId="3" fillId="0" borderId="10" xfId="26" applyBorder="1" applyAlignment="1">
      <alignment horizontal="left"/>
    </xf>
    <xf numFmtId="0" fontId="10" fillId="0" borderId="16" xfId="26" applyFont="1" applyBorder="1" applyAlignment="1">
      <alignment horizontal="center"/>
    </xf>
    <xf numFmtId="0" fontId="3" fillId="0" borderId="10" xfId="26" applyBorder="1" applyAlignment="1">
      <alignment horizontal="center"/>
    </xf>
    <xf numFmtId="0" fontId="12" fillId="0" borderId="28" xfId="26" applyFont="1" applyBorder="1" applyAlignment="1">
      <alignment horizontal="center"/>
    </xf>
    <xf numFmtId="0" fontId="3" fillId="0" borderId="29" xfId="26" applyBorder="1" applyAlignment="1">
      <alignment horizontal="center"/>
    </xf>
    <xf numFmtId="0" fontId="3" fillId="0" borderId="30" xfId="26" applyBorder="1" applyAlignment="1">
      <alignment horizontal="center"/>
    </xf>
    <xf numFmtId="0" fontId="12" fillId="0" borderId="20" xfId="26" applyFont="1" applyBorder="1" applyAlignment="1">
      <alignment horizontal="center"/>
    </xf>
    <xf numFmtId="49" fontId="3" fillId="0" borderId="9" xfId="26" applyNumberFormat="1" applyBorder="1" applyAlignment="1">
      <alignment horizontal="left"/>
    </xf>
    <xf numFmtId="0" fontId="3" fillId="0" borderId="20" xfId="26" applyBorder="1" applyAlignment="1">
      <alignment horizontal="center"/>
    </xf>
    <xf numFmtId="49" fontId="3" fillId="0" borderId="8" xfId="23" applyNumberFormat="1" applyBorder="1" applyAlignment="1">
      <alignment horizontal="center"/>
    </xf>
    <xf numFmtId="49" fontId="3" fillId="0" borderId="22" xfId="26" applyNumberFormat="1" applyBorder="1" applyAlignment="1">
      <alignment horizontal="center"/>
    </xf>
    <xf numFmtId="165" fontId="3" fillId="0" borderId="7" xfId="26" applyNumberFormat="1" applyBorder="1" applyAlignment="1">
      <alignment horizontal="center"/>
    </xf>
    <xf numFmtId="165" fontId="3" fillId="0" borderId="20" xfId="26" applyNumberFormat="1" applyBorder="1" applyAlignment="1">
      <alignment horizontal="right"/>
    </xf>
    <xf numFmtId="165" fontId="3" fillId="0" borderId="41" xfId="26" applyNumberFormat="1" applyBorder="1" applyAlignment="1">
      <alignment horizontal="right"/>
    </xf>
    <xf numFmtId="165" fontId="3" fillId="0" borderId="9" xfId="26" applyNumberFormat="1" applyBorder="1" applyAlignment="1">
      <alignment horizontal="right"/>
    </xf>
    <xf numFmtId="0" fontId="12" fillId="0" borderId="15" xfId="26" applyFont="1" applyBorder="1" applyAlignment="1">
      <alignment horizontal="center"/>
    </xf>
    <xf numFmtId="49" fontId="3" fillId="0" borderId="11" xfId="26" applyNumberFormat="1" applyBorder="1" applyAlignment="1">
      <alignment horizontal="left"/>
    </xf>
    <xf numFmtId="0" fontId="3" fillId="0" borderId="15" xfId="26" applyBorder="1" applyAlignment="1">
      <alignment horizontal="center"/>
    </xf>
    <xf numFmtId="49" fontId="3" fillId="0" borderId="0" xfId="23" applyNumberFormat="1" applyAlignment="1">
      <alignment horizontal="center"/>
    </xf>
    <xf numFmtId="49" fontId="3" fillId="0" borderId="24" xfId="26" applyNumberFormat="1" applyBorder="1" applyAlignment="1">
      <alignment horizontal="center"/>
    </xf>
    <xf numFmtId="165" fontId="3" fillId="0" borderId="1" xfId="26" applyNumberFormat="1" applyBorder="1" applyAlignment="1">
      <alignment horizontal="center"/>
    </xf>
    <xf numFmtId="165" fontId="3" fillId="0" borderId="15" xfId="26" applyNumberFormat="1" applyBorder="1" applyAlignment="1">
      <alignment horizontal="right"/>
    </xf>
    <xf numFmtId="165" fontId="3" fillId="0" borderId="32" xfId="26" applyNumberFormat="1" applyBorder="1" applyAlignment="1">
      <alignment horizontal="right"/>
    </xf>
    <xf numFmtId="165" fontId="3" fillId="0" borderId="11" xfId="26" applyNumberFormat="1" applyBorder="1" applyAlignment="1">
      <alignment horizontal="right"/>
    </xf>
    <xf numFmtId="165" fontId="3" fillId="0" borderId="31" xfId="26" applyNumberFormat="1" applyBorder="1" applyAlignment="1">
      <alignment horizontal="right"/>
    </xf>
    <xf numFmtId="49" fontId="3" fillId="0" borderId="11" xfId="23" applyNumberFormat="1" applyBorder="1" applyAlignment="1">
      <alignment horizontal="center"/>
    </xf>
    <xf numFmtId="165" fontId="1" fillId="9" borderId="1" xfId="26" applyNumberFormat="1" applyFont="1" applyFill="1" applyBorder="1" applyAlignment="1">
      <alignment horizontal="center"/>
    </xf>
    <xf numFmtId="49" fontId="3" fillId="0" borderId="33" xfId="26" applyNumberFormat="1" applyBorder="1" applyAlignment="1">
      <alignment horizontal="left"/>
    </xf>
    <xf numFmtId="49" fontId="7" fillId="0" borderId="24" xfId="26" applyNumberFormat="1" applyFont="1" applyBorder="1" applyAlignment="1">
      <alignment horizontal="center"/>
    </xf>
    <xf numFmtId="49" fontId="3" fillId="0" borderId="34" xfId="26" applyNumberFormat="1" applyBorder="1" applyAlignment="1">
      <alignment horizontal="left"/>
    </xf>
    <xf numFmtId="0" fontId="15" fillId="0" borderId="0" xfId="0" applyFont="1" applyAlignment="1">
      <alignment horizontal="right"/>
    </xf>
    <xf numFmtId="49" fontId="0" fillId="0" borderId="24" xfId="26" applyNumberFormat="1" applyFont="1" applyBorder="1" applyAlignment="1">
      <alignment horizontal="center"/>
    </xf>
    <xf numFmtId="165" fontId="0" fillId="0" borderId="1" xfId="26" applyNumberFormat="1" applyFont="1" applyBorder="1" applyAlignment="1">
      <alignment horizontal="center"/>
    </xf>
    <xf numFmtId="49" fontId="3" fillId="0" borderId="42" xfId="23" applyNumberFormat="1" applyBorder="1" applyAlignment="1">
      <alignment horizontal="center"/>
    </xf>
    <xf numFmtId="49" fontId="0" fillId="0" borderId="0" xfId="23" applyNumberFormat="1" applyFont="1" applyAlignment="1">
      <alignment horizontal="center"/>
    </xf>
    <xf numFmtId="49" fontId="0" fillId="0" borderId="11" xfId="26" applyNumberFormat="1" applyFont="1" applyBorder="1" applyAlignment="1">
      <alignment horizontal="left"/>
    </xf>
    <xf numFmtId="0" fontId="3" fillId="0" borderId="0" xfId="26" applyAlignment="1">
      <alignment horizontal="center"/>
    </xf>
    <xf numFmtId="0" fontId="3" fillId="0" borderId="1" xfId="26" applyBorder="1" applyAlignment="1">
      <alignment horizontal="center"/>
    </xf>
    <xf numFmtId="49" fontId="3" fillId="0" borderId="50" xfId="26" applyNumberFormat="1" applyBorder="1" applyAlignment="1">
      <alignment horizontal="left"/>
    </xf>
    <xf numFmtId="49" fontId="3" fillId="0" borderId="51" xfId="23" applyNumberFormat="1" applyBorder="1" applyAlignment="1">
      <alignment horizontal="center"/>
    </xf>
    <xf numFmtId="49" fontId="3" fillId="0" borderId="52" xfId="26" applyNumberFormat="1" applyBorder="1" applyAlignment="1">
      <alignment horizontal="center"/>
    </xf>
    <xf numFmtId="165" fontId="3" fillId="0" borderId="53" xfId="26" applyNumberFormat="1" applyBorder="1" applyAlignment="1">
      <alignment horizontal="center"/>
    </xf>
    <xf numFmtId="165" fontId="3" fillId="0" borderId="23" xfId="26" applyNumberFormat="1" applyBorder="1" applyAlignment="1">
      <alignment horizontal="right"/>
    </xf>
    <xf numFmtId="165" fontId="3" fillId="0" borderId="54" xfId="26" applyNumberFormat="1" applyBorder="1" applyAlignment="1">
      <alignment horizontal="right"/>
    </xf>
    <xf numFmtId="165" fontId="3" fillId="0" borderId="50" xfId="26" applyNumberFormat="1" applyBorder="1" applyAlignment="1">
      <alignment horizontal="right"/>
    </xf>
    <xf numFmtId="165" fontId="3" fillId="0" borderId="55" xfId="26" applyNumberFormat="1" applyBorder="1" applyAlignment="1">
      <alignment horizontal="right"/>
    </xf>
    <xf numFmtId="165" fontId="3" fillId="0" borderId="0" xfId="26" applyNumberFormat="1" applyAlignment="1">
      <alignment horizontal="center"/>
    </xf>
    <xf numFmtId="0" fontId="0" fillId="0" borderId="0" xfId="24" applyFont="1"/>
    <xf numFmtId="0" fontId="12" fillId="0" borderId="56" xfId="26" applyFont="1" applyBorder="1" applyAlignment="1">
      <alignment horizontal="center"/>
    </xf>
    <xf numFmtId="49" fontId="3" fillId="0" borderId="27" xfId="26" applyNumberFormat="1" applyBorder="1" applyAlignment="1">
      <alignment horizontal="left"/>
    </xf>
    <xf numFmtId="0" fontId="3" fillId="0" borderId="56" xfId="26" applyBorder="1" applyAlignment="1">
      <alignment horizontal="center"/>
    </xf>
    <xf numFmtId="0" fontId="3" fillId="0" borderId="26" xfId="26" applyBorder="1" applyAlignment="1">
      <alignment horizontal="center"/>
    </xf>
    <xf numFmtId="49" fontId="3" fillId="0" borderId="57" xfId="26" applyNumberFormat="1" applyBorder="1" applyAlignment="1">
      <alignment horizontal="center"/>
    </xf>
    <xf numFmtId="0" fontId="3" fillId="0" borderId="25" xfId="26" applyBorder="1" applyAlignment="1">
      <alignment horizontal="center"/>
    </xf>
    <xf numFmtId="165" fontId="3" fillId="0" borderId="56" xfId="26" applyNumberFormat="1" applyBorder="1" applyAlignment="1">
      <alignment horizontal="right"/>
    </xf>
    <xf numFmtId="165" fontId="3" fillId="0" borderId="58" xfId="26" applyNumberFormat="1" applyBorder="1" applyAlignment="1">
      <alignment horizontal="right"/>
    </xf>
    <xf numFmtId="165" fontId="3" fillId="0" borderId="27" xfId="26" applyNumberFormat="1" applyBorder="1" applyAlignment="1">
      <alignment horizontal="right"/>
    </xf>
    <xf numFmtId="165" fontId="3" fillId="0" borderId="59" xfId="26" applyNumberFormat="1" applyBorder="1" applyAlignment="1">
      <alignment horizontal="right"/>
    </xf>
    <xf numFmtId="0" fontId="3" fillId="0" borderId="50" xfId="26" applyBorder="1" applyAlignment="1">
      <alignment horizontal="left"/>
    </xf>
    <xf numFmtId="0" fontId="3" fillId="0" borderId="51" xfId="26" applyBorder="1" applyAlignment="1">
      <alignment horizontal="center"/>
    </xf>
    <xf numFmtId="165" fontId="1" fillId="9" borderId="53" xfId="26" applyNumberFormat="1" applyFont="1" applyFill="1" applyBorder="1" applyAlignment="1">
      <alignment horizontal="center"/>
    </xf>
    <xf numFmtId="165" fontId="3" fillId="0" borderId="54" xfId="26" applyNumberFormat="1" applyBorder="1" applyAlignment="1">
      <alignment horizontal="center"/>
    </xf>
    <xf numFmtId="0" fontId="3" fillId="0" borderId="50" xfId="26" applyBorder="1" applyAlignment="1">
      <alignment horizontal="center"/>
    </xf>
    <xf numFmtId="0" fontId="3" fillId="0" borderId="31" xfId="26" applyBorder="1" applyAlignment="1">
      <alignment horizontal="center"/>
    </xf>
    <xf numFmtId="49" fontId="3" fillId="0" borderId="61" xfId="23" applyNumberFormat="1" applyBorder="1"/>
    <xf numFmtId="0" fontId="3" fillId="0" borderId="59" xfId="26" applyBorder="1" applyAlignment="1">
      <alignment horizontal="center"/>
    </xf>
    <xf numFmtId="49" fontId="3" fillId="0" borderId="27" xfId="23" applyNumberFormat="1" applyBorder="1" applyAlignment="1">
      <alignment horizontal="center"/>
    </xf>
    <xf numFmtId="49" fontId="0" fillId="0" borderId="27" xfId="26" applyNumberFormat="1" applyFont="1" applyBorder="1" applyAlignment="1">
      <alignment horizontal="center"/>
    </xf>
    <xf numFmtId="165" fontId="3" fillId="0" borderId="25" xfId="26" applyNumberFormat="1" applyBorder="1" applyAlignment="1">
      <alignment horizontal="center"/>
    </xf>
    <xf numFmtId="49" fontId="3" fillId="0" borderId="60" xfId="26" applyNumberFormat="1" applyBorder="1" applyAlignment="1">
      <alignment horizontal="left"/>
    </xf>
    <xf numFmtId="0" fontId="3" fillId="0" borderId="55" xfId="26" applyBorder="1" applyAlignment="1">
      <alignment horizontal="center"/>
    </xf>
    <xf numFmtId="49" fontId="3" fillId="0" borderId="26" xfId="23" applyNumberFormat="1" applyBorder="1" applyAlignment="1">
      <alignment horizontal="center"/>
    </xf>
    <xf numFmtId="49" fontId="3" fillId="0" borderId="11" xfId="23" applyNumberFormat="1" applyBorder="1"/>
    <xf numFmtId="0" fontId="12" fillId="0" borderId="44" xfId="26" applyFont="1" applyBorder="1" applyAlignment="1">
      <alignment horizontal="center"/>
    </xf>
    <xf numFmtId="49" fontId="3" fillId="0" borderId="45" xfId="23" applyNumberFormat="1" applyBorder="1"/>
    <xf numFmtId="0" fontId="3" fillId="0" borderId="44" xfId="26" applyBorder="1" applyAlignment="1">
      <alignment horizontal="center"/>
    </xf>
    <xf numFmtId="49" fontId="3" fillId="0" borderId="46" xfId="23" applyNumberFormat="1" applyBorder="1" applyAlignment="1">
      <alignment horizontal="center"/>
    </xf>
    <xf numFmtId="49" fontId="3" fillId="0" borderId="43" xfId="26" applyNumberFormat="1" applyBorder="1" applyAlignment="1">
      <alignment horizontal="center"/>
    </xf>
    <xf numFmtId="165" fontId="3" fillId="0" borderId="47" xfId="26" applyNumberFormat="1" applyBorder="1" applyAlignment="1">
      <alignment horizontal="center"/>
    </xf>
    <xf numFmtId="165" fontId="3" fillId="0" borderId="44" xfId="26" applyNumberFormat="1" applyBorder="1" applyAlignment="1">
      <alignment horizontal="right"/>
    </xf>
    <xf numFmtId="165" fontId="3" fillId="0" borderId="48" xfId="26" applyNumberFormat="1" applyBorder="1" applyAlignment="1">
      <alignment horizontal="right"/>
    </xf>
    <xf numFmtId="165" fontId="3" fillId="0" borderId="45" xfId="26" applyNumberFormat="1" applyBorder="1" applyAlignment="1">
      <alignment horizontal="right"/>
    </xf>
    <xf numFmtId="165" fontId="3" fillId="0" borderId="49" xfId="26" applyNumberFormat="1" applyBorder="1" applyAlignment="1">
      <alignment horizontal="right"/>
    </xf>
    <xf numFmtId="0" fontId="12" fillId="0" borderId="62" xfId="26" applyFont="1" applyBorder="1" applyAlignment="1">
      <alignment horizontal="center"/>
    </xf>
    <xf numFmtId="49" fontId="3" fillId="0" borderId="10" xfId="26" applyNumberFormat="1" applyBorder="1" applyAlignment="1">
      <alignment horizontal="left"/>
    </xf>
    <xf numFmtId="0" fontId="3" fillId="0" borderId="16" xfId="26" applyBorder="1" applyAlignment="1">
      <alignment horizontal="center"/>
    </xf>
    <xf numFmtId="0" fontId="3" fillId="0" borderId="2" xfId="26" applyBorder="1" applyAlignment="1">
      <alignment horizontal="left"/>
    </xf>
    <xf numFmtId="49" fontId="3" fillId="0" borderId="28" xfId="26" applyNumberFormat="1" applyBorder="1" applyAlignment="1">
      <alignment horizontal="center"/>
    </xf>
    <xf numFmtId="0" fontId="3" fillId="0" borderId="2" xfId="26" applyBorder="1" applyAlignment="1">
      <alignment horizontal="center"/>
    </xf>
    <xf numFmtId="165" fontId="3" fillId="0" borderId="16" xfId="26" applyNumberFormat="1" applyBorder="1" applyAlignment="1">
      <alignment horizontal="right"/>
    </xf>
    <xf numFmtId="165" fontId="3" fillId="0" borderId="30" xfId="26" applyNumberFormat="1" applyBorder="1" applyAlignment="1">
      <alignment horizontal="right"/>
    </xf>
    <xf numFmtId="165" fontId="3" fillId="0" borderId="10" xfId="26" applyNumberFormat="1" applyBorder="1" applyAlignment="1">
      <alignment horizontal="right"/>
    </xf>
    <xf numFmtId="165" fontId="3" fillId="0" borderId="29" xfId="26" applyNumberFormat="1" applyBorder="1" applyAlignment="1">
      <alignment horizontal="right"/>
    </xf>
    <xf numFmtId="0" fontId="9" fillId="0" borderId="35" xfId="26" applyFont="1" applyBorder="1" applyAlignment="1">
      <alignment horizontal="center"/>
    </xf>
    <xf numFmtId="0" fontId="3" fillId="0" borderId="36" xfId="26" applyBorder="1" applyAlignment="1">
      <alignment horizontal="center"/>
    </xf>
    <xf numFmtId="0" fontId="3" fillId="0" borderId="37" xfId="26" applyBorder="1" applyAlignment="1">
      <alignment horizontal="left"/>
    </xf>
    <xf numFmtId="49" fontId="3" fillId="0" borderId="37" xfId="26" applyNumberFormat="1" applyBorder="1" applyAlignment="1">
      <alignment horizontal="right"/>
    </xf>
    <xf numFmtId="165" fontId="3" fillId="0" borderId="38" xfId="26" applyNumberFormat="1" applyBorder="1" applyAlignment="1">
      <alignment horizontal="right"/>
    </xf>
    <xf numFmtId="1" fontId="9" fillId="0" borderId="35" xfId="26" applyNumberFormat="1" applyFont="1" applyBorder="1" applyAlignment="1">
      <alignment horizontal="right"/>
    </xf>
    <xf numFmtId="1" fontId="9" fillId="0" borderId="0" xfId="26" applyNumberFormat="1" applyFont="1" applyAlignment="1">
      <alignment horizontal="center"/>
    </xf>
    <xf numFmtId="0" fontId="1" fillId="0" borderId="0" xfId="26" applyFont="1" applyAlignment="1">
      <alignment horizontal="left"/>
    </xf>
    <xf numFmtId="0" fontId="1" fillId="0" borderId="0" xfId="26" applyFont="1" applyAlignment="1">
      <alignment horizontal="right"/>
    </xf>
    <xf numFmtId="49" fontId="1" fillId="0" borderId="0" xfId="26" applyNumberFormat="1" applyFont="1" applyAlignment="1">
      <alignment horizontal="right"/>
    </xf>
    <xf numFmtId="3" fontId="9" fillId="0" borderId="40" xfId="26" applyNumberFormat="1" applyFont="1" applyBorder="1" applyAlignment="1">
      <alignment horizontal="center"/>
    </xf>
    <xf numFmtId="0" fontId="2" fillId="0" borderId="0" xfId="26" applyFont="1"/>
    <xf numFmtId="49" fontId="3" fillId="0" borderId="0" xfId="26" applyNumberFormat="1" applyAlignment="1">
      <alignment horizontal="left"/>
    </xf>
    <xf numFmtId="14" fontId="3" fillId="0" borderId="0" xfId="26" applyNumberFormat="1" applyFont="1" applyFill="1" applyAlignment="1" applyProtection="1">
      <alignment horizontal="left"/>
      <protection locked="0"/>
    </xf>
  </cellXfs>
  <cellStyles count="36">
    <cellStyle name="1 000,0" xfId="1" xr:uid="{00000000-0005-0000-0000-000000000000}"/>
    <cellStyle name="1 000,000" xfId="2" xr:uid="{00000000-0005-0000-0000-000001000000}"/>
    <cellStyle name="1/4h" xfId="3" xr:uid="{00000000-0005-0000-0000-000002000000}"/>
    <cellStyle name="10" xfId="4" xr:uid="{00000000-0005-0000-0000-000003000000}"/>
    <cellStyle name="100" xfId="5" xr:uid="{00000000-0005-0000-0000-000004000000}"/>
    <cellStyle name="1000,000" xfId="6" xr:uid="{00000000-0005-0000-0000-000005000000}"/>
    <cellStyle name="Comma" xfId="7" xr:uid="{00000000-0005-0000-0000-000006000000}"/>
    <cellStyle name="Comma0" xfId="8" xr:uid="{00000000-0005-0000-0000-000007000000}"/>
    <cellStyle name="Currency" xfId="9" xr:uid="{00000000-0005-0000-0000-000008000000}"/>
    <cellStyle name="Currency0" xfId="10" xr:uid="{00000000-0005-0000-0000-000009000000}"/>
    <cellStyle name="čárky 2" xfId="11" xr:uid="{00000000-0005-0000-0000-00000A000000}"/>
    <cellStyle name="Date" xfId="12" xr:uid="{00000000-0005-0000-0000-00000B000000}"/>
    <cellStyle name="Fixed" xfId="13" xr:uid="{00000000-0005-0000-0000-00000C000000}"/>
    <cellStyle name="Heading 1" xfId="14" xr:uid="{00000000-0005-0000-0000-00000D000000}"/>
    <cellStyle name="Heading 2" xfId="15" xr:uid="{00000000-0005-0000-0000-00000E000000}"/>
    <cellStyle name="hlavička1" xfId="16" xr:uid="{00000000-0005-0000-0000-00000F000000}"/>
    <cellStyle name="hlavička2" xfId="17" xr:uid="{00000000-0005-0000-0000-000010000000}"/>
    <cellStyle name="hlavička3" xfId="18" xr:uid="{00000000-0005-0000-0000-000011000000}"/>
    <cellStyle name="hod" xfId="19" xr:uid="{00000000-0005-0000-0000-000012000000}"/>
    <cellStyle name="normal" xfId="20" xr:uid="{00000000-0005-0000-0000-000013000000}"/>
    <cellStyle name="Normální" xfId="0" builtinId="0"/>
    <cellStyle name="normální 2" xfId="21" xr:uid="{00000000-0005-0000-0000-000015000000}"/>
    <cellStyle name="normální 3" xfId="22" xr:uid="{00000000-0005-0000-0000-000016000000}"/>
    <cellStyle name="normální_elektro14_15_cast1NN_prilohy_Z130311" xfId="23" xr:uid="{00000000-0005-0000-0000-000017000000}"/>
    <cellStyle name="normální_silova06_prilohy_vyber_zdroj" xfId="24" xr:uid="{00000000-0005-0000-0000-000018000000}"/>
    <cellStyle name="normální_silova06_prilohy_zdroj" xfId="25" xr:uid="{00000000-0005-0000-0000-000019000000}"/>
    <cellStyle name="normální_Stav k 1.11.99_PR410019" xfId="26" xr:uid="{00000000-0005-0000-0000-00001A000000}"/>
    <cellStyle name="normální_Vyber_dodavatele_elektro16a17NN_20150112_prilohy_podklad" xfId="27" xr:uid="{00000000-0005-0000-0000-00001B000000}"/>
    <cellStyle name="Percent" xfId="28" xr:uid="{00000000-0005-0000-0000-00001C000000}"/>
    <cellStyle name="pod tabulkou" xfId="29" xr:uid="{00000000-0005-0000-0000-00001D000000}"/>
    <cellStyle name="procent 2" xfId="30" xr:uid="{00000000-0005-0000-0000-00001E000000}"/>
    <cellStyle name="procent 3" xfId="31" xr:uid="{00000000-0005-0000-0000-00001F000000}"/>
    <cellStyle name="sjednany" xfId="32" xr:uid="{00000000-0005-0000-0000-000020000000}"/>
    <cellStyle name="suma" xfId="33" xr:uid="{00000000-0005-0000-0000-000021000000}"/>
    <cellStyle name="tarif" xfId="34" xr:uid="{00000000-0005-0000-0000-000022000000}"/>
    <cellStyle name="Total" xfId="35" xr:uid="{00000000-0005-0000-0000-000023000000}"/>
  </cellStyles>
  <dxfs count="0"/>
  <tableStyles count="0" defaultTableStyle="TableStyleMedium9" defaultPivotStyle="PivotStyleLight16"/>
  <colors>
    <mruColors>
      <color rgb="FFFFFFCC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Plocha\PL&#193;N%20VOZIDLA%20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TEMP\SVETCE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Plocha/PL&#193;N%20VOZIDLA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UCERA\TABULKY\EKONOM\PLAN\Plan2003\Energie\HM_O_200312do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KUCERA/TABULKY/EKONOM/PLAN/Plan2003/Energie/HM_O_200312do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Plocha\Kalkula&#269;n&#237;%20list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TEMP\Anal&#253;za%20OB,%20HWWA,%20kurs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ný"/>
      <sheetName val="MOV"/>
    </sheetNames>
    <sheetDataSet>
      <sheetData sheetId="0" refreshError="1">
        <row r="2">
          <cell r="B2">
            <v>20</v>
          </cell>
          <cell r="C2">
            <v>20</v>
          </cell>
        </row>
        <row r="3">
          <cell r="B3">
            <v>15.2</v>
          </cell>
          <cell r="C3">
            <v>15.05</v>
          </cell>
        </row>
        <row r="5">
          <cell r="B5">
            <v>480.39</v>
          </cell>
          <cell r="C5">
            <v>442.86</v>
          </cell>
        </row>
        <row r="6">
          <cell r="B6">
            <v>388.47</v>
          </cell>
          <cell r="C6">
            <v>413.75</v>
          </cell>
        </row>
        <row r="7">
          <cell r="B7">
            <v>425.55</v>
          </cell>
          <cell r="C7">
            <v>94.14</v>
          </cell>
        </row>
        <row r="8">
          <cell r="B8">
            <v>7.6329999999999995E-2</v>
          </cell>
          <cell r="C8">
            <v>7.8189999999999996E-2</v>
          </cell>
        </row>
        <row r="9">
          <cell r="B9">
            <v>1.04E-2</v>
          </cell>
          <cell r="C9">
            <v>8.0000000000000002E-3</v>
          </cell>
        </row>
        <row r="10">
          <cell r="B10" t="str">
            <v>Zuzana Rudzká</v>
          </cell>
        </row>
        <row r="11">
          <cell r="B11" t="str">
            <v>provozní účetní</v>
          </cell>
        </row>
        <row r="12">
          <cell r="B12" t="str">
            <v>Zuzana Procházková</v>
          </cell>
        </row>
        <row r="13">
          <cell r="B13" t="str">
            <v>ekonom provozovny IP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comparison"/>
      <sheetName val="price indexes"/>
      <sheetName val="components"/>
      <sheetName val="targets and NI"/>
    </sheetNames>
    <sheetDataSet>
      <sheetData sheetId="0" refreshError="1">
        <row r="8">
          <cell r="J8">
            <v>-2.1666666666666665</v>
          </cell>
          <cell r="K8">
            <v>5.4000000000000012</v>
          </cell>
        </row>
        <row r="9">
          <cell r="J9">
            <v>0.3666666666666667</v>
          </cell>
          <cell r="K9">
            <v>5.0333333333333332</v>
          </cell>
        </row>
        <row r="10">
          <cell r="J10">
            <v>3.1999999999999997</v>
          </cell>
          <cell r="K10">
            <v>5.79</v>
          </cell>
        </row>
        <row r="11">
          <cell r="J11">
            <v>5.6000000000000005</v>
          </cell>
          <cell r="K11">
            <v>6.68</v>
          </cell>
        </row>
        <row r="12">
          <cell r="J12">
            <v>6.2666666666666657</v>
          </cell>
          <cell r="K12">
            <v>7.5566666666666675</v>
          </cell>
        </row>
        <row r="13">
          <cell r="J13">
            <v>5.3999999999999995</v>
          </cell>
          <cell r="K13">
            <v>7.623333333333334</v>
          </cell>
        </row>
        <row r="14">
          <cell r="J14">
            <v>3.8666666666666667</v>
          </cell>
          <cell r="K14">
            <v>7.0100000000000007</v>
          </cell>
        </row>
        <row r="15">
          <cell r="J15">
            <v>2.7333333333333329</v>
          </cell>
          <cell r="K15">
            <v>6.11</v>
          </cell>
        </row>
        <row r="16">
          <cell r="J16">
            <v>1.3666666666666665</v>
          </cell>
          <cell r="K16">
            <v>4.9766666666666675</v>
          </cell>
        </row>
        <row r="17">
          <cell r="J17">
            <v>0.76666666666666661</v>
          </cell>
          <cell r="K17">
            <v>4.4766666666666666</v>
          </cell>
        </row>
        <row r="18">
          <cell r="J18">
            <v>0.33333333333333331</v>
          </cell>
          <cell r="K18">
            <v>4.2433333333333332</v>
          </cell>
        </row>
        <row r="19">
          <cell r="J19">
            <v>1.6666666666666667</v>
          </cell>
          <cell r="K19">
            <v>4.2866666666666662</v>
          </cell>
        </row>
        <row r="20">
          <cell r="J20">
            <v>4.0333333333333332</v>
          </cell>
          <cell r="K20">
            <v>4.7866666666666662</v>
          </cell>
        </row>
        <row r="21">
          <cell r="J21">
            <v>6.8</v>
          </cell>
          <cell r="K21">
            <v>5.21</v>
          </cell>
        </row>
        <row r="22">
          <cell r="J22">
            <v>7.5333333333333341</v>
          </cell>
          <cell r="K22">
            <v>5.91</v>
          </cell>
        </row>
        <row r="23">
          <cell r="J23">
            <v>4.7</v>
          </cell>
          <cell r="K23">
            <v>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ný"/>
      <sheetName val="MOV"/>
    </sheetNames>
    <sheetDataSet>
      <sheetData sheetId="0" refreshError="1">
        <row r="2">
          <cell r="B2">
            <v>20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lavni"/>
      <sheetName val="Hlášení"/>
      <sheetName val="Graf činný"/>
      <sheetName val="Graf Jalový"/>
      <sheetName val="Graf Maxima"/>
      <sheetName val="Graf Kumulace"/>
      <sheetName val="Graf Sjednaných"/>
      <sheetName val="Graf účiníků"/>
      <sheetName val="Paramet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F3" t="str">
            <v>[kW]</v>
          </cell>
          <cell r="G3" t="str">
            <v>[kWh]</v>
          </cell>
          <cell r="H3" t="str">
            <v>[kVAr]</v>
          </cell>
          <cell r="I3" t="str">
            <v>[kVArh]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lavni"/>
      <sheetName val="Hlášení"/>
      <sheetName val="Graf činný"/>
      <sheetName val="Graf Jalový"/>
      <sheetName val="Graf Maxima"/>
      <sheetName val="Graf Kumulace"/>
      <sheetName val="Graf Sjednaných"/>
      <sheetName val="Graf účiníků"/>
      <sheetName val="Paramet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F3" t="str">
            <v>[kW]</v>
          </cell>
          <cell r="G3" t="str">
            <v>[kWh]</v>
          </cell>
          <cell r="H3" t="str">
            <v>[kVAr]</v>
          </cell>
          <cell r="I3" t="str">
            <v>[kVArh]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Názvy"/>
      <sheetName val="6172"/>
    </sheetNames>
    <sheetDataSet>
      <sheetData sheetId="0" refreshError="1"/>
      <sheetData sheetId="1" refreshError="1">
        <row r="2">
          <cell r="B2">
            <v>15.2</v>
          </cell>
          <cell r="C2">
            <v>15.2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1"/>
      <sheetName val="Graf2"/>
      <sheetName val="Graf3"/>
      <sheetName val="Graf4"/>
      <sheetName val="Graf5"/>
      <sheetName val="Graf6"/>
      <sheetName val="List1"/>
      <sheetName val="List2"/>
      <sheetName val="List3"/>
      <sheetName val="Graf7"/>
      <sheetName val="Graf8"/>
      <sheetName val="Graf9"/>
      <sheetName val="Lis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">
          <cell r="E15" t="str">
            <v>1994/I</v>
          </cell>
          <cell r="F15" t="str">
            <v>1994/II</v>
          </cell>
          <cell r="G15" t="str">
            <v>1994/III</v>
          </cell>
          <cell r="H15" t="str">
            <v>1994/IV</v>
          </cell>
          <cell r="I15" t="str">
            <v>1995/I</v>
          </cell>
          <cell r="J15" t="str">
            <v>1995/II</v>
          </cell>
          <cell r="K15" t="str">
            <v>1995/III</v>
          </cell>
          <cell r="L15" t="str">
            <v>1995/IV</v>
          </cell>
          <cell r="M15" t="str">
            <v>1996/I</v>
          </cell>
          <cell r="N15" t="str">
            <v>1996/II</v>
          </cell>
          <cell r="O15" t="str">
            <v>1996/III</v>
          </cell>
          <cell r="P15" t="str">
            <v>1996/IV</v>
          </cell>
          <cell r="Q15" t="str">
            <v>1997/I</v>
          </cell>
          <cell r="R15" t="str">
            <v>1997/II</v>
          </cell>
          <cell r="S15" t="str">
            <v>1997/III</v>
          </cell>
          <cell r="T15" t="str">
            <v>1997/IV</v>
          </cell>
          <cell r="U15" t="str">
            <v>1998/I</v>
          </cell>
          <cell r="V15" t="str">
            <v>1998/II</v>
          </cell>
        </row>
        <row r="17">
          <cell r="C17" t="str">
            <v>saldo BÚ (mld. Kč)</v>
          </cell>
          <cell r="E17">
            <v>5.7539999999999996</v>
          </cell>
          <cell r="F17">
            <v>-1.226</v>
          </cell>
          <cell r="G17">
            <v>-11.776999999999999</v>
          </cell>
          <cell r="H17">
            <v>-14.186</v>
          </cell>
          <cell r="I17">
            <v>-5.4565000000000001</v>
          </cell>
          <cell r="J17">
            <v>-8.9749999999999996</v>
          </cell>
          <cell r="K17">
            <v>-2.367</v>
          </cell>
          <cell r="L17">
            <v>-19.353999999999999</v>
          </cell>
          <cell r="M17">
            <v>-16.34</v>
          </cell>
          <cell r="N17">
            <v>-25.634</v>
          </cell>
          <cell r="O17">
            <v>-35.396999999999998</v>
          </cell>
          <cell r="P17">
            <v>-39.122999999999998</v>
          </cell>
          <cell r="Q17">
            <v>-30.244499999999999</v>
          </cell>
          <cell r="R17">
            <v>-26.291</v>
          </cell>
          <cell r="S17">
            <v>-22.873000000000001</v>
          </cell>
          <cell r="T17">
            <v>-20.698</v>
          </cell>
          <cell r="U17">
            <v>-12.081</v>
          </cell>
          <cell r="V17">
            <v>-3.2949999999999999</v>
          </cell>
        </row>
        <row r="18">
          <cell r="C18" t="str">
            <v>HDP (mld. Kč, b. c.)</v>
          </cell>
          <cell r="E18">
            <v>243.1</v>
          </cell>
          <cell r="F18">
            <v>280.2</v>
          </cell>
          <cell r="G18">
            <v>297.10000000000002</v>
          </cell>
          <cell r="H18">
            <v>328.2</v>
          </cell>
          <cell r="I18">
            <v>283.3</v>
          </cell>
          <cell r="J18">
            <v>330.7</v>
          </cell>
          <cell r="K18">
            <v>348.9</v>
          </cell>
          <cell r="L18">
            <v>385.8</v>
          </cell>
          <cell r="M18">
            <v>326</v>
          </cell>
          <cell r="N18">
            <v>381.9</v>
          </cell>
          <cell r="O18">
            <v>395.6</v>
          </cell>
          <cell r="P18">
            <v>429.1</v>
          </cell>
          <cell r="Q18">
            <v>350.8</v>
          </cell>
          <cell r="R18">
            <v>406.5</v>
          </cell>
          <cell r="S18">
            <v>422.2</v>
          </cell>
          <cell r="T18">
            <v>470</v>
          </cell>
          <cell r="U18">
            <v>387.3</v>
          </cell>
          <cell r="V18">
            <v>450.2</v>
          </cell>
        </row>
        <row r="19">
          <cell r="A19" t="str">
            <v>Podíl běžného účtu na HDP</v>
          </cell>
        </row>
        <row r="20">
          <cell r="E20" t="str">
            <v>1994/I</v>
          </cell>
          <cell r="F20" t="str">
            <v>1994/II</v>
          </cell>
          <cell r="G20" t="str">
            <v>1994/III</v>
          </cell>
          <cell r="H20" t="str">
            <v>1994/IV</v>
          </cell>
          <cell r="I20" t="str">
            <v>1995/I</v>
          </cell>
          <cell r="J20" t="str">
            <v>1995/II</v>
          </cell>
          <cell r="K20" t="str">
            <v>1995/III</v>
          </cell>
          <cell r="L20" t="str">
            <v>1995/IV</v>
          </cell>
          <cell r="M20" t="str">
            <v>1996/I</v>
          </cell>
          <cell r="N20" t="str">
            <v>1996/II</v>
          </cell>
          <cell r="O20" t="str">
            <v>1996/III</v>
          </cell>
          <cell r="P20" t="str">
            <v>1996/IV</v>
          </cell>
          <cell r="Q20" t="str">
            <v>1997/I</v>
          </cell>
          <cell r="R20" t="str">
            <v>1997/II</v>
          </cell>
          <cell r="S20" t="str">
            <v>1997/III</v>
          </cell>
          <cell r="T20" t="str">
            <v>1997/IV</v>
          </cell>
          <cell r="U20" t="str">
            <v>1998/I</v>
          </cell>
          <cell r="V20" t="str">
            <v>1998/II</v>
          </cell>
        </row>
        <row r="21">
          <cell r="C21" t="str">
            <v>podíl BÚ na HDP (%)</v>
          </cell>
          <cell r="E21">
            <v>2.366927190456602</v>
          </cell>
          <cell r="F21">
            <v>-0.43754461099214847</v>
          </cell>
          <cell r="G21">
            <v>-3.9639851901716585</v>
          </cell>
          <cell r="H21">
            <v>-4.3223644119439371</v>
          </cell>
          <cell r="I21">
            <v>-1.9260501235439462</v>
          </cell>
          <cell r="J21">
            <v>-2.7139401270033265</v>
          </cell>
          <cell r="K21">
            <v>-0.6784178847807395</v>
          </cell>
          <cell r="L21">
            <v>-5.016588906168999</v>
          </cell>
          <cell r="M21">
            <v>-5.0122699386503067</v>
          </cell>
          <cell r="N21">
            <v>-6.7122283320240905</v>
          </cell>
          <cell r="O21">
            <v>-8.9476744186046506</v>
          </cell>
          <cell r="P21">
            <v>-9.1174551386623151</v>
          </cell>
          <cell r="Q21">
            <v>-8.6215792474344362</v>
          </cell>
          <cell r="R21">
            <v>-6.4676506765067661</v>
          </cell>
          <cell r="S21">
            <v>-5.4175746091899573</v>
          </cell>
          <cell r="T21">
            <v>-4.4038297872340424</v>
          </cell>
          <cell r="U21">
            <v>-3.1192873741285823</v>
          </cell>
          <cell r="V21">
            <v>-0.73189693469569084</v>
          </cell>
        </row>
        <row r="25">
          <cell r="A25" t="str">
            <v>,</v>
          </cell>
        </row>
        <row r="26">
          <cell r="E26">
            <v>1992</v>
          </cell>
          <cell r="F26">
            <v>1993</v>
          </cell>
          <cell r="G26">
            <v>1994</v>
          </cell>
          <cell r="H26">
            <v>1995</v>
          </cell>
          <cell r="I26">
            <v>1996</v>
          </cell>
          <cell r="J26">
            <v>1997</v>
          </cell>
          <cell r="K26">
            <v>1998</v>
          </cell>
          <cell r="L26">
            <v>1999</v>
          </cell>
        </row>
        <row r="27">
          <cell r="B27" t="str">
            <v>HDP (v mld. Kč, s. c. 1994)</v>
          </cell>
          <cell r="E27">
            <v>1106.5999999999999</v>
          </cell>
          <cell r="F27">
            <v>1112.9000000000001</v>
          </cell>
          <cell r="G27">
            <v>1148.5999999999999</v>
          </cell>
          <cell r="H27">
            <v>1221.5999999999999</v>
          </cell>
          <cell r="I27">
            <v>1269.4000000000001</v>
          </cell>
          <cell r="J27">
            <v>1281.8</v>
          </cell>
          <cell r="K27">
            <v>1288.0999999999999</v>
          </cell>
          <cell r="L27">
            <v>1315.3</v>
          </cell>
        </row>
        <row r="28">
          <cell r="B28" t="str">
            <v>HDP (meziroč. přír. v mld. Kč)</v>
          </cell>
          <cell r="F28">
            <v>6.3000000000001819</v>
          </cell>
          <cell r="G28">
            <v>35.699999999999818</v>
          </cell>
          <cell r="H28">
            <v>73</v>
          </cell>
          <cell r="I28">
            <v>47.800000000000182</v>
          </cell>
          <cell r="J28">
            <v>12.399999999999864</v>
          </cell>
          <cell r="K28">
            <v>6.2999999999999545</v>
          </cell>
          <cell r="L28">
            <v>27.200000000000045</v>
          </cell>
        </row>
        <row r="29">
          <cell r="B29" t="str">
            <v>HTFK (v mld. Kč, s. c. 1994)</v>
          </cell>
          <cell r="F29">
            <v>314.39999999999998</v>
          </cell>
          <cell r="G29">
            <v>339.9</v>
          </cell>
          <cell r="H29">
            <v>411.2</v>
          </cell>
          <cell r="I29">
            <v>446.8</v>
          </cell>
          <cell r="J29">
            <v>425.1</v>
          </cell>
          <cell r="K29">
            <v>416.6</v>
          </cell>
          <cell r="L29">
            <v>416.6</v>
          </cell>
        </row>
        <row r="30">
          <cell r="B30" t="str">
            <v>efektivnost (delta Y v t/I v t-1)</v>
          </cell>
          <cell r="G30">
            <v>0.11354961832061011</v>
          </cell>
          <cell r="H30">
            <v>0.21476904972050603</v>
          </cell>
          <cell r="I30">
            <v>0.11624513618677088</v>
          </cell>
          <cell r="J30">
            <v>2.7752909579229774E-2</v>
          </cell>
          <cell r="K30">
            <v>1.4820042342978014E-2</v>
          </cell>
          <cell r="L30">
            <v>6.5290446471435531E-2</v>
          </cell>
        </row>
        <row r="31">
          <cell r="B31" t="str">
            <v>míra investic (I/Y v %)</v>
          </cell>
          <cell r="F31">
            <v>28.250516668164249</v>
          </cell>
          <cell r="G31">
            <v>29.59254744906843</v>
          </cell>
          <cell r="H31">
            <v>33.66077275703995</v>
          </cell>
          <cell r="I31">
            <v>35.197731211596029</v>
          </cell>
          <cell r="J31">
            <v>33.164300202839755</v>
          </cell>
          <cell r="K31">
            <v>32.342209455787597</v>
          </cell>
          <cell r="L31">
            <v>31.673382498289364</v>
          </cell>
        </row>
        <row r="32">
          <cell r="B32" t="str">
            <v>přírůstky HDP kumulace 3 let</v>
          </cell>
          <cell r="H32">
            <v>115</v>
          </cell>
          <cell r="I32">
            <v>156.5</v>
          </cell>
          <cell r="J32">
            <v>133.20000000000005</v>
          </cell>
          <cell r="K32">
            <v>66.5</v>
          </cell>
          <cell r="L32">
            <v>45.899999999999864</v>
          </cell>
        </row>
        <row r="33">
          <cell r="B33" t="str">
            <v>HTFK kumulace 3 let</v>
          </cell>
          <cell r="H33">
            <v>1065.5</v>
          </cell>
          <cell r="I33">
            <v>1197.8999999999999</v>
          </cell>
          <cell r="J33">
            <v>1283.0999999999999</v>
          </cell>
          <cell r="K33">
            <v>1288.5</v>
          </cell>
          <cell r="L33">
            <v>1258.3000000000002</v>
          </cell>
        </row>
        <row r="34">
          <cell r="B34" t="str">
            <v>HDP kumulace 3 let</v>
          </cell>
          <cell r="H34">
            <v>3483.1</v>
          </cell>
          <cell r="I34">
            <v>3639.6</v>
          </cell>
          <cell r="J34">
            <v>3772.8</v>
          </cell>
          <cell r="K34">
            <v>3839.2999999999997</v>
          </cell>
          <cell r="L34">
            <v>3885.2</v>
          </cell>
        </row>
        <row r="35">
          <cell r="B35" t="str">
            <v>efektivnost z kumulace</v>
          </cell>
          <cell r="I35">
            <v>0.14687939934303143</v>
          </cell>
          <cell r="J35">
            <v>0.11119459053343356</v>
          </cell>
          <cell r="K35">
            <v>5.1827605019094385E-2</v>
          </cell>
          <cell r="L35">
            <v>3.5622817229336329E-2</v>
          </cell>
        </row>
        <row r="36">
          <cell r="B36" t="str">
            <v>míra investic z kumulace</v>
          </cell>
          <cell r="H36">
            <v>30.590565875226094</v>
          </cell>
          <cell r="I36">
            <v>32.912957467853609</v>
          </cell>
          <cell r="J36">
            <v>34.00922391857506</v>
          </cell>
          <cell r="K36">
            <v>33.560805355142861</v>
          </cell>
          <cell r="L36">
            <v>32.387007103881402</v>
          </cell>
        </row>
        <row r="41">
          <cell r="A41" t="str">
            <v>Míra a efektivnost investic</v>
          </cell>
        </row>
        <row r="42">
          <cell r="D42">
            <v>1994</v>
          </cell>
          <cell r="E42">
            <v>1995</v>
          </cell>
          <cell r="F42">
            <v>1996</v>
          </cell>
          <cell r="G42">
            <v>1997</v>
          </cell>
          <cell r="H42">
            <v>1998</v>
          </cell>
          <cell r="I42">
            <v>1999</v>
          </cell>
        </row>
        <row r="43">
          <cell r="A43" t="str">
            <v>míra investic (%)</v>
          </cell>
          <cell r="D43">
            <v>29.6</v>
          </cell>
          <cell r="E43">
            <v>33.700000000000003</v>
          </cell>
          <cell r="F43">
            <v>35.200000000000003</v>
          </cell>
          <cell r="G43">
            <v>33.200000000000003</v>
          </cell>
          <cell r="H43">
            <v>32.299999999999997</v>
          </cell>
          <cell r="I43">
            <v>31.7</v>
          </cell>
        </row>
        <row r="44">
          <cell r="A44" t="str">
            <v>efektivnost investic (Kč)</v>
          </cell>
          <cell r="D44">
            <v>0.11</v>
          </cell>
          <cell r="E44">
            <v>0.21</v>
          </cell>
          <cell r="F44">
            <v>0.12</v>
          </cell>
          <cell r="G44">
            <v>0.03</v>
          </cell>
          <cell r="H44">
            <v>0.01</v>
          </cell>
          <cell r="I44">
            <v>7.0000000000000007E-2</v>
          </cell>
        </row>
        <row r="45">
          <cell r="A45" t="str">
            <v>tříleté klouzavé průměry</v>
          </cell>
        </row>
        <row r="46">
          <cell r="A46" t="str">
            <v>(r. v legendě + předchozí 2 roky)</v>
          </cell>
        </row>
        <row r="47">
          <cell r="A47" t="str">
            <v>míra investic (%)</v>
          </cell>
          <cell r="E47">
            <v>30.6</v>
          </cell>
          <cell r="F47">
            <v>32.9</v>
          </cell>
          <cell r="G47">
            <v>34</v>
          </cell>
          <cell r="H47">
            <v>33.6</v>
          </cell>
          <cell r="I47">
            <v>32.4</v>
          </cell>
        </row>
        <row r="48">
          <cell r="A48" t="str">
            <v>efektivnost investic (Kč)</v>
          </cell>
          <cell r="F48">
            <v>0.15</v>
          </cell>
          <cell r="G48">
            <v>0.11</v>
          </cell>
          <cell r="H48">
            <v>0.05</v>
          </cell>
          <cell r="I48">
            <v>0.04</v>
          </cell>
        </row>
      </sheetData>
      <sheetData sheetId="8" refreshError="1">
        <row r="2">
          <cell r="A2" t="str">
            <v>v mld. Kč, běžné ceny</v>
          </cell>
        </row>
        <row r="3">
          <cell r="A3" t="str">
            <v xml:space="preserve">                                     k 30.9. 98</v>
          </cell>
          <cell r="B3">
            <v>1998</v>
          </cell>
          <cell r="C3">
            <v>1999</v>
          </cell>
        </row>
        <row r="4">
          <cell r="A4" t="str">
            <v>BĚŽNÝ ÚČET</v>
          </cell>
          <cell r="B4">
            <v>-38</v>
          </cell>
          <cell r="C4">
            <v>-36</v>
          </cell>
        </row>
        <row r="5">
          <cell r="A5" t="str">
            <v>Obchodní bilance</v>
          </cell>
          <cell r="B5">
            <v>-78</v>
          </cell>
          <cell r="C5">
            <v>-72</v>
          </cell>
        </row>
        <row r="6">
          <cell r="A6" t="str">
            <v xml:space="preserve">     Vývoz</v>
          </cell>
          <cell r="B6">
            <v>864</v>
          </cell>
          <cell r="C6">
            <v>958</v>
          </cell>
        </row>
        <row r="7">
          <cell r="A7" t="str">
            <v xml:space="preserve">     Dovoz</v>
          </cell>
          <cell r="B7">
            <v>942</v>
          </cell>
          <cell r="C7">
            <v>1030</v>
          </cell>
        </row>
        <row r="8">
          <cell r="A8" t="str">
            <v>Bilance služeb</v>
          </cell>
          <cell r="B8">
            <v>58</v>
          </cell>
          <cell r="C8">
            <v>61</v>
          </cell>
        </row>
        <row r="9">
          <cell r="A9" t="str">
            <v xml:space="preserve">   Příjmy</v>
          </cell>
          <cell r="B9">
            <v>246</v>
          </cell>
          <cell r="C9">
            <v>265</v>
          </cell>
        </row>
        <row r="10">
          <cell r="A10" t="str">
            <v xml:space="preserve">     Doprava</v>
          </cell>
          <cell r="B10">
            <v>45</v>
          </cell>
          <cell r="C10">
            <v>50</v>
          </cell>
        </row>
        <row r="11">
          <cell r="A11" t="str">
            <v xml:space="preserve">     Mezinárodní pohyb osob</v>
          </cell>
          <cell r="B11">
            <v>116</v>
          </cell>
          <cell r="C11">
            <v>118</v>
          </cell>
        </row>
        <row r="12">
          <cell r="A12" t="str">
            <v xml:space="preserve">     Ostatní služby</v>
          </cell>
          <cell r="B12">
            <v>85</v>
          </cell>
          <cell r="C12">
            <v>97</v>
          </cell>
        </row>
        <row r="13">
          <cell r="A13" t="str">
            <v xml:space="preserve">   Výdaje</v>
          </cell>
          <cell r="B13">
            <v>188</v>
          </cell>
          <cell r="C13">
            <v>204</v>
          </cell>
        </row>
        <row r="14">
          <cell r="A14" t="str">
            <v xml:space="preserve">     Doprava</v>
          </cell>
          <cell r="B14">
            <v>25</v>
          </cell>
          <cell r="C14">
            <v>30</v>
          </cell>
        </row>
        <row r="15">
          <cell r="A15" t="str">
            <v xml:space="preserve">     Mezinárodní pohyb osob</v>
          </cell>
          <cell r="B15">
            <v>71</v>
          </cell>
          <cell r="C15">
            <v>78</v>
          </cell>
        </row>
        <row r="16">
          <cell r="A16" t="str">
            <v xml:space="preserve">     Ostatní služby</v>
          </cell>
          <cell r="B16">
            <v>92</v>
          </cell>
          <cell r="C16">
            <v>96</v>
          </cell>
        </row>
        <row r="17">
          <cell r="A17" t="str">
            <v>Bilance výnosů</v>
          </cell>
          <cell r="B17">
            <v>-31</v>
          </cell>
          <cell r="C17">
            <v>-40</v>
          </cell>
        </row>
        <row r="18">
          <cell r="A18" t="str">
            <v>Úroky přijaté</v>
          </cell>
          <cell r="B18">
            <v>42.2</v>
          </cell>
          <cell r="C18">
            <v>42</v>
          </cell>
        </row>
        <row r="19">
          <cell r="A19" t="str">
            <v>Úroky placené</v>
          </cell>
          <cell r="B19">
            <v>60.2</v>
          </cell>
          <cell r="C19">
            <v>65</v>
          </cell>
        </row>
        <row r="20">
          <cell r="A20" t="str">
            <v>Výnosy a ostatní příjmy</v>
          </cell>
          <cell r="B20">
            <v>4</v>
          </cell>
          <cell r="C20">
            <v>5</v>
          </cell>
        </row>
        <row r="21">
          <cell r="A21" t="str">
            <v>Výnosy a ostatní platby</v>
          </cell>
          <cell r="B21">
            <v>17</v>
          </cell>
          <cell r="C21">
            <v>22</v>
          </cell>
        </row>
        <row r="22">
          <cell r="A22" t="str">
            <v>Jedostranné převody (netto)</v>
          </cell>
          <cell r="B22">
            <v>13</v>
          </cell>
          <cell r="C22">
            <v>15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1"/>
  <sheetViews>
    <sheetView showGridLines="0" tabSelected="1" zoomScaleNormal="100" zoomScaleSheetLayoutView="100" workbookViewId="0">
      <selection activeCell="A45" sqref="A45"/>
    </sheetView>
  </sheetViews>
  <sheetFormatPr defaultRowHeight="12.75" x14ac:dyDescent="0.2"/>
  <cols>
    <col min="1" max="1" width="1.7109375" style="177" customWidth="1"/>
    <col min="2" max="2" width="7.85546875" style="160" customWidth="1"/>
    <col min="3" max="3" width="21" style="160" customWidth="1"/>
    <col min="4" max="4" width="8.5703125" style="160" customWidth="1"/>
    <col min="5" max="5" width="20.28515625" style="160" customWidth="1"/>
    <col min="6" max="6" width="8.42578125" style="160" customWidth="1"/>
    <col min="7" max="7" width="5.5703125" style="160" customWidth="1"/>
    <col min="8" max="8" width="8.5703125" style="160" customWidth="1"/>
    <col min="9" max="9" width="7.7109375" style="160" customWidth="1"/>
    <col min="10" max="10" width="7.85546875" style="160" customWidth="1"/>
    <col min="11" max="11" width="8.140625" style="160" customWidth="1"/>
    <col min="12" max="12" width="7.42578125" style="160" customWidth="1"/>
    <col min="13" max="13" width="8.140625" style="160" customWidth="1"/>
    <col min="14" max="14" width="9.7109375" style="177" customWidth="1"/>
    <col min="15" max="19" width="9.140625" style="30"/>
    <col min="20" max="20" width="9.5703125" style="30" bestFit="1" customWidth="1"/>
    <col min="21" max="16384" width="9.140625" style="30"/>
  </cols>
  <sheetData>
    <row r="1" spans="1:24" ht="12.75" customHeight="1" x14ac:dyDescent="0.2">
      <c r="A1" s="171"/>
      <c r="B1" s="172" t="s">
        <v>0</v>
      </c>
      <c r="C1" s="173"/>
      <c r="D1" s="174"/>
      <c r="E1" s="175"/>
      <c r="I1" s="176"/>
      <c r="J1" s="172" t="s">
        <v>6</v>
      </c>
      <c r="K1" s="173"/>
      <c r="L1" s="173"/>
      <c r="M1" s="174"/>
    </row>
    <row r="2" spans="1:24" ht="12.75" customHeight="1" x14ac:dyDescent="0.2">
      <c r="A2" s="171"/>
      <c r="B2" s="178"/>
      <c r="C2" s="179" t="s">
        <v>371</v>
      </c>
      <c r="D2" s="180"/>
      <c r="E2" s="175"/>
      <c r="I2" s="176"/>
      <c r="J2" s="178"/>
      <c r="K2" s="181"/>
      <c r="L2" s="181" t="s">
        <v>237</v>
      </c>
      <c r="M2" s="180"/>
    </row>
    <row r="3" spans="1:24" s="28" customFormat="1" ht="12.75" customHeight="1" x14ac:dyDescent="0.2">
      <c r="A3" s="171"/>
      <c r="B3" s="160"/>
      <c r="C3" s="175"/>
      <c r="D3" s="175"/>
      <c r="E3" s="175"/>
      <c r="F3" s="160"/>
      <c r="G3"/>
      <c r="H3"/>
      <c r="I3"/>
      <c r="J3" s="171"/>
      <c r="K3" s="171"/>
      <c r="L3" s="171"/>
      <c r="M3" s="171"/>
      <c r="N3" s="182"/>
    </row>
    <row r="4" spans="1:24" s="28" customFormat="1" ht="12.75" customHeight="1" x14ac:dyDescent="0.25">
      <c r="A4" s="171"/>
      <c r="B4" s="183" t="s">
        <v>372</v>
      </c>
      <c r="C4" s="183"/>
      <c r="D4" s="183"/>
      <c r="E4" s="183"/>
      <c r="F4" s="183"/>
      <c r="G4" s="183"/>
      <c r="H4" s="183"/>
      <c r="I4" s="183"/>
      <c r="J4" s="171"/>
      <c r="K4" s="171"/>
      <c r="L4" s="171"/>
      <c r="M4" s="171"/>
      <c r="N4" s="182"/>
    </row>
    <row r="5" spans="1:24" ht="12.75" customHeight="1" x14ac:dyDescent="0.25">
      <c r="A5" s="171"/>
      <c r="B5" s="183" t="s">
        <v>239</v>
      </c>
      <c r="C5" s="183"/>
      <c r="D5" s="183"/>
      <c r="E5" s="183"/>
      <c r="F5" s="183"/>
      <c r="G5" s="183"/>
      <c r="H5" s="183"/>
      <c r="I5" s="183"/>
      <c r="J5" s="171"/>
      <c r="K5" s="171"/>
      <c r="L5" s="171"/>
      <c r="M5" s="171"/>
    </row>
    <row r="6" spans="1:24" ht="12.75" customHeight="1" x14ac:dyDescent="0.25">
      <c r="A6" s="171"/>
      <c r="B6" s="184" t="s">
        <v>238</v>
      </c>
      <c r="C6" s="183"/>
      <c r="D6" s="183"/>
      <c r="E6" s="183"/>
      <c r="F6" s="183"/>
      <c r="G6" s="183"/>
      <c r="H6" s="183"/>
      <c r="I6" s="183"/>
      <c r="J6" s="171"/>
      <c r="K6" s="171"/>
      <c r="L6" s="171"/>
      <c r="M6" s="171"/>
    </row>
    <row r="7" spans="1:24" ht="12.75" customHeight="1" x14ac:dyDescent="0.25">
      <c r="A7" s="171"/>
      <c r="B7" s="185" t="s">
        <v>242</v>
      </c>
      <c r="C7" s="183"/>
      <c r="D7" s="186"/>
      <c r="E7" s="312">
        <v>44565</v>
      </c>
      <c r="F7" s="183"/>
      <c r="G7" s="183"/>
      <c r="H7" s="183"/>
      <c r="I7" s="183"/>
      <c r="J7" s="171"/>
      <c r="K7" s="171"/>
      <c r="L7" s="171"/>
      <c r="M7" s="171"/>
    </row>
    <row r="8" spans="1:24" ht="12.75" customHeight="1" x14ac:dyDescent="0.25">
      <c r="A8" s="187"/>
      <c r="B8" s="188" t="s">
        <v>243</v>
      </c>
      <c r="C8" s="183"/>
      <c r="D8" s="183"/>
      <c r="E8" s="183"/>
      <c r="F8" s="183"/>
      <c r="G8" s="183"/>
      <c r="H8" s="183"/>
      <c r="I8" s="183"/>
      <c r="J8" s="171"/>
      <c r="M8" s="171"/>
      <c r="P8" s="36"/>
      <c r="Q8" s="35"/>
      <c r="R8" s="35"/>
      <c r="S8" s="35"/>
      <c r="T8" s="35"/>
      <c r="U8" s="35"/>
      <c r="V8" s="35"/>
      <c r="W8" s="35"/>
      <c r="X8" s="35"/>
    </row>
    <row r="9" spans="1:24" ht="12.75" customHeight="1" x14ac:dyDescent="0.25">
      <c r="D9" s="171"/>
      <c r="E9" s="189"/>
      <c r="F9" s="189"/>
      <c r="G9" s="189"/>
      <c r="J9" s="171"/>
      <c r="M9" s="171"/>
      <c r="Q9" s="7"/>
      <c r="R9" s="7"/>
      <c r="S9" s="38"/>
      <c r="T9" s="23"/>
      <c r="U9" s="32"/>
      <c r="V9" s="32"/>
      <c r="W9" s="32"/>
      <c r="X9" s="32"/>
    </row>
    <row r="10" spans="1:24" x14ac:dyDescent="0.2">
      <c r="B10" s="190" t="s">
        <v>95</v>
      </c>
      <c r="C10" s="191"/>
      <c r="D10" s="191"/>
      <c r="E10" s="192"/>
      <c r="F10" s="193"/>
      <c r="G10" s="194"/>
      <c r="H10" s="195" t="s">
        <v>203</v>
      </c>
      <c r="I10" s="173"/>
      <c r="J10" s="196"/>
      <c r="K10" s="195" t="s">
        <v>203</v>
      </c>
      <c r="L10" s="173"/>
      <c r="M10" s="196"/>
    </row>
    <row r="11" spans="1:24" x14ac:dyDescent="0.2">
      <c r="B11" s="197" t="s">
        <v>10</v>
      </c>
      <c r="C11" s="198" t="s">
        <v>183</v>
      </c>
      <c r="D11" s="199" t="s">
        <v>11</v>
      </c>
      <c r="E11" s="200" t="s">
        <v>94</v>
      </c>
      <c r="F11" s="201" t="s">
        <v>199</v>
      </c>
      <c r="G11" s="201" t="s">
        <v>185</v>
      </c>
      <c r="H11" s="202"/>
      <c r="I11" s="203">
        <v>2024</v>
      </c>
      <c r="J11" s="204"/>
      <c r="K11" s="202"/>
      <c r="L11" s="203">
        <v>2025</v>
      </c>
      <c r="M11" s="204"/>
      <c r="O11" s="41"/>
      <c r="R11" s="41"/>
    </row>
    <row r="12" spans="1:24" x14ac:dyDescent="0.2">
      <c r="B12" s="205" t="s">
        <v>11</v>
      </c>
      <c r="C12" s="206"/>
      <c r="D12" s="207" t="s">
        <v>182</v>
      </c>
      <c r="E12" s="208"/>
      <c r="F12" s="209" t="s">
        <v>198</v>
      </c>
      <c r="G12" s="209" t="s">
        <v>186</v>
      </c>
      <c r="H12" s="210" t="s">
        <v>1</v>
      </c>
      <c r="I12" s="211" t="s">
        <v>8</v>
      </c>
      <c r="J12" s="208" t="s">
        <v>9</v>
      </c>
      <c r="K12" s="210" t="s">
        <v>1</v>
      </c>
      <c r="L12" s="211" t="s">
        <v>8</v>
      </c>
      <c r="M12" s="208" t="s">
        <v>9</v>
      </c>
    </row>
    <row r="13" spans="1:24" x14ac:dyDescent="0.2">
      <c r="B13" s="212">
        <v>1</v>
      </c>
      <c r="C13" s="213" t="s">
        <v>50</v>
      </c>
      <c r="D13" s="214">
        <v>3108</v>
      </c>
      <c r="E13" s="215" t="s">
        <v>102</v>
      </c>
      <c r="F13" s="216" t="s">
        <v>13</v>
      </c>
      <c r="G13" s="217" t="s">
        <v>187</v>
      </c>
      <c r="H13" s="218">
        <f t="shared" ref="H13:H76" si="0">SUM(I13:J13)</f>
        <v>0.2</v>
      </c>
      <c r="I13" s="219">
        <v>0.2</v>
      </c>
      <c r="J13" s="220"/>
      <c r="K13" s="218">
        <f t="shared" ref="K13:K76" si="1">SUM(L13:M13)</f>
        <v>0.2</v>
      </c>
      <c r="L13" s="219">
        <v>0.2</v>
      </c>
      <c r="M13" s="220"/>
      <c r="O13" s="45"/>
    </row>
    <row r="14" spans="1:24" x14ac:dyDescent="0.2">
      <c r="B14" s="221">
        <v>2</v>
      </c>
      <c r="C14" s="222" t="s">
        <v>21</v>
      </c>
      <c r="D14" s="223">
        <v>3307</v>
      </c>
      <c r="E14" s="224" t="s">
        <v>126</v>
      </c>
      <c r="F14" s="225" t="s">
        <v>13</v>
      </c>
      <c r="G14" s="226" t="s">
        <v>187</v>
      </c>
      <c r="H14" s="227">
        <f t="shared" si="0"/>
        <v>0.8</v>
      </c>
      <c r="I14" s="228">
        <v>0.8</v>
      </c>
      <c r="J14" s="229"/>
      <c r="K14" s="230">
        <f t="shared" si="1"/>
        <v>0.8</v>
      </c>
      <c r="L14" s="228">
        <v>0.8</v>
      </c>
      <c r="M14" s="229"/>
      <c r="O14" s="45"/>
    </row>
    <row r="15" spans="1:24" x14ac:dyDescent="0.2">
      <c r="B15" s="221">
        <v>3</v>
      </c>
      <c r="C15" s="222" t="s">
        <v>78</v>
      </c>
      <c r="D15" s="223">
        <v>3309</v>
      </c>
      <c r="E15" s="224" t="s">
        <v>127</v>
      </c>
      <c r="F15" s="225" t="s">
        <v>13</v>
      </c>
      <c r="G15" s="226" t="s">
        <v>187</v>
      </c>
      <c r="H15" s="227">
        <f t="shared" si="0"/>
        <v>0.2</v>
      </c>
      <c r="I15" s="228">
        <v>0.2</v>
      </c>
      <c r="J15" s="229"/>
      <c r="K15" s="230">
        <f t="shared" si="1"/>
        <v>0.2</v>
      </c>
      <c r="L15" s="228">
        <v>0.2</v>
      </c>
      <c r="M15" s="229"/>
      <c r="O15" s="45"/>
    </row>
    <row r="16" spans="1:24" x14ac:dyDescent="0.2">
      <c r="B16" s="221">
        <v>4</v>
      </c>
      <c r="C16" s="222" t="s">
        <v>24</v>
      </c>
      <c r="D16" s="223">
        <v>3417</v>
      </c>
      <c r="E16" s="231" t="s">
        <v>137</v>
      </c>
      <c r="F16" s="225" t="s">
        <v>13</v>
      </c>
      <c r="G16" s="226" t="s">
        <v>187</v>
      </c>
      <c r="H16" s="227">
        <f t="shared" si="0"/>
        <v>0.2</v>
      </c>
      <c r="I16" s="228">
        <v>0.2</v>
      </c>
      <c r="J16" s="229"/>
      <c r="K16" s="230">
        <f t="shared" si="1"/>
        <v>0.2</v>
      </c>
      <c r="L16" s="228">
        <v>0.2</v>
      </c>
      <c r="M16" s="229"/>
      <c r="O16" s="45"/>
    </row>
    <row r="17" spans="2:15" x14ac:dyDescent="0.2">
      <c r="B17" s="221">
        <v>5</v>
      </c>
      <c r="C17" s="222" t="s">
        <v>200</v>
      </c>
      <c r="D17" s="223">
        <v>3486</v>
      </c>
      <c r="E17" s="224" t="s">
        <v>184</v>
      </c>
      <c r="F17" s="225" t="s">
        <v>13</v>
      </c>
      <c r="G17" s="226" t="s">
        <v>187</v>
      </c>
      <c r="H17" s="227">
        <f t="shared" si="0"/>
        <v>0.1</v>
      </c>
      <c r="I17" s="228">
        <v>0.1</v>
      </c>
      <c r="J17" s="229"/>
      <c r="K17" s="230">
        <f t="shared" si="1"/>
        <v>0.1</v>
      </c>
      <c r="L17" s="228">
        <v>0.1</v>
      </c>
      <c r="M17" s="229"/>
      <c r="O17" s="45"/>
    </row>
    <row r="18" spans="2:15" x14ac:dyDescent="0.2">
      <c r="B18" s="221">
        <v>6</v>
      </c>
      <c r="C18" s="198" t="s">
        <v>37</v>
      </c>
      <c r="D18" s="223">
        <v>3601</v>
      </c>
      <c r="E18" s="224" t="s">
        <v>145</v>
      </c>
      <c r="F18" s="225" t="s">
        <v>13</v>
      </c>
      <c r="G18" s="226" t="s">
        <v>187</v>
      </c>
      <c r="H18" s="227">
        <f t="shared" si="0"/>
        <v>0.1</v>
      </c>
      <c r="I18" s="228">
        <v>0.1</v>
      </c>
      <c r="J18" s="229"/>
      <c r="K18" s="230">
        <f t="shared" si="1"/>
        <v>0.1</v>
      </c>
      <c r="L18" s="228">
        <v>0.1</v>
      </c>
      <c r="M18" s="229"/>
      <c r="O18" s="45"/>
    </row>
    <row r="19" spans="2:15" x14ac:dyDescent="0.2">
      <c r="B19" s="221">
        <v>7</v>
      </c>
      <c r="C19" s="222" t="s">
        <v>36</v>
      </c>
      <c r="D19" s="223">
        <v>3602</v>
      </c>
      <c r="E19" s="224" t="s">
        <v>146</v>
      </c>
      <c r="F19" s="225" t="s">
        <v>13</v>
      </c>
      <c r="G19" s="226" t="s">
        <v>187</v>
      </c>
      <c r="H19" s="227">
        <f t="shared" si="0"/>
        <v>0.1</v>
      </c>
      <c r="I19" s="228">
        <v>0.1</v>
      </c>
      <c r="J19" s="229"/>
      <c r="K19" s="230">
        <f t="shared" si="1"/>
        <v>0.1</v>
      </c>
      <c r="L19" s="228">
        <v>0.1</v>
      </c>
      <c r="M19" s="229"/>
      <c r="O19" s="45"/>
    </row>
    <row r="20" spans="2:15" x14ac:dyDescent="0.2">
      <c r="B20" s="221">
        <v>8</v>
      </c>
      <c r="C20" s="222" t="s">
        <v>41</v>
      </c>
      <c r="D20" s="223">
        <v>3603</v>
      </c>
      <c r="E20" s="224" t="s">
        <v>147</v>
      </c>
      <c r="F20" s="225" t="s">
        <v>13</v>
      </c>
      <c r="G20" s="226" t="s">
        <v>187</v>
      </c>
      <c r="H20" s="227">
        <f t="shared" si="0"/>
        <v>0.1</v>
      </c>
      <c r="I20" s="228">
        <v>0.1</v>
      </c>
      <c r="J20" s="229"/>
      <c r="K20" s="230">
        <f t="shared" si="1"/>
        <v>0.1</v>
      </c>
      <c r="L20" s="228">
        <v>0.1</v>
      </c>
      <c r="M20" s="229"/>
      <c r="O20" s="45"/>
    </row>
    <row r="21" spans="2:15" x14ac:dyDescent="0.2">
      <c r="B21" s="221">
        <v>9</v>
      </c>
      <c r="C21" s="222" t="s">
        <v>38</v>
      </c>
      <c r="D21" s="223">
        <v>3604</v>
      </c>
      <c r="E21" s="224" t="s">
        <v>148</v>
      </c>
      <c r="F21" s="225" t="s">
        <v>13</v>
      </c>
      <c r="G21" s="226" t="s">
        <v>187</v>
      </c>
      <c r="H21" s="227">
        <f t="shared" si="0"/>
        <v>0.2</v>
      </c>
      <c r="I21" s="228">
        <v>0.2</v>
      </c>
      <c r="J21" s="229"/>
      <c r="K21" s="230">
        <f t="shared" si="1"/>
        <v>0.2</v>
      </c>
      <c r="L21" s="228">
        <v>0.2</v>
      </c>
      <c r="M21" s="229"/>
      <c r="O21" s="45"/>
    </row>
    <row r="22" spans="2:15" x14ac:dyDescent="0.2">
      <c r="B22" s="221">
        <v>10</v>
      </c>
      <c r="C22" s="222" t="s">
        <v>39</v>
      </c>
      <c r="D22" s="223">
        <v>3605</v>
      </c>
      <c r="E22" s="224" t="s">
        <v>149</v>
      </c>
      <c r="F22" s="225" t="s">
        <v>13</v>
      </c>
      <c r="G22" s="226" t="s">
        <v>187</v>
      </c>
      <c r="H22" s="227">
        <f t="shared" si="0"/>
        <v>0.1</v>
      </c>
      <c r="I22" s="228">
        <v>0.1</v>
      </c>
      <c r="J22" s="229"/>
      <c r="K22" s="230">
        <f t="shared" si="1"/>
        <v>0.1</v>
      </c>
      <c r="L22" s="228">
        <v>0.1</v>
      </c>
      <c r="M22" s="229"/>
      <c r="O22" s="45"/>
    </row>
    <row r="23" spans="2:15" x14ac:dyDescent="0.2">
      <c r="B23" s="221">
        <v>11</v>
      </c>
      <c r="C23" s="222" t="s">
        <v>91</v>
      </c>
      <c r="D23" s="223">
        <v>3606</v>
      </c>
      <c r="E23" s="224" t="s">
        <v>150</v>
      </c>
      <c r="F23" s="225" t="s">
        <v>13</v>
      </c>
      <c r="G23" s="226" t="s">
        <v>187</v>
      </c>
      <c r="H23" s="227">
        <f t="shared" si="0"/>
        <v>0.1</v>
      </c>
      <c r="I23" s="228">
        <v>0.1</v>
      </c>
      <c r="J23" s="229"/>
      <c r="K23" s="230">
        <f t="shared" si="1"/>
        <v>0.1</v>
      </c>
      <c r="L23" s="228">
        <v>0.1</v>
      </c>
      <c r="M23" s="229"/>
      <c r="O23" s="45"/>
    </row>
    <row r="24" spans="2:15" x14ac:dyDescent="0.2">
      <c r="B24" s="221">
        <v>12</v>
      </c>
      <c r="C24" s="222" t="s">
        <v>34</v>
      </c>
      <c r="D24" s="223">
        <v>3607</v>
      </c>
      <c r="E24" s="224" t="s">
        <v>151</v>
      </c>
      <c r="F24" s="225" t="s">
        <v>13</v>
      </c>
      <c r="G24" s="226" t="s">
        <v>187</v>
      </c>
      <c r="H24" s="227">
        <f t="shared" si="0"/>
        <v>0.2</v>
      </c>
      <c r="I24" s="228">
        <v>0.2</v>
      </c>
      <c r="J24" s="229"/>
      <c r="K24" s="230">
        <f t="shared" si="1"/>
        <v>0.2</v>
      </c>
      <c r="L24" s="228">
        <v>0.2</v>
      </c>
      <c r="M24" s="229"/>
      <c r="O24" s="45"/>
    </row>
    <row r="25" spans="2:15" x14ac:dyDescent="0.2">
      <c r="B25" s="221">
        <v>13</v>
      </c>
      <c r="C25" s="222" t="s">
        <v>33</v>
      </c>
      <c r="D25" s="223">
        <v>3608</v>
      </c>
      <c r="E25" s="224" t="s">
        <v>152</v>
      </c>
      <c r="F25" s="225" t="s">
        <v>13</v>
      </c>
      <c r="G25" s="226" t="s">
        <v>187</v>
      </c>
      <c r="H25" s="227">
        <f t="shared" si="0"/>
        <v>0.1</v>
      </c>
      <c r="I25" s="228">
        <v>0.1</v>
      </c>
      <c r="J25" s="229"/>
      <c r="K25" s="230">
        <f t="shared" si="1"/>
        <v>0.1</v>
      </c>
      <c r="L25" s="228">
        <v>0.1</v>
      </c>
      <c r="M25" s="229"/>
      <c r="O25" s="45"/>
    </row>
    <row r="26" spans="2:15" x14ac:dyDescent="0.2">
      <c r="B26" s="221">
        <v>14</v>
      </c>
      <c r="C26" s="222" t="s">
        <v>23</v>
      </c>
      <c r="D26" s="223">
        <v>3609</v>
      </c>
      <c r="E26" s="224" t="s">
        <v>153</v>
      </c>
      <c r="F26" s="225" t="s">
        <v>13</v>
      </c>
      <c r="G26" s="232" t="s">
        <v>188</v>
      </c>
      <c r="H26" s="227">
        <f t="shared" si="0"/>
        <v>0.5</v>
      </c>
      <c r="I26" s="228">
        <v>0.5</v>
      </c>
      <c r="J26" s="229"/>
      <c r="K26" s="230">
        <f t="shared" si="1"/>
        <v>0.5</v>
      </c>
      <c r="L26" s="228">
        <v>0.5</v>
      </c>
      <c r="M26" s="229"/>
      <c r="O26" s="45"/>
    </row>
    <row r="27" spans="2:15" x14ac:dyDescent="0.2">
      <c r="B27" s="221">
        <v>15</v>
      </c>
      <c r="C27" s="222" t="s">
        <v>72</v>
      </c>
      <c r="D27" s="223">
        <v>3610</v>
      </c>
      <c r="E27" s="224" t="s">
        <v>154</v>
      </c>
      <c r="F27" s="225" t="s">
        <v>13</v>
      </c>
      <c r="G27" s="226" t="s">
        <v>187</v>
      </c>
      <c r="H27" s="227">
        <f t="shared" si="0"/>
        <v>1</v>
      </c>
      <c r="I27" s="228">
        <v>1</v>
      </c>
      <c r="J27" s="229"/>
      <c r="K27" s="230">
        <f t="shared" si="1"/>
        <v>1</v>
      </c>
      <c r="L27" s="228">
        <v>1</v>
      </c>
      <c r="M27" s="229"/>
      <c r="O27" s="45"/>
    </row>
    <row r="28" spans="2:15" x14ac:dyDescent="0.2">
      <c r="B28" s="221">
        <v>16</v>
      </c>
      <c r="C28" s="222" t="s">
        <v>29</v>
      </c>
      <c r="D28" s="223">
        <v>3611</v>
      </c>
      <c r="E28" s="224" t="s">
        <v>155</v>
      </c>
      <c r="F28" s="225" t="s">
        <v>13</v>
      </c>
      <c r="G28" s="226" t="s">
        <v>187</v>
      </c>
      <c r="H28" s="227">
        <f t="shared" si="0"/>
        <v>0.2</v>
      </c>
      <c r="I28" s="228">
        <v>0.2</v>
      </c>
      <c r="J28" s="229"/>
      <c r="K28" s="230">
        <f t="shared" si="1"/>
        <v>0.2</v>
      </c>
      <c r="L28" s="228">
        <v>0.2</v>
      </c>
      <c r="M28" s="229"/>
      <c r="O28" s="45"/>
    </row>
    <row r="29" spans="2:15" x14ac:dyDescent="0.2">
      <c r="B29" s="221">
        <v>17</v>
      </c>
      <c r="C29" s="222" t="s">
        <v>35</v>
      </c>
      <c r="D29" s="223">
        <v>3612</v>
      </c>
      <c r="E29" s="224" t="s">
        <v>156</v>
      </c>
      <c r="F29" s="225" t="s">
        <v>13</v>
      </c>
      <c r="G29" s="226" t="s">
        <v>187</v>
      </c>
      <c r="H29" s="227">
        <f t="shared" si="0"/>
        <v>0.1</v>
      </c>
      <c r="I29" s="228">
        <v>0.1</v>
      </c>
      <c r="J29" s="229"/>
      <c r="K29" s="230">
        <f t="shared" si="1"/>
        <v>0.1</v>
      </c>
      <c r="L29" s="228">
        <v>0.1</v>
      </c>
      <c r="M29" s="229"/>
      <c r="O29" s="45"/>
    </row>
    <row r="30" spans="2:15" x14ac:dyDescent="0.2">
      <c r="B30" s="221">
        <v>18</v>
      </c>
      <c r="C30" s="222" t="s">
        <v>32</v>
      </c>
      <c r="D30" s="223">
        <v>3614</v>
      </c>
      <c r="E30" s="224" t="s">
        <v>157</v>
      </c>
      <c r="F30" s="225" t="s">
        <v>13</v>
      </c>
      <c r="G30" s="226" t="s">
        <v>187</v>
      </c>
      <c r="H30" s="227">
        <f t="shared" si="0"/>
        <v>0.2</v>
      </c>
      <c r="I30" s="228">
        <v>0.2</v>
      </c>
      <c r="J30" s="229"/>
      <c r="K30" s="230">
        <f t="shared" si="1"/>
        <v>0.2</v>
      </c>
      <c r="L30" s="228">
        <v>0.2</v>
      </c>
      <c r="M30" s="229"/>
      <c r="O30" s="45"/>
    </row>
    <row r="31" spans="2:15" x14ac:dyDescent="0.2">
      <c r="B31" s="221">
        <v>19</v>
      </c>
      <c r="C31" s="222" t="s">
        <v>27</v>
      </c>
      <c r="D31" s="223">
        <v>3615</v>
      </c>
      <c r="E31" s="224" t="s">
        <v>158</v>
      </c>
      <c r="F31" s="225" t="s">
        <v>13</v>
      </c>
      <c r="G31" s="226" t="s">
        <v>187</v>
      </c>
      <c r="H31" s="227">
        <f t="shared" si="0"/>
        <v>4.4000000000000004</v>
      </c>
      <c r="I31" s="228">
        <v>4.4000000000000004</v>
      </c>
      <c r="J31" s="229"/>
      <c r="K31" s="230">
        <f t="shared" si="1"/>
        <v>4.4000000000000004</v>
      </c>
      <c r="L31" s="228">
        <v>4.4000000000000004</v>
      </c>
      <c r="M31" s="229"/>
      <c r="O31" s="45"/>
    </row>
    <row r="32" spans="2:15" x14ac:dyDescent="0.2">
      <c r="B32" s="221">
        <v>20</v>
      </c>
      <c r="C32" s="222" t="s">
        <v>30</v>
      </c>
      <c r="D32" s="223">
        <v>3616</v>
      </c>
      <c r="E32" s="224" t="s">
        <v>159</v>
      </c>
      <c r="F32" s="225" t="s">
        <v>13</v>
      </c>
      <c r="G32" s="226" t="s">
        <v>187</v>
      </c>
      <c r="H32" s="227">
        <f t="shared" si="0"/>
        <v>0.1</v>
      </c>
      <c r="I32" s="228">
        <v>0.1</v>
      </c>
      <c r="J32" s="229"/>
      <c r="K32" s="230">
        <f t="shared" si="1"/>
        <v>0.1</v>
      </c>
      <c r="L32" s="228">
        <v>0.1</v>
      </c>
      <c r="M32" s="229"/>
      <c r="O32" s="45"/>
    </row>
    <row r="33" spans="2:15" x14ac:dyDescent="0.2">
      <c r="B33" s="221">
        <v>21</v>
      </c>
      <c r="C33" s="222" t="s">
        <v>49</v>
      </c>
      <c r="D33" s="223">
        <v>3617</v>
      </c>
      <c r="E33" s="224" t="s">
        <v>160</v>
      </c>
      <c r="F33" s="225" t="s">
        <v>13</v>
      </c>
      <c r="G33" s="226" t="s">
        <v>187</v>
      </c>
      <c r="H33" s="227">
        <f t="shared" si="0"/>
        <v>3.5</v>
      </c>
      <c r="I33" s="228">
        <v>3.5</v>
      </c>
      <c r="J33" s="229"/>
      <c r="K33" s="230">
        <f t="shared" si="1"/>
        <v>3.5</v>
      </c>
      <c r="L33" s="228">
        <v>3.5</v>
      </c>
      <c r="M33" s="229"/>
      <c r="O33" s="45"/>
    </row>
    <row r="34" spans="2:15" x14ac:dyDescent="0.2">
      <c r="B34" s="221">
        <v>22</v>
      </c>
      <c r="C34" s="222" t="s">
        <v>58</v>
      </c>
      <c r="D34" s="223">
        <v>3618</v>
      </c>
      <c r="E34" s="224" t="s">
        <v>161</v>
      </c>
      <c r="F34" s="225" t="s">
        <v>13</v>
      </c>
      <c r="G34" s="226" t="s">
        <v>187</v>
      </c>
      <c r="H34" s="227">
        <f t="shared" si="0"/>
        <v>0.1</v>
      </c>
      <c r="I34" s="228">
        <v>0.1</v>
      </c>
      <c r="J34" s="229"/>
      <c r="K34" s="230">
        <f t="shared" si="1"/>
        <v>0.1</v>
      </c>
      <c r="L34" s="228">
        <v>0.1</v>
      </c>
      <c r="M34" s="229"/>
      <c r="O34" s="45"/>
    </row>
    <row r="35" spans="2:15" x14ac:dyDescent="0.2">
      <c r="B35" s="221">
        <v>23</v>
      </c>
      <c r="C35" s="222" t="s">
        <v>26</v>
      </c>
      <c r="D35" s="223">
        <v>3620</v>
      </c>
      <c r="E35" s="224" t="s">
        <v>163</v>
      </c>
      <c r="F35" s="225" t="s">
        <v>13</v>
      </c>
      <c r="G35" s="226" t="s">
        <v>187</v>
      </c>
      <c r="H35" s="227">
        <f t="shared" si="0"/>
        <v>0.5</v>
      </c>
      <c r="I35" s="228">
        <v>0.5</v>
      </c>
      <c r="J35" s="229"/>
      <c r="K35" s="230">
        <f t="shared" si="1"/>
        <v>0.5</v>
      </c>
      <c r="L35" s="228">
        <v>0.5</v>
      </c>
      <c r="M35" s="229"/>
      <c r="O35" s="45"/>
    </row>
    <row r="36" spans="2:15" x14ac:dyDescent="0.2">
      <c r="B36" s="221">
        <v>24</v>
      </c>
      <c r="C36" s="222" t="s">
        <v>42</v>
      </c>
      <c r="D36" s="223">
        <v>3621</v>
      </c>
      <c r="E36" s="224" t="s">
        <v>164</v>
      </c>
      <c r="F36" s="225" t="s">
        <v>13</v>
      </c>
      <c r="G36" s="226" t="s">
        <v>187</v>
      </c>
      <c r="H36" s="227">
        <f t="shared" si="0"/>
        <v>0.1</v>
      </c>
      <c r="I36" s="228">
        <v>0.1</v>
      </c>
      <c r="J36" s="229"/>
      <c r="K36" s="230">
        <f t="shared" si="1"/>
        <v>0.1</v>
      </c>
      <c r="L36" s="228">
        <v>0.1</v>
      </c>
      <c r="M36" s="229"/>
      <c r="O36" s="45"/>
    </row>
    <row r="37" spans="2:15" x14ac:dyDescent="0.2">
      <c r="B37" s="221">
        <v>25</v>
      </c>
      <c r="C37" s="222" t="s">
        <v>28</v>
      </c>
      <c r="D37" s="223">
        <v>3622</v>
      </c>
      <c r="E37" s="224" t="s">
        <v>165</v>
      </c>
      <c r="F37" s="225" t="s">
        <v>13</v>
      </c>
      <c r="G37" s="226" t="s">
        <v>187</v>
      </c>
      <c r="H37" s="227">
        <f t="shared" si="0"/>
        <v>0.2</v>
      </c>
      <c r="I37" s="228">
        <v>0.2</v>
      </c>
      <c r="J37" s="229"/>
      <c r="K37" s="230">
        <f t="shared" si="1"/>
        <v>0.2</v>
      </c>
      <c r="L37" s="228">
        <v>0.2</v>
      </c>
      <c r="M37" s="229"/>
      <c r="O37" s="45"/>
    </row>
    <row r="38" spans="2:15" x14ac:dyDescent="0.2">
      <c r="B38" s="221">
        <v>26</v>
      </c>
      <c r="C38" s="222" t="s">
        <v>20</v>
      </c>
      <c r="D38" s="223">
        <v>3623</v>
      </c>
      <c r="E38" s="224" t="s">
        <v>166</v>
      </c>
      <c r="F38" s="225" t="s">
        <v>13</v>
      </c>
      <c r="G38" s="226" t="s">
        <v>187</v>
      </c>
      <c r="H38" s="227">
        <f t="shared" si="0"/>
        <v>0.1</v>
      </c>
      <c r="I38" s="228">
        <v>0.1</v>
      </c>
      <c r="J38" s="229"/>
      <c r="K38" s="230">
        <f t="shared" si="1"/>
        <v>0.1</v>
      </c>
      <c r="L38" s="228">
        <v>0.1</v>
      </c>
      <c r="M38" s="229"/>
      <c r="O38" s="45"/>
    </row>
    <row r="39" spans="2:15" x14ac:dyDescent="0.2">
      <c r="B39" s="221">
        <v>27</v>
      </c>
      <c r="C39" s="222" t="s">
        <v>31</v>
      </c>
      <c r="D39" s="223">
        <v>3624</v>
      </c>
      <c r="E39" s="224" t="s">
        <v>167</v>
      </c>
      <c r="F39" s="225" t="s">
        <v>13</v>
      </c>
      <c r="G39" s="226" t="s">
        <v>187</v>
      </c>
      <c r="H39" s="227">
        <f t="shared" si="0"/>
        <v>0.1</v>
      </c>
      <c r="I39" s="228">
        <v>0.1</v>
      </c>
      <c r="J39" s="229"/>
      <c r="K39" s="230">
        <f t="shared" si="1"/>
        <v>0.1</v>
      </c>
      <c r="L39" s="228">
        <v>0.1</v>
      </c>
      <c r="M39" s="229"/>
      <c r="O39" s="45"/>
    </row>
    <row r="40" spans="2:15" x14ac:dyDescent="0.2">
      <c r="B40" s="221">
        <v>28</v>
      </c>
      <c r="C40" s="222" t="s">
        <v>90</v>
      </c>
      <c r="D40" s="223">
        <v>3625</v>
      </c>
      <c r="E40" s="224" t="s">
        <v>168</v>
      </c>
      <c r="F40" s="225" t="s">
        <v>13</v>
      </c>
      <c r="G40" s="226" t="s">
        <v>187</v>
      </c>
      <c r="H40" s="227">
        <f t="shared" si="0"/>
        <v>0.3</v>
      </c>
      <c r="I40" s="228">
        <v>0.3</v>
      </c>
      <c r="J40" s="229"/>
      <c r="K40" s="230">
        <f t="shared" si="1"/>
        <v>0.3</v>
      </c>
      <c r="L40" s="228">
        <v>0.3</v>
      </c>
      <c r="M40" s="229"/>
      <c r="O40" s="45"/>
    </row>
    <row r="41" spans="2:15" x14ac:dyDescent="0.2">
      <c r="B41" s="221">
        <v>29</v>
      </c>
      <c r="C41" s="222" t="s">
        <v>25</v>
      </c>
      <c r="D41" s="223">
        <v>3626</v>
      </c>
      <c r="E41" s="224" t="s">
        <v>169</v>
      </c>
      <c r="F41" s="225" t="s">
        <v>13</v>
      </c>
      <c r="G41" s="226" t="s">
        <v>187</v>
      </c>
      <c r="H41" s="227">
        <f t="shared" si="0"/>
        <v>0.1</v>
      </c>
      <c r="I41" s="228">
        <v>0.1</v>
      </c>
      <c r="J41" s="229"/>
      <c r="K41" s="230">
        <f t="shared" si="1"/>
        <v>0.1</v>
      </c>
      <c r="L41" s="228">
        <v>0.1</v>
      </c>
      <c r="M41" s="229"/>
      <c r="O41" s="45"/>
    </row>
    <row r="42" spans="2:15" x14ac:dyDescent="0.2">
      <c r="B42" s="221">
        <v>30</v>
      </c>
      <c r="C42" s="233" t="s">
        <v>19</v>
      </c>
      <c r="D42" s="223">
        <v>3627</v>
      </c>
      <c r="E42" s="224" t="s">
        <v>170</v>
      </c>
      <c r="F42" s="234" t="s">
        <v>13</v>
      </c>
      <c r="G42" s="226" t="s">
        <v>187</v>
      </c>
      <c r="H42" s="227">
        <f t="shared" si="0"/>
        <v>0.1</v>
      </c>
      <c r="I42" s="228">
        <v>0.1</v>
      </c>
      <c r="J42" s="229"/>
      <c r="K42" s="230">
        <f t="shared" si="1"/>
        <v>0.1</v>
      </c>
      <c r="L42" s="228">
        <v>0.1</v>
      </c>
      <c r="M42" s="229"/>
      <c r="O42" s="45"/>
    </row>
    <row r="43" spans="2:15" x14ac:dyDescent="0.2">
      <c r="B43" s="221">
        <v>31</v>
      </c>
      <c r="C43" s="233" t="s">
        <v>314</v>
      </c>
      <c r="D43" s="223">
        <v>3628</v>
      </c>
      <c r="E43" s="224" t="s">
        <v>316</v>
      </c>
      <c r="F43" s="234" t="s">
        <v>13</v>
      </c>
      <c r="G43" s="226" t="s">
        <v>187</v>
      </c>
      <c r="H43" s="227">
        <f t="shared" si="0"/>
        <v>0.1</v>
      </c>
      <c r="I43" s="228">
        <v>0.1</v>
      </c>
      <c r="J43" s="229"/>
      <c r="K43" s="230">
        <f t="shared" si="1"/>
        <v>0.1</v>
      </c>
      <c r="L43" s="228">
        <v>0.1</v>
      </c>
      <c r="M43" s="229"/>
      <c r="O43" s="45"/>
    </row>
    <row r="44" spans="2:15" x14ac:dyDescent="0.2">
      <c r="B44" s="221">
        <v>32</v>
      </c>
      <c r="C44" s="233" t="s">
        <v>301</v>
      </c>
      <c r="D44" s="223">
        <v>3630</v>
      </c>
      <c r="E44" s="224" t="s">
        <v>280</v>
      </c>
      <c r="F44" s="234" t="s">
        <v>13</v>
      </c>
      <c r="G44" s="226" t="s">
        <v>187</v>
      </c>
      <c r="H44" s="227">
        <f t="shared" si="0"/>
        <v>0.1</v>
      </c>
      <c r="I44" s="228">
        <v>0.1</v>
      </c>
      <c r="J44" s="229"/>
      <c r="K44" s="230">
        <f t="shared" si="1"/>
        <v>0.1</v>
      </c>
      <c r="L44" s="228">
        <v>0.1</v>
      </c>
      <c r="M44" s="229"/>
      <c r="O44" s="45"/>
    </row>
    <row r="45" spans="2:15" x14ac:dyDescent="0.2">
      <c r="B45" s="221">
        <v>33</v>
      </c>
      <c r="C45" s="233" t="s">
        <v>315</v>
      </c>
      <c r="D45" s="223">
        <v>3631</v>
      </c>
      <c r="E45" s="224" t="s">
        <v>119</v>
      </c>
      <c r="F45" s="234" t="s">
        <v>13</v>
      </c>
      <c r="G45" s="226" t="s">
        <v>187</v>
      </c>
      <c r="H45" s="227">
        <f t="shared" si="0"/>
        <v>5.5</v>
      </c>
      <c r="I45" s="228">
        <v>5.5</v>
      </c>
      <c r="J45" s="229"/>
      <c r="K45" s="230">
        <f t="shared" si="1"/>
        <v>5.5</v>
      </c>
      <c r="L45" s="228">
        <v>5.5</v>
      </c>
      <c r="M45" s="229"/>
      <c r="O45" s="45"/>
    </row>
    <row r="46" spans="2:15" x14ac:dyDescent="0.2">
      <c r="B46" s="221">
        <v>34</v>
      </c>
      <c r="C46" s="233" t="s">
        <v>204</v>
      </c>
      <c r="D46" s="223">
        <v>3681</v>
      </c>
      <c r="E46" s="224" t="s">
        <v>205</v>
      </c>
      <c r="F46" s="225" t="s">
        <v>13</v>
      </c>
      <c r="G46" s="226" t="s">
        <v>187</v>
      </c>
      <c r="H46" s="227">
        <f t="shared" si="0"/>
        <v>0.1</v>
      </c>
      <c r="I46" s="228">
        <v>0.1</v>
      </c>
      <c r="J46" s="229"/>
      <c r="K46" s="230">
        <f t="shared" si="1"/>
        <v>0.1</v>
      </c>
      <c r="L46" s="228">
        <v>0.1</v>
      </c>
      <c r="M46" s="229"/>
      <c r="O46" s="45"/>
    </row>
    <row r="47" spans="2:15" x14ac:dyDescent="0.2">
      <c r="B47" s="221">
        <v>35</v>
      </c>
      <c r="C47" s="235" t="s">
        <v>244</v>
      </c>
      <c r="D47" s="223">
        <v>3800</v>
      </c>
      <c r="E47" s="224" t="s">
        <v>247</v>
      </c>
      <c r="F47" s="225" t="s">
        <v>13</v>
      </c>
      <c r="G47" s="226" t="s">
        <v>187</v>
      </c>
      <c r="H47" s="227">
        <f t="shared" si="0"/>
        <v>0.2</v>
      </c>
      <c r="I47" s="230">
        <v>0.2</v>
      </c>
      <c r="J47" s="229"/>
      <c r="K47" s="230">
        <f t="shared" si="1"/>
        <v>0.2</v>
      </c>
      <c r="L47" s="230">
        <v>0.2</v>
      </c>
      <c r="M47" s="229"/>
      <c r="O47" s="45"/>
    </row>
    <row r="48" spans="2:15" x14ac:dyDescent="0.2">
      <c r="B48" s="221">
        <v>36</v>
      </c>
      <c r="C48" s="235" t="s">
        <v>245</v>
      </c>
      <c r="D48" s="223">
        <v>3802</v>
      </c>
      <c r="E48" s="224" t="s">
        <v>249</v>
      </c>
      <c r="F48" s="225" t="s">
        <v>13</v>
      </c>
      <c r="G48" s="226" t="s">
        <v>187</v>
      </c>
      <c r="H48" s="227">
        <f t="shared" si="0"/>
        <v>0.2</v>
      </c>
      <c r="I48" s="230">
        <v>0.2</v>
      </c>
      <c r="J48" s="229"/>
      <c r="K48" s="230">
        <f t="shared" si="1"/>
        <v>0.2</v>
      </c>
      <c r="L48" s="230">
        <v>0.2</v>
      </c>
      <c r="M48" s="229"/>
      <c r="O48" s="45"/>
    </row>
    <row r="49" spans="2:15" x14ac:dyDescent="0.2">
      <c r="B49" s="221">
        <v>37</v>
      </c>
      <c r="C49" s="222" t="s">
        <v>309</v>
      </c>
      <c r="D49" s="223">
        <v>3805</v>
      </c>
      <c r="E49" s="224" t="s">
        <v>259</v>
      </c>
      <c r="F49" s="225" t="s">
        <v>13</v>
      </c>
      <c r="G49" s="226" t="s">
        <v>187</v>
      </c>
      <c r="H49" s="227">
        <f t="shared" si="0"/>
        <v>0.3</v>
      </c>
      <c r="I49" s="228">
        <v>0.3</v>
      </c>
      <c r="J49" s="229"/>
      <c r="K49" s="230">
        <f t="shared" si="1"/>
        <v>0.3</v>
      </c>
      <c r="L49" s="228">
        <v>0.3</v>
      </c>
      <c r="M49" s="229"/>
      <c r="O49" s="45"/>
    </row>
    <row r="50" spans="2:15" x14ac:dyDescent="0.2">
      <c r="B50" s="221">
        <v>38</v>
      </c>
      <c r="C50" s="222" t="s">
        <v>246</v>
      </c>
      <c r="D50" s="223">
        <v>3927</v>
      </c>
      <c r="E50" s="224" t="s">
        <v>248</v>
      </c>
      <c r="F50" s="225" t="s">
        <v>13</v>
      </c>
      <c r="G50" s="226" t="s">
        <v>187</v>
      </c>
      <c r="H50" s="227">
        <f t="shared" si="0"/>
        <v>0.6</v>
      </c>
      <c r="I50" s="228">
        <v>0.6</v>
      </c>
      <c r="J50" s="229"/>
      <c r="K50" s="230">
        <f t="shared" si="1"/>
        <v>0.6</v>
      </c>
      <c r="L50" s="228">
        <v>0.6</v>
      </c>
      <c r="M50" s="229"/>
      <c r="O50" s="45"/>
    </row>
    <row r="51" spans="2:15" x14ac:dyDescent="0.2">
      <c r="B51" s="221">
        <v>39</v>
      </c>
      <c r="C51" s="222" t="s">
        <v>328</v>
      </c>
      <c r="D51" s="223">
        <v>4145</v>
      </c>
      <c r="E51" s="236" t="s">
        <v>327</v>
      </c>
      <c r="F51" s="237" t="s">
        <v>13</v>
      </c>
      <c r="G51" s="238" t="s">
        <v>187</v>
      </c>
      <c r="H51" s="227">
        <f t="shared" si="0"/>
        <v>0.5</v>
      </c>
      <c r="I51" s="228">
        <v>0.5</v>
      </c>
      <c r="J51" s="229"/>
      <c r="K51" s="230">
        <f t="shared" si="1"/>
        <v>0.5</v>
      </c>
      <c r="L51" s="228">
        <v>0.5</v>
      </c>
      <c r="M51" s="229"/>
      <c r="O51" s="45"/>
    </row>
    <row r="52" spans="2:15" x14ac:dyDescent="0.2">
      <c r="B52" s="221">
        <v>40</v>
      </c>
      <c r="C52" s="222" t="s">
        <v>206</v>
      </c>
      <c r="D52" s="223">
        <v>5002</v>
      </c>
      <c r="E52" s="224" t="s">
        <v>207</v>
      </c>
      <c r="F52" s="225" t="s">
        <v>13</v>
      </c>
      <c r="G52" s="226" t="s">
        <v>187</v>
      </c>
      <c r="H52" s="227">
        <f t="shared" si="0"/>
        <v>0.5</v>
      </c>
      <c r="I52" s="228">
        <v>0.5</v>
      </c>
      <c r="J52" s="229"/>
      <c r="K52" s="230">
        <f t="shared" si="1"/>
        <v>0.5</v>
      </c>
      <c r="L52" s="228">
        <v>0.5</v>
      </c>
      <c r="M52" s="229"/>
      <c r="O52" s="45"/>
    </row>
    <row r="53" spans="2:15" x14ac:dyDescent="0.2">
      <c r="B53" s="221">
        <v>41</v>
      </c>
      <c r="C53" s="222" t="s">
        <v>297</v>
      </c>
      <c r="D53" s="223">
        <v>5004</v>
      </c>
      <c r="E53" s="224" t="s">
        <v>276</v>
      </c>
      <c r="F53" s="225" t="s">
        <v>13</v>
      </c>
      <c r="G53" s="226" t="s">
        <v>187</v>
      </c>
      <c r="H53" s="227">
        <f t="shared" si="0"/>
        <v>0.2</v>
      </c>
      <c r="I53" s="228">
        <v>0.2</v>
      </c>
      <c r="J53" s="229"/>
      <c r="K53" s="230">
        <f t="shared" si="1"/>
        <v>0.2</v>
      </c>
      <c r="L53" s="228">
        <v>0.2</v>
      </c>
      <c r="M53" s="229"/>
      <c r="O53" s="45"/>
    </row>
    <row r="54" spans="2:15" x14ac:dyDescent="0.2">
      <c r="B54" s="221">
        <v>42</v>
      </c>
      <c r="C54" s="222" t="s">
        <v>302</v>
      </c>
      <c r="D54" s="223">
        <v>5005</v>
      </c>
      <c r="E54" s="224" t="s">
        <v>281</v>
      </c>
      <c r="F54" s="225" t="s">
        <v>13</v>
      </c>
      <c r="G54" s="226" t="s">
        <v>187</v>
      </c>
      <c r="H54" s="227">
        <f t="shared" si="0"/>
        <v>0.4</v>
      </c>
      <c r="I54" s="228">
        <v>0.4</v>
      </c>
      <c r="J54" s="229"/>
      <c r="K54" s="230">
        <f t="shared" si="1"/>
        <v>0.4</v>
      </c>
      <c r="L54" s="228">
        <v>0.4</v>
      </c>
      <c r="M54" s="229"/>
      <c r="O54" s="45"/>
    </row>
    <row r="55" spans="2:15" x14ac:dyDescent="0.2">
      <c r="B55" s="221">
        <v>43</v>
      </c>
      <c r="C55" s="222" t="s">
        <v>298</v>
      </c>
      <c r="D55" s="223">
        <v>5006</v>
      </c>
      <c r="E55" s="224" t="s">
        <v>277</v>
      </c>
      <c r="F55" s="225" t="s">
        <v>13</v>
      </c>
      <c r="G55" s="226" t="s">
        <v>187</v>
      </c>
      <c r="H55" s="227">
        <f t="shared" si="0"/>
        <v>0.4</v>
      </c>
      <c r="I55" s="228">
        <v>0.4</v>
      </c>
      <c r="J55" s="229"/>
      <c r="K55" s="230">
        <f t="shared" si="1"/>
        <v>0.4</v>
      </c>
      <c r="L55" s="228">
        <v>0.4</v>
      </c>
      <c r="M55" s="229"/>
      <c r="O55" s="45"/>
    </row>
    <row r="56" spans="2:15" x14ac:dyDescent="0.2">
      <c r="B56" s="221">
        <v>44</v>
      </c>
      <c r="C56" s="222" t="s">
        <v>208</v>
      </c>
      <c r="D56" s="223">
        <v>5007</v>
      </c>
      <c r="E56" s="224" t="s">
        <v>209</v>
      </c>
      <c r="F56" s="225" t="s">
        <v>13</v>
      </c>
      <c r="G56" s="226" t="s">
        <v>187</v>
      </c>
      <c r="H56" s="227">
        <f t="shared" si="0"/>
        <v>0.7</v>
      </c>
      <c r="I56" s="228">
        <v>0.7</v>
      </c>
      <c r="J56" s="229"/>
      <c r="K56" s="230">
        <f t="shared" si="1"/>
        <v>0.7</v>
      </c>
      <c r="L56" s="228">
        <v>0.7</v>
      </c>
      <c r="M56" s="229"/>
      <c r="O56" s="45"/>
    </row>
    <row r="57" spans="2:15" x14ac:dyDescent="0.2">
      <c r="B57" s="221">
        <v>45</v>
      </c>
      <c r="C57" s="222" t="s">
        <v>210</v>
      </c>
      <c r="D57" s="223">
        <v>5008</v>
      </c>
      <c r="E57" s="224" t="s">
        <v>211</v>
      </c>
      <c r="F57" s="234" t="s">
        <v>13</v>
      </c>
      <c r="G57" s="226" t="s">
        <v>187</v>
      </c>
      <c r="H57" s="227">
        <f t="shared" si="0"/>
        <v>0.8</v>
      </c>
      <c r="I57" s="228">
        <v>0.8</v>
      </c>
      <c r="J57" s="229"/>
      <c r="K57" s="230">
        <f t="shared" si="1"/>
        <v>0.8</v>
      </c>
      <c r="L57" s="228">
        <v>0.8</v>
      </c>
      <c r="M57" s="229"/>
      <c r="O57" s="45"/>
    </row>
    <row r="58" spans="2:15" x14ac:dyDescent="0.2">
      <c r="B58" s="221">
        <v>46</v>
      </c>
      <c r="C58" s="222" t="s">
        <v>212</v>
      </c>
      <c r="D58" s="223">
        <v>5009</v>
      </c>
      <c r="E58" s="224" t="s">
        <v>213</v>
      </c>
      <c r="F58" s="225" t="s">
        <v>13</v>
      </c>
      <c r="G58" s="226" t="s">
        <v>187</v>
      </c>
      <c r="H58" s="227">
        <f t="shared" si="0"/>
        <v>0.5</v>
      </c>
      <c r="I58" s="228">
        <v>0.5</v>
      </c>
      <c r="J58" s="229"/>
      <c r="K58" s="230">
        <f t="shared" si="1"/>
        <v>0.5</v>
      </c>
      <c r="L58" s="228">
        <v>0.5</v>
      </c>
      <c r="M58" s="229"/>
      <c r="O58" s="45"/>
    </row>
    <row r="59" spans="2:15" x14ac:dyDescent="0.2">
      <c r="B59" s="221">
        <v>47</v>
      </c>
      <c r="C59" s="222" t="s">
        <v>214</v>
      </c>
      <c r="D59" s="223">
        <v>5010</v>
      </c>
      <c r="E59" s="224" t="s">
        <v>215</v>
      </c>
      <c r="F59" s="225" t="s">
        <v>13</v>
      </c>
      <c r="G59" s="226" t="s">
        <v>187</v>
      </c>
      <c r="H59" s="227">
        <f t="shared" si="0"/>
        <v>0.4</v>
      </c>
      <c r="I59" s="228">
        <v>0.4</v>
      </c>
      <c r="J59" s="229"/>
      <c r="K59" s="230">
        <f t="shared" si="1"/>
        <v>0.4</v>
      </c>
      <c r="L59" s="228">
        <v>0.4</v>
      </c>
      <c r="M59" s="229"/>
      <c r="O59" s="45"/>
    </row>
    <row r="60" spans="2:15" x14ac:dyDescent="0.2">
      <c r="B60" s="221">
        <v>48</v>
      </c>
      <c r="C60" s="222" t="s">
        <v>216</v>
      </c>
      <c r="D60" s="223">
        <v>5011</v>
      </c>
      <c r="E60" s="224" t="s">
        <v>217</v>
      </c>
      <c r="F60" s="225" t="s">
        <v>13</v>
      </c>
      <c r="G60" s="226" t="s">
        <v>187</v>
      </c>
      <c r="H60" s="227">
        <f t="shared" si="0"/>
        <v>0.5</v>
      </c>
      <c r="I60" s="228">
        <v>0.5</v>
      </c>
      <c r="J60" s="229"/>
      <c r="K60" s="230">
        <f t="shared" si="1"/>
        <v>0.5</v>
      </c>
      <c r="L60" s="228">
        <v>0.5</v>
      </c>
      <c r="M60" s="229"/>
      <c r="O60" s="45"/>
    </row>
    <row r="61" spans="2:15" x14ac:dyDescent="0.2">
      <c r="B61" s="221">
        <v>49</v>
      </c>
      <c r="C61" s="222" t="s">
        <v>218</v>
      </c>
      <c r="D61" s="223">
        <v>5014</v>
      </c>
      <c r="E61" s="224" t="s">
        <v>219</v>
      </c>
      <c r="F61" s="225" t="s">
        <v>13</v>
      </c>
      <c r="G61" s="226" t="s">
        <v>187</v>
      </c>
      <c r="H61" s="227">
        <f t="shared" si="0"/>
        <v>0.5</v>
      </c>
      <c r="I61" s="228">
        <v>0.5</v>
      </c>
      <c r="J61" s="229"/>
      <c r="K61" s="230">
        <f t="shared" si="1"/>
        <v>0.5</v>
      </c>
      <c r="L61" s="228">
        <v>0.5</v>
      </c>
      <c r="M61" s="229"/>
      <c r="O61" s="45"/>
    </row>
    <row r="62" spans="2:15" x14ac:dyDescent="0.2">
      <c r="B62" s="221">
        <v>50</v>
      </c>
      <c r="C62" s="222" t="s">
        <v>220</v>
      </c>
      <c r="D62" s="223">
        <v>5015</v>
      </c>
      <c r="E62" s="239" t="s">
        <v>221</v>
      </c>
      <c r="F62" s="225" t="s">
        <v>13</v>
      </c>
      <c r="G62" s="226" t="s">
        <v>187</v>
      </c>
      <c r="H62" s="227">
        <f t="shared" si="0"/>
        <v>0.5</v>
      </c>
      <c r="I62" s="228">
        <v>0.5</v>
      </c>
      <c r="J62" s="229"/>
      <c r="K62" s="230">
        <f t="shared" si="1"/>
        <v>0.5</v>
      </c>
      <c r="L62" s="228">
        <v>0.5</v>
      </c>
      <c r="M62" s="229"/>
      <c r="O62" s="45"/>
    </row>
    <row r="63" spans="2:15" x14ac:dyDescent="0.2">
      <c r="B63" s="221">
        <v>51</v>
      </c>
      <c r="C63" s="222" t="s">
        <v>222</v>
      </c>
      <c r="D63" s="223">
        <v>5016</v>
      </c>
      <c r="E63" s="224" t="s">
        <v>223</v>
      </c>
      <c r="F63" s="225" t="s">
        <v>13</v>
      </c>
      <c r="G63" s="226" t="s">
        <v>187</v>
      </c>
      <c r="H63" s="227">
        <f t="shared" si="0"/>
        <v>0.6</v>
      </c>
      <c r="I63" s="228">
        <v>0.6</v>
      </c>
      <c r="J63" s="229"/>
      <c r="K63" s="230">
        <f t="shared" si="1"/>
        <v>0.6</v>
      </c>
      <c r="L63" s="228">
        <v>0.6</v>
      </c>
      <c r="M63" s="229"/>
      <c r="O63" s="45"/>
    </row>
    <row r="64" spans="2:15" x14ac:dyDescent="0.2">
      <c r="B64" s="221">
        <v>52</v>
      </c>
      <c r="C64" s="222" t="s">
        <v>224</v>
      </c>
      <c r="D64" s="223">
        <v>5017</v>
      </c>
      <c r="E64" s="224" t="s">
        <v>225</v>
      </c>
      <c r="F64" s="225" t="s">
        <v>13</v>
      </c>
      <c r="G64" s="226" t="s">
        <v>187</v>
      </c>
      <c r="H64" s="227">
        <f t="shared" si="0"/>
        <v>0.5</v>
      </c>
      <c r="I64" s="228">
        <v>0.5</v>
      </c>
      <c r="J64" s="229"/>
      <c r="K64" s="230">
        <f t="shared" si="1"/>
        <v>0.5</v>
      </c>
      <c r="L64" s="228">
        <v>0.5</v>
      </c>
      <c r="M64" s="229"/>
      <c r="O64" s="45"/>
    </row>
    <row r="65" spans="2:15" x14ac:dyDescent="0.2">
      <c r="B65" s="221">
        <v>53</v>
      </c>
      <c r="C65" s="222" t="s">
        <v>226</v>
      </c>
      <c r="D65" s="223">
        <v>5018</v>
      </c>
      <c r="E65" s="224" t="s">
        <v>227</v>
      </c>
      <c r="F65" s="225" t="s">
        <v>13</v>
      </c>
      <c r="G65" s="226" t="s">
        <v>187</v>
      </c>
      <c r="H65" s="227">
        <f t="shared" si="0"/>
        <v>0.5</v>
      </c>
      <c r="I65" s="228">
        <v>0.5</v>
      </c>
      <c r="J65" s="229"/>
      <c r="K65" s="230">
        <f t="shared" si="1"/>
        <v>0.5</v>
      </c>
      <c r="L65" s="228">
        <v>0.5</v>
      </c>
      <c r="M65" s="229"/>
      <c r="O65" s="45"/>
    </row>
    <row r="66" spans="2:15" x14ac:dyDescent="0.2">
      <c r="B66" s="221">
        <v>54</v>
      </c>
      <c r="C66" s="222" t="s">
        <v>250</v>
      </c>
      <c r="D66" s="223">
        <v>5022</v>
      </c>
      <c r="E66" s="224" t="s">
        <v>254</v>
      </c>
      <c r="F66" s="225" t="s">
        <v>13</v>
      </c>
      <c r="G66" s="226" t="s">
        <v>187</v>
      </c>
      <c r="H66" s="227">
        <f t="shared" si="0"/>
        <v>0.5</v>
      </c>
      <c r="I66" s="228">
        <v>0.5</v>
      </c>
      <c r="J66" s="229"/>
      <c r="K66" s="230">
        <f t="shared" si="1"/>
        <v>0.5</v>
      </c>
      <c r="L66" s="228">
        <v>0.5</v>
      </c>
      <c r="M66" s="229"/>
      <c r="O66" s="45"/>
    </row>
    <row r="67" spans="2:15" x14ac:dyDescent="0.2">
      <c r="B67" s="221">
        <v>55</v>
      </c>
      <c r="C67" s="222" t="s">
        <v>294</v>
      </c>
      <c r="D67" s="223">
        <v>5025</v>
      </c>
      <c r="E67" s="224" t="s">
        <v>271</v>
      </c>
      <c r="F67" s="225" t="s">
        <v>13</v>
      </c>
      <c r="G67" s="226" t="s">
        <v>187</v>
      </c>
      <c r="H67" s="227">
        <f t="shared" si="0"/>
        <v>0.5</v>
      </c>
      <c r="I67" s="228">
        <v>0.5</v>
      </c>
      <c r="J67" s="229"/>
      <c r="K67" s="230">
        <f t="shared" si="1"/>
        <v>0.5</v>
      </c>
      <c r="L67" s="228">
        <v>0.5</v>
      </c>
      <c r="M67" s="229"/>
      <c r="O67" s="45"/>
    </row>
    <row r="68" spans="2:15" x14ac:dyDescent="0.2">
      <c r="B68" s="221">
        <v>56</v>
      </c>
      <c r="C68" s="222" t="s">
        <v>251</v>
      </c>
      <c r="D68" s="223">
        <v>5026</v>
      </c>
      <c r="E68" s="224" t="s">
        <v>255</v>
      </c>
      <c r="F68" s="225" t="s">
        <v>13</v>
      </c>
      <c r="G68" s="226" t="s">
        <v>187</v>
      </c>
      <c r="H68" s="227">
        <f t="shared" si="0"/>
        <v>0.5</v>
      </c>
      <c r="I68" s="228">
        <v>0.5</v>
      </c>
      <c r="J68" s="229"/>
      <c r="K68" s="230">
        <f t="shared" si="1"/>
        <v>0.5</v>
      </c>
      <c r="L68" s="228">
        <v>0.5</v>
      </c>
      <c r="M68" s="229"/>
      <c r="O68" s="45"/>
    </row>
    <row r="69" spans="2:15" x14ac:dyDescent="0.2">
      <c r="B69" s="221">
        <v>57</v>
      </c>
      <c r="C69" s="222" t="s">
        <v>292</v>
      </c>
      <c r="D69" s="223">
        <v>5027</v>
      </c>
      <c r="E69" s="224" t="s">
        <v>269</v>
      </c>
      <c r="F69" s="225" t="s">
        <v>13</v>
      </c>
      <c r="G69" s="226" t="s">
        <v>187</v>
      </c>
      <c r="H69" s="227">
        <f t="shared" si="0"/>
        <v>0.4</v>
      </c>
      <c r="I69" s="228">
        <v>0.4</v>
      </c>
      <c r="J69" s="229"/>
      <c r="K69" s="230">
        <f t="shared" si="1"/>
        <v>0.4</v>
      </c>
      <c r="L69" s="228">
        <v>0.4</v>
      </c>
      <c r="M69" s="229"/>
      <c r="O69" s="45"/>
    </row>
    <row r="70" spans="2:15" x14ac:dyDescent="0.2">
      <c r="B70" s="221">
        <v>58</v>
      </c>
      <c r="C70" s="222" t="s">
        <v>379</v>
      </c>
      <c r="D70" s="223">
        <v>5028</v>
      </c>
      <c r="E70" s="224" t="s">
        <v>380</v>
      </c>
      <c r="F70" s="225" t="s">
        <v>13</v>
      </c>
      <c r="G70" s="226" t="s">
        <v>187</v>
      </c>
      <c r="H70" s="227">
        <f t="shared" si="0"/>
        <v>0.5</v>
      </c>
      <c r="I70" s="228">
        <v>0.5</v>
      </c>
      <c r="J70" s="229"/>
      <c r="K70" s="230">
        <f t="shared" si="1"/>
        <v>0.5</v>
      </c>
      <c r="L70" s="228">
        <v>0.5</v>
      </c>
      <c r="M70" s="229"/>
      <c r="O70" s="45"/>
    </row>
    <row r="71" spans="2:15" x14ac:dyDescent="0.2">
      <c r="B71" s="221">
        <v>59</v>
      </c>
      <c r="C71" s="222" t="s">
        <v>381</v>
      </c>
      <c r="D71" s="223">
        <v>5029</v>
      </c>
      <c r="E71" s="224" t="s">
        <v>382</v>
      </c>
      <c r="F71" s="225" t="s">
        <v>13</v>
      </c>
      <c r="G71" s="226" t="s">
        <v>187</v>
      </c>
      <c r="H71" s="227">
        <f t="shared" si="0"/>
        <v>0.5</v>
      </c>
      <c r="I71" s="228">
        <v>0.5</v>
      </c>
      <c r="J71" s="229"/>
      <c r="K71" s="230">
        <f t="shared" si="1"/>
        <v>0.5</v>
      </c>
      <c r="L71" s="228">
        <v>0.5</v>
      </c>
      <c r="M71" s="229"/>
      <c r="O71" s="45"/>
    </row>
    <row r="72" spans="2:15" x14ac:dyDescent="0.2">
      <c r="B72" s="221">
        <v>60</v>
      </c>
      <c r="C72" s="222" t="s">
        <v>295</v>
      </c>
      <c r="D72" s="223">
        <v>5031</v>
      </c>
      <c r="E72" s="224" t="s">
        <v>272</v>
      </c>
      <c r="F72" s="225" t="s">
        <v>13</v>
      </c>
      <c r="G72" s="226" t="s">
        <v>187</v>
      </c>
      <c r="H72" s="227">
        <f t="shared" si="0"/>
        <v>0.4</v>
      </c>
      <c r="I72" s="228">
        <v>0.4</v>
      </c>
      <c r="J72" s="229"/>
      <c r="K72" s="230">
        <f t="shared" si="1"/>
        <v>0.4</v>
      </c>
      <c r="L72" s="228">
        <v>0.4</v>
      </c>
      <c r="M72" s="229"/>
      <c r="O72" s="45"/>
    </row>
    <row r="73" spans="2:15" x14ac:dyDescent="0.2">
      <c r="B73" s="221">
        <v>61</v>
      </c>
      <c r="C73" s="222" t="s">
        <v>299</v>
      </c>
      <c r="D73" s="223">
        <v>5033</v>
      </c>
      <c r="E73" s="224" t="s">
        <v>278</v>
      </c>
      <c r="F73" s="225" t="s">
        <v>13</v>
      </c>
      <c r="G73" s="226" t="s">
        <v>187</v>
      </c>
      <c r="H73" s="227">
        <f t="shared" si="0"/>
        <v>0.5</v>
      </c>
      <c r="I73" s="228">
        <v>0.5</v>
      </c>
      <c r="J73" s="229"/>
      <c r="K73" s="230">
        <f t="shared" si="1"/>
        <v>0.5</v>
      </c>
      <c r="L73" s="228">
        <v>0.5</v>
      </c>
      <c r="M73" s="229"/>
      <c r="O73" s="45"/>
    </row>
    <row r="74" spans="2:15" x14ac:dyDescent="0.2">
      <c r="B74" s="221">
        <v>62</v>
      </c>
      <c r="C74" s="222" t="s">
        <v>289</v>
      </c>
      <c r="D74" s="223">
        <v>5034</v>
      </c>
      <c r="E74" s="224" t="s">
        <v>264</v>
      </c>
      <c r="F74" s="225" t="s">
        <v>13</v>
      </c>
      <c r="G74" s="226" t="s">
        <v>187</v>
      </c>
      <c r="H74" s="227">
        <f t="shared" si="0"/>
        <v>0.7</v>
      </c>
      <c r="I74" s="228">
        <v>0.7</v>
      </c>
      <c r="J74" s="229"/>
      <c r="K74" s="230">
        <f t="shared" si="1"/>
        <v>0.7</v>
      </c>
      <c r="L74" s="228">
        <v>0.7</v>
      </c>
      <c r="M74" s="229"/>
      <c r="O74" s="45"/>
    </row>
    <row r="75" spans="2:15" x14ac:dyDescent="0.2">
      <c r="B75" s="221">
        <v>63</v>
      </c>
      <c r="C75" s="222" t="s">
        <v>300</v>
      </c>
      <c r="D75" s="223">
        <v>5035</v>
      </c>
      <c r="E75" s="224" t="s">
        <v>279</v>
      </c>
      <c r="F75" s="225" t="s">
        <v>13</v>
      </c>
      <c r="G75" s="226" t="s">
        <v>187</v>
      </c>
      <c r="H75" s="227">
        <f t="shared" si="0"/>
        <v>0.6</v>
      </c>
      <c r="I75" s="228">
        <v>0.6</v>
      </c>
      <c r="J75" s="229"/>
      <c r="K75" s="230">
        <f t="shared" si="1"/>
        <v>0.6</v>
      </c>
      <c r="L75" s="228">
        <v>0.6</v>
      </c>
      <c r="M75" s="229"/>
      <c r="O75" s="45"/>
    </row>
    <row r="76" spans="2:15" x14ac:dyDescent="0.2">
      <c r="B76" s="221">
        <v>64</v>
      </c>
      <c r="C76" s="222" t="s">
        <v>285</v>
      </c>
      <c r="D76" s="223">
        <v>5036</v>
      </c>
      <c r="E76" s="224" t="s">
        <v>260</v>
      </c>
      <c r="F76" s="225" t="s">
        <v>13</v>
      </c>
      <c r="G76" s="226" t="s">
        <v>187</v>
      </c>
      <c r="H76" s="227">
        <f t="shared" si="0"/>
        <v>0.4</v>
      </c>
      <c r="I76" s="228">
        <v>0.4</v>
      </c>
      <c r="J76" s="229"/>
      <c r="K76" s="230">
        <f t="shared" si="1"/>
        <v>0.4</v>
      </c>
      <c r="L76" s="228">
        <v>0.4</v>
      </c>
      <c r="M76" s="229"/>
      <c r="O76" s="45"/>
    </row>
    <row r="77" spans="2:15" x14ac:dyDescent="0.2">
      <c r="B77" s="221">
        <v>65</v>
      </c>
      <c r="C77" s="222" t="s">
        <v>303</v>
      </c>
      <c r="D77" s="223">
        <v>5037</v>
      </c>
      <c r="E77" s="224" t="s">
        <v>282</v>
      </c>
      <c r="F77" s="225" t="s">
        <v>13</v>
      </c>
      <c r="G77" s="226" t="s">
        <v>187</v>
      </c>
      <c r="H77" s="227">
        <f t="shared" ref="H77:H140" si="2">SUM(I77:J77)</f>
        <v>0.4</v>
      </c>
      <c r="I77" s="228">
        <v>0.4</v>
      </c>
      <c r="J77" s="229"/>
      <c r="K77" s="230">
        <f t="shared" ref="K77:K140" si="3">SUM(L77:M77)</f>
        <v>0.4</v>
      </c>
      <c r="L77" s="228">
        <v>0.4</v>
      </c>
      <c r="M77" s="229"/>
      <c r="O77" s="45"/>
    </row>
    <row r="78" spans="2:15" x14ac:dyDescent="0.2">
      <c r="B78" s="221">
        <v>66</v>
      </c>
      <c r="C78" s="222" t="s">
        <v>296</v>
      </c>
      <c r="D78" s="223">
        <v>5038</v>
      </c>
      <c r="E78" s="224" t="s">
        <v>273</v>
      </c>
      <c r="F78" s="225" t="s">
        <v>13</v>
      </c>
      <c r="G78" s="226" t="s">
        <v>187</v>
      </c>
      <c r="H78" s="227">
        <f t="shared" si="2"/>
        <v>0.4</v>
      </c>
      <c r="I78" s="228">
        <v>0.4</v>
      </c>
      <c r="J78" s="229"/>
      <c r="K78" s="230">
        <f t="shared" si="3"/>
        <v>0.4</v>
      </c>
      <c r="L78" s="228">
        <v>0.4</v>
      </c>
      <c r="M78" s="229"/>
      <c r="O78" s="45"/>
    </row>
    <row r="79" spans="2:15" x14ac:dyDescent="0.2">
      <c r="B79" s="221">
        <v>67</v>
      </c>
      <c r="C79" s="222" t="s">
        <v>293</v>
      </c>
      <c r="D79" s="223">
        <v>5041</v>
      </c>
      <c r="E79" s="224" t="s">
        <v>270</v>
      </c>
      <c r="F79" s="225" t="s">
        <v>13</v>
      </c>
      <c r="G79" s="226" t="s">
        <v>187</v>
      </c>
      <c r="H79" s="227">
        <f t="shared" si="2"/>
        <v>0.7</v>
      </c>
      <c r="I79" s="228">
        <v>0.7</v>
      </c>
      <c r="J79" s="229"/>
      <c r="K79" s="230">
        <f t="shared" si="3"/>
        <v>0.7</v>
      </c>
      <c r="L79" s="228">
        <v>0.7</v>
      </c>
      <c r="M79" s="229"/>
      <c r="O79" s="45"/>
    </row>
    <row r="80" spans="2:15" x14ac:dyDescent="0.2">
      <c r="B80" s="221">
        <v>68</v>
      </c>
      <c r="C80" s="222" t="s">
        <v>291</v>
      </c>
      <c r="D80" s="223">
        <v>5042</v>
      </c>
      <c r="E80" s="224" t="s">
        <v>267</v>
      </c>
      <c r="F80" s="225" t="s">
        <v>13</v>
      </c>
      <c r="G80" s="226" t="s">
        <v>187</v>
      </c>
      <c r="H80" s="227">
        <f t="shared" si="2"/>
        <v>0.4</v>
      </c>
      <c r="I80" s="228">
        <v>0.4</v>
      </c>
      <c r="J80" s="229"/>
      <c r="K80" s="230">
        <f t="shared" si="3"/>
        <v>0.4</v>
      </c>
      <c r="L80" s="228">
        <v>0.4</v>
      </c>
      <c r="M80" s="229"/>
      <c r="O80" s="45"/>
    </row>
    <row r="81" spans="2:15" x14ac:dyDescent="0.2">
      <c r="B81" s="221">
        <v>69</v>
      </c>
      <c r="C81" s="222" t="s">
        <v>308</v>
      </c>
      <c r="D81" s="223">
        <v>5045</v>
      </c>
      <c r="E81" s="224" t="s">
        <v>268</v>
      </c>
      <c r="F81" s="225" t="s">
        <v>13</v>
      </c>
      <c r="G81" s="226" t="s">
        <v>187</v>
      </c>
      <c r="H81" s="227">
        <f t="shared" si="2"/>
        <v>0.2</v>
      </c>
      <c r="I81" s="228">
        <v>0.2</v>
      </c>
      <c r="J81" s="229"/>
      <c r="K81" s="230">
        <f t="shared" si="3"/>
        <v>0.2</v>
      </c>
      <c r="L81" s="228">
        <v>0.2</v>
      </c>
      <c r="M81" s="229"/>
      <c r="O81" s="45"/>
    </row>
    <row r="82" spans="2:15" x14ac:dyDescent="0.2">
      <c r="B82" s="221">
        <v>70</v>
      </c>
      <c r="C82" s="222" t="s">
        <v>252</v>
      </c>
      <c r="D82" s="223">
        <v>5047</v>
      </c>
      <c r="E82" s="224" t="s">
        <v>256</v>
      </c>
      <c r="F82" s="225" t="s">
        <v>13</v>
      </c>
      <c r="G82" s="226" t="s">
        <v>187</v>
      </c>
      <c r="H82" s="227">
        <f t="shared" si="2"/>
        <v>0.7</v>
      </c>
      <c r="I82" s="228">
        <v>0.7</v>
      </c>
      <c r="J82" s="229"/>
      <c r="K82" s="230">
        <f t="shared" si="3"/>
        <v>0.7</v>
      </c>
      <c r="L82" s="228">
        <v>0.7</v>
      </c>
      <c r="M82" s="229"/>
      <c r="O82" s="45"/>
    </row>
    <row r="83" spans="2:15" x14ac:dyDescent="0.2">
      <c r="B83" s="221">
        <v>71</v>
      </c>
      <c r="C83" s="222" t="s">
        <v>383</v>
      </c>
      <c r="D83" s="223">
        <v>5074</v>
      </c>
      <c r="E83" s="224" t="s">
        <v>384</v>
      </c>
      <c r="F83" s="225" t="s">
        <v>13</v>
      </c>
      <c r="G83" s="226" t="s">
        <v>187</v>
      </c>
      <c r="H83" s="227">
        <f t="shared" si="2"/>
        <v>0.5</v>
      </c>
      <c r="I83" s="228">
        <v>0.5</v>
      </c>
      <c r="J83" s="229"/>
      <c r="K83" s="230">
        <f t="shared" si="3"/>
        <v>0.5</v>
      </c>
      <c r="L83" s="228">
        <v>0.5</v>
      </c>
      <c r="M83" s="229"/>
      <c r="O83" s="45"/>
    </row>
    <row r="84" spans="2:15" x14ac:dyDescent="0.2">
      <c r="B84" s="221">
        <v>72</v>
      </c>
      <c r="C84" s="222" t="s">
        <v>317</v>
      </c>
      <c r="D84" s="223">
        <v>5082</v>
      </c>
      <c r="E84" s="240" t="s">
        <v>318</v>
      </c>
      <c r="F84" s="237" t="s">
        <v>13</v>
      </c>
      <c r="G84" s="226" t="s">
        <v>187</v>
      </c>
      <c r="H84" s="227">
        <f t="shared" si="2"/>
        <v>0.4</v>
      </c>
      <c r="I84" s="228">
        <v>0.4</v>
      </c>
      <c r="J84" s="229"/>
      <c r="K84" s="230">
        <f t="shared" si="3"/>
        <v>0.4</v>
      </c>
      <c r="L84" s="228">
        <v>0.4</v>
      </c>
      <c r="M84" s="229"/>
      <c r="O84" s="45"/>
    </row>
    <row r="85" spans="2:15" x14ac:dyDescent="0.2">
      <c r="B85" s="221">
        <v>73</v>
      </c>
      <c r="C85" s="222" t="s">
        <v>385</v>
      </c>
      <c r="D85" s="223">
        <v>5088</v>
      </c>
      <c r="E85" s="224" t="s">
        <v>386</v>
      </c>
      <c r="F85" s="225" t="s">
        <v>13</v>
      </c>
      <c r="G85" s="226" t="s">
        <v>187</v>
      </c>
      <c r="H85" s="227">
        <f t="shared" si="2"/>
        <v>0.4</v>
      </c>
      <c r="I85" s="228">
        <v>0.4</v>
      </c>
      <c r="J85" s="229"/>
      <c r="K85" s="230">
        <f t="shared" si="3"/>
        <v>0.4</v>
      </c>
      <c r="L85" s="228">
        <v>0.4</v>
      </c>
      <c r="M85" s="229"/>
      <c r="O85" s="45"/>
    </row>
    <row r="86" spans="2:15" x14ac:dyDescent="0.2">
      <c r="B86" s="221">
        <v>74</v>
      </c>
      <c r="C86" s="222" t="s">
        <v>253</v>
      </c>
      <c r="D86" s="223">
        <v>5502</v>
      </c>
      <c r="E86" s="224" t="s">
        <v>257</v>
      </c>
      <c r="F86" s="225" t="s">
        <v>13</v>
      </c>
      <c r="G86" s="226" t="s">
        <v>187</v>
      </c>
      <c r="H86" s="227">
        <f t="shared" si="2"/>
        <v>0.6</v>
      </c>
      <c r="I86" s="228">
        <v>0.6</v>
      </c>
      <c r="J86" s="229"/>
      <c r="K86" s="230">
        <f t="shared" si="3"/>
        <v>0.6</v>
      </c>
      <c r="L86" s="228">
        <v>0.6</v>
      </c>
      <c r="M86" s="229"/>
      <c r="O86" s="45"/>
    </row>
    <row r="87" spans="2:15" x14ac:dyDescent="0.2">
      <c r="B87" s="221">
        <v>75</v>
      </c>
      <c r="C87" s="222" t="s">
        <v>290</v>
      </c>
      <c r="D87" s="223">
        <v>5503</v>
      </c>
      <c r="E87" s="224" t="s">
        <v>265</v>
      </c>
      <c r="F87" s="225" t="s">
        <v>13</v>
      </c>
      <c r="G87" s="226" t="s">
        <v>187</v>
      </c>
      <c r="H87" s="227">
        <f t="shared" si="2"/>
        <v>0.7</v>
      </c>
      <c r="I87" s="228">
        <v>0.7</v>
      </c>
      <c r="J87" s="229"/>
      <c r="K87" s="230">
        <f t="shared" si="3"/>
        <v>0.7</v>
      </c>
      <c r="L87" s="228">
        <v>0.7</v>
      </c>
      <c r="M87" s="229"/>
      <c r="O87" s="45"/>
    </row>
    <row r="88" spans="2:15" x14ac:dyDescent="0.2">
      <c r="B88" s="221">
        <v>76</v>
      </c>
      <c r="C88" s="222" t="s">
        <v>313</v>
      </c>
      <c r="D88" s="223">
        <v>5506</v>
      </c>
      <c r="E88" s="224" t="s">
        <v>312</v>
      </c>
      <c r="F88" s="225" t="s">
        <v>13</v>
      </c>
      <c r="G88" s="226" t="s">
        <v>187</v>
      </c>
      <c r="H88" s="227">
        <f t="shared" si="2"/>
        <v>0.2</v>
      </c>
      <c r="I88" s="228">
        <v>0.2</v>
      </c>
      <c r="J88" s="229"/>
      <c r="K88" s="230">
        <f t="shared" si="3"/>
        <v>0.2</v>
      </c>
      <c r="L88" s="228">
        <v>0.2</v>
      </c>
      <c r="M88" s="229"/>
      <c r="O88" s="45"/>
    </row>
    <row r="89" spans="2:15" x14ac:dyDescent="0.2">
      <c r="B89" s="221">
        <v>77</v>
      </c>
      <c r="C89" s="241" t="s">
        <v>329</v>
      </c>
      <c r="D89" s="223">
        <v>5510</v>
      </c>
      <c r="E89" s="224" t="s">
        <v>330</v>
      </c>
      <c r="F89" s="237" t="s">
        <v>13</v>
      </c>
      <c r="G89" s="238" t="s">
        <v>187</v>
      </c>
      <c r="H89" s="227">
        <f t="shared" si="2"/>
        <v>0.4</v>
      </c>
      <c r="I89" s="228">
        <v>0.4</v>
      </c>
      <c r="J89" s="229"/>
      <c r="K89" s="230">
        <f t="shared" si="3"/>
        <v>0.4</v>
      </c>
      <c r="L89" s="228">
        <v>0.4</v>
      </c>
      <c r="M89" s="229"/>
      <c r="O89" s="45"/>
    </row>
    <row r="90" spans="2:15" x14ac:dyDescent="0.2">
      <c r="B90" s="221">
        <v>78</v>
      </c>
      <c r="C90" s="222" t="s">
        <v>304</v>
      </c>
      <c r="D90" s="223">
        <v>5511</v>
      </c>
      <c r="E90" s="224" t="s">
        <v>283</v>
      </c>
      <c r="F90" s="225" t="s">
        <v>13</v>
      </c>
      <c r="G90" s="226" t="s">
        <v>187</v>
      </c>
      <c r="H90" s="227">
        <f t="shared" si="2"/>
        <v>0.2</v>
      </c>
      <c r="I90" s="228">
        <v>0.2</v>
      </c>
      <c r="J90" s="229"/>
      <c r="K90" s="230">
        <f t="shared" si="3"/>
        <v>0.2</v>
      </c>
      <c r="L90" s="228">
        <v>0.2</v>
      </c>
      <c r="M90" s="229"/>
      <c r="O90" s="45"/>
    </row>
    <row r="91" spans="2:15" x14ac:dyDescent="0.2">
      <c r="B91" s="221">
        <v>79</v>
      </c>
      <c r="C91" s="222" t="s">
        <v>310</v>
      </c>
      <c r="D91" s="223">
        <v>5513</v>
      </c>
      <c r="E91" s="224" t="s">
        <v>275</v>
      </c>
      <c r="F91" s="225" t="s">
        <v>13</v>
      </c>
      <c r="G91" s="226" t="s">
        <v>187</v>
      </c>
      <c r="H91" s="227">
        <f t="shared" si="2"/>
        <v>2.9</v>
      </c>
      <c r="I91" s="228">
        <v>2.9</v>
      </c>
      <c r="J91" s="229"/>
      <c r="K91" s="230">
        <f t="shared" si="3"/>
        <v>2.9</v>
      </c>
      <c r="L91" s="228">
        <v>2.9</v>
      </c>
      <c r="M91" s="229"/>
      <c r="O91" s="45"/>
    </row>
    <row r="92" spans="2:15" x14ac:dyDescent="0.2">
      <c r="B92" s="221">
        <v>80</v>
      </c>
      <c r="C92" s="222" t="s">
        <v>286</v>
      </c>
      <c r="D92" s="223">
        <v>5525</v>
      </c>
      <c r="E92" s="224" t="s">
        <v>261</v>
      </c>
      <c r="F92" s="225" t="s">
        <v>13</v>
      </c>
      <c r="G92" s="226" t="s">
        <v>187</v>
      </c>
      <c r="H92" s="227">
        <f t="shared" si="2"/>
        <v>0.7</v>
      </c>
      <c r="I92" s="228">
        <v>0.7</v>
      </c>
      <c r="J92" s="229"/>
      <c r="K92" s="230">
        <f t="shared" si="3"/>
        <v>0.7</v>
      </c>
      <c r="L92" s="228">
        <v>0.7</v>
      </c>
      <c r="M92" s="229"/>
      <c r="O92" s="45"/>
    </row>
    <row r="93" spans="2:15" x14ac:dyDescent="0.2">
      <c r="B93" s="221">
        <v>81</v>
      </c>
      <c r="C93" s="222" t="s">
        <v>387</v>
      </c>
      <c r="D93" s="223">
        <v>5526</v>
      </c>
      <c r="E93" s="224" t="s">
        <v>388</v>
      </c>
      <c r="F93" s="225" t="s">
        <v>13</v>
      </c>
      <c r="G93" s="226" t="s">
        <v>187</v>
      </c>
      <c r="H93" s="227">
        <f t="shared" si="2"/>
        <v>0.1</v>
      </c>
      <c r="I93" s="228">
        <v>0.1</v>
      </c>
      <c r="J93" s="229"/>
      <c r="K93" s="230">
        <f t="shared" si="3"/>
        <v>0.1</v>
      </c>
      <c r="L93" s="228">
        <v>0.1</v>
      </c>
      <c r="M93" s="229"/>
      <c r="O93" s="45"/>
    </row>
    <row r="94" spans="2:15" x14ac:dyDescent="0.2">
      <c r="B94" s="221">
        <v>82</v>
      </c>
      <c r="C94" s="222" t="s">
        <v>307</v>
      </c>
      <c r="D94" s="223">
        <v>5528</v>
      </c>
      <c r="E94" s="224" t="s">
        <v>266</v>
      </c>
      <c r="F94" s="225" t="s">
        <v>13</v>
      </c>
      <c r="G94" s="226" t="s">
        <v>187</v>
      </c>
      <c r="H94" s="227">
        <f t="shared" si="2"/>
        <v>0.4</v>
      </c>
      <c r="I94" s="228">
        <v>0.4</v>
      </c>
      <c r="J94" s="229"/>
      <c r="K94" s="230">
        <f t="shared" si="3"/>
        <v>0.4</v>
      </c>
      <c r="L94" s="228">
        <v>0.4</v>
      </c>
      <c r="M94" s="229"/>
      <c r="O94" s="45"/>
    </row>
    <row r="95" spans="2:15" x14ac:dyDescent="0.2">
      <c r="B95" s="221">
        <v>83</v>
      </c>
      <c r="C95" s="222" t="s">
        <v>287</v>
      </c>
      <c r="D95" s="223">
        <v>5529</v>
      </c>
      <c r="E95" s="242" t="s">
        <v>262</v>
      </c>
      <c r="F95" s="225" t="s">
        <v>13</v>
      </c>
      <c r="G95" s="242" t="s">
        <v>187</v>
      </c>
      <c r="H95" s="227">
        <f t="shared" si="2"/>
        <v>0.3</v>
      </c>
      <c r="I95" s="228">
        <v>0.3</v>
      </c>
      <c r="J95" s="229"/>
      <c r="K95" s="230">
        <f t="shared" si="3"/>
        <v>0.3</v>
      </c>
      <c r="L95" s="228">
        <v>0.3</v>
      </c>
      <c r="M95" s="229"/>
      <c r="O95" s="45"/>
    </row>
    <row r="96" spans="2:15" x14ac:dyDescent="0.2">
      <c r="B96" s="221">
        <v>84</v>
      </c>
      <c r="C96" s="233" t="s">
        <v>331</v>
      </c>
      <c r="D96" s="223">
        <v>5531</v>
      </c>
      <c r="E96" s="242" t="s">
        <v>332</v>
      </c>
      <c r="F96" s="225" t="s">
        <v>13</v>
      </c>
      <c r="G96" s="242" t="s">
        <v>187</v>
      </c>
      <c r="H96" s="227">
        <f t="shared" si="2"/>
        <v>0.8</v>
      </c>
      <c r="I96" s="228">
        <v>0.8</v>
      </c>
      <c r="J96" s="229"/>
      <c r="K96" s="230">
        <f t="shared" si="3"/>
        <v>0.8</v>
      </c>
      <c r="L96" s="228">
        <v>0.8</v>
      </c>
      <c r="M96" s="229"/>
      <c r="O96" s="45"/>
    </row>
    <row r="97" spans="2:15" x14ac:dyDescent="0.2">
      <c r="B97" s="221">
        <v>85</v>
      </c>
      <c r="C97" s="222" t="s">
        <v>334</v>
      </c>
      <c r="D97" s="223">
        <v>5532</v>
      </c>
      <c r="E97" s="242" t="s">
        <v>333</v>
      </c>
      <c r="F97" s="225" t="s">
        <v>13</v>
      </c>
      <c r="G97" s="243" t="s">
        <v>187</v>
      </c>
      <c r="H97" s="227">
        <f t="shared" si="2"/>
        <v>0.5</v>
      </c>
      <c r="I97" s="228">
        <v>0.5</v>
      </c>
      <c r="J97" s="229"/>
      <c r="K97" s="230">
        <f t="shared" si="3"/>
        <v>0.5</v>
      </c>
      <c r="L97" s="228">
        <v>0.5</v>
      </c>
      <c r="M97" s="229"/>
      <c r="O97" s="45"/>
    </row>
    <row r="98" spans="2:15" x14ac:dyDescent="0.2">
      <c r="B98" s="221">
        <v>86</v>
      </c>
      <c r="C98" s="222" t="s">
        <v>389</v>
      </c>
      <c r="D98" s="223">
        <v>5534</v>
      </c>
      <c r="E98" s="242" t="s">
        <v>390</v>
      </c>
      <c r="F98" s="225" t="s">
        <v>13</v>
      </c>
      <c r="G98" s="243" t="s">
        <v>187</v>
      </c>
      <c r="H98" s="227">
        <f t="shared" si="2"/>
        <v>1.6</v>
      </c>
      <c r="I98" s="228">
        <v>1.6</v>
      </c>
      <c r="J98" s="229"/>
      <c r="K98" s="230">
        <f t="shared" si="3"/>
        <v>1.6</v>
      </c>
      <c r="L98" s="228">
        <v>1.6</v>
      </c>
      <c r="M98" s="229"/>
      <c r="O98" s="45"/>
    </row>
    <row r="99" spans="2:15" x14ac:dyDescent="0.2">
      <c r="B99" s="221">
        <v>87</v>
      </c>
      <c r="C99" s="241" t="s">
        <v>319</v>
      </c>
      <c r="D99" s="223">
        <v>9011</v>
      </c>
      <c r="E99" s="242" t="s">
        <v>320</v>
      </c>
      <c r="F99" s="225" t="s">
        <v>13</v>
      </c>
      <c r="G99" s="243" t="s">
        <v>187</v>
      </c>
      <c r="H99" s="227">
        <f t="shared" si="2"/>
        <v>0.9</v>
      </c>
      <c r="I99" s="228">
        <v>0.9</v>
      </c>
      <c r="J99" s="229"/>
      <c r="K99" s="230">
        <f t="shared" si="3"/>
        <v>0.9</v>
      </c>
      <c r="L99" s="228">
        <v>0.9</v>
      </c>
      <c r="M99" s="229"/>
      <c r="O99" s="45"/>
    </row>
    <row r="100" spans="2:15" x14ac:dyDescent="0.2">
      <c r="B100" s="197">
        <v>88</v>
      </c>
      <c r="C100" s="244" t="s">
        <v>201</v>
      </c>
      <c r="D100" s="199">
        <v>2004</v>
      </c>
      <c r="E100" s="245" t="s">
        <v>2</v>
      </c>
      <c r="F100" s="246" t="s">
        <v>12</v>
      </c>
      <c r="G100" s="247" t="s">
        <v>187</v>
      </c>
      <c r="H100" s="248">
        <f t="shared" si="2"/>
        <v>6.7</v>
      </c>
      <c r="I100" s="249">
        <v>6.7</v>
      </c>
      <c r="J100" s="250"/>
      <c r="K100" s="251">
        <f t="shared" si="3"/>
        <v>6.7</v>
      </c>
      <c r="L100" s="249">
        <v>6.7</v>
      </c>
      <c r="M100" s="250"/>
      <c r="O100" s="45"/>
    </row>
    <row r="101" spans="2:15" x14ac:dyDescent="0.2">
      <c r="B101" s="221">
        <v>89</v>
      </c>
      <c r="C101" s="222" t="s">
        <v>77</v>
      </c>
      <c r="D101" s="223">
        <v>3102</v>
      </c>
      <c r="E101" s="224" t="s">
        <v>98</v>
      </c>
      <c r="F101" s="225" t="s">
        <v>12</v>
      </c>
      <c r="G101" s="226" t="s">
        <v>187</v>
      </c>
      <c r="H101" s="227">
        <f t="shared" si="2"/>
        <v>3</v>
      </c>
      <c r="I101" s="228">
        <v>3</v>
      </c>
      <c r="J101" s="229"/>
      <c r="K101" s="230">
        <f t="shared" si="3"/>
        <v>3</v>
      </c>
      <c r="L101" s="228">
        <v>3</v>
      </c>
      <c r="M101" s="229"/>
      <c r="O101" s="45"/>
    </row>
    <row r="102" spans="2:15" x14ac:dyDescent="0.2">
      <c r="B102" s="221">
        <v>90</v>
      </c>
      <c r="C102" s="222" t="s">
        <v>65</v>
      </c>
      <c r="D102" s="223">
        <v>3103</v>
      </c>
      <c r="E102" s="224" t="s">
        <v>99</v>
      </c>
      <c r="F102" s="225" t="s">
        <v>12</v>
      </c>
      <c r="G102" s="226" t="s">
        <v>187</v>
      </c>
      <c r="H102" s="227">
        <f t="shared" si="2"/>
        <v>1.6</v>
      </c>
      <c r="I102" s="228">
        <v>1.6</v>
      </c>
      <c r="J102" s="229"/>
      <c r="K102" s="230">
        <f t="shared" si="3"/>
        <v>1.6</v>
      </c>
      <c r="L102" s="228">
        <v>1.6</v>
      </c>
      <c r="M102" s="229"/>
      <c r="O102" s="45"/>
    </row>
    <row r="103" spans="2:15" x14ac:dyDescent="0.2">
      <c r="B103" s="221">
        <v>91</v>
      </c>
      <c r="C103" s="222" t="s">
        <v>48</v>
      </c>
      <c r="D103" s="223">
        <v>3104</v>
      </c>
      <c r="E103" s="224" t="s">
        <v>100</v>
      </c>
      <c r="F103" s="225" t="s">
        <v>12</v>
      </c>
      <c r="G103" s="226" t="s">
        <v>187</v>
      </c>
      <c r="H103" s="227">
        <f t="shared" si="2"/>
        <v>5.0999999999999996</v>
      </c>
      <c r="I103" s="228">
        <v>5.0999999999999996</v>
      </c>
      <c r="J103" s="229"/>
      <c r="K103" s="230">
        <f t="shared" si="3"/>
        <v>5.0999999999999996</v>
      </c>
      <c r="L103" s="228">
        <v>5.0999999999999996</v>
      </c>
      <c r="M103" s="229"/>
      <c r="O103" s="45"/>
    </row>
    <row r="104" spans="2:15" x14ac:dyDescent="0.2">
      <c r="B104" s="221">
        <v>92</v>
      </c>
      <c r="C104" s="222" t="s">
        <v>71</v>
      </c>
      <c r="D104" s="223">
        <v>3105</v>
      </c>
      <c r="E104" s="224" t="s">
        <v>101</v>
      </c>
      <c r="F104" s="225" t="s">
        <v>12</v>
      </c>
      <c r="G104" s="226" t="s">
        <v>187</v>
      </c>
      <c r="H104" s="227">
        <f t="shared" si="2"/>
        <v>3.5</v>
      </c>
      <c r="I104" s="228">
        <v>3.5</v>
      </c>
      <c r="J104" s="229"/>
      <c r="K104" s="230">
        <f t="shared" si="3"/>
        <v>3.5</v>
      </c>
      <c r="L104" s="228">
        <v>3.5</v>
      </c>
      <c r="M104" s="229"/>
      <c r="O104" s="45"/>
    </row>
    <row r="105" spans="2:15" x14ac:dyDescent="0.2">
      <c r="B105" s="221">
        <v>93</v>
      </c>
      <c r="C105" s="222" t="s">
        <v>66</v>
      </c>
      <c r="D105" s="223">
        <v>3109</v>
      </c>
      <c r="E105" s="224" t="s">
        <v>103</v>
      </c>
      <c r="F105" s="225" t="s">
        <v>12</v>
      </c>
      <c r="G105" s="226" t="s">
        <v>187</v>
      </c>
      <c r="H105" s="227">
        <f t="shared" si="2"/>
        <v>3.2</v>
      </c>
      <c r="I105" s="228">
        <v>3.2</v>
      </c>
      <c r="J105" s="229"/>
      <c r="K105" s="230">
        <f t="shared" si="3"/>
        <v>3.2</v>
      </c>
      <c r="L105" s="228">
        <v>3.2</v>
      </c>
      <c r="M105" s="229"/>
      <c r="O105" s="45"/>
    </row>
    <row r="106" spans="2:15" x14ac:dyDescent="0.2">
      <c r="B106" s="221">
        <v>94</v>
      </c>
      <c r="C106" s="222" t="s">
        <v>76</v>
      </c>
      <c r="D106" s="223">
        <v>3111</v>
      </c>
      <c r="E106" s="224" t="s">
        <v>104</v>
      </c>
      <c r="F106" s="225" t="s">
        <v>12</v>
      </c>
      <c r="G106" s="226" t="s">
        <v>187</v>
      </c>
      <c r="H106" s="227">
        <f t="shared" si="2"/>
        <v>0.9</v>
      </c>
      <c r="I106" s="228">
        <v>0.9</v>
      </c>
      <c r="J106" s="229"/>
      <c r="K106" s="230">
        <f t="shared" si="3"/>
        <v>0.9</v>
      </c>
      <c r="L106" s="228">
        <v>0.9</v>
      </c>
      <c r="M106" s="229"/>
      <c r="O106" s="45"/>
    </row>
    <row r="107" spans="2:15" x14ac:dyDescent="0.2">
      <c r="B107" s="221">
        <v>95</v>
      </c>
      <c r="C107" s="222" t="s">
        <v>62</v>
      </c>
      <c r="D107" s="223">
        <v>3112</v>
      </c>
      <c r="E107" s="224" t="s">
        <v>105</v>
      </c>
      <c r="F107" s="225" t="s">
        <v>12</v>
      </c>
      <c r="G107" s="226" t="s">
        <v>187</v>
      </c>
      <c r="H107" s="227">
        <f t="shared" si="2"/>
        <v>3.5</v>
      </c>
      <c r="I107" s="228">
        <v>3.5</v>
      </c>
      <c r="J107" s="229"/>
      <c r="K107" s="230">
        <f t="shared" si="3"/>
        <v>3.5</v>
      </c>
      <c r="L107" s="228">
        <v>3.5</v>
      </c>
      <c r="M107" s="229"/>
      <c r="O107" s="45"/>
    </row>
    <row r="108" spans="2:15" x14ac:dyDescent="0.2">
      <c r="B108" s="221">
        <v>96</v>
      </c>
      <c r="C108" s="222" t="s">
        <v>68</v>
      </c>
      <c r="D108" s="223">
        <v>3113</v>
      </c>
      <c r="E108" s="224" t="s">
        <v>106</v>
      </c>
      <c r="F108" s="225" t="s">
        <v>12</v>
      </c>
      <c r="G108" s="226" t="s">
        <v>187</v>
      </c>
      <c r="H108" s="227">
        <f t="shared" si="2"/>
        <v>3.4</v>
      </c>
      <c r="I108" s="228">
        <v>3.4</v>
      </c>
      <c r="J108" s="229"/>
      <c r="K108" s="230">
        <f t="shared" si="3"/>
        <v>3.4</v>
      </c>
      <c r="L108" s="228">
        <v>3.4</v>
      </c>
      <c r="M108" s="229"/>
      <c r="O108" s="45"/>
    </row>
    <row r="109" spans="2:15" x14ac:dyDescent="0.2">
      <c r="B109" s="221">
        <v>97</v>
      </c>
      <c r="C109" s="222" t="s">
        <v>51</v>
      </c>
      <c r="D109" s="223">
        <v>3115</v>
      </c>
      <c r="E109" s="224" t="s">
        <v>107</v>
      </c>
      <c r="F109" s="225" t="s">
        <v>12</v>
      </c>
      <c r="G109" s="226" t="s">
        <v>187</v>
      </c>
      <c r="H109" s="227">
        <f t="shared" si="2"/>
        <v>3.4</v>
      </c>
      <c r="I109" s="228">
        <v>3.4</v>
      </c>
      <c r="J109" s="229"/>
      <c r="K109" s="230">
        <f t="shared" si="3"/>
        <v>3.4</v>
      </c>
      <c r="L109" s="228">
        <v>3.4</v>
      </c>
      <c r="M109" s="229"/>
      <c r="O109" s="45"/>
    </row>
    <row r="110" spans="2:15" x14ac:dyDescent="0.2">
      <c r="B110" s="221">
        <v>98</v>
      </c>
      <c r="C110" s="222" t="s">
        <v>40</v>
      </c>
      <c r="D110" s="223">
        <v>3116</v>
      </c>
      <c r="E110" s="224" t="s">
        <v>108</v>
      </c>
      <c r="F110" s="225" t="s">
        <v>12</v>
      </c>
      <c r="G110" s="226" t="s">
        <v>187</v>
      </c>
      <c r="H110" s="227">
        <f t="shared" si="2"/>
        <v>2.1</v>
      </c>
      <c r="I110" s="228">
        <v>2.1</v>
      </c>
      <c r="J110" s="229"/>
      <c r="K110" s="230">
        <f t="shared" si="3"/>
        <v>2.1</v>
      </c>
      <c r="L110" s="228">
        <v>2.1</v>
      </c>
      <c r="M110" s="229"/>
      <c r="O110" s="45"/>
    </row>
    <row r="111" spans="2:15" x14ac:dyDescent="0.2">
      <c r="B111" s="221">
        <v>99</v>
      </c>
      <c r="C111" s="222" t="s">
        <v>44</v>
      </c>
      <c r="D111" s="223">
        <v>3117</v>
      </c>
      <c r="E111" s="224" t="s">
        <v>109</v>
      </c>
      <c r="F111" s="225" t="s">
        <v>12</v>
      </c>
      <c r="G111" s="226" t="s">
        <v>187</v>
      </c>
      <c r="H111" s="227">
        <f t="shared" si="2"/>
        <v>2.9</v>
      </c>
      <c r="I111" s="228">
        <v>2.9</v>
      </c>
      <c r="J111" s="229"/>
      <c r="K111" s="230">
        <f t="shared" si="3"/>
        <v>2.9</v>
      </c>
      <c r="L111" s="228">
        <v>2.9</v>
      </c>
      <c r="M111" s="229"/>
      <c r="O111" s="45"/>
    </row>
    <row r="112" spans="2:15" x14ac:dyDescent="0.2">
      <c r="B112" s="221">
        <v>100</v>
      </c>
      <c r="C112" s="222" t="s">
        <v>46</v>
      </c>
      <c r="D112" s="223">
        <v>3118</v>
      </c>
      <c r="E112" s="224" t="s">
        <v>110</v>
      </c>
      <c r="F112" s="225" t="s">
        <v>12</v>
      </c>
      <c r="G112" s="226" t="s">
        <v>187</v>
      </c>
      <c r="H112" s="227">
        <f t="shared" si="2"/>
        <v>3.8</v>
      </c>
      <c r="I112" s="228">
        <v>3.8</v>
      </c>
      <c r="J112" s="229"/>
      <c r="K112" s="230">
        <f t="shared" si="3"/>
        <v>3.8</v>
      </c>
      <c r="L112" s="228">
        <v>3.8</v>
      </c>
      <c r="M112" s="229"/>
      <c r="O112" s="45"/>
    </row>
    <row r="113" spans="2:15" x14ac:dyDescent="0.2">
      <c r="B113" s="221">
        <v>101</v>
      </c>
      <c r="C113" s="222" t="s">
        <v>73</v>
      </c>
      <c r="D113" s="223">
        <v>3119</v>
      </c>
      <c r="E113" s="224" t="s">
        <v>111</v>
      </c>
      <c r="F113" s="225" t="s">
        <v>12</v>
      </c>
      <c r="G113" s="226" t="s">
        <v>187</v>
      </c>
      <c r="H113" s="227">
        <f t="shared" si="2"/>
        <v>2.2999999999999998</v>
      </c>
      <c r="I113" s="228">
        <v>2.2999999999999998</v>
      </c>
      <c r="J113" s="229"/>
      <c r="K113" s="230">
        <f t="shared" si="3"/>
        <v>2.2999999999999998</v>
      </c>
      <c r="L113" s="228">
        <v>2.2999999999999998</v>
      </c>
      <c r="M113" s="229"/>
      <c r="O113" s="45"/>
    </row>
    <row r="114" spans="2:15" x14ac:dyDescent="0.2">
      <c r="B114" s="221">
        <v>102</v>
      </c>
      <c r="C114" s="222" t="s">
        <v>43</v>
      </c>
      <c r="D114" s="223">
        <v>3121</v>
      </c>
      <c r="E114" s="224" t="s">
        <v>112</v>
      </c>
      <c r="F114" s="225" t="s">
        <v>12</v>
      </c>
      <c r="G114" s="226" t="s">
        <v>187</v>
      </c>
      <c r="H114" s="227">
        <f t="shared" si="2"/>
        <v>3.1</v>
      </c>
      <c r="I114" s="228">
        <v>3.1</v>
      </c>
      <c r="J114" s="229"/>
      <c r="K114" s="230">
        <f t="shared" si="3"/>
        <v>3.1</v>
      </c>
      <c r="L114" s="228">
        <v>3.1</v>
      </c>
      <c r="M114" s="229"/>
      <c r="O114" s="45"/>
    </row>
    <row r="115" spans="2:15" x14ac:dyDescent="0.2">
      <c r="B115" s="221">
        <v>103</v>
      </c>
      <c r="C115" s="222" t="s">
        <v>74</v>
      </c>
      <c r="D115" s="223">
        <v>3122</v>
      </c>
      <c r="E115" s="224" t="s">
        <v>113</v>
      </c>
      <c r="F115" s="225" t="s">
        <v>12</v>
      </c>
      <c r="G115" s="226" t="s">
        <v>187</v>
      </c>
      <c r="H115" s="227">
        <f t="shared" si="2"/>
        <v>3.3</v>
      </c>
      <c r="I115" s="228">
        <v>3.3</v>
      </c>
      <c r="J115" s="229"/>
      <c r="K115" s="230">
        <f t="shared" si="3"/>
        <v>3.3</v>
      </c>
      <c r="L115" s="228">
        <v>3.3</v>
      </c>
      <c r="M115" s="229"/>
      <c r="O115" s="45"/>
    </row>
    <row r="116" spans="2:15" x14ac:dyDescent="0.2">
      <c r="B116" s="221">
        <v>104</v>
      </c>
      <c r="C116" s="222" t="s">
        <v>53</v>
      </c>
      <c r="D116" s="223">
        <v>3123</v>
      </c>
      <c r="E116" s="224" t="s">
        <v>114</v>
      </c>
      <c r="F116" s="225" t="s">
        <v>12</v>
      </c>
      <c r="G116" s="226" t="s">
        <v>187</v>
      </c>
      <c r="H116" s="227">
        <f t="shared" si="2"/>
        <v>3.3</v>
      </c>
      <c r="I116" s="228">
        <v>3.3</v>
      </c>
      <c r="J116" s="229"/>
      <c r="K116" s="230">
        <f t="shared" si="3"/>
        <v>3.3</v>
      </c>
      <c r="L116" s="228">
        <v>3.3</v>
      </c>
      <c r="M116" s="229"/>
      <c r="O116" s="45"/>
    </row>
    <row r="117" spans="2:15" x14ac:dyDescent="0.2">
      <c r="B117" s="221">
        <v>105</v>
      </c>
      <c r="C117" s="222" t="s">
        <v>64</v>
      </c>
      <c r="D117" s="223">
        <v>3125</v>
      </c>
      <c r="E117" s="239" t="s">
        <v>115</v>
      </c>
      <c r="F117" s="225" t="s">
        <v>12</v>
      </c>
      <c r="G117" s="226" t="s">
        <v>187</v>
      </c>
      <c r="H117" s="227">
        <f t="shared" si="2"/>
        <v>3.3</v>
      </c>
      <c r="I117" s="228">
        <v>3.3</v>
      </c>
      <c r="J117" s="229"/>
      <c r="K117" s="230">
        <f t="shared" si="3"/>
        <v>3.3</v>
      </c>
      <c r="L117" s="228">
        <v>3.3</v>
      </c>
      <c r="M117" s="229"/>
      <c r="O117" s="45"/>
    </row>
    <row r="118" spans="2:15" x14ac:dyDescent="0.2">
      <c r="B118" s="221">
        <v>106</v>
      </c>
      <c r="C118" s="222" t="s">
        <v>61</v>
      </c>
      <c r="D118" s="223">
        <v>3203</v>
      </c>
      <c r="E118" s="224" t="s">
        <v>118</v>
      </c>
      <c r="F118" s="225" t="s">
        <v>12</v>
      </c>
      <c r="G118" s="226" t="s">
        <v>187</v>
      </c>
      <c r="H118" s="227">
        <f t="shared" si="2"/>
        <v>5</v>
      </c>
      <c r="I118" s="228">
        <v>5</v>
      </c>
      <c r="J118" s="229"/>
      <c r="K118" s="230">
        <f t="shared" si="3"/>
        <v>5</v>
      </c>
      <c r="L118" s="228">
        <v>5</v>
      </c>
      <c r="M118" s="229"/>
      <c r="O118" s="45"/>
    </row>
    <row r="119" spans="2:15" x14ac:dyDescent="0.2">
      <c r="B119" s="221">
        <v>107</v>
      </c>
      <c r="C119" s="222" t="s">
        <v>181</v>
      </c>
      <c r="D119" s="223">
        <v>3209</v>
      </c>
      <c r="E119" s="224" t="s">
        <v>120</v>
      </c>
      <c r="F119" s="225" t="s">
        <v>12</v>
      </c>
      <c r="G119" s="226" t="s">
        <v>187</v>
      </c>
      <c r="H119" s="227">
        <f t="shared" si="2"/>
        <v>3.3</v>
      </c>
      <c r="I119" s="228">
        <v>3.3</v>
      </c>
      <c r="J119" s="229"/>
      <c r="K119" s="230">
        <f t="shared" si="3"/>
        <v>3.3</v>
      </c>
      <c r="L119" s="228">
        <v>3.3</v>
      </c>
      <c r="M119" s="229"/>
      <c r="O119" s="45"/>
    </row>
    <row r="120" spans="2:15" x14ac:dyDescent="0.2">
      <c r="B120" s="221">
        <v>108</v>
      </c>
      <c r="C120" s="222" t="s">
        <v>63</v>
      </c>
      <c r="D120" s="223">
        <v>3214</v>
      </c>
      <c r="E120" s="224" t="s">
        <v>121</v>
      </c>
      <c r="F120" s="225" t="s">
        <v>12</v>
      </c>
      <c r="G120" s="226" t="s">
        <v>187</v>
      </c>
      <c r="H120" s="227">
        <f t="shared" si="2"/>
        <v>3.4</v>
      </c>
      <c r="I120" s="228">
        <v>3.4</v>
      </c>
      <c r="J120" s="229"/>
      <c r="K120" s="230">
        <f t="shared" si="3"/>
        <v>3.4</v>
      </c>
      <c r="L120" s="228">
        <v>3.4</v>
      </c>
      <c r="M120" s="229"/>
      <c r="O120" s="45"/>
    </row>
    <row r="121" spans="2:15" x14ac:dyDescent="0.2">
      <c r="B121" s="221">
        <v>109</v>
      </c>
      <c r="C121" s="222" t="s">
        <v>60</v>
      </c>
      <c r="D121" s="223">
        <v>3216</v>
      </c>
      <c r="E121" s="224" t="s">
        <v>122</v>
      </c>
      <c r="F121" s="225" t="s">
        <v>12</v>
      </c>
      <c r="G121" s="226" t="s">
        <v>187</v>
      </c>
      <c r="H121" s="227">
        <f t="shared" si="2"/>
        <v>3.2</v>
      </c>
      <c r="I121" s="228">
        <v>3.2</v>
      </c>
      <c r="J121" s="229"/>
      <c r="K121" s="230">
        <f t="shared" si="3"/>
        <v>3.2</v>
      </c>
      <c r="L121" s="228">
        <v>3.2</v>
      </c>
      <c r="M121" s="229"/>
      <c r="O121" s="45"/>
    </row>
    <row r="122" spans="2:15" x14ac:dyDescent="0.2">
      <c r="B122" s="221">
        <v>110</v>
      </c>
      <c r="C122" s="222" t="s">
        <v>57</v>
      </c>
      <c r="D122" s="223">
        <v>3217</v>
      </c>
      <c r="E122" s="224" t="s">
        <v>123</v>
      </c>
      <c r="F122" s="234" t="s">
        <v>12</v>
      </c>
      <c r="G122" s="226" t="s">
        <v>187</v>
      </c>
      <c r="H122" s="227">
        <f t="shared" si="2"/>
        <v>3</v>
      </c>
      <c r="I122" s="228">
        <v>3</v>
      </c>
      <c r="J122" s="229"/>
      <c r="K122" s="230">
        <f t="shared" si="3"/>
        <v>3</v>
      </c>
      <c r="L122" s="228">
        <v>3</v>
      </c>
      <c r="M122" s="229"/>
      <c r="O122" s="45"/>
    </row>
    <row r="123" spans="2:15" x14ac:dyDescent="0.2">
      <c r="B123" s="221">
        <v>111</v>
      </c>
      <c r="C123" s="235" t="s">
        <v>75</v>
      </c>
      <c r="D123" s="223">
        <v>3218</v>
      </c>
      <c r="E123" s="224" t="s">
        <v>124</v>
      </c>
      <c r="F123" s="225" t="s">
        <v>12</v>
      </c>
      <c r="G123" s="226" t="s">
        <v>187</v>
      </c>
      <c r="H123" s="227">
        <f t="shared" si="2"/>
        <v>5.8</v>
      </c>
      <c r="I123" s="228">
        <v>5.8</v>
      </c>
      <c r="J123" s="229"/>
      <c r="K123" s="230">
        <f t="shared" si="3"/>
        <v>5.8</v>
      </c>
      <c r="L123" s="228">
        <v>5.8</v>
      </c>
      <c r="M123" s="229"/>
      <c r="O123" s="45"/>
    </row>
    <row r="124" spans="2:15" x14ac:dyDescent="0.2">
      <c r="B124" s="221">
        <v>112</v>
      </c>
      <c r="C124" s="222" t="s">
        <v>88</v>
      </c>
      <c r="D124" s="223">
        <v>3220</v>
      </c>
      <c r="E124" s="224" t="s">
        <v>125</v>
      </c>
      <c r="F124" s="225" t="s">
        <v>12</v>
      </c>
      <c r="G124" s="226" t="s">
        <v>187</v>
      </c>
      <c r="H124" s="227">
        <f t="shared" si="2"/>
        <v>5.5</v>
      </c>
      <c r="I124" s="228">
        <v>5.5</v>
      </c>
      <c r="J124" s="229"/>
      <c r="K124" s="230">
        <f t="shared" si="3"/>
        <v>5.5</v>
      </c>
      <c r="L124" s="228">
        <v>5.5</v>
      </c>
      <c r="M124" s="229"/>
      <c r="O124" s="45"/>
    </row>
    <row r="125" spans="2:15" x14ac:dyDescent="0.2">
      <c r="B125" s="221">
        <v>113</v>
      </c>
      <c r="C125" s="222" t="s">
        <v>45</v>
      </c>
      <c r="D125" s="223">
        <v>3401</v>
      </c>
      <c r="E125" s="224" t="s">
        <v>128</v>
      </c>
      <c r="F125" s="225" t="s">
        <v>12</v>
      </c>
      <c r="G125" s="226" t="s">
        <v>187</v>
      </c>
      <c r="H125" s="227">
        <f t="shared" si="2"/>
        <v>3.2</v>
      </c>
      <c r="I125" s="228">
        <v>3.2</v>
      </c>
      <c r="J125" s="229"/>
      <c r="K125" s="230">
        <f t="shared" si="3"/>
        <v>3.2</v>
      </c>
      <c r="L125" s="228">
        <v>3.2</v>
      </c>
      <c r="M125" s="229"/>
      <c r="O125" s="45"/>
    </row>
    <row r="126" spans="2:15" x14ac:dyDescent="0.2">
      <c r="B126" s="221">
        <v>114</v>
      </c>
      <c r="C126" s="222" t="s">
        <v>180</v>
      </c>
      <c r="D126" s="223">
        <v>3404</v>
      </c>
      <c r="E126" s="224" t="s">
        <v>130</v>
      </c>
      <c r="F126" s="225" t="s">
        <v>12</v>
      </c>
      <c r="G126" s="226" t="s">
        <v>187</v>
      </c>
      <c r="H126" s="227">
        <f t="shared" si="2"/>
        <v>3.8</v>
      </c>
      <c r="I126" s="228">
        <v>3.8</v>
      </c>
      <c r="J126" s="229"/>
      <c r="K126" s="230">
        <f t="shared" si="3"/>
        <v>3.8</v>
      </c>
      <c r="L126" s="228">
        <v>3.8</v>
      </c>
      <c r="M126" s="229"/>
      <c r="O126" s="45"/>
    </row>
    <row r="127" spans="2:15" x14ac:dyDescent="0.2">
      <c r="B127" s="221">
        <v>115</v>
      </c>
      <c r="C127" s="222" t="s">
        <v>47</v>
      </c>
      <c r="D127" s="223">
        <v>3407</v>
      </c>
      <c r="E127" s="224" t="s">
        <v>133</v>
      </c>
      <c r="F127" s="225" t="s">
        <v>12</v>
      </c>
      <c r="G127" s="226" t="s">
        <v>187</v>
      </c>
      <c r="H127" s="227">
        <f t="shared" si="2"/>
        <v>4</v>
      </c>
      <c r="I127" s="228">
        <v>4</v>
      </c>
      <c r="J127" s="229"/>
      <c r="K127" s="230">
        <f t="shared" si="3"/>
        <v>4</v>
      </c>
      <c r="L127" s="228">
        <v>4</v>
      </c>
      <c r="M127" s="229"/>
      <c r="O127" s="45"/>
    </row>
    <row r="128" spans="2:15" x14ac:dyDescent="0.2">
      <c r="B128" s="221">
        <v>116</v>
      </c>
      <c r="C128" s="222" t="s">
        <v>79</v>
      </c>
      <c r="D128" s="223">
        <v>3434</v>
      </c>
      <c r="E128" s="224" t="s">
        <v>139</v>
      </c>
      <c r="F128" s="237" t="s">
        <v>12</v>
      </c>
      <c r="G128" s="232" t="s">
        <v>188</v>
      </c>
      <c r="H128" s="227">
        <f t="shared" si="2"/>
        <v>32.5</v>
      </c>
      <c r="I128" s="228">
        <v>32.5</v>
      </c>
      <c r="J128" s="229"/>
      <c r="K128" s="230">
        <f t="shared" si="3"/>
        <v>32.5</v>
      </c>
      <c r="L128" s="228">
        <v>32.5</v>
      </c>
      <c r="M128" s="229"/>
      <c r="O128" s="45"/>
    </row>
    <row r="129" spans="2:15" x14ac:dyDescent="0.2">
      <c r="B129" s="221">
        <v>117</v>
      </c>
      <c r="C129" s="198" t="s">
        <v>228</v>
      </c>
      <c r="D129" s="223">
        <v>3459</v>
      </c>
      <c r="E129" s="224" t="s">
        <v>229</v>
      </c>
      <c r="F129" s="225" t="s">
        <v>12</v>
      </c>
      <c r="G129" s="226" t="s">
        <v>187</v>
      </c>
      <c r="H129" s="227">
        <f t="shared" si="2"/>
        <v>1.8</v>
      </c>
      <c r="I129" s="228">
        <v>1.8</v>
      </c>
      <c r="J129" s="229"/>
      <c r="K129" s="230">
        <f t="shared" si="3"/>
        <v>1.8</v>
      </c>
      <c r="L129" s="228">
        <v>1.8</v>
      </c>
      <c r="M129" s="229"/>
      <c r="O129" s="45"/>
    </row>
    <row r="130" spans="2:15" x14ac:dyDescent="0.2">
      <c r="B130" s="221">
        <v>118</v>
      </c>
      <c r="C130" s="222" t="s">
        <v>230</v>
      </c>
      <c r="D130" s="223">
        <v>3460</v>
      </c>
      <c r="E130" s="224" t="s">
        <v>231</v>
      </c>
      <c r="F130" s="225" t="s">
        <v>12</v>
      </c>
      <c r="G130" s="226" t="s">
        <v>187</v>
      </c>
      <c r="H130" s="227">
        <f t="shared" si="2"/>
        <v>2.1</v>
      </c>
      <c r="I130" s="228">
        <v>2.1</v>
      </c>
      <c r="J130" s="229"/>
      <c r="K130" s="230">
        <f t="shared" si="3"/>
        <v>2.1</v>
      </c>
      <c r="L130" s="228">
        <v>2.1</v>
      </c>
      <c r="M130" s="229"/>
      <c r="O130" s="45"/>
    </row>
    <row r="131" spans="2:15" x14ac:dyDescent="0.2">
      <c r="B131" s="221">
        <v>119</v>
      </c>
      <c r="C131" s="222" t="s">
        <v>232</v>
      </c>
      <c r="D131" s="223">
        <v>3490</v>
      </c>
      <c r="E131" s="224" t="s">
        <v>233</v>
      </c>
      <c r="F131" s="225" t="s">
        <v>12</v>
      </c>
      <c r="G131" s="226" t="s">
        <v>187</v>
      </c>
      <c r="H131" s="227">
        <f t="shared" si="2"/>
        <v>0.9</v>
      </c>
      <c r="I131" s="228">
        <v>0.9</v>
      </c>
      <c r="J131" s="229"/>
      <c r="K131" s="230">
        <f t="shared" si="3"/>
        <v>0.9</v>
      </c>
      <c r="L131" s="228">
        <v>0.9</v>
      </c>
      <c r="M131" s="229"/>
      <c r="O131" s="45"/>
    </row>
    <row r="132" spans="2:15" x14ac:dyDescent="0.2">
      <c r="B132" s="221">
        <v>120</v>
      </c>
      <c r="C132" s="222" t="s">
        <v>391</v>
      </c>
      <c r="D132" s="223">
        <v>3492</v>
      </c>
      <c r="E132" s="224" t="s">
        <v>392</v>
      </c>
      <c r="F132" s="225" t="s">
        <v>12</v>
      </c>
      <c r="G132" s="226" t="s">
        <v>187</v>
      </c>
      <c r="H132" s="227">
        <f t="shared" si="2"/>
        <v>2.5</v>
      </c>
      <c r="I132" s="228">
        <v>2.5</v>
      </c>
      <c r="J132" s="229"/>
      <c r="K132" s="230">
        <f t="shared" si="3"/>
        <v>2.5</v>
      </c>
      <c r="L132" s="228">
        <v>2.5</v>
      </c>
      <c r="M132" s="229"/>
      <c r="O132" s="45"/>
    </row>
    <row r="133" spans="2:15" x14ac:dyDescent="0.2">
      <c r="B133" s="221">
        <v>121</v>
      </c>
      <c r="C133" s="222" t="s">
        <v>22</v>
      </c>
      <c r="D133" s="223">
        <v>3501</v>
      </c>
      <c r="E133" s="224" t="s">
        <v>142</v>
      </c>
      <c r="F133" s="225" t="s">
        <v>12</v>
      </c>
      <c r="G133" s="226" t="s">
        <v>187</v>
      </c>
      <c r="H133" s="227">
        <f t="shared" si="2"/>
        <v>2.8</v>
      </c>
      <c r="I133" s="228">
        <v>2.8</v>
      </c>
      <c r="J133" s="229"/>
      <c r="K133" s="230">
        <f t="shared" si="3"/>
        <v>2.8</v>
      </c>
      <c r="L133" s="228">
        <v>2.8</v>
      </c>
      <c r="M133" s="229"/>
      <c r="O133" s="45"/>
    </row>
    <row r="134" spans="2:15" x14ac:dyDescent="0.2">
      <c r="B134" s="221">
        <v>122</v>
      </c>
      <c r="C134" s="233" t="s">
        <v>80</v>
      </c>
      <c r="D134" s="223">
        <v>3508</v>
      </c>
      <c r="E134" s="224" t="s">
        <v>144</v>
      </c>
      <c r="F134" s="225" t="s">
        <v>12</v>
      </c>
      <c r="G134" s="226" t="s">
        <v>187</v>
      </c>
      <c r="H134" s="227">
        <f t="shared" si="2"/>
        <v>11.7</v>
      </c>
      <c r="I134" s="228">
        <v>11.7</v>
      </c>
      <c r="J134" s="229"/>
      <c r="K134" s="230">
        <f t="shared" si="3"/>
        <v>11.7</v>
      </c>
      <c r="L134" s="228">
        <v>11.7</v>
      </c>
      <c r="M134" s="229"/>
      <c r="O134" s="45"/>
    </row>
    <row r="135" spans="2:15" x14ac:dyDescent="0.2">
      <c r="B135" s="221">
        <v>123</v>
      </c>
      <c r="C135" s="222" t="s">
        <v>54</v>
      </c>
      <c r="D135" s="223">
        <v>3619</v>
      </c>
      <c r="E135" s="224" t="s">
        <v>162</v>
      </c>
      <c r="F135" s="225" t="s">
        <v>12</v>
      </c>
      <c r="G135" s="226" t="s">
        <v>187</v>
      </c>
      <c r="H135" s="227">
        <f t="shared" si="2"/>
        <v>3.1</v>
      </c>
      <c r="I135" s="228">
        <v>3.1</v>
      </c>
      <c r="J135" s="229"/>
      <c r="K135" s="230">
        <f t="shared" si="3"/>
        <v>3.1</v>
      </c>
      <c r="L135" s="228">
        <v>3.1</v>
      </c>
      <c r="M135" s="229"/>
      <c r="O135" s="45"/>
    </row>
    <row r="136" spans="2:15" x14ac:dyDescent="0.2">
      <c r="B136" s="221">
        <v>124</v>
      </c>
      <c r="C136" s="222" t="s">
        <v>52</v>
      </c>
      <c r="D136" s="223">
        <v>3701</v>
      </c>
      <c r="E136" s="224" t="s">
        <v>171</v>
      </c>
      <c r="F136" s="225" t="s">
        <v>12</v>
      </c>
      <c r="G136" s="226" t="s">
        <v>187</v>
      </c>
      <c r="H136" s="227">
        <f t="shared" si="2"/>
        <v>2.1</v>
      </c>
      <c r="I136" s="228">
        <v>2.1</v>
      </c>
      <c r="J136" s="229"/>
      <c r="K136" s="230">
        <f t="shared" si="3"/>
        <v>2.1</v>
      </c>
      <c r="L136" s="228">
        <v>2.1</v>
      </c>
      <c r="M136" s="229"/>
      <c r="O136" s="45"/>
    </row>
    <row r="137" spans="2:15" x14ac:dyDescent="0.2">
      <c r="B137" s="221">
        <v>125</v>
      </c>
      <c r="C137" s="222" t="s">
        <v>69</v>
      </c>
      <c r="D137" s="223">
        <v>3703</v>
      </c>
      <c r="E137" s="224" t="s">
        <v>173</v>
      </c>
      <c r="F137" s="225" t="s">
        <v>12</v>
      </c>
      <c r="G137" s="226" t="s">
        <v>187</v>
      </c>
      <c r="H137" s="227">
        <f t="shared" si="2"/>
        <v>1.3</v>
      </c>
      <c r="I137" s="228">
        <v>1.3</v>
      </c>
      <c r="J137" s="229"/>
      <c r="K137" s="230">
        <f t="shared" si="3"/>
        <v>1.3</v>
      </c>
      <c r="L137" s="228">
        <v>1.3</v>
      </c>
      <c r="M137" s="229"/>
      <c r="O137" s="45"/>
    </row>
    <row r="138" spans="2:15" x14ac:dyDescent="0.2">
      <c r="B138" s="221">
        <v>126</v>
      </c>
      <c r="C138" s="222" t="s">
        <v>55</v>
      </c>
      <c r="D138" s="223">
        <v>3706</v>
      </c>
      <c r="E138" s="224" t="s">
        <v>174</v>
      </c>
      <c r="F138" s="225" t="s">
        <v>12</v>
      </c>
      <c r="G138" s="226" t="s">
        <v>187</v>
      </c>
      <c r="H138" s="227">
        <f t="shared" si="2"/>
        <v>1.7</v>
      </c>
      <c r="I138" s="228">
        <v>1.7</v>
      </c>
      <c r="J138" s="229"/>
      <c r="K138" s="230">
        <f t="shared" si="3"/>
        <v>1.7</v>
      </c>
      <c r="L138" s="228">
        <v>1.7</v>
      </c>
      <c r="M138" s="229"/>
      <c r="O138" s="45"/>
    </row>
    <row r="139" spans="2:15" x14ac:dyDescent="0.2">
      <c r="B139" s="221">
        <v>127</v>
      </c>
      <c r="C139" s="222" t="s">
        <v>59</v>
      </c>
      <c r="D139" s="223">
        <v>3707</v>
      </c>
      <c r="E139" s="224" t="s">
        <v>175</v>
      </c>
      <c r="F139" s="225" t="s">
        <v>12</v>
      </c>
      <c r="G139" s="226" t="s">
        <v>187</v>
      </c>
      <c r="H139" s="227">
        <f t="shared" si="2"/>
        <v>1.5</v>
      </c>
      <c r="I139" s="228">
        <v>1.5</v>
      </c>
      <c r="J139" s="229"/>
      <c r="K139" s="230">
        <f t="shared" si="3"/>
        <v>1.5</v>
      </c>
      <c r="L139" s="228">
        <v>1.5</v>
      </c>
      <c r="M139" s="229"/>
      <c r="O139" s="45"/>
    </row>
    <row r="140" spans="2:15" x14ac:dyDescent="0.2">
      <c r="B140" s="221">
        <v>128</v>
      </c>
      <c r="C140" s="222" t="s">
        <v>70</v>
      </c>
      <c r="D140" s="223">
        <v>3709</v>
      </c>
      <c r="E140" s="224" t="s">
        <v>176</v>
      </c>
      <c r="F140" s="225" t="s">
        <v>12</v>
      </c>
      <c r="G140" s="226" t="s">
        <v>187</v>
      </c>
      <c r="H140" s="227">
        <f t="shared" si="2"/>
        <v>1</v>
      </c>
      <c r="I140" s="228">
        <v>1</v>
      </c>
      <c r="J140" s="229"/>
      <c r="K140" s="230">
        <f t="shared" si="3"/>
        <v>1</v>
      </c>
      <c r="L140" s="228">
        <v>1</v>
      </c>
      <c r="M140" s="229"/>
      <c r="O140" s="45"/>
    </row>
    <row r="141" spans="2:15" x14ac:dyDescent="0.2">
      <c r="B141" s="221">
        <v>129</v>
      </c>
      <c r="C141" s="222" t="s">
        <v>67</v>
      </c>
      <c r="D141" s="223">
        <v>3712</v>
      </c>
      <c r="E141" s="224" t="s">
        <v>177</v>
      </c>
      <c r="F141" s="225" t="s">
        <v>12</v>
      </c>
      <c r="G141" s="252" t="s">
        <v>187</v>
      </c>
      <c r="H141" s="227">
        <f t="shared" ref="H141:H167" si="4">SUM(I141:J141)</f>
        <v>2</v>
      </c>
      <c r="I141" s="228">
        <v>2</v>
      </c>
      <c r="J141" s="229"/>
      <c r="K141" s="230">
        <f t="shared" ref="K141:K167" si="5">SUM(L141:M141)</f>
        <v>2</v>
      </c>
      <c r="L141" s="228">
        <v>2</v>
      </c>
      <c r="M141" s="229"/>
      <c r="O141" s="45"/>
    </row>
    <row r="142" spans="2:15" x14ac:dyDescent="0.2">
      <c r="B142" s="221">
        <v>130</v>
      </c>
      <c r="C142" s="222" t="s">
        <v>191</v>
      </c>
      <c r="D142" s="223">
        <v>3995</v>
      </c>
      <c r="E142" s="224" t="s">
        <v>193</v>
      </c>
      <c r="F142" s="225" t="s">
        <v>12</v>
      </c>
      <c r="G142" s="252" t="s">
        <v>187</v>
      </c>
      <c r="H142" s="227">
        <f t="shared" si="4"/>
        <v>9.1</v>
      </c>
      <c r="I142" s="228">
        <v>9.1</v>
      </c>
      <c r="J142" s="229"/>
      <c r="K142" s="230">
        <f t="shared" si="5"/>
        <v>9.1</v>
      </c>
      <c r="L142" s="228">
        <v>9.1</v>
      </c>
      <c r="M142" s="229"/>
      <c r="O142" s="45"/>
    </row>
    <row r="143" spans="2:15" x14ac:dyDescent="0.2">
      <c r="B143" s="221">
        <v>131</v>
      </c>
      <c r="C143" s="222" t="s">
        <v>192</v>
      </c>
      <c r="D143" s="223">
        <v>3996</v>
      </c>
      <c r="E143" s="224" t="s">
        <v>194</v>
      </c>
      <c r="F143" s="225" t="s">
        <v>12</v>
      </c>
      <c r="G143" s="252" t="s">
        <v>187</v>
      </c>
      <c r="H143" s="227">
        <f t="shared" si="4"/>
        <v>0.9</v>
      </c>
      <c r="I143" s="228">
        <v>0.9</v>
      </c>
      <c r="J143" s="229"/>
      <c r="K143" s="230">
        <f t="shared" si="5"/>
        <v>0.9</v>
      </c>
      <c r="L143" s="228">
        <v>0.9</v>
      </c>
      <c r="M143" s="229"/>
      <c r="O143" s="45"/>
    </row>
    <row r="144" spans="2:15" x14ac:dyDescent="0.2">
      <c r="B144" s="221">
        <v>132</v>
      </c>
      <c r="C144" s="222" t="s">
        <v>3</v>
      </c>
      <c r="D144" s="223">
        <v>3997</v>
      </c>
      <c r="E144" s="224" t="s">
        <v>4</v>
      </c>
      <c r="F144" s="225" t="s">
        <v>12</v>
      </c>
      <c r="G144" s="226" t="s">
        <v>187</v>
      </c>
      <c r="H144" s="227">
        <f t="shared" si="4"/>
        <v>0.2</v>
      </c>
      <c r="I144" s="228">
        <v>0.2</v>
      </c>
      <c r="J144" s="229"/>
      <c r="K144" s="230">
        <f t="shared" si="5"/>
        <v>0.2</v>
      </c>
      <c r="L144" s="228">
        <v>0.2</v>
      </c>
      <c r="M144" s="229"/>
      <c r="N144" s="253"/>
      <c r="O144" s="45"/>
    </row>
    <row r="145" spans="2:15" x14ac:dyDescent="0.2">
      <c r="B145" s="221">
        <v>133</v>
      </c>
      <c r="C145" s="241" t="s">
        <v>336</v>
      </c>
      <c r="D145" s="223">
        <v>5512</v>
      </c>
      <c r="E145" s="240" t="s">
        <v>335</v>
      </c>
      <c r="F145" s="225" t="s">
        <v>12</v>
      </c>
      <c r="G145" s="238" t="s">
        <v>187</v>
      </c>
      <c r="H145" s="227">
        <f t="shared" si="4"/>
        <v>1.4</v>
      </c>
      <c r="I145" s="228">
        <v>1.4</v>
      </c>
      <c r="J145" s="229"/>
      <c r="K145" s="230">
        <f t="shared" si="5"/>
        <v>1.4</v>
      </c>
      <c r="L145" s="228">
        <v>1.4</v>
      </c>
      <c r="M145" s="229"/>
      <c r="N145" s="253"/>
      <c r="O145" s="45"/>
    </row>
    <row r="146" spans="2:15" x14ac:dyDescent="0.2">
      <c r="B146" s="221">
        <v>134</v>
      </c>
      <c r="C146" s="222" t="s">
        <v>288</v>
      </c>
      <c r="D146" s="223">
        <v>5530</v>
      </c>
      <c r="E146" s="242" t="s">
        <v>263</v>
      </c>
      <c r="F146" s="225" t="s">
        <v>12</v>
      </c>
      <c r="G146" s="243" t="s">
        <v>187</v>
      </c>
      <c r="H146" s="227">
        <f t="shared" si="4"/>
        <v>2.9</v>
      </c>
      <c r="I146" s="228">
        <v>2.9</v>
      </c>
      <c r="J146" s="229"/>
      <c r="K146" s="230">
        <f t="shared" si="5"/>
        <v>2.9</v>
      </c>
      <c r="L146" s="228">
        <v>2.9</v>
      </c>
      <c r="M146" s="229"/>
      <c r="N146" s="253"/>
      <c r="O146" s="45"/>
    </row>
    <row r="147" spans="2:15" x14ac:dyDescent="0.2">
      <c r="B147" s="221">
        <v>135</v>
      </c>
      <c r="C147" s="222" t="s">
        <v>325</v>
      </c>
      <c r="D147" s="223">
        <v>9005</v>
      </c>
      <c r="E147" s="242" t="s">
        <v>326</v>
      </c>
      <c r="F147" s="225" t="s">
        <v>12</v>
      </c>
      <c r="G147" s="243" t="s">
        <v>187</v>
      </c>
      <c r="H147" s="227">
        <f t="shared" si="4"/>
        <v>3</v>
      </c>
      <c r="I147" s="228">
        <v>3</v>
      </c>
      <c r="J147" s="229"/>
      <c r="K147" s="230">
        <f t="shared" si="5"/>
        <v>3</v>
      </c>
      <c r="L147" s="228">
        <v>3</v>
      </c>
      <c r="M147" s="229"/>
      <c r="N147" s="253"/>
      <c r="O147" s="45"/>
    </row>
    <row r="148" spans="2:15" x14ac:dyDescent="0.2">
      <c r="B148" s="221">
        <v>136</v>
      </c>
      <c r="C148" s="222" t="s">
        <v>284</v>
      </c>
      <c r="D148" s="223">
        <v>9006</v>
      </c>
      <c r="E148" s="242" t="s">
        <v>258</v>
      </c>
      <c r="F148" s="225" t="s">
        <v>12</v>
      </c>
      <c r="G148" s="243" t="s">
        <v>187</v>
      </c>
      <c r="H148" s="227">
        <f t="shared" si="4"/>
        <v>1.9</v>
      </c>
      <c r="I148" s="228">
        <v>1.9</v>
      </c>
      <c r="J148" s="229"/>
      <c r="K148" s="230">
        <f t="shared" si="5"/>
        <v>1.9</v>
      </c>
      <c r="L148" s="228">
        <v>1.9</v>
      </c>
      <c r="M148" s="229"/>
      <c r="N148" s="253"/>
      <c r="O148" s="45"/>
    </row>
    <row r="149" spans="2:15" x14ac:dyDescent="0.2">
      <c r="B149" s="221">
        <v>137</v>
      </c>
      <c r="C149" s="222" t="s">
        <v>321</v>
      </c>
      <c r="D149" s="223">
        <v>9007</v>
      </c>
      <c r="E149" s="242" t="s">
        <v>322</v>
      </c>
      <c r="F149" s="225" t="s">
        <v>12</v>
      </c>
      <c r="G149" s="243" t="s">
        <v>187</v>
      </c>
      <c r="H149" s="227">
        <f t="shared" si="4"/>
        <v>1.5</v>
      </c>
      <c r="I149" s="228">
        <v>1.5</v>
      </c>
      <c r="J149" s="229"/>
      <c r="K149" s="230">
        <f t="shared" si="5"/>
        <v>1.5</v>
      </c>
      <c r="L149" s="228">
        <v>1.5</v>
      </c>
      <c r="M149" s="229"/>
      <c r="N149" s="253"/>
      <c r="O149" s="45"/>
    </row>
    <row r="150" spans="2:15" x14ac:dyDescent="0.2">
      <c r="B150" s="254">
        <v>138</v>
      </c>
      <c r="C150" s="255" t="s">
        <v>323</v>
      </c>
      <c r="D150" s="256">
        <v>9009</v>
      </c>
      <c r="E150" s="257" t="s">
        <v>324</v>
      </c>
      <c r="F150" s="258" t="s">
        <v>12</v>
      </c>
      <c r="G150" s="259" t="s">
        <v>187</v>
      </c>
      <c r="H150" s="260">
        <f t="shared" si="4"/>
        <v>3.4</v>
      </c>
      <c r="I150" s="261">
        <v>3.4</v>
      </c>
      <c r="J150" s="262"/>
      <c r="K150" s="263">
        <f t="shared" si="5"/>
        <v>3.4</v>
      </c>
      <c r="L150" s="261">
        <v>3.4</v>
      </c>
      <c r="M150" s="262"/>
      <c r="O150" s="45"/>
    </row>
    <row r="151" spans="2:15" x14ac:dyDescent="0.2">
      <c r="B151" s="197">
        <v>139</v>
      </c>
      <c r="C151" s="264" t="s">
        <v>234</v>
      </c>
      <c r="D151" s="199">
        <v>2003</v>
      </c>
      <c r="E151" s="265" t="s">
        <v>235</v>
      </c>
      <c r="F151" s="246" t="s">
        <v>236</v>
      </c>
      <c r="G151" s="266" t="s">
        <v>188</v>
      </c>
      <c r="H151" s="248">
        <v>200</v>
      </c>
      <c r="I151" s="267">
        <v>200</v>
      </c>
      <c r="J151" s="268"/>
      <c r="K151" s="251">
        <v>200</v>
      </c>
      <c r="L151" s="267">
        <v>200</v>
      </c>
      <c r="M151" s="268"/>
      <c r="O151" s="45"/>
    </row>
    <row r="152" spans="2:15" x14ac:dyDescent="0.2">
      <c r="B152" s="221">
        <v>140</v>
      </c>
      <c r="C152" s="222" t="s">
        <v>86</v>
      </c>
      <c r="D152" s="269">
        <v>3408</v>
      </c>
      <c r="E152" s="224" t="s">
        <v>132</v>
      </c>
      <c r="F152" s="237" t="s">
        <v>236</v>
      </c>
      <c r="G152" s="226" t="s">
        <v>187</v>
      </c>
      <c r="H152" s="227">
        <f t="shared" si="4"/>
        <v>14.6</v>
      </c>
      <c r="I152" s="228">
        <v>14.6</v>
      </c>
      <c r="J152" s="229"/>
      <c r="K152" s="230">
        <f t="shared" si="5"/>
        <v>14.6</v>
      </c>
      <c r="L152" s="228">
        <v>14.6</v>
      </c>
      <c r="M152" s="229"/>
      <c r="O152" s="45"/>
    </row>
    <row r="153" spans="2:15" x14ac:dyDescent="0.2">
      <c r="B153" s="254">
        <v>141</v>
      </c>
      <c r="C153" s="270" t="s">
        <v>135</v>
      </c>
      <c r="D153" s="271">
        <v>3413</v>
      </c>
      <c r="E153" s="272" t="s">
        <v>136</v>
      </c>
      <c r="F153" s="273" t="s">
        <v>236</v>
      </c>
      <c r="G153" s="274" t="s">
        <v>187</v>
      </c>
      <c r="H153" s="260">
        <f t="shared" si="4"/>
        <v>5.6</v>
      </c>
      <c r="I153" s="261">
        <v>5.6</v>
      </c>
      <c r="J153" s="262"/>
      <c r="K153" s="263">
        <f t="shared" si="5"/>
        <v>5.6</v>
      </c>
      <c r="L153" s="261">
        <v>5.6</v>
      </c>
      <c r="M153" s="262"/>
      <c r="O153" s="45"/>
    </row>
    <row r="154" spans="2:15" x14ac:dyDescent="0.2">
      <c r="B154" s="197">
        <v>142</v>
      </c>
      <c r="C154" s="275" t="s">
        <v>85</v>
      </c>
      <c r="D154" s="276">
        <v>3101</v>
      </c>
      <c r="E154" s="245" t="s">
        <v>96</v>
      </c>
      <c r="F154" s="246" t="s">
        <v>17</v>
      </c>
      <c r="G154" s="247" t="s">
        <v>187</v>
      </c>
      <c r="H154" s="248">
        <f t="shared" si="4"/>
        <v>9</v>
      </c>
      <c r="I154" s="249">
        <v>4.9000000000000004</v>
      </c>
      <c r="J154" s="250">
        <v>4.0999999999999996</v>
      </c>
      <c r="K154" s="251">
        <f t="shared" si="5"/>
        <v>9</v>
      </c>
      <c r="L154" s="249">
        <v>4.9000000000000004</v>
      </c>
      <c r="M154" s="250">
        <v>4.0999999999999996</v>
      </c>
      <c r="O154" s="45"/>
    </row>
    <row r="155" spans="2:15" x14ac:dyDescent="0.2">
      <c r="B155" s="221">
        <v>143</v>
      </c>
      <c r="C155" s="233" t="s">
        <v>195</v>
      </c>
      <c r="D155" s="223">
        <v>3126</v>
      </c>
      <c r="E155" s="224" t="s">
        <v>116</v>
      </c>
      <c r="F155" s="225" t="s">
        <v>17</v>
      </c>
      <c r="G155" s="226" t="s">
        <v>187</v>
      </c>
      <c r="H155" s="227">
        <f t="shared" si="4"/>
        <v>3</v>
      </c>
      <c r="I155" s="228">
        <v>2</v>
      </c>
      <c r="J155" s="229">
        <v>1</v>
      </c>
      <c r="K155" s="227">
        <f t="shared" si="5"/>
        <v>3</v>
      </c>
      <c r="L155" s="228">
        <v>2</v>
      </c>
      <c r="M155" s="229">
        <v>1</v>
      </c>
      <c r="O155" s="45"/>
    </row>
    <row r="156" spans="2:15" x14ac:dyDescent="0.2">
      <c r="B156" s="221">
        <v>144</v>
      </c>
      <c r="C156" s="222" t="s">
        <v>87</v>
      </c>
      <c r="D156" s="223">
        <v>3201</v>
      </c>
      <c r="E156" s="224" t="s">
        <v>117</v>
      </c>
      <c r="F156" s="225" t="s">
        <v>17</v>
      </c>
      <c r="G156" s="226" t="s">
        <v>187</v>
      </c>
      <c r="H156" s="227">
        <f t="shared" si="4"/>
        <v>2</v>
      </c>
      <c r="I156" s="228">
        <v>0.8</v>
      </c>
      <c r="J156" s="229">
        <v>1.2</v>
      </c>
      <c r="K156" s="230">
        <f t="shared" si="5"/>
        <v>2</v>
      </c>
      <c r="L156" s="228">
        <v>0.8</v>
      </c>
      <c r="M156" s="229">
        <v>1.2</v>
      </c>
      <c r="O156" s="45"/>
    </row>
    <row r="157" spans="2:15" x14ac:dyDescent="0.2">
      <c r="B157" s="221">
        <v>145</v>
      </c>
      <c r="C157" s="222" t="s">
        <v>84</v>
      </c>
      <c r="D157" s="223">
        <v>3435</v>
      </c>
      <c r="E157" s="224" t="s">
        <v>140</v>
      </c>
      <c r="F157" s="225" t="s">
        <v>17</v>
      </c>
      <c r="G157" s="226" t="s">
        <v>187</v>
      </c>
      <c r="H157" s="227">
        <f t="shared" si="4"/>
        <v>6.5</v>
      </c>
      <c r="I157" s="228">
        <v>4.7</v>
      </c>
      <c r="J157" s="229">
        <v>1.8</v>
      </c>
      <c r="K157" s="230">
        <f t="shared" si="5"/>
        <v>6.5</v>
      </c>
      <c r="L157" s="228">
        <v>4.7</v>
      </c>
      <c r="M157" s="229">
        <v>1.8</v>
      </c>
      <c r="O157" s="45"/>
    </row>
    <row r="158" spans="2:15" x14ac:dyDescent="0.2">
      <c r="B158" s="254">
        <v>146</v>
      </c>
      <c r="C158" s="255" t="s">
        <v>83</v>
      </c>
      <c r="D158" s="256">
        <v>3507</v>
      </c>
      <c r="E158" s="277" t="s">
        <v>143</v>
      </c>
      <c r="F158" s="258" t="s">
        <v>17</v>
      </c>
      <c r="G158" s="274" t="s">
        <v>187</v>
      </c>
      <c r="H158" s="260">
        <f t="shared" si="4"/>
        <v>5</v>
      </c>
      <c r="I158" s="261">
        <v>3.3</v>
      </c>
      <c r="J158" s="262">
        <v>1.7</v>
      </c>
      <c r="K158" s="263">
        <f t="shared" si="5"/>
        <v>5</v>
      </c>
      <c r="L158" s="261">
        <v>3.3</v>
      </c>
      <c r="M158" s="262">
        <v>1.7</v>
      </c>
      <c r="O158" s="45"/>
    </row>
    <row r="159" spans="2:15" x14ac:dyDescent="0.2">
      <c r="B159" s="197">
        <v>147</v>
      </c>
      <c r="C159" s="244" t="s">
        <v>81</v>
      </c>
      <c r="D159" s="199">
        <v>3402</v>
      </c>
      <c r="E159" s="245" t="s">
        <v>129</v>
      </c>
      <c r="F159" s="246" t="s">
        <v>18</v>
      </c>
      <c r="G159" s="247" t="s">
        <v>187</v>
      </c>
      <c r="H159" s="248">
        <f t="shared" si="4"/>
        <v>7.1000000000000005</v>
      </c>
      <c r="I159" s="249">
        <v>1.2</v>
      </c>
      <c r="J159" s="250">
        <v>5.9</v>
      </c>
      <c r="K159" s="251">
        <f t="shared" si="5"/>
        <v>7.1000000000000005</v>
      </c>
      <c r="L159" s="249">
        <v>1.2</v>
      </c>
      <c r="M159" s="250">
        <v>5.9</v>
      </c>
      <c r="O159" s="45"/>
    </row>
    <row r="160" spans="2:15" x14ac:dyDescent="0.2">
      <c r="B160" s="221">
        <v>148</v>
      </c>
      <c r="C160" s="222" t="s">
        <v>179</v>
      </c>
      <c r="D160" s="223">
        <v>3405</v>
      </c>
      <c r="E160" s="224" t="s">
        <v>131</v>
      </c>
      <c r="F160" s="225" t="s">
        <v>18</v>
      </c>
      <c r="G160" s="226" t="s">
        <v>187</v>
      </c>
      <c r="H160" s="227">
        <f t="shared" si="4"/>
        <v>3.4</v>
      </c>
      <c r="I160" s="228">
        <v>0.3</v>
      </c>
      <c r="J160" s="229">
        <v>3.1</v>
      </c>
      <c r="K160" s="230">
        <f t="shared" si="5"/>
        <v>3.4</v>
      </c>
      <c r="L160" s="228">
        <v>0.3</v>
      </c>
      <c r="M160" s="229">
        <v>3.1</v>
      </c>
      <c r="O160" s="45"/>
    </row>
    <row r="161" spans="1:24" x14ac:dyDescent="0.2">
      <c r="B161" s="221">
        <v>149</v>
      </c>
      <c r="C161" s="222" t="s">
        <v>89</v>
      </c>
      <c r="D161" s="223">
        <v>3409</v>
      </c>
      <c r="E161" s="224" t="s">
        <v>134</v>
      </c>
      <c r="F161" s="225" t="s">
        <v>18</v>
      </c>
      <c r="G161" s="226" t="s">
        <v>187</v>
      </c>
      <c r="H161" s="227">
        <f t="shared" si="4"/>
        <v>6.6</v>
      </c>
      <c r="I161" s="228">
        <v>1.1000000000000001</v>
      </c>
      <c r="J161" s="229">
        <v>5.5</v>
      </c>
      <c r="K161" s="230">
        <f t="shared" si="5"/>
        <v>6.6</v>
      </c>
      <c r="L161" s="228">
        <v>1.1000000000000001</v>
      </c>
      <c r="M161" s="229">
        <v>5.5</v>
      </c>
    </row>
    <row r="162" spans="1:24" ht="12" customHeight="1" x14ac:dyDescent="0.2">
      <c r="B162" s="221">
        <v>150</v>
      </c>
      <c r="C162" s="222" t="s">
        <v>82</v>
      </c>
      <c r="D162" s="223">
        <v>3421</v>
      </c>
      <c r="E162" s="224" t="s">
        <v>138</v>
      </c>
      <c r="F162" s="225" t="s">
        <v>18</v>
      </c>
      <c r="G162" s="226" t="s">
        <v>187</v>
      </c>
      <c r="H162" s="227">
        <f t="shared" si="4"/>
        <v>8.9</v>
      </c>
      <c r="I162" s="228">
        <v>0.4</v>
      </c>
      <c r="J162" s="229">
        <v>8.5</v>
      </c>
      <c r="K162" s="230">
        <f t="shared" si="5"/>
        <v>8.9</v>
      </c>
      <c r="L162" s="228">
        <v>0.4</v>
      </c>
      <c r="M162" s="229">
        <v>8.5</v>
      </c>
    </row>
    <row r="163" spans="1:24" x14ac:dyDescent="0.2">
      <c r="B163" s="221">
        <v>151</v>
      </c>
      <c r="C163" s="222" t="s">
        <v>178</v>
      </c>
      <c r="D163" s="223">
        <v>3457</v>
      </c>
      <c r="E163" s="224" t="s">
        <v>141</v>
      </c>
      <c r="F163" s="225" t="s">
        <v>18</v>
      </c>
      <c r="G163" s="226" t="s">
        <v>187</v>
      </c>
      <c r="H163" s="227">
        <f t="shared" si="4"/>
        <v>2.2000000000000002</v>
      </c>
      <c r="I163" s="228">
        <v>0.2</v>
      </c>
      <c r="J163" s="229">
        <v>2</v>
      </c>
      <c r="K163" s="230">
        <f t="shared" si="5"/>
        <v>2.2000000000000002</v>
      </c>
      <c r="L163" s="228">
        <v>0.2</v>
      </c>
      <c r="M163" s="229">
        <v>2</v>
      </c>
    </row>
    <row r="164" spans="1:24" x14ac:dyDescent="0.2">
      <c r="B164" s="221">
        <v>152</v>
      </c>
      <c r="C164" s="278" t="s">
        <v>189</v>
      </c>
      <c r="D164" s="223">
        <v>3458</v>
      </c>
      <c r="E164" s="224" t="s">
        <v>190</v>
      </c>
      <c r="F164" s="225" t="s">
        <v>18</v>
      </c>
      <c r="G164" s="226" t="s">
        <v>187</v>
      </c>
      <c r="H164" s="227">
        <f t="shared" si="4"/>
        <v>1.4</v>
      </c>
      <c r="I164" s="228">
        <v>0.2</v>
      </c>
      <c r="J164" s="229">
        <v>1.2</v>
      </c>
      <c r="K164" s="230">
        <f t="shared" si="5"/>
        <v>1.4</v>
      </c>
      <c r="L164" s="228">
        <v>0.2</v>
      </c>
      <c r="M164" s="229">
        <v>1.2</v>
      </c>
    </row>
    <row r="165" spans="1:24" x14ac:dyDescent="0.2">
      <c r="B165" s="254">
        <v>153</v>
      </c>
      <c r="C165" s="255" t="s">
        <v>56</v>
      </c>
      <c r="D165" s="256">
        <v>3702</v>
      </c>
      <c r="E165" s="277" t="s">
        <v>172</v>
      </c>
      <c r="F165" s="258" t="s">
        <v>18</v>
      </c>
      <c r="G165" s="274" t="s">
        <v>187</v>
      </c>
      <c r="H165" s="260">
        <f t="shared" si="4"/>
        <v>2.7</v>
      </c>
      <c r="I165" s="261">
        <v>0.2</v>
      </c>
      <c r="J165" s="262">
        <v>2.5</v>
      </c>
      <c r="K165" s="263">
        <f t="shared" si="5"/>
        <v>2.7</v>
      </c>
      <c r="L165" s="261">
        <v>0.2</v>
      </c>
      <c r="M165" s="262">
        <v>2.5</v>
      </c>
    </row>
    <row r="166" spans="1:24" x14ac:dyDescent="0.2">
      <c r="B166" s="279">
        <v>154</v>
      </c>
      <c r="C166" s="280" t="s">
        <v>135</v>
      </c>
      <c r="D166" s="281">
        <v>3414</v>
      </c>
      <c r="E166" s="282" t="s">
        <v>172</v>
      </c>
      <c r="F166" s="283" t="s">
        <v>311</v>
      </c>
      <c r="G166" s="284" t="s">
        <v>187</v>
      </c>
      <c r="H166" s="285">
        <f t="shared" si="4"/>
        <v>11.4</v>
      </c>
      <c r="I166" s="286">
        <v>0.4</v>
      </c>
      <c r="J166" s="287">
        <v>11</v>
      </c>
      <c r="K166" s="288">
        <f t="shared" si="5"/>
        <v>11.4</v>
      </c>
      <c r="L166" s="286">
        <v>0.4</v>
      </c>
      <c r="M166" s="287">
        <v>11</v>
      </c>
    </row>
    <row r="167" spans="1:24" s="29" customFormat="1" x14ac:dyDescent="0.2">
      <c r="A167" s="177"/>
      <c r="B167" s="289">
        <v>155</v>
      </c>
      <c r="C167" s="290" t="s">
        <v>306</v>
      </c>
      <c r="D167" s="291">
        <v>350856</v>
      </c>
      <c r="E167" s="292" t="s">
        <v>274</v>
      </c>
      <c r="F167" s="293" t="s">
        <v>305</v>
      </c>
      <c r="G167" s="294" t="s">
        <v>187</v>
      </c>
      <c r="H167" s="295">
        <f t="shared" si="4"/>
        <v>4</v>
      </c>
      <c r="I167" s="296">
        <v>0.1</v>
      </c>
      <c r="J167" s="297">
        <v>3.9</v>
      </c>
      <c r="K167" s="298">
        <f t="shared" si="5"/>
        <v>4</v>
      </c>
      <c r="L167" s="296">
        <v>0.1</v>
      </c>
      <c r="M167" s="297">
        <v>3.9</v>
      </c>
      <c r="N167" s="177"/>
      <c r="O167" s="30"/>
      <c r="P167" s="30"/>
      <c r="Q167" s="30"/>
      <c r="S167" s="30"/>
      <c r="T167" s="30"/>
      <c r="U167" s="30"/>
      <c r="V167" s="30"/>
      <c r="W167" s="30"/>
      <c r="X167" s="30"/>
    </row>
    <row r="168" spans="1:24" s="29" customFormat="1" ht="12.75" customHeight="1" x14ac:dyDescent="0.2">
      <c r="A168" s="253"/>
      <c r="B168" s="253"/>
      <c r="C168" s="253"/>
      <c r="D168" s="253"/>
      <c r="E168" s="253"/>
      <c r="F168" s="253"/>
      <c r="G168" s="253"/>
      <c r="H168" s="253"/>
      <c r="I168" s="253"/>
      <c r="J168" s="253"/>
      <c r="K168" s="253"/>
      <c r="L168" s="253"/>
      <c r="M168" s="253"/>
      <c r="N168" s="253"/>
      <c r="O168" s="30"/>
      <c r="P168" s="30"/>
      <c r="Q168" s="30"/>
      <c r="S168" s="30"/>
      <c r="T168" s="30"/>
      <c r="U168" s="30"/>
      <c r="V168" s="30"/>
      <c r="W168" s="30"/>
      <c r="X168" s="30"/>
    </row>
    <row r="169" spans="1:24" s="29" customFormat="1" x14ac:dyDescent="0.2">
      <c r="A169" s="177"/>
      <c r="B169" s="299">
        <f>MAX(B13:B168)</f>
        <v>155</v>
      </c>
      <c r="C169" s="300" t="s">
        <v>202</v>
      </c>
      <c r="D169" s="301"/>
      <c r="E169" s="301"/>
      <c r="F169" s="302"/>
      <c r="G169" s="303"/>
      <c r="H169" s="304">
        <f>ROUND(SUM(H13:H168),0)</f>
        <v>532</v>
      </c>
      <c r="I169" s="304">
        <f>SUM(I13:I168)</f>
        <v>478.5</v>
      </c>
      <c r="J169" s="304">
        <f>SUM(J13:J168)</f>
        <v>53.4</v>
      </c>
      <c r="K169" s="304">
        <f>ROUND(SUM(K13:K168),0)</f>
        <v>532</v>
      </c>
      <c r="L169" s="304">
        <f>SUM(L13:L168)</f>
        <v>478.5</v>
      </c>
      <c r="M169" s="304">
        <f>SUM(M13:M168)</f>
        <v>53.4</v>
      </c>
      <c r="N169" s="177"/>
      <c r="O169" s="30"/>
      <c r="P169" s="30"/>
      <c r="Q169" s="30"/>
      <c r="S169" s="30"/>
      <c r="T169" s="30"/>
      <c r="U169" s="30"/>
      <c r="V169" s="30"/>
      <c r="W169" s="30"/>
      <c r="X169" s="30"/>
    </row>
    <row r="170" spans="1:24" s="29" customFormat="1" x14ac:dyDescent="0.2">
      <c r="A170" s="177"/>
      <c r="B170" s="177"/>
      <c r="C170" s="177"/>
      <c r="D170" s="177"/>
      <c r="E170" s="177"/>
      <c r="F170" s="177"/>
      <c r="G170" s="177"/>
      <c r="H170" s="177"/>
      <c r="I170" s="177"/>
      <c r="J170" s="160"/>
      <c r="K170" s="305"/>
      <c r="L170" s="306"/>
      <c r="M170" s="160"/>
      <c r="N170" s="177"/>
      <c r="O170" s="30"/>
      <c r="P170" s="30"/>
      <c r="Q170" s="30"/>
      <c r="S170" s="30"/>
      <c r="T170" s="30"/>
      <c r="U170" s="30"/>
      <c r="V170" s="30"/>
      <c r="W170" s="30"/>
      <c r="X170" s="30"/>
    </row>
    <row r="171" spans="1:24" x14ac:dyDescent="0.2">
      <c r="B171" s="177"/>
      <c r="C171" s="177"/>
      <c r="D171" s="307"/>
      <c r="E171" s="308" t="s">
        <v>375</v>
      </c>
      <c r="F171" s="309">
        <f>ROUND(H169,-2)</f>
        <v>500</v>
      </c>
      <c r="G171" s="306" t="s">
        <v>5</v>
      </c>
      <c r="H171" s="177"/>
      <c r="I171" s="177"/>
      <c r="J171" s="177"/>
      <c r="K171" s="177"/>
      <c r="L171" s="177"/>
      <c r="M171" s="177"/>
    </row>
    <row r="172" spans="1:24" x14ac:dyDescent="0.2">
      <c r="B172" s="177"/>
      <c r="C172" s="177"/>
      <c r="D172" s="307"/>
      <c r="E172" s="308" t="s">
        <v>376</v>
      </c>
      <c r="F172" s="309">
        <f>ROUND(K169,-2)</f>
        <v>500</v>
      </c>
      <c r="G172" s="306" t="s">
        <v>5</v>
      </c>
      <c r="H172" s="177"/>
      <c r="I172" s="177"/>
      <c r="J172" s="177"/>
      <c r="K172" s="177"/>
      <c r="L172" s="177"/>
      <c r="M172" s="177"/>
    </row>
    <row r="173" spans="1:24" x14ac:dyDescent="0.2">
      <c r="B173" s="177"/>
      <c r="C173" s="177"/>
      <c r="D173" s="307"/>
      <c r="E173" s="308" t="s">
        <v>374</v>
      </c>
      <c r="F173" s="309">
        <f>SUM(F171:F172)</f>
        <v>1000</v>
      </c>
      <c r="G173" s="306" t="s">
        <v>5</v>
      </c>
      <c r="H173" s="177"/>
      <c r="I173" s="177"/>
      <c r="J173" s="177"/>
      <c r="K173" s="177"/>
      <c r="L173" s="177"/>
      <c r="M173" s="177"/>
    </row>
    <row r="174" spans="1:24" x14ac:dyDescent="0.2">
      <c r="B174" s="177"/>
      <c r="C174" s="177"/>
      <c r="D174" s="177"/>
      <c r="E174" s="177"/>
      <c r="F174" s="177"/>
      <c r="G174" s="177"/>
      <c r="H174" s="177"/>
      <c r="I174" s="310"/>
      <c r="M174" s="177"/>
    </row>
    <row r="175" spans="1:24" x14ac:dyDescent="0.2">
      <c r="B175" s="160" t="s">
        <v>16</v>
      </c>
      <c r="C175" s="311"/>
      <c r="M175" s="177"/>
    </row>
    <row r="176" spans="1:24" x14ac:dyDescent="0.2">
      <c r="B176" s="160" t="s">
        <v>15</v>
      </c>
      <c r="M176" s="177"/>
    </row>
    <row r="177" spans="2:13" x14ac:dyDescent="0.2">
      <c r="B177" s="160" t="s">
        <v>14</v>
      </c>
      <c r="M177" s="177"/>
    </row>
    <row r="178" spans="2:13" x14ac:dyDescent="0.2">
      <c r="M178" s="177"/>
    </row>
    <row r="179" spans="2:13" x14ac:dyDescent="0.2">
      <c r="M179" s="177"/>
    </row>
    <row r="180" spans="2:13" x14ac:dyDescent="0.2">
      <c r="M180" s="177"/>
    </row>
    <row r="181" spans="2:13" x14ac:dyDescent="0.2">
      <c r="M181" s="177"/>
    </row>
  </sheetData>
  <printOptions horizontalCentered="1"/>
  <pageMargins left="0.19685039370078741" right="0.19685039370078741" top="0.39370078740157483" bottom="0.78740157480314965" header="0.19685039370078741" footer="0.19685039370078741"/>
  <pageSetup paperSize="9" scale="80" fitToHeight="2" orientation="portrait" r:id="rId1"/>
  <headerFooter alignWithMargins="0">
    <oddFooter>&amp;LČást 1&amp;CDodávka elektřiny 2024 a 2025.
Odběrná místa NN.&amp;RPříloha č.1, 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P137"/>
  <sheetViews>
    <sheetView showGridLines="0" workbookViewId="0">
      <selection activeCell="B1" sqref="B1:I5"/>
    </sheetView>
  </sheetViews>
  <sheetFormatPr defaultRowHeight="12.75" x14ac:dyDescent="0.2"/>
  <cols>
    <col min="1" max="1" width="1.7109375" style="44" customWidth="1"/>
    <col min="2" max="5" width="10.7109375" style="43" customWidth="1"/>
    <col min="6" max="10" width="10.7109375" style="44" customWidth="1"/>
    <col min="11" max="257" width="9.140625" style="44"/>
    <col min="258" max="266" width="10.7109375" style="44" customWidth="1"/>
    <col min="267" max="513" width="9.140625" style="44"/>
    <col min="514" max="522" width="10.7109375" style="44" customWidth="1"/>
    <col min="523" max="769" width="9.140625" style="44"/>
    <col min="770" max="778" width="10.7109375" style="44" customWidth="1"/>
    <col min="779" max="1025" width="9.140625" style="44"/>
    <col min="1026" max="1034" width="10.7109375" style="44" customWidth="1"/>
    <col min="1035" max="1281" width="9.140625" style="44"/>
    <col min="1282" max="1290" width="10.7109375" style="44" customWidth="1"/>
    <col min="1291" max="1537" width="9.140625" style="44"/>
    <col min="1538" max="1546" width="10.7109375" style="44" customWidth="1"/>
    <col min="1547" max="1793" width="9.140625" style="44"/>
    <col min="1794" max="1802" width="10.7109375" style="44" customWidth="1"/>
    <col min="1803" max="2049" width="9.140625" style="44"/>
    <col min="2050" max="2058" width="10.7109375" style="44" customWidth="1"/>
    <col min="2059" max="2305" width="9.140625" style="44"/>
    <col min="2306" max="2314" width="10.7109375" style="44" customWidth="1"/>
    <col min="2315" max="2561" width="9.140625" style="44"/>
    <col min="2562" max="2570" width="10.7109375" style="44" customWidth="1"/>
    <col min="2571" max="2817" width="9.140625" style="44"/>
    <col min="2818" max="2826" width="10.7109375" style="44" customWidth="1"/>
    <col min="2827" max="3073" width="9.140625" style="44"/>
    <col min="3074" max="3082" width="10.7109375" style="44" customWidth="1"/>
    <col min="3083" max="3329" width="9.140625" style="44"/>
    <col min="3330" max="3338" width="10.7109375" style="44" customWidth="1"/>
    <col min="3339" max="3585" width="9.140625" style="44"/>
    <col min="3586" max="3594" width="10.7109375" style="44" customWidth="1"/>
    <col min="3595" max="3841" width="9.140625" style="44"/>
    <col min="3842" max="3850" width="10.7109375" style="44" customWidth="1"/>
    <col min="3851" max="4097" width="9.140625" style="44"/>
    <col min="4098" max="4106" width="10.7109375" style="44" customWidth="1"/>
    <col min="4107" max="4353" width="9.140625" style="44"/>
    <col min="4354" max="4362" width="10.7109375" style="44" customWidth="1"/>
    <col min="4363" max="4609" width="9.140625" style="44"/>
    <col min="4610" max="4618" width="10.7109375" style="44" customWidth="1"/>
    <col min="4619" max="4865" width="9.140625" style="44"/>
    <col min="4866" max="4874" width="10.7109375" style="44" customWidth="1"/>
    <col min="4875" max="5121" width="9.140625" style="44"/>
    <col min="5122" max="5130" width="10.7109375" style="44" customWidth="1"/>
    <col min="5131" max="5377" width="9.140625" style="44"/>
    <col min="5378" max="5386" width="10.7109375" style="44" customWidth="1"/>
    <col min="5387" max="5633" width="9.140625" style="44"/>
    <col min="5634" max="5642" width="10.7109375" style="44" customWidth="1"/>
    <col min="5643" max="5889" width="9.140625" style="44"/>
    <col min="5890" max="5898" width="10.7109375" style="44" customWidth="1"/>
    <col min="5899" max="6145" width="9.140625" style="44"/>
    <col min="6146" max="6154" width="10.7109375" style="44" customWidth="1"/>
    <col min="6155" max="6401" width="9.140625" style="44"/>
    <col min="6402" max="6410" width="10.7109375" style="44" customWidth="1"/>
    <col min="6411" max="6657" width="9.140625" style="44"/>
    <col min="6658" max="6666" width="10.7109375" style="44" customWidth="1"/>
    <col min="6667" max="6913" width="9.140625" style="44"/>
    <col min="6914" max="6922" width="10.7109375" style="44" customWidth="1"/>
    <col min="6923" max="7169" width="9.140625" style="44"/>
    <col min="7170" max="7178" width="10.7109375" style="44" customWidth="1"/>
    <col min="7179" max="7425" width="9.140625" style="44"/>
    <col min="7426" max="7434" width="10.7109375" style="44" customWidth="1"/>
    <col min="7435" max="7681" width="9.140625" style="44"/>
    <col min="7682" max="7690" width="10.7109375" style="44" customWidth="1"/>
    <col min="7691" max="7937" width="9.140625" style="44"/>
    <col min="7938" max="7946" width="10.7109375" style="44" customWidth="1"/>
    <col min="7947" max="8193" width="9.140625" style="44"/>
    <col min="8194" max="8202" width="10.7109375" style="44" customWidth="1"/>
    <col min="8203" max="8449" width="9.140625" style="44"/>
    <col min="8450" max="8458" width="10.7109375" style="44" customWidth="1"/>
    <col min="8459" max="8705" width="9.140625" style="44"/>
    <col min="8706" max="8714" width="10.7109375" style="44" customWidth="1"/>
    <col min="8715" max="8961" width="9.140625" style="44"/>
    <col min="8962" max="8970" width="10.7109375" style="44" customWidth="1"/>
    <col min="8971" max="9217" width="9.140625" style="44"/>
    <col min="9218" max="9226" width="10.7109375" style="44" customWidth="1"/>
    <col min="9227" max="9473" width="9.140625" style="44"/>
    <col min="9474" max="9482" width="10.7109375" style="44" customWidth="1"/>
    <col min="9483" max="9729" width="9.140625" style="44"/>
    <col min="9730" max="9738" width="10.7109375" style="44" customWidth="1"/>
    <col min="9739" max="9985" width="9.140625" style="44"/>
    <col min="9986" max="9994" width="10.7109375" style="44" customWidth="1"/>
    <col min="9995" max="10241" width="9.140625" style="44"/>
    <col min="10242" max="10250" width="10.7109375" style="44" customWidth="1"/>
    <col min="10251" max="10497" width="9.140625" style="44"/>
    <col min="10498" max="10506" width="10.7109375" style="44" customWidth="1"/>
    <col min="10507" max="10753" width="9.140625" style="44"/>
    <col min="10754" max="10762" width="10.7109375" style="44" customWidth="1"/>
    <col min="10763" max="11009" width="9.140625" style="44"/>
    <col min="11010" max="11018" width="10.7109375" style="44" customWidth="1"/>
    <col min="11019" max="11265" width="9.140625" style="44"/>
    <col min="11266" max="11274" width="10.7109375" style="44" customWidth="1"/>
    <col min="11275" max="11521" width="9.140625" style="44"/>
    <col min="11522" max="11530" width="10.7109375" style="44" customWidth="1"/>
    <col min="11531" max="11777" width="9.140625" style="44"/>
    <col min="11778" max="11786" width="10.7109375" style="44" customWidth="1"/>
    <col min="11787" max="12033" width="9.140625" style="44"/>
    <col min="12034" max="12042" width="10.7109375" style="44" customWidth="1"/>
    <col min="12043" max="12289" width="9.140625" style="44"/>
    <col min="12290" max="12298" width="10.7109375" style="44" customWidth="1"/>
    <col min="12299" max="12545" width="9.140625" style="44"/>
    <col min="12546" max="12554" width="10.7109375" style="44" customWidth="1"/>
    <col min="12555" max="12801" width="9.140625" style="44"/>
    <col min="12802" max="12810" width="10.7109375" style="44" customWidth="1"/>
    <col min="12811" max="13057" width="9.140625" style="44"/>
    <col min="13058" max="13066" width="10.7109375" style="44" customWidth="1"/>
    <col min="13067" max="13313" width="9.140625" style="44"/>
    <col min="13314" max="13322" width="10.7109375" style="44" customWidth="1"/>
    <col min="13323" max="13569" width="9.140625" style="44"/>
    <col min="13570" max="13578" width="10.7109375" style="44" customWidth="1"/>
    <col min="13579" max="13825" width="9.140625" style="44"/>
    <col min="13826" max="13834" width="10.7109375" style="44" customWidth="1"/>
    <col min="13835" max="14081" width="9.140625" style="44"/>
    <col min="14082" max="14090" width="10.7109375" style="44" customWidth="1"/>
    <col min="14091" max="14337" width="9.140625" style="44"/>
    <col min="14338" max="14346" width="10.7109375" style="44" customWidth="1"/>
    <col min="14347" max="14593" width="9.140625" style="44"/>
    <col min="14594" max="14602" width="10.7109375" style="44" customWidth="1"/>
    <col min="14603" max="14849" width="9.140625" style="44"/>
    <col min="14850" max="14858" width="10.7109375" style="44" customWidth="1"/>
    <col min="14859" max="15105" width="9.140625" style="44"/>
    <col min="15106" max="15114" width="10.7109375" style="44" customWidth="1"/>
    <col min="15115" max="15361" width="9.140625" style="44"/>
    <col min="15362" max="15370" width="10.7109375" style="44" customWidth="1"/>
    <col min="15371" max="15617" width="9.140625" style="44"/>
    <col min="15618" max="15626" width="10.7109375" style="44" customWidth="1"/>
    <col min="15627" max="15873" width="9.140625" style="44"/>
    <col min="15874" max="15882" width="10.7109375" style="44" customWidth="1"/>
    <col min="15883" max="16129" width="9.140625" style="44"/>
    <col min="16130" max="16138" width="10.7109375" style="44" customWidth="1"/>
    <col min="16139" max="16384" width="9.140625" style="44"/>
  </cols>
  <sheetData>
    <row r="1" spans="2:30" ht="15" customHeight="1" x14ac:dyDescent="0.2">
      <c r="B1" s="1" t="s">
        <v>0</v>
      </c>
      <c r="C1" s="2"/>
      <c r="D1" s="3"/>
      <c r="E1" s="4"/>
      <c r="G1" s="1" t="s">
        <v>6</v>
      </c>
      <c r="H1" s="2"/>
      <c r="I1" s="3"/>
      <c r="J1" s="32"/>
    </row>
    <row r="2" spans="2:30" ht="15" customHeight="1" x14ac:dyDescent="0.2">
      <c r="B2" s="5"/>
      <c r="C2" s="40" t="s">
        <v>371</v>
      </c>
      <c r="D2" s="6"/>
      <c r="E2" s="4"/>
      <c r="G2" s="5"/>
      <c r="H2" s="34" t="s">
        <v>237</v>
      </c>
      <c r="I2" s="6"/>
      <c r="J2" s="32"/>
    </row>
    <row r="3" spans="2:30" ht="15" customHeight="1" x14ac:dyDescent="0.2">
      <c r="B3" s="10"/>
      <c r="C3" s="4"/>
      <c r="D3" s="4"/>
      <c r="E3" s="4"/>
      <c r="F3" s="32"/>
      <c r="G3" s="32"/>
      <c r="H3" s="32"/>
      <c r="I3" s="7"/>
      <c r="J3" s="32"/>
    </row>
    <row r="4" spans="2:30" ht="15" customHeight="1" x14ac:dyDescent="0.25">
      <c r="B4" s="35" t="s">
        <v>372</v>
      </c>
      <c r="C4" s="39"/>
      <c r="D4" s="39"/>
      <c r="E4" s="39"/>
      <c r="F4" s="35"/>
      <c r="G4" s="35"/>
      <c r="H4" s="35"/>
      <c r="I4" s="35"/>
      <c r="J4" s="32"/>
    </row>
    <row r="5" spans="2:30" ht="15" customHeight="1" x14ac:dyDescent="0.25">
      <c r="B5" s="39" t="s">
        <v>239</v>
      </c>
      <c r="C5" s="39"/>
      <c r="D5" s="39"/>
      <c r="E5" s="39"/>
      <c r="F5" s="35"/>
      <c r="G5" s="35"/>
      <c r="H5" s="35"/>
      <c r="I5" s="35"/>
      <c r="J5" s="32"/>
    </row>
    <row r="6" spans="2:30" ht="15" customHeight="1" x14ac:dyDescent="0.25">
      <c r="B6" s="36" t="s">
        <v>240</v>
      </c>
      <c r="C6" s="35"/>
      <c r="D6" s="35"/>
      <c r="E6" s="35"/>
      <c r="F6" s="35"/>
      <c r="G6" s="35"/>
      <c r="H6" s="35"/>
      <c r="I6" s="35"/>
      <c r="J6" s="32"/>
    </row>
    <row r="7" spans="2:30" ht="15" customHeight="1" x14ac:dyDescent="0.25">
      <c r="B7" s="37" t="s">
        <v>346</v>
      </c>
      <c r="F7" s="91" t="s">
        <v>347</v>
      </c>
      <c r="J7" s="32"/>
    </row>
    <row r="8" spans="2:30" ht="15" customHeight="1" x14ac:dyDescent="0.2">
      <c r="B8" s="84"/>
      <c r="C8" s="10"/>
      <c r="D8" s="10"/>
      <c r="E8" s="10"/>
      <c r="F8" s="86"/>
      <c r="G8" s="86"/>
      <c r="H8" s="86"/>
      <c r="I8" s="86"/>
      <c r="J8" s="32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</row>
    <row r="9" spans="2:30" ht="15" customHeight="1" x14ac:dyDescent="0.2">
      <c r="B9" s="84" t="s">
        <v>97</v>
      </c>
      <c r="C9" s="15"/>
      <c r="D9" s="15"/>
      <c r="E9" s="15"/>
      <c r="F9" s="85" t="s">
        <v>345</v>
      </c>
      <c r="G9" s="15"/>
      <c r="H9" s="86"/>
      <c r="I9" s="86"/>
      <c r="J9" s="32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</row>
    <row r="10" spans="2:30" ht="15" customHeight="1" x14ac:dyDescent="0.2">
      <c r="B10" s="84" t="s">
        <v>348</v>
      </c>
      <c r="C10" s="10" t="s">
        <v>349</v>
      </c>
      <c r="D10" s="10"/>
      <c r="E10" s="10"/>
      <c r="F10" s="85" t="s">
        <v>345</v>
      </c>
      <c r="G10" s="10">
        <v>25508881</v>
      </c>
      <c r="H10" s="86"/>
      <c r="I10" s="86"/>
      <c r="J10" s="32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</row>
    <row r="11" spans="2:30" ht="15" customHeight="1" x14ac:dyDescent="0.2">
      <c r="B11" s="84"/>
      <c r="C11" s="10"/>
      <c r="D11" s="10"/>
      <c r="E11" s="10"/>
      <c r="F11" s="86"/>
      <c r="G11" s="86"/>
      <c r="H11" s="86"/>
      <c r="I11" s="86"/>
      <c r="J11" s="32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</row>
    <row r="12" spans="2:30" ht="15" customHeight="1" x14ac:dyDescent="0.2">
      <c r="B12" s="92" t="s">
        <v>350</v>
      </c>
      <c r="C12" s="10"/>
      <c r="D12" s="10"/>
      <c r="E12" s="10"/>
      <c r="F12" s="86"/>
      <c r="G12" s="86"/>
      <c r="H12" s="86"/>
      <c r="I12" s="86"/>
      <c r="J12" s="32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</row>
    <row r="13" spans="2:30" ht="15" customHeight="1" x14ac:dyDescent="0.2">
      <c r="B13" s="84" t="s">
        <v>373</v>
      </c>
      <c r="C13" s="10"/>
      <c r="D13" s="10"/>
      <c r="E13" s="10"/>
      <c r="F13" s="86"/>
      <c r="G13" s="86"/>
      <c r="H13" s="86"/>
      <c r="I13" s="86"/>
      <c r="J13" s="32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</row>
    <row r="14" spans="2:30" ht="15" customHeight="1" x14ac:dyDescent="0.2">
      <c r="B14" s="29"/>
      <c r="C14" s="10"/>
      <c r="D14" s="10"/>
      <c r="E14" s="29"/>
      <c r="F14" s="93"/>
      <c r="G14" s="93"/>
      <c r="H14" s="86"/>
      <c r="I14" s="86"/>
      <c r="J14" s="32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</row>
    <row r="15" spans="2:30" ht="15" customHeight="1" x14ac:dyDescent="0.2">
      <c r="B15" s="78"/>
      <c r="C15" s="10"/>
      <c r="D15" s="10"/>
      <c r="E15" s="10"/>
      <c r="F15" s="94"/>
      <c r="G15" s="94"/>
      <c r="H15" s="94"/>
      <c r="I15" s="94"/>
      <c r="J15" s="32"/>
      <c r="K15" s="95"/>
      <c r="L15" s="32"/>
      <c r="M15" s="86"/>
      <c r="N15" s="86"/>
      <c r="O15" s="86"/>
      <c r="P15" s="86"/>
      <c r="Q15" s="86"/>
      <c r="R15" s="86"/>
      <c r="S15" s="86"/>
      <c r="T15" s="86"/>
      <c r="U15" s="86"/>
      <c r="V15" s="32"/>
      <c r="W15" s="32"/>
      <c r="X15" s="32"/>
      <c r="Y15" s="32"/>
      <c r="Z15" s="32"/>
      <c r="AA15" s="32"/>
      <c r="AB15" s="32"/>
      <c r="AC15" s="32"/>
      <c r="AD15" s="32"/>
    </row>
    <row r="16" spans="2:30" ht="15" customHeight="1" x14ac:dyDescent="0.2">
      <c r="B16" s="78"/>
      <c r="C16" s="10"/>
      <c r="D16" s="10"/>
      <c r="E16" s="97" t="s">
        <v>351</v>
      </c>
      <c r="F16" s="98">
        <v>2024</v>
      </c>
      <c r="G16" s="99"/>
      <c r="J16" s="32"/>
      <c r="K16" s="9"/>
      <c r="L16" s="9"/>
      <c r="M16" s="86"/>
      <c r="N16" s="86"/>
      <c r="O16" s="86"/>
      <c r="P16" s="86"/>
      <c r="Q16" s="86"/>
      <c r="R16" s="86"/>
      <c r="S16" s="86"/>
      <c r="T16" s="86"/>
      <c r="U16" s="86"/>
      <c r="V16" s="9"/>
      <c r="W16" s="9"/>
      <c r="X16" s="9"/>
      <c r="Y16" s="9"/>
      <c r="Z16" s="9"/>
      <c r="AA16" s="9"/>
      <c r="AB16" s="9"/>
      <c r="AC16" s="32"/>
      <c r="AD16" s="32"/>
    </row>
    <row r="17" spans="2:42" ht="15" customHeight="1" x14ac:dyDescent="0.2">
      <c r="B17" s="78"/>
      <c r="C17" s="10"/>
      <c r="D17" s="10"/>
      <c r="E17" s="97" t="s">
        <v>352</v>
      </c>
      <c r="F17" s="150">
        <v>1</v>
      </c>
      <c r="G17" s="144"/>
      <c r="J17" s="32"/>
      <c r="K17" s="9"/>
      <c r="L17" s="9"/>
      <c r="M17" s="86"/>
      <c r="N17" s="86"/>
      <c r="O17" s="86"/>
      <c r="P17" s="86"/>
      <c r="Q17" s="86"/>
      <c r="R17" s="86"/>
      <c r="S17" s="86"/>
      <c r="T17" s="86"/>
      <c r="U17" s="86"/>
      <c r="V17" s="32"/>
      <c r="W17" s="32"/>
      <c r="X17" s="32"/>
      <c r="Y17" s="32"/>
      <c r="Z17" s="32"/>
      <c r="AA17" s="32"/>
      <c r="AB17" s="32"/>
      <c r="AC17" s="32"/>
      <c r="AD17" s="32"/>
    </row>
    <row r="18" spans="2:42" ht="15" customHeight="1" x14ac:dyDescent="0.2">
      <c r="B18" s="78"/>
      <c r="C18" s="10"/>
      <c r="D18" s="10"/>
      <c r="E18" s="97" t="s">
        <v>353</v>
      </c>
      <c r="F18" s="151">
        <v>250</v>
      </c>
      <c r="G18" s="144" t="s">
        <v>5</v>
      </c>
      <c r="J18" s="32"/>
      <c r="K18" s="9"/>
      <c r="L18" s="9"/>
      <c r="M18" s="86"/>
      <c r="N18" s="86"/>
      <c r="O18" s="86"/>
      <c r="P18" s="86"/>
      <c r="Q18" s="86"/>
      <c r="R18" s="86"/>
      <c r="S18" s="86"/>
      <c r="T18" s="86"/>
      <c r="U18" s="86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</row>
    <row r="19" spans="2:42" ht="15" customHeight="1" x14ac:dyDescent="0.2">
      <c r="B19" s="78"/>
      <c r="C19" s="10"/>
      <c r="D19" s="10"/>
      <c r="E19" s="96"/>
      <c r="F19" s="146"/>
      <c r="G19" s="145"/>
      <c r="J19" s="32"/>
      <c r="K19" s="9"/>
      <c r="L19" s="9"/>
      <c r="M19" s="86"/>
      <c r="N19" s="86"/>
      <c r="O19" s="86"/>
      <c r="P19" s="86"/>
      <c r="Q19" s="86"/>
      <c r="R19" s="86"/>
      <c r="S19" s="86"/>
      <c r="T19" s="86"/>
      <c r="U19" s="86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</row>
    <row r="20" spans="2:42" ht="15" customHeight="1" x14ac:dyDescent="0.2">
      <c r="B20" s="78"/>
      <c r="C20" s="10"/>
      <c r="D20" s="10"/>
      <c r="E20" s="44"/>
      <c r="F20" s="147"/>
      <c r="J20" s="32"/>
      <c r="K20" s="7"/>
      <c r="L20" s="7"/>
      <c r="M20" s="86"/>
      <c r="N20" s="86"/>
      <c r="O20" s="86"/>
      <c r="P20" s="86"/>
      <c r="Q20" s="86"/>
      <c r="R20" s="86"/>
      <c r="S20" s="86"/>
      <c r="T20" s="86"/>
      <c r="U20" s="86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</row>
    <row r="21" spans="2:42" ht="15" customHeight="1" x14ac:dyDescent="0.2">
      <c r="B21" s="78"/>
      <c r="C21" s="10"/>
      <c r="D21" s="10"/>
      <c r="E21" s="101" t="s">
        <v>354</v>
      </c>
      <c r="F21" s="102">
        <v>44593</v>
      </c>
      <c r="J21" s="32"/>
      <c r="K21" s="7"/>
      <c r="L21" s="7"/>
      <c r="M21" s="86"/>
      <c r="N21" s="86"/>
      <c r="O21" s="86"/>
      <c r="P21" s="86"/>
      <c r="Q21" s="86"/>
      <c r="R21" s="86"/>
      <c r="S21" s="86"/>
      <c r="T21" s="86"/>
      <c r="U21" s="86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</row>
    <row r="22" spans="2:42" ht="15" customHeight="1" x14ac:dyDescent="0.2">
      <c r="B22" s="78"/>
      <c r="C22" s="10"/>
      <c r="D22" s="10"/>
      <c r="E22" s="103" t="s">
        <v>355</v>
      </c>
      <c r="F22" s="104">
        <v>0.39583333333333331</v>
      </c>
      <c r="G22" s="105" t="s">
        <v>356</v>
      </c>
      <c r="J22" s="32"/>
      <c r="K22" s="7"/>
      <c r="L22" s="7"/>
      <c r="M22" s="86"/>
      <c r="N22" s="86"/>
      <c r="O22" s="86"/>
      <c r="P22" s="86"/>
      <c r="Q22" s="86"/>
      <c r="R22" s="86"/>
      <c r="S22" s="86"/>
      <c r="T22" s="86"/>
      <c r="U22" s="86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</row>
    <row r="23" spans="2:42" ht="15" customHeight="1" x14ac:dyDescent="0.2">
      <c r="B23" s="78"/>
      <c r="C23" s="10"/>
      <c r="D23" s="10"/>
      <c r="E23" s="103" t="s">
        <v>393</v>
      </c>
      <c r="F23" s="148">
        <v>80</v>
      </c>
      <c r="G23" s="99" t="s">
        <v>337</v>
      </c>
      <c r="J23" s="32"/>
      <c r="K23" s="7"/>
      <c r="L23" s="7"/>
      <c r="M23" s="86"/>
      <c r="N23" s="86"/>
      <c r="O23" s="86"/>
      <c r="P23" s="86"/>
      <c r="Q23" s="86"/>
      <c r="R23" s="86"/>
      <c r="S23" s="86"/>
      <c r="T23" s="86"/>
      <c r="U23" s="86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</row>
    <row r="24" spans="2:42" ht="15" customHeight="1" x14ac:dyDescent="0.2">
      <c r="B24" s="78"/>
      <c r="C24" s="10"/>
      <c r="D24" s="10"/>
      <c r="E24" s="107" t="s">
        <v>363</v>
      </c>
      <c r="F24" s="106">
        <v>1</v>
      </c>
      <c r="G24" s="144" t="s">
        <v>339</v>
      </c>
      <c r="J24" s="32"/>
      <c r="K24" s="7"/>
      <c r="L24" s="7"/>
      <c r="M24" s="86"/>
      <c r="N24" s="86"/>
      <c r="O24" s="86"/>
      <c r="P24" s="86"/>
      <c r="Q24" s="86"/>
      <c r="R24" s="86"/>
      <c r="S24" s="86"/>
      <c r="T24" s="86"/>
      <c r="U24" s="86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</row>
    <row r="25" spans="2:42" ht="15" customHeight="1" thickBot="1" x14ac:dyDescent="0.25">
      <c r="B25" s="78"/>
      <c r="C25" s="10"/>
      <c r="D25" s="10"/>
      <c r="E25" s="107" t="s">
        <v>357</v>
      </c>
      <c r="F25" s="149">
        <v>25</v>
      </c>
      <c r="G25" s="99" t="s">
        <v>338</v>
      </c>
      <c r="J25" s="32"/>
      <c r="K25" s="7"/>
      <c r="L25" s="7"/>
      <c r="M25" s="86"/>
      <c r="N25" s="86"/>
      <c r="O25" s="86"/>
      <c r="P25" s="86"/>
      <c r="Q25" s="86"/>
      <c r="R25" s="86"/>
      <c r="S25" s="86"/>
      <c r="T25" s="86"/>
      <c r="U25" s="86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</row>
    <row r="26" spans="2:42" ht="15" customHeight="1" thickBot="1" x14ac:dyDescent="0.25">
      <c r="B26" s="78"/>
      <c r="C26" s="10"/>
      <c r="D26" s="10"/>
      <c r="E26" s="107" t="s">
        <v>358</v>
      </c>
      <c r="F26" s="108">
        <f>ROUND(F23*F24*F25,2)</f>
        <v>2000</v>
      </c>
      <c r="G26" s="109" t="s">
        <v>340</v>
      </c>
      <c r="J26" s="32"/>
      <c r="K26" s="7"/>
      <c r="L26" s="7"/>
      <c r="M26" s="86"/>
      <c r="N26" s="86"/>
      <c r="O26" s="86"/>
      <c r="P26" s="86"/>
      <c r="Q26" s="86"/>
      <c r="R26" s="86"/>
      <c r="S26" s="86"/>
      <c r="T26" s="86"/>
      <c r="U26" s="86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</row>
    <row r="27" spans="2:42" ht="15" customHeight="1" x14ac:dyDescent="0.2">
      <c r="B27" s="8"/>
      <c r="C27" s="8"/>
      <c r="D27" s="110"/>
      <c r="E27" s="8"/>
      <c r="F27" s="16"/>
      <c r="G27" s="32"/>
      <c r="H27" s="32"/>
      <c r="I27" s="32"/>
      <c r="J27" s="32"/>
      <c r="K27" s="32"/>
      <c r="L27" s="32"/>
      <c r="M27" s="86"/>
      <c r="N27" s="86"/>
      <c r="O27" s="86"/>
      <c r="P27" s="86"/>
      <c r="Q27" s="86"/>
      <c r="R27" s="86"/>
      <c r="S27" s="86"/>
      <c r="T27" s="86"/>
      <c r="U27" s="86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</row>
    <row r="28" spans="2:42" ht="15" customHeight="1" x14ac:dyDescent="0.2">
      <c r="C28" s="16"/>
      <c r="D28" s="16"/>
      <c r="H28" s="32"/>
      <c r="I28" s="32"/>
      <c r="J28" s="32"/>
      <c r="K28" s="32"/>
      <c r="L28" s="32"/>
      <c r="M28" s="86"/>
      <c r="N28" s="86"/>
      <c r="O28" s="86"/>
      <c r="P28" s="86"/>
      <c r="Q28" s="86"/>
      <c r="R28" s="86"/>
      <c r="S28" s="86"/>
      <c r="T28" s="86"/>
      <c r="U28" s="86"/>
      <c r="V28" s="32"/>
      <c r="W28" s="32"/>
      <c r="X28" s="32"/>
      <c r="Y28" s="32"/>
      <c r="Z28" s="32"/>
      <c r="AA28" s="32"/>
      <c r="AB28" s="32"/>
      <c r="AC28" s="32"/>
      <c r="AD28" s="32"/>
    </row>
    <row r="29" spans="2:42" ht="15" customHeight="1" x14ac:dyDescent="0.2">
      <c r="B29" s="111" t="s">
        <v>359</v>
      </c>
      <c r="C29" s="16"/>
      <c r="D29" s="16"/>
      <c r="J29" s="32"/>
      <c r="K29" s="32"/>
      <c r="L29" s="32"/>
      <c r="M29" s="86"/>
      <c r="N29" s="86"/>
      <c r="O29" s="86"/>
      <c r="P29" s="86"/>
      <c r="Q29" s="86"/>
      <c r="R29" s="86"/>
      <c r="S29" s="86"/>
      <c r="T29" s="86"/>
      <c r="U29" s="86"/>
      <c r="V29" s="32"/>
      <c r="W29" s="32"/>
      <c r="X29" s="32"/>
      <c r="Y29" s="32"/>
      <c r="Z29" s="32"/>
      <c r="AA29" s="32"/>
      <c r="AB29" s="32"/>
      <c r="AC29" s="32"/>
      <c r="AD29" s="32"/>
    </row>
    <row r="30" spans="2:42" ht="15" customHeight="1" x14ac:dyDescent="0.2">
      <c r="B30" s="70"/>
      <c r="C30" s="112"/>
      <c r="D30" s="112"/>
      <c r="E30" s="112"/>
      <c r="F30" s="113"/>
      <c r="G30" s="113"/>
      <c r="H30" s="113"/>
      <c r="I30" s="113"/>
      <c r="J30" s="32"/>
      <c r="K30" s="32"/>
      <c r="L30" s="32"/>
      <c r="M30" s="86"/>
      <c r="N30" s="86"/>
      <c r="O30" s="86"/>
      <c r="P30" s="86"/>
      <c r="Q30" s="86"/>
      <c r="R30" s="86"/>
      <c r="S30" s="86"/>
      <c r="T30" s="86"/>
      <c r="U30" s="86"/>
      <c r="V30" s="32"/>
      <c r="W30" s="32"/>
      <c r="X30" s="32"/>
      <c r="Y30" s="32"/>
      <c r="Z30" s="32"/>
      <c r="AA30" s="32"/>
      <c r="AB30" s="32"/>
      <c r="AC30" s="32"/>
      <c r="AD30" s="32"/>
    </row>
    <row r="31" spans="2:42" ht="15" customHeight="1" x14ac:dyDescent="0.2">
      <c r="B31" s="70"/>
      <c r="C31" s="112"/>
      <c r="D31" s="112"/>
      <c r="E31" s="112"/>
      <c r="F31" s="113"/>
      <c r="G31" s="113"/>
      <c r="H31" s="113"/>
      <c r="I31" s="113"/>
      <c r="J31" s="32"/>
      <c r="K31" s="32"/>
      <c r="L31" s="32"/>
      <c r="M31" s="32"/>
      <c r="N31" s="32"/>
      <c r="O31" s="32"/>
      <c r="P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</row>
    <row r="32" spans="2:42" ht="15" customHeight="1" x14ac:dyDescent="0.2">
      <c r="B32" s="114"/>
      <c r="C32" s="70"/>
      <c r="D32" s="70"/>
      <c r="E32" s="70"/>
      <c r="F32" s="113"/>
      <c r="G32" s="113"/>
      <c r="H32" s="113"/>
      <c r="I32" s="113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</row>
    <row r="33" spans="2:30" ht="15" customHeight="1" x14ac:dyDescent="0.2">
      <c r="B33" s="115"/>
      <c r="C33" s="116" t="s">
        <v>370</v>
      </c>
      <c r="D33" s="117"/>
      <c r="E33" s="118"/>
      <c r="F33" s="118"/>
      <c r="H33" s="119"/>
      <c r="I33" s="152" t="s">
        <v>361</v>
      </c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</row>
    <row r="34" spans="2:30" ht="15" customHeight="1" x14ac:dyDescent="0.2">
      <c r="B34" s="115"/>
      <c r="C34" s="120"/>
      <c r="D34" s="116"/>
      <c r="E34" s="117"/>
      <c r="F34" s="118"/>
      <c r="G34" s="118"/>
      <c r="H34" s="119"/>
      <c r="I34" s="153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</row>
    <row r="35" spans="2:30" ht="15" customHeight="1" x14ac:dyDescent="0.2">
      <c r="B35" s="121"/>
      <c r="C35" s="122"/>
      <c r="D35" s="123"/>
      <c r="E35" s="16"/>
      <c r="F35" s="32"/>
      <c r="G35" s="32"/>
      <c r="H35" s="124"/>
      <c r="I35" s="73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</row>
    <row r="36" spans="2:30" ht="15" customHeight="1" x14ac:dyDescent="0.2">
      <c r="B36" s="111" t="s">
        <v>362</v>
      </c>
      <c r="C36" s="16"/>
      <c r="D36" s="16"/>
      <c r="E36" s="16"/>
      <c r="F36" s="32"/>
      <c r="G36" s="32"/>
      <c r="H36" s="125"/>
      <c r="I36" s="73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</row>
    <row r="37" spans="2:30" ht="15" customHeight="1" x14ac:dyDescent="0.2">
      <c r="B37" s="70"/>
      <c r="C37" s="112"/>
      <c r="D37" s="112"/>
      <c r="E37" s="112"/>
      <c r="F37" s="113"/>
      <c r="G37" s="113"/>
      <c r="H37" s="113"/>
      <c r="I37" s="154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</row>
    <row r="38" spans="2:30" ht="15" customHeight="1" x14ac:dyDescent="0.2">
      <c r="B38" s="70"/>
      <c r="C38" s="70"/>
      <c r="D38" s="70"/>
      <c r="E38" s="70"/>
      <c r="F38" s="113"/>
      <c r="G38" s="113"/>
      <c r="H38" s="126"/>
      <c r="I38" s="154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</row>
    <row r="39" spans="2:30" ht="15" customHeight="1" x14ac:dyDescent="0.2">
      <c r="B39" s="70"/>
      <c r="C39" s="70"/>
      <c r="D39" s="70"/>
      <c r="E39" s="70"/>
      <c r="F39" s="113"/>
      <c r="G39" s="113"/>
      <c r="H39" s="126"/>
      <c r="I39" s="154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</row>
    <row r="40" spans="2:30" ht="15" customHeight="1" x14ac:dyDescent="0.2">
      <c r="B40" s="115"/>
      <c r="C40" s="116" t="s">
        <v>360</v>
      </c>
      <c r="D40" s="117"/>
      <c r="E40" s="118"/>
      <c r="F40" s="118"/>
      <c r="H40" s="119"/>
      <c r="I40" s="152" t="s">
        <v>361</v>
      </c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</row>
    <row r="41" spans="2:30" ht="15" customHeight="1" x14ac:dyDescent="0.2">
      <c r="B41" s="127"/>
      <c r="C41" s="120"/>
      <c r="E41" s="16"/>
      <c r="F41" s="32"/>
      <c r="G41" s="32"/>
      <c r="H41" s="128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</row>
    <row r="42" spans="2:30" ht="15" customHeight="1" x14ac:dyDescent="0.2">
      <c r="B42" s="129"/>
      <c r="C42" s="129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</row>
    <row r="43" spans="2:30" ht="15" customHeight="1" x14ac:dyDescent="0.2">
      <c r="B43" s="129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pans="2:30" ht="15" customHeight="1" x14ac:dyDescent="0.2">
      <c r="B44" s="129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pans="2:30" ht="15" customHeight="1" x14ac:dyDescent="0.2">
      <c r="B45" s="129"/>
      <c r="C45" s="130"/>
      <c r="D45" s="131"/>
      <c r="E45" s="16"/>
      <c r="J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</row>
    <row r="46" spans="2:30" ht="15" customHeight="1" x14ac:dyDescent="0.2">
      <c r="B46" s="129"/>
      <c r="C46" s="132"/>
      <c r="D46" s="132"/>
      <c r="E46" s="132"/>
      <c r="J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</row>
    <row r="47" spans="2:30" ht="15" customHeight="1" x14ac:dyDescent="0.2">
      <c r="B47" s="129"/>
      <c r="C47" s="8"/>
      <c r="D47" s="8"/>
      <c r="E47" s="8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100"/>
      <c r="Y47" s="32"/>
      <c r="Z47" s="32"/>
      <c r="AA47" s="100"/>
      <c r="AB47" s="32"/>
      <c r="AC47" s="32"/>
      <c r="AD47" s="32"/>
    </row>
    <row r="48" spans="2:30" ht="15" customHeight="1" x14ac:dyDescent="0.2">
      <c r="B48" s="129"/>
      <c r="C48" s="8"/>
      <c r="D48" s="8"/>
      <c r="E48" s="8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100"/>
      <c r="Y48" s="32"/>
      <c r="Z48" s="32"/>
      <c r="AA48" s="100"/>
      <c r="AB48" s="32"/>
      <c r="AC48" s="32"/>
      <c r="AD48" s="32"/>
    </row>
    <row r="49" spans="2:30" ht="15" customHeight="1" x14ac:dyDescent="0.2">
      <c r="B49" s="129"/>
      <c r="C49" s="8"/>
      <c r="D49" s="8"/>
      <c r="E49" s="8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100"/>
      <c r="Y49" s="32"/>
      <c r="Z49" s="32"/>
      <c r="AA49" s="100"/>
      <c r="AB49" s="32"/>
      <c r="AC49" s="32"/>
      <c r="AD49" s="32"/>
    </row>
    <row r="50" spans="2:30" ht="15" customHeight="1" x14ac:dyDescent="0.2">
      <c r="B50" s="8"/>
      <c r="C50" s="8"/>
      <c r="D50" s="8"/>
      <c r="E50" s="8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100"/>
      <c r="Y50" s="32"/>
      <c r="Z50" s="32"/>
      <c r="AA50" s="100"/>
      <c r="AB50" s="32"/>
      <c r="AC50" s="32"/>
      <c r="AD50" s="32"/>
    </row>
    <row r="51" spans="2:30" ht="15" customHeight="1" x14ac:dyDescent="0.2">
      <c r="B51" s="8"/>
      <c r="C51" s="8"/>
      <c r="D51" s="8"/>
      <c r="E51" s="8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100"/>
      <c r="Y51" s="32"/>
      <c r="Z51" s="32"/>
      <c r="AA51" s="100"/>
      <c r="AB51" s="32"/>
      <c r="AC51" s="32"/>
      <c r="AD51" s="32"/>
    </row>
    <row r="52" spans="2:30" ht="15" customHeight="1" x14ac:dyDescent="0.2">
      <c r="B52" s="8"/>
      <c r="C52" s="8"/>
      <c r="D52" s="8"/>
      <c r="E52" s="8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100"/>
      <c r="Y52" s="32"/>
      <c r="Z52" s="32"/>
      <c r="AA52" s="100"/>
      <c r="AB52" s="32"/>
      <c r="AC52" s="32"/>
      <c r="AD52" s="32"/>
    </row>
    <row r="53" spans="2:30" ht="15" customHeight="1" x14ac:dyDescent="0.2">
      <c r="B53" s="8"/>
      <c r="C53" s="8"/>
      <c r="D53" s="8"/>
      <c r="E53" s="8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100"/>
      <c r="Y53" s="32"/>
      <c r="Z53" s="32"/>
      <c r="AA53" s="100"/>
      <c r="AB53" s="32"/>
      <c r="AC53" s="32"/>
      <c r="AD53" s="32"/>
    </row>
    <row r="54" spans="2:30" ht="15" customHeight="1" x14ac:dyDescent="0.2">
      <c r="B54" s="8"/>
      <c r="C54" s="8"/>
      <c r="D54" s="8"/>
      <c r="E54" s="8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100"/>
      <c r="Y54" s="32"/>
      <c r="Z54" s="32"/>
      <c r="AA54" s="100"/>
      <c r="AB54" s="32"/>
      <c r="AC54" s="32"/>
      <c r="AD54" s="32"/>
    </row>
    <row r="55" spans="2:30" ht="15" customHeight="1" x14ac:dyDescent="0.2">
      <c r="B55" s="8"/>
      <c r="C55" s="8"/>
      <c r="D55" s="8"/>
      <c r="E55" s="8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100"/>
      <c r="Y55" s="32"/>
      <c r="Z55" s="32"/>
      <c r="AA55" s="100"/>
      <c r="AB55" s="32"/>
      <c r="AC55" s="32"/>
      <c r="AD55" s="32"/>
    </row>
    <row r="56" spans="2:30" ht="15" customHeight="1" x14ac:dyDescent="0.2">
      <c r="B56" s="8"/>
      <c r="C56" s="8"/>
      <c r="D56" s="8"/>
      <c r="E56" s="8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100"/>
      <c r="Y56" s="32"/>
      <c r="Z56" s="32"/>
      <c r="AA56" s="100"/>
      <c r="AB56" s="32"/>
      <c r="AC56" s="32"/>
      <c r="AD56" s="32"/>
    </row>
    <row r="57" spans="2:30" ht="15" customHeight="1" x14ac:dyDescent="0.2">
      <c r="B57" s="8"/>
      <c r="C57" s="8"/>
      <c r="D57" s="8"/>
      <c r="E57" s="8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100"/>
      <c r="Y57" s="32"/>
      <c r="Z57" s="32"/>
      <c r="AA57" s="100"/>
      <c r="AB57" s="32"/>
      <c r="AC57" s="32"/>
      <c r="AD57" s="32"/>
    </row>
    <row r="58" spans="2:30" ht="15" customHeight="1" x14ac:dyDescent="0.2">
      <c r="B58" s="8"/>
      <c r="C58" s="8"/>
      <c r="D58" s="8"/>
      <c r="E58" s="8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100"/>
      <c r="Y58" s="32"/>
      <c r="Z58" s="32"/>
      <c r="AA58" s="100"/>
      <c r="AB58" s="32"/>
      <c r="AC58" s="32"/>
      <c r="AD58" s="32"/>
    </row>
    <row r="59" spans="2:30" ht="15" customHeight="1" x14ac:dyDescent="0.2">
      <c r="B59" s="8"/>
      <c r="C59" s="8"/>
      <c r="D59" s="8"/>
      <c r="E59" s="8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100"/>
      <c r="Y59" s="32"/>
      <c r="Z59" s="32"/>
      <c r="AA59" s="100"/>
      <c r="AB59" s="32"/>
      <c r="AC59" s="32"/>
      <c r="AD59" s="32"/>
    </row>
    <row r="60" spans="2:30" ht="15" customHeight="1" x14ac:dyDescent="0.2">
      <c r="B60" s="8"/>
      <c r="C60" s="8"/>
      <c r="D60" s="8"/>
      <c r="E60" s="8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100"/>
      <c r="Y60" s="32"/>
      <c r="Z60" s="32"/>
      <c r="AA60" s="100"/>
      <c r="AB60" s="32"/>
      <c r="AC60" s="32"/>
      <c r="AD60" s="32"/>
    </row>
    <row r="61" spans="2:30" ht="15" customHeight="1" x14ac:dyDescent="0.2">
      <c r="B61" s="8"/>
      <c r="C61" s="8"/>
      <c r="D61" s="8"/>
      <c r="E61" s="8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100"/>
      <c r="Y61" s="32"/>
      <c r="Z61" s="32"/>
      <c r="AA61" s="100"/>
      <c r="AB61" s="32"/>
      <c r="AC61" s="32"/>
      <c r="AD61" s="32"/>
    </row>
    <row r="62" spans="2:30" ht="15" customHeight="1" x14ac:dyDescent="0.2">
      <c r="B62" s="8"/>
      <c r="C62" s="8"/>
      <c r="D62" s="8"/>
      <c r="E62" s="8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100"/>
      <c r="Y62" s="32"/>
      <c r="Z62" s="32"/>
      <c r="AA62" s="100"/>
      <c r="AB62" s="32"/>
      <c r="AC62" s="32"/>
      <c r="AD62" s="32"/>
    </row>
    <row r="63" spans="2:30" ht="15" customHeight="1" x14ac:dyDescent="0.2">
      <c r="B63" s="8"/>
      <c r="C63" s="8"/>
      <c r="D63" s="8"/>
      <c r="E63" s="8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100"/>
      <c r="Y63" s="32"/>
      <c r="Z63" s="32"/>
      <c r="AA63" s="100"/>
      <c r="AB63" s="32"/>
      <c r="AC63" s="32"/>
      <c r="AD63" s="32"/>
    </row>
    <row r="64" spans="2:30" ht="15" customHeight="1" x14ac:dyDescent="0.2">
      <c r="B64" s="8"/>
      <c r="C64" s="8"/>
      <c r="D64" s="8"/>
      <c r="E64" s="8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100"/>
      <c r="Y64" s="32"/>
      <c r="Z64" s="32"/>
      <c r="AA64" s="100"/>
      <c r="AB64" s="32"/>
      <c r="AC64" s="32"/>
      <c r="AD64" s="32"/>
    </row>
    <row r="65" spans="2:30" ht="15" customHeight="1" x14ac:dyDescent="0.2">
      <c r="B65" s="8"/>
      <c r="C65" s="8"/>
      <c r="D65" s="8"/>
      <c r="E65" s="8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100"/>
      <c r="Y65" s="32"/>
      <c r="Z65" s="32"/>
      <c r="AA65" s="100"/>
      <c r="AB65" s="32"/>
      <c r="AC65" s="32"/>
      <c r="AD65" s="32"/>
    </row>
    <row r="66" spans="2:30" ht="15" customHeight="1" x14ac:dyDescent="0.2">
      <c r="B66" s="8"/>
      <c r="C66" s="8"/>
      <c r="D66" s="8"/>
      <c r="E66" s="8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100"/>
      <c r="Y66" s="32"/>
      <c r="Z66" s="32"/>
      <c r="AA66" s="100"/>
      <c r="AB66" s="32"/>
      <c r="AC66" s="32"/>
      <c r="AD66" s="32"/>
    </row>
    <row r="67" spans="2:30" ht="15" customHeight="1" x14ac:dyDescent="0.2">
      <c r="B67" s="8"/>
      <c r="C67" s="8"/>
      <c r="D67" s="8"/>
      <c r="E67" s="8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100"/>
      <c r="Y67" s="32"/>
      <c r="Z67" s="32"/>
      <c r="AA67" s="100"/>
      <c r="AB67" s="32"/>
      <c r="AC67" s="32"/>
      <c r="AD67" s="32"/>
    </row>
    <row r="68" spans="2:30" ht="15" customHeight="1" x14ac:dyDescent="0.2">
      <c r="B68" s="8"/>
      <c r="C68" s="8"/>
      <c r="D68" s="8"/>
      <c r="E68" s="8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100"/>
      <c r="Y68" s="32"/>
      <c r="Z68" s="32"/>
      <c r="AA68" s="100"/>
      <c r="AB68" s="32"/>
      <c r="AC68" s="32"/>
      <c r="AD68" s="32"/>
    </row>
    <row r="69" spans="2:30" ht="15" customHeight="1" x14ac:dyDescent="0.2">
      <c r="B69" s="8"/>
      <c r="C69" s="8"/>
      <c r="D69" s="8"/>
      <c r="E69" s="8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100"/>
      <c r="Y69" s="32"/>
      <c r="Z69" s="32"/>
      <c r="AA69" s="100"/>
      <c r="AB69" s="32"/>
      <c r="AC69" s="32"/>
      <c r="AD69" s="32"/>
    </row>
    <row r="70" spans="2:30" ht="15" customHeight="1" x14ac:dyDescent="0.2">
      <c r="B70" s="8"/>
      <c r="C70" s="8"/>
      <c r="D70" s="8"/>
      <c r="E70" s="8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100"/>
      <c r="Y70" s="32"/>
      <c r="Z70" s="32"/>
      <c r="AA70" s="100"/>
      <c r="AB70" s="32"/>
      <c r="AC70" s="32"/>
      <c r="AD70" s="32"/>
    </row>
    <row r="71" spans="2:30" ht="15" customHeight="1" x14ac:dyDescent="0.2">
      <c r="B71" s="8"/>
      <c r="C71" s="8"/>
      <c r="D71" s="8"/>
      <c r="E71" s="8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100"/>
      <c r="Y71" s="32"/>
      <c r="Z71" s="32"/>
      <c r="AA71" s="100"/>
      <c r="AB71" s="32"/>
      <c r="AC71" s="32"/>
      <c r="AD71" s="32"/>
    </row>
    <row r="72" spans="2:30" ht="15" customHeight="1" x14ac:dyDescent="0.2">
      <c r="B72" s="8"/>
      <c r="C72" s="8"/>
      <c r="D72" s="8"/>
      <c r="E72" s="8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100"/>
      <c r="Y72" s="32"/>
      <c r="Z72" s="32"/>
      <c r="AA72" s="100"/>
      <c r="AB72" s="32"/>
      <c r="AC72" s="32"/>
      <c r="AD72" s="32"/>
    </row>
    <row r="73" spans="2:30" ht="15" customHeight="1" x14ac:dyDescent="0.2">
      <c r="B73" s="8"/>
      <c r="C73" s="8"/>
      <c r="D73" s="8"/>
      <c r="E73" s="8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100"/>
      <c r="Y73" s="32"/>
      <c r="Z73" s="32"/>
      <c r="AA73" s="100"/>
      <c r="AB73" s="32"/>
      <c r="AC73" s="32"/>
      <c r="AD73" s="32"/>
    </row>
    <row r="74" spans="2:30" ht="15" customHeight="1" x14ac:dyDescent="0.2">
      <c r="B74" s="8"/>
      <c r="C74" s="8"/>
      <c r="D74" s="8"/>
      <c r="E74" s="8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</row>
    <row r="75" spans="2:30" ht="15" customHeight="1" x14ac:dyDescent="0.2">
      <c r="B75" s="11"/>
      <c r="C75" s="133"/>
      <c r="D75" s="133"/>
      <c r="E75" s="133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</row>
    <row r="76" spans="2:30" ht="15" customHeight="1" x14ac:dyDescent="0.2">
      <c r="B76" s="11"/>
      <c r="C76" s="8"/>
      <c r="D76" s="8"/>
      <c r="E76" s="8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</row>
    <row r="77" spans="2:30" ht="15" customHeight="1" x14ac:dyDescent="0.2">
      <c r="B77" s="8"/>
      <c r="C77" s="8"/>
      <c r="D77" s="8"/>
      <c r="E77" s="8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</row>
    <row r="78" spans="2:30" ht="15" customHeight="1" x14ac:dyDescent="0.25">
      <c r="B78" s="134"/>
      <c r="C78" s="7"/>
      <c r="D78" s="7"/>
      <c r="E78" s="7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</row>
    <row r="79" spans="2:30" ht="15" customHeight="1" x14ac:dyDescent="0.25">
      <c r="B79" s="31"/>
      <c r="C79" s="7"/>
      <c r="D79" s="7"/>
      <c r="E79" s="7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</row>
    <row r="80" spans="2:30" ht="15" customHeight="1" x14ac:dyDescent="0.2">
      <c r="B80" s="38"/>
      <c r="C80" s="7"/>
      <c r="D80" s="7"/>
      <c r="E80" s="7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</row>
    <row r="81" spans="2:30" ht="15" customHeight="1" x14ac:dyDescent="0.2">
      <c r="B81" s="38"/>
      <c r="C81" s="7"/>
      <c r="D81" s="7"/>
      <c r="E81" s="7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</row>
    <row r="82" spans="2:30" ht="15" customHeight="1" x14ac:dyDescent="0.2">
      <c r="B82" s="38"/>
      <c r="C82" s="7"/>
      <c r="D82" s="7"/>
      <c r="E82" s="7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</row>
    <row r="83" spans="2:30" ht="15" customHeight="1" x14ac:dyDescent="0.2">
      <c r="B83" s="38"/>
      <c r="C83" s="7"/>
      <c r="D83" s="7"/>
      <c r="E83" s="7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</row>
    <row r="84" spans="2:30" ht="14.25" x14ac:dyDescent="0.2">
      <c r="B84" s="38"/>
      <c r="C84" s="7"/>
      <c r="D84" s="7"/>
      <c r="E84" s="7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</row>
    <row r="85" spans="2:30" x14ac:dyDescent="0.2">
      <c r="B85" s="84"/>
      <c r="C85" s="10"/>
      <c r="D85" s="10"/>
      <c r="E85" s="10"/>
      <c r="F85" s="135"/>
      <c r="G85" s="86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</row>
    <row r="86" spans="2:30" x14ac:dyDescent="0.2"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</row>
    <row r="87" spans="2:30" x14ac:dyDescent="0.2"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</row>
    <row r="88" spans="2:30" x14ac:dyDescent="0.2"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</row>
    <row r="89" spans="2:30" x14ac:dyDescent="0.2"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</row>
    <row r="90" spans="2:30" x14ac:dyDescent="0.2"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</row>
    <row r="91" spans="2:30" x14ac:dyDescent="0.2"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</row>
    <row r="92" spans="2:30" x14ac:dyDescent="0.2"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</row>
    <row r="93" spans="2:30" x14ac:dyDescent="0.2"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</row>
    <row r="94" spans="2:30" x14ac:dyDescent="0.2"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</row>
    <row r="95" spans="2:30" x14ac:dyDescent="0.2"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</row>
    <row r="96" spans="2:30" x14ac:dyDescent="0.2"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</row>
    <row r="97" spans="13:23" x14ac:dyDescent="0.2"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</row>
    <row r="98" spans="13:23" x14ac:dyDescent="0.2"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</row>
    <row r="99" spans="13:23" x14ac:dyDescent="0.2"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</row>
    <row r="100" spans="13:23" x14ac:dyDescent="0.2"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</row>
    <row r="101" spans="13:23" x14ac:dyDescent="0.2"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</row>
    <row r="102" spans="13:23" x14ac:dyDescent="0.2"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</row>
    <row r="103" spans="13:23" x14ac:dyDescent="0.2"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</row>
    <row r="104" spans="13:23" x14ac:dyDescent="0.2"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</row>
    <row r="105" spans="13:23" x14ac:dyDescent="0.2"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</row>
    <row r="106" spans="13:23" x14ac:dyDescent="0.2"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</row>
    <row r="107" spans="13:23" x14ac:dyDescent="0.2"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</row>
    <row r="108" spans="13:23" x14ac:dyDescent="0.2"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</row>
    <row r="109" spans="13:23" x14ac:dyDescent="0.2"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</row>
    <row r="110" spans="13:23" x14ac:dyDescent="0.2"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</row>
    <row r="111" spans="13:23" x14ac:dyDescent="0.2"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</row>
    <row r="112" spans="13:23" x14ac:dyDescent="0.2"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</row>
    <row r="113" spans="13:23" x14ac:dyDescent="0.2"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</row>
    <row r="114" spans="13:23" x14ac:dyDescent="0.2"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</row>
    <row r="115" spans="13:23" x14ac:dyDescent="0.2"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</row>
    <row r="116" spans="13:23" x14ac:dyDescent="0.2"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</row>
    <row r="117" spans="13:23" x14ac:dyDescent="0.2"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</row>
    <row r="118" spans="13:23" x14ac:dyDescent="0.2"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</row>
    <row r="119" spans="13:23" x14ac:dyDescent="0.2"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</row>
    <row r="120" spans="13:23" x14ac:dyDescent="0.2"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</row>
    <row r="121" spans="13:23" x14ac:dyDescent="0.2"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</row>
    <row r="122" spans="13:23" x14ac:dyDescent="0.2"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</row>
    <row r="123" spans="13:23" x14ac:dyDescent="0.2"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</row>
    <row r="124" spans="13:23" x14ac:dyDescent="0.2"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</row>
    <row r="125" spans="13:23" x14ac:dyDescent="0.2"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</row>
    <row r="126" spans="13:23" x14ac:dyDescent="0.2"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</row>
    <row r="127" spans="13:23" x14ac:dyDescent="0.2"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</row>
    <row r="128" spans="13:23" x14ac:dyDescent="0.2"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</row>
    <row r="129" spans="13:23" x14ac:dyDescent="0.2"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</row>
    <row r="130" spans="13:23" x14ac:dyDescent="0.2"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</row>
    <row r="131" spans="13:23" x14ac:dyDescent="0.2"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</row>
    <row r="132" spans="13:23" x14ac:dyDescent="0.2"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</row>
    <row r="133" spans="13:23" x14ac:dyDescent="0.2"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</row>
    <row r="134" spans="13:23" x14ac:dyDescent="0.2"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</row>
    <row r="135" spans="13:23" x14ac:dyDescent="0.2"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</row>
    <row r="136" spans="13:23" x14ac:dyDescent="0.2"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</row>
    <row r="137" spans="13:23" x14ac:dyDescent="0.2"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</row>
  </sheetData>
  <pageMargins left="0.59055118110236227" right="0.39370078740157483" top="0.59055118110236227" bottom="0.98425196850393704" header="0" footer="0.19685039370078741"/>
  <pageSetup paperSize="9" orientation="portrait" r:id="rId1"/>
  <headerFooter alignWithMargins="0">
    <oddFooter>&amp;LČást 1&amp;CDodávka elektřiny 2022-2023.
Odběrná místa NN.&amp;RPříloha č.2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0"/>
  <sheetViews>
    <sheetView showGridLines="0" workbookViewId="0">
      <selection activeCell="F38" sqref="F38"/>
    </sheetView>
  </sheetViews>
  <sheetFormatPr defaultRowHeight="12.75" x14ac:dyDescent="0.2"/>
  <cols>
    <col min="1" max="1" width="1.7109375" style="23" customWidth="1"/>
    <col min="2" max="2" width="12" style="8" customWidth="1"/>
    <col min="3" max="3" width="9.140625" style="8"/>
    <col min="4" max="4" width="11.5703125" style="8" customWidth="1"/>
    <col min="5" max="5" width="12" style="8" customWidth="1"/>
    <col min="6" max="6" width="14.7109375" style="23" customWidth="1"/>
    <col min="7" max="7" width="14.28515625" style="23" customWidth="1"/>
    <col min="8" max="8" width="10.28515625" style="23" customWidth="1"/>
    <col min="9" max="9" width="10" style="23" customWidth="1"/>
    <col min="10" max="10" width="10.7109375" style="23" customWidth="1"/>
    <col min="11" max="11" width="11" style="23" customWidth="1"/>
    <col min="12" max="16384" width="9.140625" style="23"/>
  </cols>
  <sheetData>
    <row r="1" spans="1:21" ht="12.75" customHeight="1" x14ac:dyDescent="0.2">
      <c r="B1" s="1" t="s">
        <v>0</v>
      </c>
      <c r="C1" s="2"/>
      <c r="D1" s="3"/>
      <c r="E1" s="4"/>
      <c r="F1" s="44"/>
      <c r="G1" s="1" t="s">
        <v>6</v>
      </c>
      <c r="H1" s="2"/>
      <c r="I1" s="3"/>
    </row>
    <row r="2" spans="1:21" ht="12.75" customHeight="1" x14ac:dyDescent="0.2">
      <c r="B2" s="5"/>
      <c r="C2" s="40" t="s">
        <v>371</v>
      </c>
      <c r="D2" s="6"/>
      <c r="E2" s="4"/>
      <c r="F2" s="44"/>
      <c r="G2" s="5"/>
      <c r="H2" s="34" t="s">
        <v>237</v>
      </c>
      <c r="I2" s="6"/>
    </row>
    <row r="3" spans="1:21" ht="12.75" customHeight="1" x14ac:dyDescent="0.2">
      <c r="A3" s="4"/>
      <c r="B3" s="10"/>
      <c r="C3" s="4"/>
      <c r="D3" s="4"/>
      <c r="E3" s="4"/>
      <c r="F3" s="32"/>
      <c r="G3" s="32"/>
      <c r="H3" s="32"/>
      <c r="I3" s="7"/>
      <c r="J3" s="7"/>
    </row>
    <row r="4" spans="1:21" ht="12.75" customHeight="1" x14ac:dyDescent="0.25">
      <c r="B4" s="35" t="s">
        <v>372</v>
      </c>
      <c r="C4" s="39"/>
      <c r="D4" s="39"/>
      <c r="E4" s="39"/>
      <c r="F4" s="35"/>
      <c r="G4" s="35"/>
      <c r="H4" s="35"/>
      <c r="I4" s="35"/>
      <c r="J4" s="39"/>
    </row>
    <row r="5" spans="1:21" ht="12.75" customHeight="1" x14ac:dyDescent="0.25">
      <c r="B5" s="39" t="s">
        <v>239</v>
      </c>
      <c r="C5" s="39"/>
      <c r="D5" s="39"/>
      <c r="E5" s="39"/>
      <c r="F5" s="35"/>
      <c r="G5" s="35"/>
      <c r="H5" s="35"/>
      <c r="I5" s="35"/>
      <c r="J5" s="39"/>
    </row>
    <row r="6" spans="1:21" ht="12.75" customHeight="1" x14ac:dyDescent="0.25">
      <c r="B6" s="36" t="s">
        <v>342</v>
      </c>
      <c r="C6" s="39"/>
      <c r="D6" s="39"/>
      <c r="E6" s="39"/>
      <c r="F6" s="39"/>
      <c r="G6" s="39"/>
      <c r="H6" s="39"/>
      <c r="I6" s="7"/>
      <c r="J6" s="39"/>
    </row>
    <row r="7" spans="1:21" ht="12.75" customHeight="1" x14ac:dyDescent="0.25">
      <c r="B7" s="37" t="s">
        <v>241</v>
      </c>
      <c r="C7" s="7"/>
      <c r="D7" s="7"/>
      <c r="G7" s="32"/>
      <c r="H7" s="32"/>
      <c r="I7" s="7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</row>
    <row r="8" spans="1:21" s="25" customFormat="1" ht="12.75" customHeight="1" x14ac:dyDescent="0.2">
      <c r="B8" s="159" t="s">
        <v>378</v>
      </c>
      <c r="I8" s="7"/>
    </row>
    <row r="9" spans="1:21" ht="12.75" customHeight="1" x14ac:dyDescent="0.2">
      <c r="B9" s="24"/>
      <c r="C9" s="10"/>
      <c r="D9" s="10"/>
      <c r="E9" s="10"/>
      <c r="F9" s="25"/>
      <c r="G9" s="25"/>
      <c r="H9" s="25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21" ht="12.75" customHeight="1" x14ac:dyDescent="0.2">
      <c r="B10" s="24"/>
      <c r="C10" s="10"/>
      <c r="D10" s="10"/>
      <c r="E10" s="10"/>
      <c r="F10" s="25"/>
      <c r="G10" s="25"/>
      <c r="H10" s="25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21" ht="12.75" customHeight="1" x14ac:dyDescent="0.2">
      <c r="B11" s="84" t="s">
        <v>97</v>
      </c>
      <c r="C11" s="15"/>
      <c r="D11" s="15"/>
      <c r="E11" s="15"/>
      <c r="F11" s="15"/>
      <c r="G11" s="85" t="s">
        <v>345</v>
      </c>
      <c r="H11" s="15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ht="12.75" customHeight="1" x14ac:dyDescent="0.2">
      <c r="B12" s="24"/>
      <c r="C12" s="25"/>
      <c r="D12" s="25"/>
      <c r="E12" s="25"/>
      <c r="F12" s="25"/>
      <c r="G12" s="25"/>
      <c r="H12" s="25"/>
      <c r="I12" s="25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ht="12.75" customHeight="1" x14ac:dyDescent="0.2">
      <c r="B13" s="26"/>
      <c r="C13" s="7"/>
      <c r="D13" s="7"/>
      <c r="E13" s="7"/>
      <c r="F13" s="161"/>
      <c r="G13" s="161"/>
      <c r="H13" s="27"/>
      <c r="I13" s="2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x14ac:dyDescent="0.2">
      <c r="D14" s="43"/>
      <c r="E14" s="43"/>
      <c r="F14" s="42"/>
      <c r="G14" s="42"/>
    </row>
    <row r="15" spans="1:21" x14ac:dyDescent="0.2">
      <c r="B15" s="78"/>
      <c r="C15" s="7"/>
      <c r="D15" s="7"/>
      <c r="E15" s="13"/>
      <c r="F15" s="162" t="s">
        <v>7</v>
      </c>
      <c r="G15" s="163" t="s">
        <v>7</v>
      </c>
    </row>
    <row r="16" spans="1:21" ht="15" x14ac:dyDescent="0.25">
      <c r="B16" s="79"/>
      <c r="C16" s="46"/>
      <c r="D16" s="47"/>
      <c r="E16" s="164"/>
      <c r="F16" s="48">
        <v>2024</v>
      </c>
      <c r="G16" s="49">
        <v>2025</v>
      </c>
    </row>
    <row r="17" spans="2:7" x14ac:dyDescent="0.2">
      <c r="B17" s="50"/>
      <c r="C17" s="51"/>
      <c r="D17" s="52" t="s">
        <v>364</v>
      </c>
      <c r="E17" s="22" t="s">
        <v>5</v>
      </c>
      <c r="F17" s="165">
        <v>500</v>
      </c>
      <c r="G17" s="22">
        <v>500</v>
      </c>
    </row>
    <row r="18" spans="2:7" x14ac:dyDescent="0.2">
      <c r="B18" s="53"/>
      <c r="C18" s="54"/>
      <c r="D18" s="156" t="s">
        <v>394</v>
      </c>
      <c r="E18" s="166" t="s">
        <v>337</v>
      </c>
      <c r="F18" s="155">
        <v>80</v>
      </c>
      <c r="G18" s="141">
        <v>80</v>
      </c>
    </row>
    <row r="19" spans="2:7" x14ac:dyDescent="0.2">
      <c r="B19" s="53"/>
      <c r="C19" s="55"/>
      <c r="D19" s="167" t="s">
        <v>395</v>
      </c>
      <c r="E19" s="166" t="s">
        <v>338</v>
      </c>
      <c r="F19" s="142">
        <v>25</v>
      </c>
      <c r="G19" s="143">
        <v>25</v>
      </c>
    </row>
    <row r="20" spans="2:7" x14ac:dyDescent="0.2">
      <c r="B20" s="56"/>
      <c r="C20" s="55"/>
      <c r="D20" s="136" t="s">
        <v>365</v>
      </c>
      <c r="E20" s="168" t="s">
        <v>339</v>
      </c>
      <c r="F20" s="169">
        <v>1</v>
      </c>
      <c r="G20" s="170">
        <v>1</v>
      </c>
    </row>
    <row r="21" spans="2:7" ht="14.25" x14ac:dyDescent="0.25">
      <c r="B21" s="57"/>
      <c r="C21" s="58"/>
      <c r="D21" s="157" t="s">
        <v>396</v>
      </c>
      <c r="E21" s="59" t="s">
        <v>340</v>
      </c>
      <c r="F21" s="72">
        <f>ROUND(F18*F20*F19,2)</f>
        <v>2000</v>
      </c>
      <c r="G21" s="72">
        <f>ROUND(G18*G20*G19,2)</f>
        <v>2000</v>
      </c>
    </row>
    <row r="22" spans="2:7" x14ac:dyDescent="0.2">
      <c r="B22" s="60"/>
      <c r="C22" s="61"/>
      <c r="D22" s="158" t="s">
        <v>366</v>
      </c>
      <c r="E22" s="62" t="s">
        <v>196</v>
      </c>
      <c r="F22" s="87">
        <f>ROUND((F17*F21),2)</f>
        <v>1000000</v>
      </c>
      <c r="G22" s="88">
        <f>ROUND((G17*G21),2)</f>
        <v>1000000</v>
      </c>
    </row>
    <row r="23" spans="2:7" x14ac:dyDescent="0.2">
      <c r="B23" s="17"/>
      <c r="C23" s="16"/>
      <c r="D23" s="16"/>
      <c r="E23" s="16"/>
      <c r="F23" s="73"/>
      <c r="G23" s="73"/>
    </row>
    <row r="24" spans="2:7" x14ac:dyDescent="0.2">
      <c r="B24" s="50"/>
      <c r="C24" s="51"/>
      <c r="D24" s="52" t="s">
        <v>369</v>
      </c>
      <c r="E24" s="77" t="s">
        <v>343</v>
      </c>
      <c r="F24" s="165">
        <v>155</v>
      </c>
      <c r="G24" s="22">
        <v>155</v>
      </c>
    </row>
    <row r="25" spans="2:7" x14ac:dyDescent="0.2">
      <c r="B25" s="53"/>
      <c r="C25" s="54"/>
      <c r="D25" s="137" t="s">
        <v>368</v>
      </c>
      <c r="E25" s="138" t="s">
        <v>344</v>
      </c>
      <c r="F25" s="139">
        <v>0</v>
      </c>
      <c r="G25" s="140">
        <v>0</v>
      </c>
    </row>
    <row r="26" spans="2:7" x14ac:dyDescent="0.2">
      <c r="B26" s="60"/>
      <c r="C26" s="61"/>
      <c r="D26" s="158" t="s">
        <v>366</v>
      </c>
      <c r="E26" s="62" t="s">
        <v>196</v>
      </c>
      <c r="F26" s="74">
        <f>ROUND(F24*F25*12,2)</f>
        <v>0</v>
      </c>
      <c r="G26" s="74">
        <f>ROUND(G24*G25*12,2)</f>
        <v>0</v>
      </c>
    </row>
    <row r="27" spans="2:7" x14ac:dyDescent="0.2">
      <c r="F27" s="75"/>
      <c r="G27" s="76"/>
    </row>
    <row r="28" spans="2:7" x14ac:dyDescent="0.2">
      <c r="B28" s="80"/>
      <c r="C28" s="81"/>
      <c r="D28" s="82" t="s">
        <v>367</v>
      </c>
      <c r="E28" s="83" t="s">
        <v>196</v>
      </c>
      <c r="F28" s="89">
        <f>F22+F26</f>
        <v>1000000</v>
      </c>
      <c r="G28" s="89">
        <f>G22+G26</f>
        <v>1000000</v>
      </c>
    </row>
    <row r="29" spans="2:7" x14ac:dyDescent="0.2">
      <c r="F29" s="71"/>
      <c r="G29" s="90"/>
    </row>
    <row r="31" spans="2:7" ht="13.5" thickBot="1" x14ac:dyDescent="0.25">
      <c r="B31" s="160" t="s">
        <v>378</v>
      </c>
    </row>
    <row r="32" spans="2:7" ht="13.5" thickTop="1" x14ac:dyDescent="0.2">
      <c r="B32" s="63"/>
      <c r="C32" s="18"/>
      <c r="D32" s="18"/>
      <c r="E32" s="64" t="s">
        <v>377</v>
      </c>
      <c r="F32" s="65">
        <f>SUM(F17:G17)</f>
        <v>1000</v>
      </c>
      <c r="G32" s="33" t="s">
        <v>5</v>
      </c>
    </row>
    <row r="33" spans="2:9" ht="13.5" thickBot="1" x14ac:dyDescent="0.25">
      <c r="B33" s="19"/>
      <c r="C33" s="66"/>
      <c r="D33" s="66"/>
      <c r="E33" s="20" t="s">
        <v>341</v>
      </c>
      <c r="F33" s="67">
        <f>SUM(F28:G28)</f>
        <v>2000000</v>
      </c>
      <c r="G33" s="68" t="s">
        <v>197</v>
      </c>
      <c r="I33" s="76"/>
    </row>
    <row r="34" spans="2:9" ht="13.5" thickTop="1" x14ac:dyDescent="0.2">
      <c r="B34" s="23"/>
      <c r="C34" s="23"/>
      <c r="D34" s="23"/>
      <c r="E34" s="23"/>
      <c r="I34" s="76"/>
    </row>
    <row r="35" spans="2:9" x14ac:dyDescent="0.2">
      <c r="D35" s="12"/>
      <c r="E35" s="14"/>
      <c r="F35" s="69"/>
      <c r="G35" s="32"/>
      <c r="I35" s="76"/>
    </row>
    <row r="36" spans="2:9" x14ac:dyDescent="0.2">
      <c r="B36" s="23"/>
      <c r="C36" s="23"/>
      <c r="D36" s="23"/>
      <c r="E36" s="23"/>
      <c r="I36" s="76"/>
    </row>
    <row r="37" spans="2:9" x14ac:dyDescent="0.2">
      <c r="B37" s="23"/>
      <c r="C37" s="23"/>
      <c r="D37" s="23"/>
      <c r="E37" s="23"/>
      <c r="I37" s="76"/>
    </row>
    <row r="38" spans="2:9" x14ac:dyDescent="0.2">
      <c r="B38" s="23"/>
      <c r="C38" s="23"/>
      <c r="D38" s="23"/>
      <c r="E38" s="23"/>
      <c r="I38" s="76"/>
    </row>
    <row r="39" spans="2:9" x14ac:dyDescent="0.2">
      <c r="B39" s="32"/>
      <c r="C39" s="14" t="s">
        <v>92</v>
      </c>
      <c r="D39" s="70"/>
      <c r="E39" s="21"/>
      <c r="I39" s="76"/>
    </row>
    <row r="40" spans="2:9" x14ac:dyDescent="0.2">
      <c r="B40" s="32"/>
      <c r="C40" s="14" t="s">
        <v>93</v>
      </c>
      <c r="D40" s="70"/>
      <c r="E40" s="21"/>
      <c r="I40" s="76"/>
    </row>
  </sheetData>
  <printOptions horizontalCentered="1"/>
  <pageMargins left="0.39370078740157483" right="0.39370078740157483" top="0.59055118110236227" bottom="0.78740157480314965" header="0.19685039370078741" footer="0.19685039370078741"/>
  <pageSetup paperSize="9" orientation="portrait" r:id="rId1"/>
  <headerFooter alignWithMargins="0">
    <oddFooter>&amp;LČást 1&amp;CDodávka elektřiny 2022-2023.
Odběrná místa NN.&amp;RPříloha č.3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priloha_1NN</vt:lpstr>
      <vt:lpstr>priloha_2NN</vt:lpstr>
      <vt:lpstr>priloha_3NN</vt:lpstr>
      <vt:lpstr>priloha_1NN!Názvy_tisku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Houzar Jiří</dc:creator>
  <dc:description>podkladový soubor k silova08_rocni_x000d_
zdroj: silova08_12_prilohy_zdroj</dc:description>
  <cp:lastModifiedBy>Rajnoha Miroslav</cp:lastModifiedBy>
  <cp:lastPrinted>2022-01-05T08:41:39Z</cp:lastPrinted>
  <dcterms:created xsi:type="dcterms:W3CDTF">2000-01-21T09:50:19Z</dcterms:created>
  <dcterms:modified xsi:type="dcterms:W3CDTF">2022-01-11T15:44:25Z</dcterms:modified>
</cp:coreProperties>
</file>