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SUS\Desktop\Zakázky\2021\Terasy MŠ Družstevní\Dokumentace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Pol'!$A$1:$X$134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16" i="1" s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24" i="12"/>
  <c r="G8" i="12"/>
  <c r="O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G14" i="12"/>
  <c r="I14" i="12"/>
  <c r="I13" i="12" s="1"/>
  <c r="K14" i="12"/>
  <c r="M14" i="12"/>
  <c r="O14" i="12"/>
  <c r="O13" i="12" s="1"/>
  <c r="Q14" i="12"/>
  <c r="V14" i="12"/>
  <c r="V13" i="12" s="1"/>
  <c r="G17" i="12"/>
  <c r="I17" i="12"/>
  <c r="K17" i="12"/>
  <c r="K13" i="12" s="1"/>
  <c r="M17" i="12"/>
  <c r="O17" i="12"/>
  <c r="Q17" i="12"/>
  <c r="Q13" i="12" s="1"/>
  <c r="V17" i="12"/>
  <c r="G19" i="12"/>
  <c r="I19" i="12"/>
  <c r="K19" i="12"/>
  <c r="M19" i="12"/>
  <c r="M13" i="12" s="1"/>
  <c r="O19" i="12"/>
  <c r="Q19" i="12"/>
  <c r="V19" i="12"/>
  <c r="O23" i="12"/>
  <c r="G24" i="12"/>
  <c r="G23" i="12" s="1"/>
  <c r="I24" i="12"/>
  <c r="I23" i="12" s="1"/>
  <c r="K24" i="12"/>
  <c r="K23" i="12" s="1"/>
  <c r="O24" i="12"/>
  <c r="Q24" i="12"/>
  <c r="Q23" i="12" s="1"/>
  <c r="V24" i="12"/>
  <c r="G26" i="12"/>
  <c r="M26" i="12" s="1"/>
  <c r="I26" i="12"/>
  <c r="K26" i="12"/>
  <c r="O26" i="12"/>
  <c r="Q26" i="12"/>
  <c r="V26" i="12"/>
  <c r="V23" i="12" s="1"/>
  <c r="G28" i="12"/>
  <c r="G29" i="12"/>
  <c r="M29" i="12" s="1"/>
  <c r="I29" i="12"/>
  <c r="I28" i="12" s="1"/>
  <c r="K29" i="12"/>
  <c r="O29" i="12"/>
  <c r="O28" i="12" s="1"/>
  <c r="Q29" i="12"/>
  <c r="Q28" i="12" s="1"/>
  <c r="V29" i="12"/>
  <c r="G33" i="12"/>
  <c r="I33" i="12"/>
  <c r="K33" i="12"/>
  <c r="K28" i="12" s="1"/>
  <c r="M33" i="12"/>
  <c r="O33" i="12"/>
  <c r="Q33" i="12"/>
  <c r="V33" i="12"/>
  <c r="G35" i="12"/>
  <c r="I35" i="12"/>
  <c r="K35" i="12"/>
  <c r="M35" i="12"/>
  <c r="O35" i="12"/>
  <c r="Q35" i="12"/>
  <c r="V35" i="12"/>
  <c r="V28" i="12" s="1"/>
  <c r="G39" i="12"/>
  <c r="I39" i="12"/>
  <c r="K39" i="12"/>
  <c r="M39" i="12"/>
  <c r="O39" i="12"/>
  <c r="Q39" i="12"/>
  <c r="V39" i="12"/>
  <c r="G41" i="12"/>
  <c r="M41" i="12" s="1"/>
  <c r="I41" i="12"/>
  <c r="K41" i="12"/>
  <c r="O41" i="12"/>
  <c r="Q41" i="12"/>
  <c r="V41" i="12"/>
  <c r="G46" i="12"/>
  <c r="M46" i="12" s="1"/>
  <c r="I46" i="12"/>
  <c r="K46" i="12"/>
  <c r="O46" i="12"/>
  <c r="Q46" i="12"/>
  <c r="V46" i="12"/>
  <c r="G49" i="12"/>
  <c r="M49" i="12" s="1"/>
  <c r="I49" i="12"/>
  <c r="K49" i="12"/>
  <c r="O49" i="12"/>
  <c r="Q49" i="12"/>
  <c r="V49" i="12"/>
  <c r="G51" i="12"/>
  <c r="G52" i="12"/>
  <c r="M52" i="12" s="1"/>
  <c r="I52" i="12"/>
  <c r="I51" i="12" s="1"/>
  <c r="K52" i="12"/>
  <c r="O52" i="12"/>
  <c r="O51" i="12" s="1"/>
  <c r="Q52" i="12"/>
  <c r="Q51" i="12" s="1"/>
  <c r="V52" i="12"/>
  <c r="G53" i="12"/>
  <c r="I53" i="12"/>
  <c r="K53" i="12"/>
  <c r="K51" i="12" s="1"/>
  <c r="M53" i="12"/>
  <c r="O53" i="12"/>
  <c r="Q53" i="12"/>
  <c r="V53" i="12"/>
  <c r="G54" i="12"/>
  <c r="I54" i="12"/>
  <c r="K54" i="12"/>
  <c r="M54" i="12"/>
  <c r="O54" i="12"/>
  <c r="Q54" i="12"/>
  <c r="V54" i="12"/>
  <c r="V51" i="12" s="1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G61" i="12"/>
  <c r="I61" i="12"/>
  <c r="K61" i="12"/>
  <c r="M61" i="12"/>
  <c r="O61" i="12"/>
  <c r="Q61" i="12"/>
  <c r="V61" i="12"/>
  <c r="G62" i="12"/>
  <c r="I62" i="12"/>
  <c r="K62" i="12"/>
  <c r="M62" i="12"/>
  <c r="O62" i="12"/>
  <c r="Q62" i="12"/>
  <c r="V62" i="12"/>
  <c r="G63" i="12"/>
  <c r="I63" i="12"/>
  <c r="K63" i="12"/>
  <c r="M63" i="12"/>
  <c r="O63" i="12"/>
  <c r="Q63" i="12"/>
  <c r="V63" i="12"/>
  <c r="G64" i="12"/>
  <c r="M64" i="12" s="1"/>
  <c r="I64" i="12"/>
  <c r="K64" i="12"/>
  <c r="O64" i="12"/>
  <c r="Q64" i="12"/>
  <c r="V64" i="12"/>
  <c r="G66" i="12"/>
  <c r="M66" i="12" s="1"/>
  <c r="I66" i="12"/>
  <c r="I65" i="12" s="1"/>
  <c r="K66" i="12"/>
  <c r="K65" i="12" s="1"/>
  <c r="O66" i="12"/>
  <c r="Q66" i="12"/>
  <c r="V66" i="12"/>
  <c r="G68" i="12"/>
  <c r="G65" i="12" s="1"/>
  <c r="I68" i="12"/>
  <c r="K68" i="12"/>
  <c r="O68" i="12"/>
  <c r="Q68" i="12"/>
  <c r="V68" i="12"/>
  <c r="G70" i="12"/>
  <c r="I70" i="12"/>
  <c r="K70" i="12"/>
  <c r="M70" i="12"/>
  <c r="O70" i="12"/>
  <c r="O65" i="12" s="1"/>
  <c r="Q70" i="12"/>
  <c r="V70" i="12"/>
  <c r="G73" i="12"/>
  <c r="I73" i="12"/>
  <c r="K73" i="12"/>
  <c r="M73" i="12"/>
  <c r="O73" i="12"/>
  <c r="Q73" i="12"/>
  <c r="V73" i="12"/>
  <c r="G76" i="12"/>
  <c r="I76" i="12"/>
  <c r="K76" i="12"/>
  <c r="M76" i="12"/>
  <c r="O76" i="12"/>
  <c r="Q76" i="12"/>
  <c r="Q65" i="12" s="1"/>
  <c r="V76" i="12"/>
  <c r="G77" i="12"/>
  <c r="I77" i="12"/>
  <c r="K77" i="12"/>
  <c r="M77" i="12"/>
  <c r="O77" i="12"/>
  <c r="Q77" i="12"/>
  <c r="V77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V65" i="12" s="1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1" i="12"/>
  <c r="I91" i="12"/>
  <c r="K91" i="12"/>
  <c r="M91" i="12"/>
  <c r="O91" i="12"/>
  <c r="Q91" i="12"/>
  <c r="V91" i="12"/>
  <c r="G92" i="12"/>
  <c r="M92" i="12" s="1"/>
  <c r="I92" i="12"/>
  <c r="K92" i="12"/>
  <c r="O92" i="12"/>
  <c r="Q92" i="12"/>
  <c r="V92" i="12"/>
  <c r="G94" i="12"/>
  <c r="K94" i="12"/>
  <c r="M94" i="12"/>
  <c r="Q94" i="12"/>
  <c r="G95" i="12"/>
  <c r="I95" i="12"/>
  <c r="I94" i="12" s="1"/>
  <c r="K95" i="12"/>
  <c r="M95" i="12"/>
  <c r="O95" i="12"/>
  <c r="O94" i="12" s="1"/>
  <c r="Q95" i="12"/>
  <c r="V95" i="12"/>
  <c r="V94" i="12" s="1"/>
  <c r="Q96" i="12"/>
  <c r="G97" i="12"/>
  <c r="G96" i="12" s="1"/>
  <c r="I97" i="12"/>
  <c r="I96" i="12" s="1"/>
  <c r="K97" i="12"/>
  <c r="O97" i="12"/>
  <c r="Q97" i="12"/>
  <c r="V97" i="12"/>
  <c r="V96" i="12" s="1"/>
  <c r="G99" i="12"/>
  <c r="M99" i="12" s="1"/>
  <c r="I99" i="12"/>
  <c r="K99" i="12"/>
  <c r="K96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I103" i="12"/>
  <c r="K103" i="12"/>
  <c r="M103" i="12"/>
  <c r="O103" i="12"/>
  <c r="O96" i="12" s="1"/>
  <c r="Q103" i="12"/>
  <c r="V103" i="12"/>
  <c r="G105" i="12"/>
  <c r="M105" i="12" s="1"/>
  <c r="I105" i="12"/>
  <c r="K105" i="12"/>
  <c r="O105" i="12"/>
  <c r="Q105" i="12"/>
  <c r="V105" i="12"/>
  <c r="G109" i="12"/>
  <c r="K109" i="12"/>
  <c r="M109" i="12"/>
  <c r="Q109" i="12"/>
  <c r="G110" i="12"/>
  <c r="I110" i="12"/>
  <c r="I109" i="12" s="1"/>
  <c r="K110" i="12"/>
  <c r="M110" i="12"/>
  <c r="O110" i="12"/>
  <c r="O109" i="12" s="1"/>
  <c r="Q110" i="12"/>
  <c r="V110" i="12"/>
  <c r="V109" i="12" s="1"/>
  <c r="K111" i="12"/>
  <c r="O111" i="12"/>
  <c r="Q111" i="12"/>
  <c r="G112" i="12"/>
  <c r="G111" i="12" s="1"/>
  <c r="I112" i="12"/>
  <c r="I111" i="12" s="1"/>
  <c r="K112" i="12"/>
  <c r="O112" i="12"/>
  <c r="Q112" i="12"/>
  <c r="V112" i="12"/>
  <c r="V111" i="12" s="1"/>
  <c r="G114" i="12"/>
  <c r="M114" i="12" s="1"/>
  <c r="I114" i="12"/>
  <c r="K114" i="12"/>
  <c r="K113" i="12" s="1"/>
  <c r="O114" i="12"/>
  <c r="Q114" i="12"/>
  <c r="Q113" i="12" s="1"/>
  <c r="V114" i="12"/>
  <c r="G115" i="12"/>
  <c r="I115" i="12"/>
  <c r="I113" i="12" s="1"/>
  <c r="K115" i="12"/>
  <c r="M115" i="12"/>
  <c r="O115" i="12"/>
  <c r="O113" i="12" s="1"/>
  <c r="Q115" i="12"/>
  <c r="V115" i="12"/>
  <c r="G116" i="12"/>
  <c r="I116" i="12"/>
  <c r="K116" i="12"/>
  <c r="M116" i="12"/>
  <c r="O116" i="12"/>
  <c r="Q116" i="12"/>
  <c r="V116" i="12"/>
  <c r="G117" i="12"/>
  <c r="I117" i="12"/>
  <c r="K117" i="12"/>
  <c r="M117" i="12"/>
  <c r="O117" i="12"/>
  <c r="Q117" i="12"/>
  <c r="V117" i="12"/>
  <c r="V113" i="12" s="1"/>
  <c r="G118" i="12"/>
  <c r="I118" i="12"/>
  <c r="K118" i="12"/>
  <c r="M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O121" i="12"/>
  <c r="V121" i="12"/>
  <c r="G122" i="12"/>
  <c r="M122" i="12" s="1"/>
  <c r="M121" i="12" s="1"/>
  <c r="I122" i="12"/>
  <c r="I121" i="12" s="1"/>
  <c r="K122" i="12"/>
  <c r="K121" i="12" s="1"/>
  <c r="O122" i="12"/>
  <c r="Q122" i="12"/>
  <c r="Q121" i="12" s="1"/>
  <c r="V122" i="12"/>
  <c r="AE124" i="12"/>
  <c r="AF124" i="12"/>
  <c r="I20" i="1"/>
  <c r="I19" i="1"/>
  <c r="I18" i="1"/>
  <c r="I17" i="1"/>
  <c r="I61" i="1"/>
  <c r="J59" i="1" s="1"/>
  <c r="F42" i="1"/>
  <c r="G42" i="1"/>
  <c r="G25" i="1" s="1"/>
  <c r="A25" i="1" s="1"/>
  <c r="H41" i="1"/>
  <c r="I41" i="1" s="1"/>
  <c r="H40" i="1"/>
  <c r="I40" i="1" s="1"/>
  <c r="H39" i="1"/>
  <c r="H42" i="1" s="1"/>
  <c r="J49" i="1" l="1"/>
  <c r="J56" i="1"/>
  <c r="J52" i="1"/>
  <c r="J53" i="1"/>
  <c r="J57" i="1"/>
  <c r="J60" i="1"/>
  <c r="J50" i="1"/>
  <c r="J54" i="1"/>
  <c r="J58" i="1"/>
  <c r="J51" i="1"/>
  <c r="J55" i="1"/>
  <c r="A26" i="1"/>
  <c r="G26" i="1"/>
  <c r="G28" i="1"/>
  <c r="G23" i="1"/>
  <c r="M65" i="12"/>
  <c r="M28" i="12"/>
  <c r="M8" i="12"/>
  <c r="M113" i="12"/>
  <c r="M51" i="12"/>
  <c r="G121" i="12"/>
  <c r="G113" i="12"/>
  <c r="M97" i="12"/>
  <c r="M96" i="12" s="1"/>
  <c r="M24" i="12"/>
  <c r="M23" i="12" s="1"/>
  <c r="M112" i="12"/>
  <c r="M111" i="12" s="1"/>
  <c r="M68" i="12"/>
  <c r="I39" i="1"/>
  <c r="I42" i="1" s="1"/>
  <c r="I21" i="1"/>
  <c r="J28" i="1"/>
  <c r="J26" i="1"/>
  <c r="G38" i="1"/>
  <c r="F38" i="1"/>
  <c r="J23" i="1"/>
  <c r="J24" i="1"/>
  <c r="J25" i="1"/>
  <c r="J27" i="1"/>
  <c r="E24" i="1"/>
  <c r="E26" i="1"/>
  <c r="J61" i="1" l="1"/>
  <c r="A23" i="1"/>
  <c r="J39" i="1"/>
  <c r="J42" i="1" s="1"/>
  <c r="J40" i="1"/>
  <c r="J41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 Osička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<sst xmlns="http://schemas.openxmlformats.org/spreadsheetml/2006/main" count="689" uniqueCount="282">
  <si>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</si>
  <si>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</si>
  <si>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</si>
  <si>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</si>
  <si>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</si>
  <si>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</si>
  <si>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</si>
  <si>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</si>
  <si>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</si>
  <si>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</si>
  <si>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</si>
  <si>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</si>
  <si>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</si>
  <si>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</si>
  <si>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</si>
  <si>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</si>
  <si>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</si>
  <si>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</si>
  <si>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</si>
  <si>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</si>
  <si>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</si>
  <si>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</si>
  <si>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</si>
  <si>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</si>
  <si>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</si>
  <si>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</si>
  <si>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</si>
  <si>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</si>
  <si>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</si>
  <si>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</si>
  <si>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</si>
  <si>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</si>
  <si>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</si>
  <si>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</si>
  <si>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</si>
  <si>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</si>
  <si>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</si>
  <si>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</si>
  <si>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</si>
  <si>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</si>
  <si>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</si>
  <si>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</si>
  <si>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</si>
  <si>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</si>
  <si>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MŠ DRUŽSTEVNÍ - OPRAVA TERAS</t>
  </si>
  <si>
    <t>Objekt:</t>
  </si>
  <si>
    <t>Rozpočet:</t>
  </si>
  <si>
    <t>MO21/104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</si>
  <si>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</si>
  <si>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</si>
  <si>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</si>
  <si>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</si>
  <si>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</si>
  <si>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</si>
  <si>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</si>
  <si>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</si>
  <si>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</si>
  <si>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62</t>
  </si>
  <si>
    <t>Úpravy povrchů vnější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</si>
  <si>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</si>
  <si>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</si>
  <si>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</si>
  <si>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</si>
  <si>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</si>
  <si>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</si>
  <si>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</si>
  <si>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</si>
  <si>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</si>
  <si>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</si>
  <si>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722</t>
  </si>
  <si>
    <t>Vnitřní vodovod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</si>
  <si>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</si>
  <si>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</si>
  <si>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</si>
  <si>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</si>
  <si>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</si>
  <si>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</si>
  <si>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</si>
  <si>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</si>
  <si>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</si>
  <si>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</si>
  <si>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</si>
  <si>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</si>
  <si>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</si>
  <si>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</si>
  <si>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</si>
  <si>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</si>
  <si>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</si>
  <si>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</si>
  <si>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</si>
  <si>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</si>
  <si>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</si>
  <si>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</si>
  <si>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</si>
  <si>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</si>
  <si>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</si>
  <si>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</si>
  <si>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</si>
  <si>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</si>
  <si>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</si>
  <si>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</si>
  <si>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</si>
  <si>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</si>
  <si>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</si>
  <si>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</si>
  <si>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139601102R00</t>
  </si>
  <si>
    <t>Ruční výkop jam, rýh a šachet v hornině tř. 3</t>
  </si>
  <si>
    <t>m3</t>
  </si>
  <si>
    <t>RTS 22/ I</t>
  </si>
  <si>
    <t>Kalkul</t>
  </si>
  <si>
    <t>Práce</t>
  </si>
  <si>
    <t>POL1_</t>
  </si>
  <si>
    <t>Obkopání po obvodě : 0,3*0,3*((4,32+0,3)*4+2,96*2)</t>
  </si>
  <si>
    <t>VV</t>
  </si>
  <si>
    <t>175101201R00</t>
  </si>
  <si>
    <t>Obsyp objektu bez prohození sypaniny</t>
  </si>
  <si>
    <t>Odkaz na mn. položky pořadí 1 : 2,19600</t>
  </si>
  <si>
    <t>596215021R00</t>
  </si>
  <si>
    <t>Kladení zámkové dlažby tl. 6 cm do drtě tl. 4 cm</t>
  </si>
  <si>
    <t>m2</t>
  </si>
  <si>
    <t>Odkaz na mn. položky pořadí 28 : 6,51200</t>
  </si>
  <si>
    <t>Odkaz na mn. položky pořadí 29 : 22,56280</t>
  </si>
  <si>
    <t>639561111R00</t>
  </si>
  <si>
    <t>Obrubník zahradní betonový výšky 200 mm, šedý</t>
  </si>
  <si>
    <t>m</t>
  </si>
  <si>
    <t>5,09+4,94</t>
  </si>
  <si>
    <t>59245110R</t>
  </si>
  <si>
    <t>Dlažba zámková 20x10x6 cm přírodní</t>
  </si>
  <si>
    <t>SPCM</t>
  </si>
  <si>
    <t>RTS 21/ II</t>
  </si>
  <si>
    <t>Specifikace</t>
  </si>
  <si>
    <t>POL3_</t>
  </si>
  <si>
    <t>Koeficient Ztratné 10%: 0,1</t>
  </si>
  <si>
    <t xml:space="preserve">Koeficient : </t>
  </si>
  <si>
    <t>622432112R00</t>
  </si>
  <si>
    <t>Omítka stěn marmolit střednězrnná</t>
  </si>
  <si>
    <t>Obvod teras : 0,35*(4,32*2*2+2,96*2+12,23+10,07+11+10,75)</t>
  </si>
  <si>
    <t>622481211RU1</t>
  </si>
  <si>
    <t>Montáž výztužné sítě(perlinky)do stěrky-vněj.stěny včetně výztužné sítě a stěrkového tmelu</t>
  </si>
  <si>
    <t>Odkaz na mn. položky pořadí 6 : 23,53750</t>
  </si>
  <si>
    <t>273351215R00</t>
  </si>
  <si>
    <t>Bednění čela mazaniny - zřízení</t>
  </si>
  <si>
    <t>Po obvodě - Odhad tl. 150 mm : 0,15*(4,32*2*3+10,07+11+10,75)</t>
  </si>
  <si>
    <t>Přeložení hromosvodu : 0,3*0,15</t>
  </si>
  <si>
    <t>Přeložení vodovodu : 0,3*0,15</t>
  </si>
  <si>
    <t>273351216R00</t>
  </si>
  <si>
    <t>Bednění čela mazaniny - odstranění</t>
  </si>
  <si>
    <t>Odkaz na mn. položky pořadí 8 : 8,75100</t>
  </si>
  <si>
    <t>631311131R00</t>
  </si>
  <si>
    <t>Doplnění mazanin betonem do 1 m2, nad tl. 8 cm</t>
  </si>
  <si>
    <t>Po obvodě - Odhad tl. 150 mm : 0,3*0,15*(4,32*2*3+9,47+10,4+10,15)</t>
  </si>
  <si>
    <t>Přeložení hromosvodu : 0,3*0,15*1,07</t>
  </si>
  <si>
    <t>Přeložení vodovodu : 0,3*0,15*1,07</t>
  </si>
  <si>
    <t>631319155R00</t>
  </si>
  <si>
    <t>Příplatek za přehlaz. mazanin pod povlaky tl. 24cm</t>
  </si>
  <si>
    <t>Odkaz na mn. položky pořadí 10 : 2,61360</t>
  </si>
  <si>
    <t>631361821R00</t>
  </si>
  <si>
    <t>Výztuž mazanin z betonářské oceli 10 505(R)</t>
  </si>
  <si>
    <t>t</t>
  </si>
  <si>
    <t>01 - R10 : 30*6*0,64/1000</t>
  </si>
  <si>
    <t>02 - R10 : 206*0,73*0,64/1000</t>
  </si>
  <si>
    <t>Koeficient Ztratné, přesahy 20%: 0,2</t>
  </si>
  <si>
    <t>632477123R00</t>
  </si>
  <si>
    <t>Reprofil. betonových povrchů tixotropní maltou s kompenzovaným smršťováním</t>
  </si>
  <si>
    <t xml:space="preserve">Odhad 10% : </t>
  </si>
  <si>
    <t>Odkaz na mn. položky pořadí 30 : 145,31450*0,1</t>
  </si>
  <si>
    <t>622474125RTX</t>
  </si>
  <si>
    <t>Výplň spár reprofilační, vlákny vyztuženou tixotropní maltou, spára cca 25x150 mm včetně ošetření epoxidovým lepidlem</t>
  </si>
  <si>
    <t>Vlastní</t>
  </si>
  <si>
    <t>Indiv</t>
  </si>
  <si>
    <t>Odkaz na mn. položky pořadí 39 : 80,40000</t>
  </si>
  <si>
    <t>950001</t>
  </si>
  <si>
    <t>Dopadová plocha EPDM - tl. 30 mm</t>
  </si>
  <si>
    <t>950002</t>
  </si>
  <si>
    <t>D+M 3D herní prvek MINI JEŽEK</t>
  </si>
  <si>
    <t>ks</t>
  </si>
  <si>
    <t>950003</t>
  </si>
  <si>
    <t>D+M 3D herní prvek MINI KRTEK laminát průlez</t>
  </si>
  <si>
    <t>950004</t>
  </si>
  <si>
    <t>D+M 3D herní prvek MINI ŠNEK</t>
  </si>
  <si>
    <t>950005</t>
  </si>
  <si>
    <t>D+M 3D herní prvek MINI ŠNEK laminát průlez</t>
  </si>
  <si>
    <t>950006</t>
  </si>
  <si>
    <t>D+M 3D herní prvek MINI BERUŠKA</t>
  </si>
  <si>
    <t>950007</t>
  </si>
  <si>
    <t>D+M 3D herní prvek MINI VČELA</t>
  </si>
  <si>
    <t>950008</t>
  </si>
  <si>
    <t>D+M 2D grafických motivů</t>
  </si>
  <si>
    <t>soubor</t>
  </si>
  <si>
    <t>950009</t>
  </si>
  <si>
    <t>Rozvržení a instalace 2D grafických motivů</t>
  </si>
  <si>
    <t>kpl</t>
  </si>
  <si>
    <t>950010</t>
  </si>
  <si>
    <t>Zhotovení lišt po obvodu betonových ploch a schodů</t>
  </si>
  <si>
    <t>950011</t>
  </si>
  <si>
    <t>Pokládka prefabrikovaných schodových dílců</t>
  </si>
  <si>
    <t>950012</t>
  </si>
  <si>
    <t>Penetrace betonového podkladu</t>
  </si>
  <si>
    <t>950013</t>
  </si>
  <si>
    <t>Dopravní náklady + režie</t>
  </si>
  <si>
    <t>113106121R00</t>
  </si>
  <si>
    <t>Rozebrání dlažeb z betonových dlaždic na sucho</t>
  </si>
  <si>
    <t>2,2*2,96</t>
  </si>
  <si>
    <t>113108315R00</t>
  </si>
  <si>
    <t>Odstranění asfaltové vrstvy pl. do 50 m2, tl.15 cm</t>
  </si>
  <si>
    <t>1,56*5,09+4,94*2,96</t>
  </si>
  <si>
    <t>216903111R00</t>
  </si>
  <si>
    <t>Otryskání ploch pískem FP</t>
  </si>
  <si>
    <t>Terasy - nášlap : 4,02*(9,47+10,4+10,15)+1,07*12,23</t>
  </si>
  <si>
    <t>Obvod (nebourané) : 0,2*(4,32*2*3+10,07+11+10,75)</t>
  </si>
  <si>
    <t>216904391R00</t>
  </si>
  <si>
    <t>Příplatek za ruční dočištění</t>
  </si>
  <si>
    <t>959571001R00</t>
  </si>
  <si>
    <t>Odklizení písku po tryskání do 1000 m</t>
  </si>
  <si>
    <t>965042241RT1</t>
  </si>
  <si>
    <t>Bourání mazanin betonových tl. nad 10 cm, nad 4 m2 ručně tl. mazaniny 10 - 15 cm</t>
  </si>
  <si>
    <t>970041018R00</t>
  </si>
  <si>
    <t>Vrtání jádrové do prostého betonu d 14 - 18 mm</t>
  </si>
  <si>
    <t>02 - Hloubka 200 mm x 2 otvory : 0,14*2*206</t>
  </si>
  <si>
    <t>970241150R00</t>
  </si>
  <si>
    <t>Řezání prostého betonu hl. řezu 150 mm</t>
  </si>
  <si>
    <t>Odbourání obvodu teras : 4,02*2+9,47+4,02*2+10,4+4,02*2+10,15</t>
  </si>
  <si>
    <t>Přeložení hromosvodu : 1,07*2</t>
  </si>
  <si>
    <t>Přeložení vodovodu : 1,07*2</t>
  </si>
  <si>
    <t>974041113R00</t>
  </si>
  <si>
    <t>Vysekání cementové zálivky ze spár</t>
  </si>
  <si>
    <t>Odkaz na mn. položky pořadí 39 : 80,40000*0,1</t>
  </si>
  <si>
    <t>979054441R00</t>
  </si>
  <si>
    <t>Očištění vybour. dlaždic s výplní kamen. těženým</t>
  </si>
  <si>
    <t>460030092R00</t>
  </si>
  <si>
    <t>Vytrhání obrubníků, lože MC, ležatých</t>
  </si>
  <si>
    <t>188805T10</t>
  </si>
  <si>
    <t>Vyčištění spár - ruční</t>
  </si>
  <si>
    <t xml:space="preserve">m     </t>
  </si>
  <si>
    <t>4,02*(4+4+4)+1,07*2+9,47+10,4+10,15</t>
  </si>
  <si>
    <t>999281105R00</t>
  </si>
  <si>
    <t>Přesun hmot pro opravy a údržbu do výšky 6 m</t>
  </si>
  <si>
    <t>Přesun hmot</t>
  </si>
  <si>
    <t>POL7_</t>
  </si>
  <si>
    <t>711132311R00</t>
  </si>
  <si>
    <t>Prov. izolace nopovou fólií svisle, vč.uchyc.prvků</t>
  </si>
  <si>
    <t>Obvod teras : 0,3*(4,32*2*2+2,96*2+12,23+10,07+11+10,75)</t>
  </si>
  <si>
    <t>711191272RT2</t>
  </si>
  <si>
    <t>Izolace proti zem.vlhkosti,ochran.textilie,svislá včetně dodávky textílie 300 g/m2</t>
  </si>
  <si>
    <t>Odkaz na mn. položky pořadí 41 : 20,17500</t>
  </si>
  <si>
    <t>711212001RS1</t>
  </si>
  <si>
    <t>Hydroizolační povlak - nátěr  krystalická hydroizolace</t>
  </si>
  <si>
    <t>Obvod teras : 0,5*(4,32*2*2+2,96*2+12,23+10,07+11+10,75)</t>
  </si>
  <si>
    <t>711823129RT2</t>
  </si>
  <si>
    <t>Montáž ukončovací lišty k nopové fólii včetně dodávky lišty</t>
  </si>
  <si>
    <t>Obvod teras : 4,32*2*2+2,96*2+12,23+10,07+11+10,75</t>
  </si>
  <si>
    <t>28323115R</t>
  </si>
  <si>
    <t>Fólie nopová výška nopu 8 mm, tl. 0,6 mm š. 1000 mm</t>
  </si>
  <si>
    <t>210002</t>
  </si>
  <si>
    <t>Úprava vodovodního potrubí pro napojení zahradního kohoutu včetně přidružených stavebních prací</t>
  </si>
  <si>
    <t>210001</t>
  </si>
  <si>
    <t>Úprava bleskosvodů v úrovni povrchu terasy - přeložení a napojení na stávající zemnění</t>
  </si>
  <si>
    <t>979087112R00</t>
  </si>
  <si>
    <t>Nakládání suti na dopravní prostředky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</si>
  <si>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</si>
  <si>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</si>
  <si>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</si>
  <si>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</si>
  <si>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</si>
  <si>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</si>
  <si>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</si>
  <si>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</si>
  <si>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</si>
  <si>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</si>
  <si>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</si>
  <si>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</si>
  <si>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RTS 20/ I</t>
  </si>
  <si>
    <t>979093111R00</t>
  </si>
  <si>
    <t>Uložení suti na skládku bez zhutnění</t>
  </si>
  <si>
    <t>VN01</t>
  </si>
  <si>
    <t>Vedlejší náklady, zařízení staveniště</t>
  </si>
  <si>
    <t>VRN</t>
  </si>
  <si>
    <t>POL99_0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</si>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</sst>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+LfZR7bm4Y26lPic7oxzcb8VATPum6RBSdk7GPYPiPG7JXx6hsZl4e78p2MMJAUY52zqpgQFx3EZvKeiy+zg6Q==" saltValue="rOPA2PdQeErTe/jCnaqm4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47</v>
      </c>
      <c r="E2" s="115" t="s">
        <v>44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45</v>
      </c>
      <c r="C3" s="113"/>
      <c r="D3" s="119" t="s">
        <v>43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4029</v>
      </c>
      <c r="B4" s="123" t="s">
        <v>46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SUMIF(F49:F60,A16,I49:I60)+SUMIF(F49:F60,"PSU",I49:I60)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SUMIF(F49:F60,A17,I49:I60)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SUMIF(F49:F60,A18,I49:I60)</f>
        <v>0</v>
      </c>
      <c r="J18" s="85"/>
    </row>
    <row r="19" spans="1:10" ht="23.25" customHeight="1" x14ac:dyDescent="0.2">
      <c r="A19" s="196" t="s">
        <v>76</v>
      </c>
      <c r="B19" s="38" t="s">
        <v>29</v>
      </c>
      <c r="C19" s="62"/>
      <c r="D19" s="63"/>
      <c r="E19" s="83"/>
      <c r="F19" s="84"/>
      <c r="G19" s="83"/>
      <c r="H19" s="84"/>
      <c r="I19" s="83">
        <f>SUMIF(F49:F60,A19,I49:I60)</f>
        <v>0</v>
      </c>
      <c r="J19" s="85"/>
    </row>
    <row r="20" spans="1:10" ht="23.25" customHeight="1" x14ac:dyDescent="0.2">
      <c r="A20" s="196" t="s">
        <v>77</v>
      </c>
      <c r="B20" s="38" t="s">
        <v>30</v>
      </c>
      <c r="C20" s="62"/>
      <c r="D20" s="63"/>
      <c r="E20" s="83"/>
      <c r="F20" s="84"/>
      <c r="G20" s="83"/>
      <c r="H20" s="84"/>
      <c r="I20" s="83">
        <f>SUMIF(F49:F60,A20,I49:I60)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48</v>
      </c>
      <c r="C39" s="148"/>
      <c r="D39" s="148"/>
      <c r="E39" s="148"/>
      <c r="F39" s="149">
        <f>'01 01 Pol'!AE124</f>
        <v>0</v>
      </c>
      <c r="G39" s="150">
        <f>'01 01 Pol'!AF124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 t="s">
        <v>43</v>
      </c>
      <c r="C40" s="154" t="s">
        <v>44</v>
      </c>
      <c r="D40" s="154"/>
      <c r="E40" s="154"/>
      <c r="F40" s="155">
        <f>'01 01 Pol'!AE124</f>
        <v>0</v>
      </c>
      <c r="G40" s="156">
        <f>'01 01 Pol'!AF124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'01 01 Pol'!AE124</f>
        <v>0</v>
      </c>
      <c r="G41" s="151">
        <f>'01 01 Pol'!AF124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 x14ac:dyDescent="0.2">
      <c r="A42" s="137"/>
      <c r="B42" s="160" t="s">
        <v>49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75" x14ac:dyDescent="0.25">
      <c r="B46" s="176" t="s">
        <v>51</v>
      </c>
    </row>
    <row r="48" spans="1:10" ht="25.5" customHeight="1" x14ac:dyDescent="0.2">
      <c r="A48" s="178"/>
      <c r="B48" s="181" t="s">
        <v>18</v>
      </c>
      <c r="C48" s="181" t="s">
        <v>6</v>
      </c>
      <c r="D48" s="182"/>
      <c r="E48" s="182"/>
      <c r="F48" s="183" t="s">
        <v>52</v>
      </c>
      <c r="G48" s="183"/>
      <c r="H48" s="183"/>
      <c r="I48" s="183" t="s">
        <v>31</v>
      </c>
      <c r="J48" s="183" t="s">
        <v>0</v>
      </c>
    </row>
    <row r="49" spans="1:10" ht="36.75" customHeight="1" x14ac:dyDescent="0.2">
      <c r="A49" s="179"/>
      <c r="B49" s="184" t="s">
        <v>53</v>
      </c>
      <c r="C49" s="185" t="s">
        <v>54</v>
      </c>
      <c r="D49" s="186"/>
      <c r="E49" s="186"/>
      <c r="F49" s="192" t="s">
        <v>26</v>
      </c>
      <c r="G49" s="193"/>
      <c r="H49" s="193"/>
      <c r="I49" s="193">
        <f>'01 01 Pol'!G8</f>
        <v>0</v>
      </c>
      <c r="J49" s="190" t="str">
        <f>IF(I61=0,"",I49/I61*100)</f>
        <v/>
      </c>
    </row>
    <row r="50" spans="1:10" ht="36.75" customHeight="1" x14ac:dyDescent="0.2">
      <c r="A50" s="179"/>
      <c r="B50" s="184" t="s">
        <v>55</v>
      </c>
      <c r="C50" s="185" t="s">
        <v>56</v>
      </c>
      <c r="D50" s="186"/>
      <c r="E50" s="186"/>
      <c r="F50" s="192" t="s">
        <v>26</v>
      </c>
      <c r="G50" s="193"/>
      <c r="H50" s="193"/>
      <c r="I50" s="193">
        <f>'01 01 Pol'!G13</f>
        <v>0</v>
      </c>
      <c r="J50" s="190" t="str">
        <f>IF(I61=0,"",I50/I61*100)</f>
        <v/>
      </c>
    </row>
    <row r="51" spans="1:10" ht="36.75" customHeight="1" x14ac:dyDescent="0.2">
      <c r="A51" s="179"/>
      <c r="B51" s="184" t="s">
        <v>57</v>
      </c>
      <c r="C51" s="185" t="s">
        <v>58</v>
      </c>
      <c r="D51" s="186"/>
      <c r="E51" s="186"/>
      <c r="F51" s="192" t="s">
        <v>26</v>
      </c>
      <c r="G51" s="193"/>
      <c r="H51" s="193"/>
      <c r="I51" s="193">
        <f>'01 01 Pol'!G23</f>
        <v>0</v>
      </c>
      <c r="J51" s="190" t="str">
        <f>IF(I61=0,"",I51/I61*100)</f>
        <v/>
      </c>
    </row>
    <row r="52" spans="1:10" ht="36.75" customHeight="1" x14ac:dyDescent="0.2">
      <c r="A52" s="179"/>
      <c r="B52" s="184" t="s">
        <v>59</v>
      </c>
      <c r="C52" s="185" t="s">
        <v>60</v>
      </c>
      <c r="D52" s="186"/>
      <c r="E52" s="186"/>
      <c r="F52" s="192" t="s">
        <v>26</v>
      </c>
      <c r="G52" s="193"/>
      <c r="H52" s="193"/>
      <c r="I52" s="193">
        <f>'01 01 Pol'!G28</f>
        <v>0</v>
      </c>
      <c r="J52" s="190" t="str">
        <f>IF(I61=0,"",I52/I61*100)</f>
        <v/>
      </c>
    </row>
    <row r="53" spans="1:10" ht="36.75" customHeight="1" x14ac:dyDescent="0.2">
      <c r="A53" s="179"/>
      <c r="B53" s="184" t="s">
        <v>61</v>
      </c>
      <c r="C53" s="185" t="s">
        <v>62</v>
      </c>
      <c r="D53" s="186"/>
      <c r="E53" s="186"/>
      <c r="F53" s="192" t="s">
        <v>26</v>
      </c>
      <c r="G53" s="193"/>
      <c r="H53" s="193"/>
      <c r="I53" s="193">
        <f>'01 01 Pol'!G51</f>
        <v>0</v>
      </c>
      <c r="J53" s="190" t="str">
        <f>IF(I61=0,"",I53/I61*100)</f>
        <v/>
      </c>
    </row>
    <row r="54" spans="1:10" ht="36.75" customHeight="1" x14ac:dyDescent="0.2">
      <c r="A54" s="179"/>
      <c r="B54" s="184" t="s">
        <v>63</v>
      </c>
      <c r="C54" s="185" t="s">
        <v>64</v>
      </c>
      <c r="D54" s="186"/>
      <c r="E54" s="186"/>
      <c r="F54" s="192" t="s">
        <v>26</v>
      </c>
      <c r="G54" s="193"/>
      <c r="H54" s="193"/>
      <c r="I54" s="193">
        <f>'01 01 Pol'!G65</f>
        <v>0</v>
      </c>
      <c r="J54" s="190" t="str">
        <f>IF(I61=0,"",I54/I61*100)</f>
        <v/>
      </c>
    </row>
    <row r="55" spans="1:10" ht="36.75" customHeight="1" x14ac:dyDescent="0.2">
      <c r="A55" s="179"/>
      <c r="B55" s="184" t="s">
        <v>65</v>
      </c>
      <c r="C55" s="185" t="s">
        <v>66</v>
      </c>
      <c r="D55" s="186"/>
      <c r="E55" s="186"/>
      <c r="F55" s="192" t="s">
        <v>26</v>
      </c>
      <c r="G55" s="193"/>
      <c r="H55" s="193"/>
      <c r="I55" s="193">
        <f>'01 01 Pol'!G94</f>
        <v>0</v>
      </c>
      <c r="J55" s="190" t="str">
        <f>IF(I61=0,"",I55/I61*100)</f>
        <v/>
      </c>
    </row>
    <row r="56" spans="1:10" ht="36.75" customHeight="1" x14ac:dyDescent="0.2">
      <c r="A56" s="179"/>
      <c r="B56" s="184" t="s">
        <v>67</v>
      </c>
      <c r="C56" s="185" t="s">
        <v>68</v>
      </c>
      <c r="D56" s="186"/>
      <c r="E56" s="186"/>
      <c r="F56" s="192" t="s">
        <v>27</v>
      </c>
      <c r="G56" s="193"/>
      <c r="H56" s="193"/>
      <c r="I56" s="193">
        <f>'01 01 Pol'!G96</f>
        <v>0</v>
      </c>
      <c r="J56" s="190" t="str">
        <f>IF(I61=0,"",I56/I61*100)</f>
        <v/>
      </c>
    </row>
    <row r="57" spans="1:10" ht="36.75" customHeight="1" x14ac:dyDescent="0.2">
      <c r="A57" s="179"/>
      <c r="B57" s="184" t="s">
        <v>69</v>
      </c>
      <c r="C57" s="185" t="s">
        <v>70</v>
      </c>
      <c r="D57" s="186"/>
      <c r="E57" s="186"/>
      <c r="F57" s="192" t="s">
        <v>27</v>
      </c>
      <c r="G57" s="193"/>
      <c r="H57" s="193"/>
      <c r="I57" s="193">
        <f>'01 01 Pol'!G109</f>
        <v>0</v>
      </c>
      <c r="J57" s="190" t="str">
        <f>IF(I61=0,"",I57/I61*100)</f>
        <v/>
      </c>
    </row>
    <row r="58" spans="1:10" ht="36.75" customHeight="1" x14ac:dyDescent="0.2">
      <c r="A58" s="179"/>
      <c r="B58" s="184" t="s">
        <v>71</v>
      </c>
      <c r="C58" s="185" t="s">
        <v>72</v>
      </c>
      <c r="D58" s="186"/>
      <c r="E58" s="186"/>
      <c r="F58" s="192" t="s">
        <v>28</v>
      </c>
      <c r="G58" s="193"/>
      <c r="H58" s="193"/>
      <c r="I58" s="193">
        <f>'01 01 Pol'!G111</f>
        <v>0</v>
      </c>
      <c r="J58" s="190" t="str">
        <f>IF(I61=0,"",I58/I61*100)</f>
        <v/>
      </c>
    </row>
    <row r="59" spans="1:10" ht="36.75" customHeight="1" x14ac:dyDescent="0.2">
      <c r="A59" s="179"/>
      <c r="B59" s="184" t="s">
        <v>73</v>
      </c>
      <c r="C59" s="185" t="s">
        <v>74</v>
      </c>
      <c r="D59" s="186"/>
      <c r="E59" s="186"/>
      <c r="F59" s="192" t="s">
        <v>75</v>
      </c>
      <c r="G59" s="193"/>
      <c r="H59" s="193"/>
      <c r="I59" s="193">
        <f>'01 01 Pol'!G113</f>
        <v>0</v>
      </c>
      <c r="J59" s="190" t="str">
        <f>IF(I61=0,"",I59/I61*100)</f>
        <v/>
      </c>
    </row>
    <row r="60" spans="1:10" ht="36.75" customHeight="1" x14ac:dyDescent="0.2">
      <c r="A60" s="179"/>
      <c r="B60" s="184" t="s">
        <v>76</v>
      </c>
      <c r="C60" s="185" t="s">
        <v>29</v>
      </c>
      <c r="D60" s="186"/>
      <c r="E60" s="186"/>
      <c r="F60" s="192" t="s">
        <v>76</v>
      </c>
      <c r="G60" s="193"/>
      <c r="H60" s="193"/>
      <c r="I60" s="193">
        <f>'01 01 Pol'!G121</f>
        <v>0</v>
      </c>
      <c r="J60" s="190" t="str">
        <f>IF(I61=0,"",I60/I61*100)</f>
        <v/>
      </c>
    </row>
    <row r="61" spans="1:10" ht="25.5" customHeight="1" x14ac:dyDescent="0.2">
      <c r="A61" s="180"/>
      <c r="B61" s="187" t="s">
        <v>1</v>
      </c>
      <c r="C61" s="188"/>
      <c r="D61" s="189"/>
      <c r="E61" s="189"/>
      <c r="F61" s="194"/>
      <c r="G61" s="195"/>
      <c r="H61" s="195"/>
      <c r="I61" s="195">
        <f>SUM(I49:I60)</f>
        <v>0</v>
      </c>
      <c r="J61" s="191">
        <f>SUM(J49:J60)</f>
        <v>0</v>
      </c>
    </row>
    <row r="62" spans="1:10" x14ac:dyDescent="0.2">
      <c r="F62" s="135"/>
      <c r="G62" s="135"/>
      <c r="H62" s="135"/>
      <c r="I62" s="135"/>
      <c r="J62" s="136"/>
    </row>
    <row r="63" spans="1:10" x14ac:dyDescent="0.2">
      <c r="F63" s="135"/>
      <c r="G63" s="135"/>
      <c r="H63" s="135"/>
      <c r="I63" s="135"/>
      <c r="J63" s="136"/>
    </row>
    <row r="64" spans="1:10" x14ac:dyDescent="0.2">
      <c r="F64" s="135"/>
      <c r="G64" s="135"/>
      <c r="H64" s="135"/>
      <c r="I64" s="135"/>
      <c r="J64" s="136"/>
    </row>
  </sheetData>
  <sheetProtection algorithmName="SHA-512" hashValue="5A1ma4JdLovh4vAL4ZhJNKTwctPPamZL2nnQXCM65NEkqgeRDYr9y/oQck9GjRslO/jh1p+K+MMFiiPaYsE3ww==" saltValue="JpJpjyXDO7r1K0USL3mSY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TuUC0ZNQWemGcq6jddme7LwsN3gl1dVLdmLuKQeKWj01aDoY0TUET8zVKdxmGsri/EWfseThcjvYX8fVvauTTw==" saltValue="R8a3MMowMQYYiRTfD4LVD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07" activePane="bottomLeft" state="frozen"/>
      <selection pane="bottomLeft" activeCell="C20" sqref="C20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78</v>
      </c>
    </row>
    <row r="2" spans="1:60" ht="24.95" customHeight="1" x14ac:dyDescent="0.2">
      <c r="A2" s="198" t="s">
        <v>8</v>
      </c>
      <c r="B2" s="49" t="s">
        <v>47</v>
      </c>
      <c r="C2" s="201" t="s">
        <v>44</v>
      </c>
      <c r="D2" s="199"/>
      <c r="E2" s="199"/>
      <c r="F2" s="199"/>
      <c r="G2" s="200"/>
      <c r="AG2" t="s">
        <v>79</v>
      </c>
    </row>
    <row r="3" spans="1:60" ht="24.95" customHeight="1" x14ac:dyDescent="0.2">
      <c r="A3" s="198" t="s">
        <v>9</v>
      </c>
      <c r="B3" s="49" t="s">
        <v>43</v>
      </c>
      <c r="C3" s="201" t="s">
        <v>44</v>
      </c>
      <c r="D3" s="199"/>
      <c r="E3" s="199"/>
      <c r="F3" s="199"/>
      <c r="G3" s="200"/>
      <c r="AC3" s="177" t="s">
        <v>79</v>
      </c>
      <c r="AG3" t="s">
        <v>80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81</v>
      </c>
    </row>
    <row r="5" spans="1:60" x14ac:dyDescent="0.2">
      <c r="D5" s="10"/>
    </row>
    <row r="6" spans="1:60" ht="38.25" x14ac:dyDescent="0.2">
      <c r="A6" s="208" t="s">
        <v>82</v>
      </c>
      <c r="B6" s="210" t="s">
        <v>83</v>
      </c>
      <c r="C6" s="210" t="s">
        <v>84</v>
      </c>
      <c r="D6" s="209" t="s">
        <v>85</v>
      </c>
      <c r="E6" s="208" t="s">
        <v>86</v>
      </c>
      <c r="F6" s="207" t="s">
        <v>87</v>
      </c>
      <c r="G6" s="208" t="s">
        <v>31</v>
      </c>
      <c r="H6" s="211" t="s">
        <v>32</v>
      </c>
      <c r="I6" s="211" t="s">
        <v>88</v>
      </c>
      <c r="J6" s="211" t="s">
        <v>33</v>
      </c>
      <c r="K6" s="211" t="s">
        <v>89</v>
      </c>
      <c r="L6" s="211" t="s">
        <v>90</v>
      </c>
      <c r="M6" s="211" t="s">
        <v>91</v>
      </c>
      <c r="N6" s="211" t="s">
        <v>92</v>
      </c>
      <c r="O6" s="211" t="s">
        <v>93</v>
      </c>
      <c r="P6" s="211" t="s">
        <v>94</v>
      </c>
      <c r="Q6" s="211" t="s">
        <v>95</v>
      </c>
      <c r="R6" s="211" t="s">
        <v>96</v>
      </c>
      <c r="S6" s="211" t="s">
        <v>97</v>
      </c>
      <c r="T6" s="211" t="s">
        <v>98</v>
      </c>
      <c r="U6" s="211" t="s">
        <v>99</v>
      </c>
      <c r="V6" s="211" t="s">
        <v>100</v>
      </c>
      <c r="W6" s="211" t="s">
        <v>101</v>
      </c>
      <c r="X6" s="211" t="s">
        <v>102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40" t="s">
        <v>103</v>
      </c>
      <c r="B8" s="241" t="s">
        <v>53</v>
      </c>
      <c r="C8" s="259" t="s">
        <v>54</v>
      </c>
      <c r="D8" s="242"/>
      <c r="E8" s="243"/>
      <c r="F8" s="244"/>
      <c r="G8" s="245">
        <f>SUMIF(AG9:AG12,"&lt;&gt;NOR",G9:G12)</f>
        <v>0</v>
      </c>
      <c r="H8" s="239"/>
      <c r="I8" s="239">
        <f>SUM(I9:I12)</f>
        <v>0</v>
      </c>
      <c r="J8" s="239"/>
      <c r="K8" s="239">
        <f>SUM(K9:K12)</f>
        <v>0</v>
      </c>
      <c r="L8" s="239"/>
      <c r="M8" s="239">
        <f>SUM(M9:M12)</f>
        <v>0</v>
      </c>
      <c r="N8" s="238"/>
      <c r="O8" s="238">
        <f>SUM(O9:O12)</f>
        <v>0</v>
      </c>
      <c r="P8" s="238"/>
      <c r="Q8" s="238">
        <f>SUM(Q9:Q12)</f>
        <v>0</v>
      </c>
      <c r="R8" s="239"/>
      <c r="S8" s="239"/>
      <c r="T8" s="239"/>
      <c r="U8" s="239"/>
      <c r="V8" s="239">
        <f>SUM(V9:V12)</f>
        <v>12.58</v>
      </c>
      <c r="W8" s="239"/>
      <c r="X8" s="239"/>
      <c r="AG8" t="s">
        <v>104</v>
      </c>
    </row>
    <row r="9" spans="1:60" outlineLevel="1" x14ac:dyDescent="0.2">
      <c r="A9" s="247">
        <v>1</v>
      </c>
      <c r="B9" s="248" t="s">
        <v>105</v>
      </c>
      <c r="C9" s="260" t="s">
        <v>106</v>
      </c>
      <c r="D9" s="249" t="s">
        <v>107</v>
      </c>
      <c r="E9" s="250">
        <v>2.1960000000000002</v>
      </c>
      <c r="F9" s="251"/>
      <c r="G9" s="252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108</v>
      </c>
      <c r="T9" s="232" t="s">
        <v>109</v>
      </c>
      <c r="U9" s="232">
        <v>3.5329999999999999</v>
      </c>
      <c r="V9" s="232">
        <f>ROUND(E9*U9,2)</f>
        <v>7.76</v>
      </c>
      <c r="W9" s="232"/>
      <c r="X9" s="232" t="s">
        <v>110</v>
      </c>
      <c r="Y9" s="212"/>
      <c r="Z9" s="212"/>
      <c r="AA9" s="212"/>
      <c r="AB9" s="212"/>
      <c r="AC9" s="212"/>
      <c r="AD9" s="212"/>
      <c r="AE9" s="212"/>
      <c r="AF9" s="212"/>
      <c r="AG9" s="212" t="s">
        <v>111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9"/>
      <c r="B10" s="230"/>
      <c r="C10" s="261" t="s">
        <v>112</v>
      </c>
      <c r="D10" s="234"/>
      <c r="E10" s="235">
        <v>2.1960000000000002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113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7">
        <v>2</v>
      </c>
      <c r="B11" s="248" t="s">
        <v>114</v>
      </c>
      <c r="C11" s="260" t="s">
        <v>115</v>
      </c>
      <c r="D11" s="249" t="s">
        <v>107</v>
      </c>
      <c r="E11" s="250">
        <v>2.1960000000000002</v>
      </c>
      <c r="F11" s="251"/>
      <c r="G11" s="252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108</v>
      </c>
      <c r="T11" s="232" t="s">
        <v>109</v>
      </c>
      <c r="U11" s="232">
        <v>2.1949999999999998</v>
      </c>
      <c r="V11" s="232">
        <f>ROUND(E11*U11,2)</f>
        <v>4.82</v>
      </c>
      <c r="W11" s="232"/>
      <c r="X11" s="232" t="s">
        <v>110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111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29"/>
      <c r="B12" s="230"/>
      <c r="C12" s="261" t="s">
        <v>116</v>
      </c>
      <c r="D12" s="234"/>
      <c r="E12" s="235">
        <v>2.1960000000000002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113</v>
      </c>
      <c r="AH12" s="212">
        <v>5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40" t="s">
        <v>103</v>
      </c>
      <c r="B13" s="241" t="s">
        <v>55</v>
      </c>
      <c r="C13" s="259" t="s">
        <v>56</v>
      </c>
      <c r="D13" s="242"/>
      <c r="E13" s="243"/>
      <c r="F13" s="244"/>
      <c r="G13" s="245">
        <f>SUMIF(AG14:AG22,"&lt;&gt;NOR",G14:G22)</f>
        <v>0</v>
      </c>
      <c r="H13" s="239"/>
      <c r="I13" s="239">
        <f>SUM(I14:I22)</f>
        <v>0</v>
      </c>
      <c r="J13" s="239"/>
      <c r="K13" s="239">
        <f>SUM(K14:K22)</f>
        <v>0</v>
      </c>
      <c r="L13" s="239"/>
      <c r="M13" s="239">
        <f>SUM(M14:M22)</f>
        <v>0</v>
      </c>
      <c r="N13" s="238"/>
      <c r="O13" s="238">
        <f>SUM(O14:O22)</f>
        <v>6.51</v>
      </c>
      <c r="P13" s="238"/>
      <c r="Q13" s="238">
        <f>SUM(Q14:Q22)</f>
        <v>0</v>
      </c>
      <c r="R13" s="239"/>
      <c r="S13" s="239"/>
      <c r="T13" s="239"/>
      <c r="U13" s="239"/>
      <c r="V13" s="239">
        <f>SUM(V14:V22)</f>
        <v>14.540000000000001</v>
      </c>
      <c r="W13" s="239"/>
      <c r="X13" s="239"/>
      <c r="AG13" t="s">
        <v>104</v>
      </c>
    </row>
    <row r="14" spans="1:60" outlineLevel="1" x14ac:dyDescent="0.2">
      <c r="A14" s="247">
        <v>3</v>
      </c>
      <c r="B14" s="248" t="s">
        <v>117</v>
      </c>
      <c r="C14" s="260" t="s">
        <v>118</v>
      </c>
      <c r="D14" s="249" t="s">
        <v>119</v>
      </c>
      <c r="E14" s="250">
        <v>29.0748</v>
      </c>
      <c r="F14" s="251"/>
      <c r="G14" s="252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7.3899999999999993E-2</v>
      </c>
      <c r="O14" s="231">
        <f>ROUND(E14*N14,2)</f>
        <v>2.15</v>
      </c>
      <c r="P14" s="231">
        <v>0</v>
      </c>
      <c r="Q14" s="231">
        <f>ROUND(E14*P14,2)</f>
        <v>0</v>
      </c>
      <c r="R14" s="232"/>
      <c r="S14" s="232" t="s">
        <v>108</v>
      </c>
      <c r="T14" s="232" t="s">
        <v>109</v>
      </c>
      <c r="U14" s="232">
        <v>0.45200000000000001</v>
      </c>
      <c r="V14" s="232">
        <f>ROUND(E14*U14,2)</f>
        <v>13.14</v>
      </c>
      <c r="W14" s="232"/>
      <c r="X14" s="232" t="s">
        <v>110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111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29"/>
      <c r="B15" s="230"/>
      <c r="C15" s="261" t="s">
        <v>120</v>
      </c>
      <c r="D15" s="234"/>
      <c r="E15" s="235">
        <v>6.5119999999999996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12"/>
      <c r="Z15" s="212"/>
      <c r="AA15" s="212"/>
      <c r="AB15" s="212"/>
      <c r="AC15" s="212"/>
      <c r="AD15" s="212"/>
      <c r="AE15" s="212"/>
      <c r="AF15" s="212"/>
      <c r="AG15" s="212" t="s">
        <v>113</v>
      </c>
      <c r="AH15" s="212">
        <v>5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29"/>
      <c r="B16" s="230"/>
      <c r="C16" s="261" t="s">
        <v>121</v>
      </c>
      <c r="D16" s="234"/>
      <c r="E16" s="235">
        <v>22.562799999999999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/>
      <c r="AG16" s="212" t="s">
        <v>113</v>
      </c>
      <c r="AH16" s="212">
        <v>5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7">
        <v>4</v>
      </c>
      <c r="B17" s="248" t="s">
        <v>122</v>
      </c>
      <c r="C17" s="260" t="s">
        <v>123</v>
      </c>
      <c r="D17" s="249" t="s">
        <v>124</v>
      </c>
      <c r="E17" s="250">
        <v>10.029999999999999</v>
      </c>
      <c r="F17" s="251"/>
      <c r="G17" s="252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0.11583</v>
      </c>
      <c r="O17" s="231">
        <f>ROUND(E17*N17,2)</f>
        <v>1.1599999999999999</v>
      </c>
      <c r="P17" s="231">
        <v>0</v>
      </c>
      <c r="Q17" s="231">
        <f>ROUND(E17*P17,2)</f>
        <v>0</v>
      </c>
      <c r="R17" s="232"/>
      <c r="S17" s="232" t="s">
        <v>108</v>
      </c>
      <c r="T17" s="232" t="s">
        <v>109</v>
      </c>
      <c r="U17" s="232">
        <v>0.14000000000000001</v>
      </c>
      <c r="V17" s="232">
        <f>ROUND(E17*U17,2)</f>
        <v>1.4</v>
      </c>
      <c r="W17" s="232"/>
      <c r="X17" s="232" t="s">
        <v>110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111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29"/>
      <c r="B18" s="230"/>
      <c r="C18" s="261" t="s">
        <v>125</v>
      </c>
      <c r="D18" s="234"/>
      <c r="E18" s="235">
        <v>10.029999999999999</v>
      </c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12"/>
      <c r="Z18" s="212"/>
      <c r="AA18" s="212"/>
      <c r="AB18" s="212"/>
      <c r="AC18" s="212"/>
      <c r="AD18" s="212"/>
      <c r="AE18" s="212"/>
      <c r="AF18" s="212"/>
      <c r="AG18" s="212" t="s">
        <v>113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47">
        <v>5</v>
      </c>
      <c r="B19" s="248" t="s">
        <v>126</v>
      </c>
      <c r="C19" s="260" t="s">
        <v>127</v>
      </c>
      <c r="D19" s="249" t="s">
        <v>119</v>
      </c>
      <c r="E19" s="250">
        <v>24.81908</v>
      </c>
      <c r="F19" s="251"/>
      <c r="G19" s="252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0.129</v>
      </c>
      <c r="O19" s="231">
        <f>ROUND(E19*N19,2)</f>
        <v>3.2</v>
      </c>
      <c r="P19" s="231">
        <v>0</v>
      </c>
      <c r="Q19" s="231">
        <f>ROUND(E19*P19,2)</f>
        <v>0</v>
      </c>
      <c r="R19" s="232" t="s">
        <v>128</v>
      </c>
      <c r="S19" s="232" t="s">
        <v>108</v>
      </c>
      <c r="T19" s="232" t="s">
        <v>129</v>
      </c>
      <c r="U19" s="232">
        <v>0</v>
      </c>
      <c r="V19" s="232">
        <f>ROUND(E19*U19,2)</f>
        <v>0</v>
      </c>
      <c r="W19" s="232"/>
      <c r="X19" s="232" t="s">
        <v>130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131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9"/>
      <c r="B20" s="230"/>
      <c r="C20" s="261" t="s">
        <v>121</v>
      </c>
      <c r="D20" s="234"/>
      <c r="E20" s="235">
        <v>22.562799999999999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/>
      <c r="AG20" s="212" t="s">
        <v>113</v>
      </c>
      <c r="AH20" s="212">
        <v>5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29"/>
      <c r="B21" s="230"/>
      <c r="C21" s="262" t="s">
        <v>132</v>
      </c>
      <c r="D21" s="236"/>
      <c r="E21" s="237">
        <v>2.2562799999999998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12"/>
      <c r="Z21" s="212"/>
      <c r="AA21" s="212"/>
      <c r="AB21" s="212"/>
      <c r="AC21" s="212"/>
      <c r="AD21" s="212"/>
      <c r="AE21" s="212"/>
      <c r="AF21" s="212"/>
      <c r="AG21" s="212" t="s">
        <v>113</v>
      </c>
      <c r="AH21" s="212">
        <v>4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29"/>
      <c r="B22" s="230"/>
      <c r="C22" s="262" t="s">
        <v>133</v>
      </c>
      <c r="D22" s="236"/>
      <c r="E22" s="237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12"/>
      <c r="Z22" s="212"/>
      <c r="AA22" s="212"/>
      <c r="AB22" s="212"/>
      <c r="AC22" s="212"/>
      <c r="AD22" s="212"/>
      <c r="AE22" s="212"/>
      <c r="AF22" s="212"/>
      <c r="AG22" s="212" t="s">
        <v>113</v>
      </c>
      <c r="AH22" s="212">
        <v>4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x14ac:dyDescent="0.2">
      <c r="A23" s="240" t="s">
        <v>103</v>
      </c>
      <c r="B23" s="241" t="s">
        <v>57</v>
      </c>
      <c r="C23" s="259" t="s">
        <v>58</v>
      </c>
      <c r="D23" s="242"/>
      <c r="E23" s="243"/>
      <c r="F23" s="244"/>
      <c r="G23" s="245">
        <f>SUMIF(AG24:AG27,"&lt;&gt;NOR",G24:G27)</f>
        <v>0</v>
      </c>
      <c r="H23" s="239"/>
      <c r="I23" s="239">
        <f>SUM(I24:I27)</f>
        <v>0</v>
      </c>
      <c r="J23" s="239"/>
      <c r="K23" s="239">
        <f>SUM(K24:K27)</f>
        <v>0</v>
      </c>
      <c r="L23" s="239"/>
      <c r="M23" s="239">
        <f>SUM(M24:M27)</f>
        <v>0</v>
      </c>
      <c r="N23" s="238"/>
      <c r="O23" s="238">
        <f>SUM(O24:O27)</f>
        <v>0.27</v>
      </c>
      <c r="P23" s="238"/>
      <c r="Q23" s="238">
        <f>SUM(Q24:Q27)</f>
        <v>0</v>
      </c>
      <c r="R23" s="239"/>
      <c r="S23" s="239"/>
      <c r="T23" s="239"/>
      <c r="U23" s="239"/>
      <c r="V23" s="239">
        <f>SUM(V24:V27)</f>
        <v>20.29</v>
      </c>
      <c r="W23" s="239"/>
      <c r="X23" s="239"/>
      <c r="AG23" t="s">
        <v>104</v>
      </c>
    </row>
    <row r="24" spans="1:60" outlineLevel="1" x14ac:dyDescent="0.2">
      <c r="A24" s="247">
        <v>6</v>
      </c>
      <c r="B24" s="248" t="s">
        <v>134</v>
      </c>
      <c r="C24" s="260" t="s">
        <v>135</v>
      </c>
      <c r="D24" s="249" t="s">
        <v>119</v>
      </c>
      <c r="E24" s="250">
        <v>23.537500000000001</v>
      </c>
      <c r="F24" s="251"/>
      <c r="G24" s="252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6.1799999999999997E-3</v>
      </c>
      <c r="O24" s="231">
        <f>ROUND(E24*N24,2)</f>
        <v>0.15</v>
      </c>
      <c r="P24" s="231">
        <v>0</v>
      </c>
      <c r="Q24" s="231">
        <f>ROUND(E24*P24,2)</f>
        <v>0</v>
      </c>
      <c r="R24" s="232"/>
      <c r="S24" s="232" t="s">
        <v>108</v>
      </c>
      <c r="T24" s="232" t="s">
        <v>109</v>
      </c>
      <c r="U24" s="232">
        <v>0.5</v>
      </c>
      <c r="V24" s="232">
        <f>ROUND(E24*U24,2)</f>
        <v>11.77</v>
      </c>
      <c r="W24" s="232"/>
      <c r="X24" s="232" t="s">
        <v>110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111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29"/>
      <c r="B25" s="230"/>
      <c r="C25" s="261" t="s">
        <v>136</v>
      </c>
      <c r="D25" s="234"/>
      <c r="E25" s="235">
        <v>23.537500000000001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/>
      <c r="AG25" s="212" t="s">
        <v>113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47">
        <v>7</v>
      </c>
      <c r="B26" s="248" t="s">
        <v>137</v>
      </c>
      <c r="C26" s="260" t="s">
        <v>138</v>
      </c>
      <c r="D26" s="249" t="s">
        <v>119</v>
      </c>
      <c r="E26" s="250">
        <v>23.537500000000001</v>
      </c>
      <c r="F26" s="251"/>
      <c r="G26" s="252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4.9100000000000003E-3</v>
      </c>
      <c r="O26" s="231">
        <f>ROUND(E26*N26,2)</f>
        <v>0.12</v>
      </c>
      <c r="P26" s="231">
        <v>0</v>
      </c>
      <c r="Q26" s="231">
        <f>ROUND(E26*P26,2)</f>
        <v>0</v>
      </c>
      <c r="R26" s="232"/>
      <c r="S26" s="232" t="s">
        <v>108</v>
      </c>
      <c r="T26" s="232" t="s">
        <v>109</v>
      </c>
      <c r="U26" s="232">
        <v>0.36199999999999999</v>
      </c>
      <c r="V26" s="232">
        <f>ROUND(E26*U26,2)</f>
        <v>8.52</v>
      </c>
      <c r="W26" s="232"/>
      <c r="X26" s="232" t="s">
        <v>110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111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29"/>
      <c r="B27" s="230"/>
      <c r="C27" s="261" t="s">
        <v>139</v>
      </c>
      <c r="D27" s="234"/>
      <c r="E27" s="235">
        <v>23.537500000000001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113</v>
      </c>
      <c r="AH27" s="212">
        <v>5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x14ac:dyDescent="0.2">
      <c r="A28" s="240" t="s">
        <v>103</v>
      </c>
      <c r="B28" s="241" t="s">
        <v>59</v>
      </c>
      <c r="C28" s="259" t="s">
        <v>60</v>
      </c>
      <c r="D28" s="242"/>
      <c r="E28" s="243"/>
      <c r="F28" s="244"/>
      <c r="G28" s="245">
        <f>SUMIF(AG29:AG50,"&lt;&gt;NOR",G29:G50)</f>
        <v>0</v>
      </c>
      <c r="H28" s="239"/>
      <c r="I28" s="239">
        <f>SUM(I29:I50)</f>
        <v>0</v>
      </c>
      <c r="J28" s="239"/>
      <c r="K28" s="239">
        <f>SUM(K29:K50)</f>
        <v>0</v>
      </c>
      <c r="L28" s="239"/>
      <c r="M28" s="239">
        <f>SUM(M29:M50)</f>
        <v>0</v>
      </c>
      <c r="N28" s="238"/>
      <c r="O28" s="238">
        <f>SUM(O29:O50)</f>
        <v>11.34</v>
      </c>
      <c r="P28" s="238"/>
      <c r="Q28" s="238">
        <f>SUM(Q29:Q50)</f>
        <v>0</v>
      </c>
      <c r="R28" s="239"/>
      <c r="S28" s="239"/>
      <c r="T28" s="239"/>
      <c r="U28" s="239"/>
      <c r="V28" s="239">
        <f>SUM(V29:V50)</f>
        <v>77.75</v>
      </c>
      <c r="W28" s="239"/>
      <c r="X28" s="239"/>
      <c r="AG28" t="s">
        <v>104</v>
      </c>
    </row>
    <row r="29" spans="1:60" outlineLevel="1" x14ac:dyDescent="0.2">
      <c r="A29" s="247">
        <v>8</v>
      </c>
      <c r="B29" s="248" t="s">
        <v>140</v>
      </c>
      <c r="C29" s="260" t="s">
        <v>141</v>
      </c>
      <c r="D29" s="249" t="s">
        <v>119</v>
      </c>
      <c r="E29" s="250">
        <v>8.7509999999999994</v>
      </c>
      <c r="F29" s="251"/>
      <c r="G29" s="252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3.9199999999999999E-2</v>
      </c>
      <c r="O29" s="231">
        <f>ROUND(E29*N29,2)</f>
        <v>0.34</v>
      </c>
      <c r="P29" s="231">
        <v>0</v>
      </c>
      <c r="Q29" s="231">
        <f>ROUND(E29*P29,2)</f>
        <v>0</v>
      </c>
      <c r="R29" s="232"/>
      <c r="S29" s="232" t="s">
        <v>108</v>
      </c>
      <c r="T29" s="232" t="s">
        <v>109</v>
      </c>
      <c r="U29" s="232">
        <v>1.6</v>
      </c>
      <c r="V29" s="232">
        <f>ROUND(E29*U29,2)</f>
        <v>14</v>
      </c>
      <c r="W29" s="232"/>
      <c r="X29" s="232" t="s">
        <v>110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111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29"/>
      <c r="B30" s="230"/>
      <c r="C30" s="261" t="s">
        <v>142</v>
      </c>
      <c r="D30" s="234"/>
      <c r="E30" s="235">
        <v>8.6609999999999996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12"/>
      <c r="Z30" s="212"/>
      <c r="AA30" s="212"/>
      <c r="AB30" s="212"/>
      <c r="AC30" s="212"/>
      <c r="AD30" s="212"/>
      <c r="AE30" s="212"/>
      <c r="AF30" s="212"/>
      <c r="AG30" s="212" t="s">
        <v>113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29"/>
      <c r="B31" s="230"/>
      <c r="C31" s="261" t="s">
        <v>143</v>
      </c>
      <c r="D31" s="234"/>
      <c r="E31" s="235">
        <v>4.4999999999999998E-2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12"/>
      <c r="Z31" s="212"/>
      <c r="AA31" s="212"/>
      <c r="AB31" s="212"/>
      <c r="AC31" s="212"/>
      <c r="AD31" s="212"/>
      <c r="AE31" s="212"/>
      <c r="AF31" s="212"/>
      <c r="AG31" s="212" t="s">
        <v>113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29"/>
      <c r="B32" s="230"/>
      <c r="C32" s="261" t="s">
        <v>144</v>
      </c>
      <c r="D32" s="234"/>
      <c r="E32" s="235">
        <v>4.4999999999999998E-2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12"/>
      <c r="Z32" s="212"/>
      <c r="AA32" s="212"/>
      <c r="AB32" s="212"/>
      <c r="AC32" s="212"/>
      <c r="AD32" s="212"/>
      <c r="AE32" s="212"/>
      <c r="AF32" s="212"/>
      <c r="AG32" s="212" t="s">
        <v>113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47">
        <v>9</v>
      </c>
      <c r="B33" s="248" t="s">
        <v>145</v>
      </c>
      <c r="C33" s="260" t="s">
        <v>146</v>
      </c>
      <c r="D33" s="249" t="s">
        <v>119</v>
      </c>
      <c r="E33" s="250">
        <v>8.7509999999999994</v>
      </c>
      <c r="F33" s="251"/>
      <c r="G33" s="252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108</v>
      </c>
      <c r="T33" s="232" t="s">
        <v>109</v>
      </c>
      <c r="U33" s="232">
        <v>0.32</v>
      </c>
      <c r="V33" s="232">
        <f>ROUND(E33*U33,2)</f>
        <v>2.8</v>
      </c>
      <c r="W33" s="232"/>
      <c r="X33" s="232" t="s">
        <v>110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111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29"/>
      <c r="B34" s="230"/>
      <c r="C34" s="261" t="s">
        <v>147</v>
      </c>
      <c r="D34" s="234"/>
      <c r="E34" s="235">
        <v>8.7509999999999994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12"/>
      <c r="Z34" s="212"/>
      <c r="AA34" s="212"/>
      <c r="AB34" s="212"/>
      <c r="AC34" s="212"/>
      <c r="AD34" s="212"/>
      <c r="AE34" s="212"/>
      <c r="AF34" s="212"/>
      <c r="AG34" s="212" t="s">
        <v>113</v>
      </c>
      <c r="AH34" s="212">
        <v>5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47">
        <v>10</v>
      </c>
      <c r="B35" s="248" t="s">
        <v>148</v>
      </c>
      <c r="C35" s="260" t="s">
        <v>149</v>
      </c>
      <c r="D35" s="249" t="s">
        <v>107</v>
      </c>
      <c r="E35" s="250">
        <v>2.6135999999999999</v>
      </c>
      <c r="F35" s="251"/>
      <c r="G35" s="252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1">
        <v>2.5</v>
      </c>
      <c r="O35" s="231">
        <f>ROUND(E35*N35,2)</f>
        <v>6.53</v>
      </c>
      <c r="P35" s="231">
        <v>0</v>
      </c>
      <c r="Q35" s="231">
        <f>ROUND(E35*P35,2)</f>
        <v>0</v>
      </c>
      <c r="R35" s="232"/>
      <c r="S35" s="232" t="s">
        <v>108</v>
      </c>
      <c r="T35" s="232" t="s">
        <v>109</v>
      </c>
      <c r="U35" s="232">
        <v>4.4000000000000004</v>
      </c>
      <c r="V35" s="232">
        <f>ROUND(E35*U35,2)</f>
        <v>11.5</v>
      </c>
      <c r="W35" s="232"/>
      <c r="X35" s="232" t="s">
        <v>110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111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2.5" outlineLevel="1" x14ac:dyDescent="0.2">
      <c r="A36" s="229"/>
      <c r="B36" s="230"/>
      <c r="C36" s="261" t="s">
        <v>150</v>
      </c>
      <c r="D36" s="234"/>
      <c r="E36" s="235">
        <v>2.5173000000000001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12"/>
      <c r="Z36" s="212"/>
      <c r="AA36" s="212"/>
      <c r="AB36" s="212"/>
      <c r="AC36" s="212"/>
      <c r="AD36" s="212"/>
      <c r="AE36" s="212"/>
      <c r="AF36" s="212"/>
      <c r="AG36" s="212" t="s">
        <v>113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29"/>
      <c r="B37" s="230"/>
      <c r="C37" s="261" t="s">
        <v>151</v>
      </c>
      <c r="D37" s="234"/>
      <c r="E37" s="235">
        <v>4.8149999999999998E-2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12"/>
      <c r="Z37" s="212"/>
      <c r="AA37" s="212"/>
      <c r="AB37" s="212"/>
      <c r="AC37" s="212"/>
      <c r="AD37" s="212"/>
      <c r="AE37" s="212"/>
      <c r="AF37" s="212"/>
      <c r="AG37" s="212" t="s">
        <v>113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29"/>
      <c r="B38" s="230"/>
      <c r="C38" s="261" t="s">
        <v>152</v>
      </c>
      <c r="D38" s="234"/>
      <c r="E38" s="235">
        <v>4.8149999999999998E-2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12"/>
      <c r="Z38" s="212"/>
      <c r="AA38" s="212"/>
      <c r="AB38" s="212"/>
      <c r="AC38" s="212"/>
      <c r="AD38" s="212"/>
      <c r="AE38" s="212"/>
      <c r="AF38" s="212"/>
      <c r="AG38" s="212" t="s">
        <v>113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47">
        <v>11</v>
      </c>
      <c r="B39" s="248" t="s">
        <v>153</v>
      </c>
      <c r="C39" s="260" t="s">
        <v>154</v>
      </c>
      <c r="D39" s="249" t="s">
        <v>107</v>
      </c>
      <c r="E39" s="250">
        <v>2.6135999999999999</v>
      </c>
      <c r="F39" s="251"/>
      <c r="G39" s="252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108</v>
      </c>
      <c r="T39" s="232" t="s">
        <v>109</v>
      </c>
      <c r="U39" s="232">
        <v>0.67500000000000004</v>
      </c>
      <c r="V39" s="232">
        <f>ROUND(E39*U39,2)</f>
        <v>1.76</v>
      </c>
      <c r="W39" s="232"/>
      <c r="X39" s="232" t="s">
        <v>110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111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9"/>
      <c r="B40" s="230"/>
      <c r="C40" s="261" t="s">
        <v>155</v>
      </c>
      <c r="D40" s="234"/>
      <c r="E40" s="235">
        <v>2.6135999999999999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12"/>
      <c r="Z40" s="212"/>
      <c r="AA40" s="212"/>
      <c r="AB40" s="212"/>
      <c r="AC40" s="212"/>
      <c r="AD40" s="212"/>
      <c r="AE40" s="212"/>
      <c r="AF40" s="212"/>
      <c r="AG40" s="212" t="s">
        <v>113</v>
      </c>
      <c r="AH40" s="212">
        <v>5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7">
        <v>12</v>
      </c>
      <c r="B41" s="248" t="s">
        <v>156</v>
      </c>
      <c r="C41" s="260" t="s">
        <v>157</v>
      </c>
      <c r="D41" s="249" t="s">
        <v>158</v>
      </c>
      <c r="E41" s="250">
        <v>0.25373000000000001</v>
      </c>
      <c r="F41" s="251"/>
      <c r="G41" s="252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1">
        <v>1.0185</v>
      </c>
      <c r="O41" s="231">
        <f>ROUND(E41*N41,2)</f>
        <v>0.26</v>
      </c>
      <c r="P41" s="231">
        <v>0</v>
      </c>
      <c r="Q41" s="231">
        <f>ROUND(E41*P41,2)</f>
        <v>0</v>
      </c>
      <c r="R41" s="232"/>
      <c r="S41" s="232" t="s">
        <v>108</v>
      </c>
      <c r="T41" s="232" t="s">
        <v>109</v>
      </c>
      <c r="U41" s="232">
        <v>15.29</v>
      </c>
      <c r="V41" s="232">
        <f>ROUND(E41*U41,2)</f>
        <v>3.88</v>
      </c>
      <c r="W41" s="232"/>
      <c r="X41" s="232" t="s">
        <v>110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111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29"/>
      <c r="B42" s="230"/>
      <c r="C42" s="261" t="s">
        <v>159</v>
      </c>
      <c r="D42" s="234"/>
      <c r="E42" s="235">
        <v>0.1152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12"/>
      <c r="Z42" s="212"/>
      <c r="AA42" s="212"/>
      <c r="AB42" s="212"/>
      <c r="AC42" s="212"/>
      <c r="AD42" s="212"/>
      <c r="AE42" s="212"/>
      <c r="AF42" s="212"/>
      <c r="AG42" s="212" t="s">
        <v>113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29"/>
      <c r="B43" s="230"/>
      <c r="C43" s="261" t="s">
        <v>160</v>
      </c>
      <c r="D43" s="234"/>
      <c r="E43" s="235">
        <v>9.6240000000000006E-2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12"/>
      <c r="Z43" s="212"/>
      <c r="AA43" s="212"/>
      <c r="AB43" s="212"/>
      <c r="AC43" s="212"/>
      <c r="AD43" s="212"/>
      <c r="AE43" s="212"/>
      <c r="AF43" s="212"/>
      <c r="AG43" s="212" t="s">
        <v>113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9"/>
      <c r="B44" s="230"/>
      <c r="C44" s="262" t="s">
        <v>161</v>
      </c>
      <c r="D44" s="236"/>
      <c r="E44" s="237">
        <v>4.2290000000000001E-2</v>
      </c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113</v>
      </c>
      <c r="AH44" s="212">
        <v>4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29"/>
      <c r="B45" s="230"/>
      <c r="C45" s="262" t="s">
        <v>133</v>
      </c>
      <c r="D45" s="236"/>
      <c r="E45" s="237"/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12"/>
      <c r="Z45" s="212"/>
      <c r="AA45" s="212"/>
      <c r="AB45" s="212"/>
      <c r="AC45" s="212"/>
      <c r="AD45" s="212"/>
      <c r="AE45" s="212"/>
      <c r="AF45" s="212"/>
      <c r="AG45" s="212" t="s">
        <v>113</v>
      </c>
      <c r="AH45" s="212">
        <v>4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47">
        <v>13</v>
      </c>
      <c r="B46" s="248" t="s">
        <v>162</v>
      </c>
      <c r="C46" s="260" t="s">
        <v>163</v>
      </c>
      <c r="D46" s="249" t="s">
        <v>119</v>
      </c>
      <c r="E46" s="250">
        <v>14.53145</v>
      </c>
      <c r="F46" s="251"/>
      <c r="G46" s="252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2.1180000000000001E-2</v>
      </c>
      <c r="O46" s="231">
        <f>ROUND(E46*N46,2)</f>
        <v>0.31</v>
      </c>
      <c r="P46" s="231">
        <v>0</v>
      </c>
      <c r="Q46" s="231">
        <f>ROUND(E46*P46,2)</f>
        <v>0</v>
      </c>
      <c r="R46" s="232"/>
      <c r="S46" s="232" t="s">
        <v>108</v>
      </c>
      <c r="T46" s="232" t="s">
        <v>109</v>
      </c>
      <c r="U46" s="232">
        <v>0.47</v>
      </c>
      <c r="V46" s="232">
        <f>ROUND(E46*U46,2)</f>
        <v>6.83</v>
      </c>
      <c r="W46" s="232"/>
      <c r="X46" s="232" t="s">
        <v>110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111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29"/>
      <c r="B47" s="230"/>
      <c r="C47" s="261" t="s">
        <v>164</v>
      </c>
      <c r="D47" s="234"/>
      <c r="E47" s="235"/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113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29"/>
      <c r="B48" s="230"/>
      <c r="C48" s="261" t="s">
        <v>165</v>
      </c>
      <c r="D48" s="234"/>
      <c r="E48" s="235">
        <v>14.53145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12"/>
      <c r="Z48" s="212"/>
      <c r="AA48" s="212"/>
      <c r="AB48" s="212"/>
      <c r="AC48" s="212"/>
      <c r="AD48" s="212"/>
      <c r="AE48" s="212"/>
      <c r="AF48" s="212"/>
      <c r="AG48" s="212" t="s">
        <v>113</v>
      </c>
      <c r="AH48" s="212">
        <v>5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33.75" outlineLevel="1" x14ac:dyDescent="0.2">
      <c r="A49" s="247">
        <v>14</v>
      </c>
      <c r="B49" s="248" t="s">
        <v>166</v>
      </c>
      <c r="C49" s="260" t="s">
        <v>167</v>
      </c>
      <c r="D49" s="249" t="s">
        <v>124</v>
      </c>
      <c r="E49" s="250">
        <v>80.400000000000006</v>
      </c>
      <c r="F49" s="251"/>
      <c r="G49" s="252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4.8559999999999999E-2</v>
      </c>
      <c r="O49" s="231">
        <f>ROUND(E49*N49,2)</f>
        <v>3.9</v>
      </c>
      <c r="P49" s="231">
        <v>0</v>
      </c>
      <c r="Q49" s="231">
        <f>ROUND(E49*P49,2)</f>
        <v>0</v>
      </c>
      <c r="R49" s="232"/>
      <c r="S49" s="232" t="s">
        <v>168</v>
      </c>
      <c r="T49" s="232" t="s">
        <v>169</v>
      </c>
      <c r="U49" s="232">
        <v>0.46</v>
      </c>
      <c r="V49" s="232">
        <f>ROUND(E49*U49,2)</f>
        <v>36.979999999999997</v>
      </c>
      <c r="W49" s="232"/>
      <c r="X49" s="232" t="s">
        <v>110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111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29"/>
      <c r="B50" s="230"/>
      <c r="C50" s="261" t="s">
        <v>170</v>
      </c>
      <c r="D50" s="234"/>
      <c r="E50" s="235">
        <v>80.400000000000006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12"/>
      <c r="Z50" s="212"/>
      <c r="AA50" s="212"/>
      <c r="AB50" s="212"/>
      <c r="AC50" s="212"/>
      <c r="AD50" s="212"/>
      <c r="AE50" s="212"/>
      <c r="AF50" s="212"/>
      <c r="AG50" s="212" t="s">
        <v>113</v>
      </c>
      <c r="AH50" s="212">
        <v>5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5.5" x14ac:dyDescent="0.2">
      <c r="A51" s="240" t="s">
        <v>103</v>
      </c>
      <c r="B51" s="241" t="s">
        <v>61</v>
      </c>
      <c r="C51" s="259" t="s">
        <v>62</v>
      </c>
      <c r="D51" s="242"/>
      <c r="E51" s="243"/>
      <c r="F51" s="244"/>
      <c r="G51" s="245">
        <f>SUMIF(AG52:AG64,"&lt;&gt;NOR",G52:G64)</f>
        <v>0</v>
      </c>
      <c r="H51" s="239"/>
      <c r="I51" s="239">
        <f>SUM(I52:I64)</f>
        <v>0</v>
      </c>
      <c r="J51" s="239"/>
      <c r="K51" s="239">
        <f>SUM(K52:K64)</f>
        <v>0</v>
      </c>
      <c r="L51" s="239"/>
      <c r="M51" s="239">
        <f>SUM(M52:M64)</f>
        <v>0</v>
      </c>
      <c r="N51" s="238"/>
      <c r="O51" s="238">
        <f>SUM(O52:O64)</f>
        <v>0</v>
      </c>
      <c r="P51" s="238"/>
      <c r="Q51" s="238">
        <f>SUM(Q52:Q64)</f>
        <v>0</v>
      </c>
      <c r="R51" s="239"/>
      <c r="S51" s="239"/>
      <c r="T51" s="239"/>
      <c r="U51" s="239"/>
      <c r="V51" s="239">
        <f>SUM(V52:V64)</f>
        <v>0</v>
      </c>
      <c r="W51" s="239"/>
      <c r="X51" s="239"/>
      <c r="AG51" t="s">
        <v>104</v>
      </c>
    </row>
    <row r="52" spans="1:60" outlineLevel="1" x14ac:dyDescent="0.2">
      <c r="A52" s="253">
        <v>15</v>
      </c>
      <c r="B52" s="254" t="s">
        <v>171</v>
      </c>
      <c r="C52" s="263" t="s">
        <v>172</v>
      </c>
      <c r="D52" s="255" t="s">
        <v>119</v>
      </c>
      <c r="E52" s="256">
        <v>192</v>
      </c>
      <c r="F52" s="257"/>
      <c r="G52" s="258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168</v>
      </c>
      <c r="T52" s="232" t="s">
        <v>169</v>
      </c>
      <c r="U52" s="232">
        <v>0</v>
      </c>
      <c r="V52" s="232">
        <f>ROUND(E52*U52,2)</f>
        <v>0</v>
      </c>
      <c r="W52" s="232"/>
      <c r="X52" s="232" t="s">
        <v>110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111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53">
        <v>16</v>
      </c>
      <c r="B53" s="254" t="s">
        <v>173</v>
      </c>
      <c r="C53" s="263" t="s">
        <v>174</v>
      </c>
      <c r="D53" s="255" t="s">
        <v>175</v>
      </c>
      <c r="E53" s="256">
        <v>1</v>
      </c>
      <c r="F53" s="257"/>
      <c r="G53" s="258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2"/>
      <c r="S53" s="232" t="s">
        <v>168</v>
      </c>
      <c r="T53" s="232" t="s">
        <v>169</v>
      </c>
      <c r="U53" s="232">
        <v>0</v>
      </c>
      <c r="V53" s="232">
        <f>ROUND(E53*U53,2)</f>
        <v>0</v>
      </c>
      <c r="W53" s="232"/>
      <c r="X53" s="232" t="s">
        <v>110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111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53">
        <v>17</v>
      </c>
      <c r="B54" s="254" t="s">
        <v>176</v>
      </c>
      <c r="C54" s="263" t="s">
        <v>177</v>
      </c>
      <c r="D54" s="255" t="s">
        <v>175</v>
      </c>
      <c r="E54" s="256">
        <v>1</v>
      </c>
      <c r="F54" s="257"/>
      <c r="G54" s="258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168</v>
      </c>
      <c r="T54" s="232" t="s">
        <v>169</v>
      </c>
      <c r="U54" s="232">
        <v>0</v>
      </c>
      <c r="V54" s="232">
        <f>ROUND(E54*U54,2)</f>
        <v>0</v>
      </c>
      <c r="W54" s="232"/>
      <c r="X54" s="232" t="s">
        <v>110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111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53">
        <v>18</v>
      </c>
      <c r="B55" s="254" t="s">
        <v>178</v>
      </c>
      <c r="C55" s="263" t="s">
        <v>179</v>
      </c>
      <c r="D55" s="255" t="s">
        <v>175</v>
      </c>
      <c r="E55" s="256">
        <v>1</v>
      </c>
      <c r="F55" s="257"/>
      <c r="G55" s="258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2"/>
      <c r="S55" s="232" t="s">
        <v>168</v>
      </c>
      <c r="T55" s="232" t="s">
        <v>169</v>
      </c>
      <c r="U55" s="232">
        <v>0</v>
      </c>
      <c r="V55" s="232">
        <f>ROUND(E55*U55,2)</f>
        <v>0</v>
      </c>
      <c r="W55" s="232"/>
      <c r="X55" s="232" t="s">
        <v>110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111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53">
        <v>19</v>
      </c>
      <c r="B56" s="254" t="s">
        <v>180</v>
      </c>
      <c r="C56" s="263" t="s">
        <v>181</v>
      </c>
      <c r="D56" s="255" t="s">
        <v>175</v>
      </c>
      <c r="E56" s="256">
        <v>1</v>
      </c>
      <c r="F56" s="257"/>
      <c r="G56" s="258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168</v>
      </c>
      <c r="T56" s="232" t="s">
        <v>169</v>
      </c>
      <c r="U56" s="232">
        <v>0</v>
      </c>
      <c r="V56" s="232">
        <f>ROUND(E56*U56,2)</f>
        <v>0</v>
      </c>
      <c r="W56" s="232"/>
      <c r="X56" s="232" t="s">
        <v>110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111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53">
        <v>20</v>
      </c>
      <c r="B57" s="254" t="s">
        <v>182</v>
      </c>
      <c r="C57" s="263" t="s">
        <v>183</v>
      </c>
      <c r="D57" s="255" t="s">
        <v>175</v>
      </c>
      <c r="E57" s="256">
        <v>1</v>
      </c>
      <c r="F57" s="257"/>
      <c r="G57" s="258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1">
        <v>0</v>
      </c>
      <c r="O57" s="231">
        <f>ROUND(E57*N57,2)</f>
        <v>0</v>
      </c>
      <c r="P57" s="231">
        <v>0</v>
      </c>
      <c r="Q57" s="231">
        <f>ROUND(E57*P57,2)</f>
        <v>0</v>
      </c>
      <c r="R57" s="232"/>
      <c r="S57" s="232" t="s">
        <v>168</v>
      </c>
      <c r="T57" s="232" t="s">
        <v>169</v>
      </c>
      <c r="U57" s="232">
        <v>0</v>
      </c>
      <c r="V57" s="232">
        <f>ROUND(E57*U57,2)</f>
        <v>0</v>
      </c>
      <c r="W57" s="232"/>
      <c r="X57" s="232" t="s">
        <v>110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111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53">
        <v>21</v>
      </c>
      <c r="B58" s="254" t="s">
        <v>184</v>
      </c>
      <c r="C58" s="263" t="s">
        <v>185</v>
      </c>
      <c r="D58" s="255" t="s">
        <v>175</v>
      </c>
      <c r="E58" s="256">
        <v>1</v>
      </c>
      <c r="F58" s="257"/>
      <c r="G58" s="258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2"/>
      <c r="S58" s="232" t="s">
        <v>168</v>
      </c>
      <c r="T58" s="232" t="s">
        <v>169</v>
      </c>
      <c r="U58" s="232">
        <v>0</v>
      </c>
      <c r="V58" s="232">
        <f>ROUND(E58*U58,2)</f>
        <v>0</v>
      </c>
      <c r="W58" s="232"/>
      <c r="X58" s="232" t="s">
        <v>110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111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53">
        <v>22</v>
      </c>
      <c r="B59" s="254" t="s">
        <v>186</v>
      </c>
      <c r="C59" s="263" t="s">
        <v>187</v>
      </c>
      <c r="D59" s="255" t="s">
        <v>188</v>
      </c>
      <c r="E59" s="256">
        <v>1</v>
      </c>
      <c r="F59" s="257"/>
      <c r="G59" s="258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168</v>
      </c>
      <c r="T59" s="232" t="s">
        <v>169</v>
      </c>
      <c r="U59" s="232">
        <v>0</v>
      </c>
      <c r="V59" s="232">
        <f>ROUND(E59*U59,2)</f>
        <v>0</v>
      </c>
      <c r="W59" s="232"/>
      <c r="X59" s="232" t="s">
        <v>110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111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53">
        <v>23</v>
      </c>
      <c r="B60" s="254" t="s">
        <v>189</v>
      </c>
      <c r="C60" s="263" t="s">
        <v>190</v>
      </c>
      <c r="D60" s="255" t="s">
        <v>191</v>
      </c>
      <c r="E60" s="256">
        <v>1</v>
      </c>
      <c r="F60" s="257"/>
      <c r="G60" s="258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2"/>
      <c r="S60" s="232" t="s">
        <v>168</v>
      </c>
      <c r="T60" s="232" t="s">
        <v>169</v>
      </c>
      <c r="U60" s="232">
        <v>0</v>
      </c>
      <c r="V60" s="232">
        <f>ROUND(E60*U60,2)</f>
        <v>0</v>
      </c>
      <c r="W60" s="232"/>
      <c r="X60" s="232" t="s">
        <v>110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111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53">
        <v>24</v>
      </c>
      <c r="B61" s="254" t="s">
        <v>192</v>
      </c>
      <c r="C61" s="263" t="s">
        <v>193</v>
      </c>
      <c r="D61" s="255" t="s">
        <v>124</v>
      </c>
      <c r="E61" s="256">
        <v>122</v>
      </c>
      <c r="F61" s="257"/>
      <c r="G61" s="258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1">
        <v>0</v>
      </c>
      <c r="O61" s="231">
        <f>ROUND(E61*N61,2)</f>
        <v>0</v>
      </c>
      <c r="P61" s="231">
        <v>0</v>
      </c>
      <c r="Q61" s="231">
        <f>ROUND(E61*P61,2)</f>
        <v>0</v>
      </c>
      <c r="R61" s="232"/>
      <c r="S61" s="232" t="s">
        <v>168</v>
      </c>
      <c r="T61" s="232" t="s">
        <v>169</v>
      </c>
      <c r="U61" s="232">
        <v>0</v>
      </c>
      <c r="V61" s="232">
        <f>ROUND(E61*U61,2)</f>
        <v>0</v>
      </c>
      <c r="W61" s="232"/>
      <c r="X61" s="232" t="s">
        <v>110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111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53">
        <v>25</v>
      </c>
      <c r="B62" s="254" t="s">
        <v>194</v>
      </c>
      <c r="C62" s="263" t="s">
        <v>195</v>
      </c>
      <c r="D62" s="255" t="s">
        <v>191</v>
      </c>
      <c r="E62" s="256">
        <v>1</v>
      </c>
      <c r="F62" s="257"/>
      <c r="G62" s="258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168</v>
      </c>
      <c r="T62" s="232" t="s">
        <v>169</v>
      </c>
      <c r="U62" s="232">
        <v>0</v>
      </c>
      <c r="V62" s="232">
        <f>ROUND(E62*U62,2)</f>
        <v>0</v>
      </c>
      <c r="W62" s="232"/>
      <c r="X62" s="232" t="s">
        <v>110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111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53">
        <v>26</v>
      </c>
      <c r="B63" s="254" t="s">
        <v>196</v>
      </c>
      <c r="C63" s="263" t="s">
        <v>197</v>
      </c>
      <c r="D63" s="255" t="s">
        <v>119</v>
      </c>
      <c r="E63" s="256">
        <v>192</v>
      </c>
      <c r="F63" s="257"/>
      <c r="G63" s="258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2"/>
      <c r="S63" s="232" t="s">
        <v>168</v>
      </c>
      <c r="T63" s="232" t="s">
        <v>169</v>
      </c>
      <c r="U63" s="232">
        <v>0</v>
      </c>
      <c r="V63" s="232">
        <f>ROUND(E63*U63,2)</f>
        <v>0</v>
      </c>
      <c r="W63" s="232"/>
      <c r="X63" s="232" t="s">
        <v>110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111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53">
        <v>27</v>
      </c>
      <c r="B64" s="254" t="s">
        <v>198</v>
      </c>
      <c r="C64" s="263" t="s">
        <v>199</v>
      </c>
      <c r="D64" s="255" t="s">
        <v>191</v>
      </c>
      <c r="E64" s="256">
        <v>1</v>
      </c>
      <c r="F64" s="257"/>
      <c r="G64" s="258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2"/>
      <c r="S64" s="232" t="s">
        <v>168</v>
      </c>
      <c r="T64" s="232" t="s">
        <v>169</v>
      </c>
      <c r="U64" s="232">
        <v>0</v>
      </c>
      <c r="V64" s="232">
        <f>ROUND(E64*U64,2)</f>
        <v>0</v>
      </c>
      <c r="W64" s="232"/>
      <c r="X64" s="232" t="s">
        <v>110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111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x14ac:dyDescent="0.2">
      <c r="A65" s="240" t="s">
        <v>103</v>
      </c>
      <c r="B65" s="241" t="s">
        <v>63</v>
      </c>
      <c r="C65" s="259" t="s">
        <v>64</v>
      </c>
      <c r="D65" s="242"/>
      <c r="E65" s="243"/>
      <c r="F65" s="244"/>
      <c r="G65" s="245">
        <f>SUMIF(AG66:AG93,"&lt;&gt;NOR",G66:G93)</f>
        <v>0</v>
      </c>
      <c r="H65" s="239"/>
      <c r="I65" s="239">
        <f>SUM(I66:I93)</f>
        <v>0</v>
      </c>
      <c r="J65" s="239"/>
      <c r="K65" s="239">
        <f>SUM(K66:K93)</f>
        <v>0</v>
      </c>
      <c r="L65" s="239"/>
      <c r="M65" s="239">
        <f>SUM(M66:M93)</f>
        <v>0</v>
      </c>
      <c r="N65" s="238"/>
      <c r="O65" s="238">
        <f>SUM(O66:O93)</f>
        <v>7.4</v>
      </c>
      <c r="P65" s="238"/>
      <c r="Q65" s="238">
        <f>SUM(Q66:Q93)</f>
        <v>14.219999999999999</v>
      </c>
      <c r="R65" s="239"/>
      <c r="S65" s="239"/>
      <c r="T65" s="239"/>
      <c r="U65" s="239"/>
      <c r="V65" s="239">
        <f>SUM(V66:V93)</f>
        <v>441.40000000000003</v>
      </c>
      <c r="W65" s="239"/>
      <c r="X65" s="239"/>
      <c r="AG65" t="s">
        <v>104</v>
      </c>
    </row>
    <row r="66" spans="1:60" outlineLevel="1" x14ac:dyDescent="0.2">
      <c r="A66" s="247">
        <v>28</v>
      </c>
      <c r="B66" s="248" t="s">
        <v>200</v>
      </c>
      <c r="C66" s="260" t="s">
        <v>201</v>
      </c>
      <c r="D66" s="249" t="s">
        <v>119</v>
      </c>
      <c r="E66" s="250">
        <v>6.5119999999999996</v>
      </c>
      <c r="F66" s="251"/>
      <c r="G66" s="252">
        <f>ROUND(E66*F66,2)</f>
        <v>0</v>
      </c>
      <c r="H66" s="233"/>
      <c r="I66" s="232">
        <f>ROUND(E66*H66,2)</f>
        <v>0</v>
      </c>
      <c r="J66" s="233"/>
      <c r="K66" s="232">
        <f>ROUND(E66*J66,2)</f>
        <v>0</v>
      </c>
      <c r="L66" s="232">
        <v>21</v>
      </c>
      <c r="M66" s="232">
        <f>G66*(1+L66/100)</f>
        <v>0</v>
      </c>
      <c r="N66" s="231">
        <v>0</v>
      </c>
      <c r="O66" s="231">
        <f>ROUND(E66*N66,2)</f>
        <v>0</v>
      </c>
      <c r="P66" s="231">
        <v>0.13800000000000001</v>
      </c>
      <c r="Q66" s="231">
        <f>ROUND(E66*P66,2)</f>
        <v>0.9</v>
      </c>
      <c r="R66" s="232"/>
      <c r="S66" s="232" t="s">
        <v>108</v>
      </c>
      <c r="T66" s="232" t="s">
        <v>109</v>
      </c>
      <c r="U66" s="232">
        <v>0.16</v>
      </c>
      <c r="V66" s="232">
        <f>ROUND(E66*U66,2)</f>
        <v>1.04</v>
      </c>
      <c r="W66" s="232"/>
      <c r="X66" s="232" t="s">
        <v>110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111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29"/>
      <c r="B67" s="230"/>
      <c r="C67" s="261" t="s">
        <v>202</v>
      </c>
      <c r="D67" s="234"/>
      <c r="E67" s="235">
        <v>6.5119999999999996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12"/>
      <c r="Z67" s="212"/>
      <c r="AA67" s="212"/>
      <c r="AB67" s="212"/>
      <c r="AC67" s="212"/>
      <c r="AD67" s="212"/>
      <c r="AE67" s="212"/>
      <c r="AF67" s="212"/>
      <c r="AG67" s="212" t="s">
        <v>113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47">
        <v>29</v>
      </c>
      <c r="B68" s="248" t="s">
        <v>203</v>
      </c>
      <c r="C68" s="260" t="s">
        <v>204</v>
      </c>
      <c r="D68" s="249" t="s">
        <v>119</v>
      </c>
      <c r="E68" s="250">
        <v>22.562799999999999</v>
      </c>
      <c r="F68" s="251"/>
      <c r="G68" s="252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1">
        <v>0</v>
      </c>
      <c r="O68" s="231">
        <f>ROUND(E68*N68,2)</f>
        <v>0</v>
      </c>
      <c r="P68" s="231">
        <v>0.33</v>
      </c>
      <c r="Q68" s="231">
        <f>ROUND(E68*P68,2)</f>
        <v>7.45</v>
      </c>
      <c r="R68" s="232"/>
      <c r="S68" s="232" t="s">
        <v>108</v>
      </c>
      <c r="T68" s="232" t="s">
        <v>109</v>
      </c>
      <c r="U68" s="232">
        <v>0.625</v>
      </c>
      <c r="V68" s="232">
        <f>ROUND(E68*U68,2)</f>
        <v>14.1</v>
      </c>
      <c r="W68" s="232"/>
      <c r="X68" s="232" t="s">
        <v>110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111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29"/>
      <c r="B69" s="230"/>
      <c r="C69" s="261" t="s">
        <v>205</v>
      </c>
      <c r="D69" s="234"/>
      <c r="E69" s="235">
        <v>22.562799999999999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12"/>
      <c r="Z69" s="212"/>
      <c r="AA69" s="212"/>
      <c r="AB69" s="212"/>
      <c r="AC69" s="212"/>
      <c r="AD69" s="212"/>
      <c r="AE69" s="212"/>
      <c r="AF69" s="212"/>
      <c r="AG69" s="212" t="s">
        <v>113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7">
        <v>30</v>
      </c>
      <c r="B70" s="248" t="s">
        <v>206</v>
      </c>
      <c r="C70" s="260" t="s">
        <v>207</v>
      </c>
      <c r="D70" s="249" t="s">
        <v>119</v>
      </c>
      <c r="E70" s="250">
        <v>145.31450000000001</v>
      </c>
      <c r="F70" s="251"/>
      <c r="G70" s="252">
        <f>ROUND(E70*F70,2)</f>
        <v>0</v>
      </c>
      <c r="H70" s="233"/>
      <c r="I70" s="232">
        <f>ROUND(E70*H70,2)</f>
        <v>0</v>
      </c>
      <c r="J70" s="233"/>
      <c r="K70" s="232">
        <f>ROUND(E70*J70,2)</f>
        <v>0</v>
      </c>
      <c r="L70" s="232">
        <v>21</v>
      </c>
      <c r="M70" s="232">
        <f>G70*(1+L70/100)</f>
        <v>0</v>
      </c>
      <c r="N70" s="231">
        <v>5.0950000000000002E-2</v>
      </c>
      <c r="O70" s="231">
        <f>ROUND(E70*N70,2)</f>
        <v>7.4</v>
      </c>
      <c r="P70" s="231">
        <v>0</v>
      </c>
      <c r="Q70" s="231">
        <f>ROUND(E70*P70,2)</f>
        <v>0</v>
      </c>
      <c r="R70" s="232"/>
      <c r="S70" s="232" t="s">
        <v>108</v>
      </c>
      <c r="T70" s="232" t="s">
        <v>109</v>
      </c>
      <c r="U70" s="232">
        <v>1.1100000000000001</v>
      </c>
      <c r="V70" s="232">
        <f>ROUND(E70*U70,2)</f>
        <v>161.30000000000001</v>
      </c>
      <c r="W70" s="232"/>
      <c r="X70" s="232" t="s">
        <v>110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111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29"/>
      <c r="B71" s="230"/>
      <c r="C71" s="261" t="s">
        <v>208</v>
      </c>
      <c r="D71" s="234"/>
      <c r="E71" s="235">
        <v>133.76650000000001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12"/>
      <c r="Z71" s="212"/>
      <c r="AA71" s="212"/>
      <c r="AB71" s="212"/>
      <c r="AC71" s="212"/>
      <c r="AD71" s="212"/>
      <c r="AE71" s="212"/>
      <c r="AF71" s="212"/>
      <c r="AG71" s="212" t="s">
        <v>113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 x14ac:dyDescent="0.2">
      <c r="A72" s="229"/>
      <c r="B72" s="230"/>
      <c r="C72" s="261" t="s">
        <v>209</v>
      </c>
      <c r="D72" s="234"/>
      <c r="E72" s="235">
        <v>11.548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12"/>
      <c r="Z72" s="212"/>
      <c r="AA72" s="212"/>
      <c r="AB72" s="212"/>
      <c r="AC72" s="212"/>
      <c r="AD72" s="212"/>
      <c r="AE72" s="212"/>
      <c r="AF72" s="212"/>
      <c r="AG72" s="212" t="s">
        <v>113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47">
        <v>31</v>
      </c>
      <c r="B73" s="248" t="s">
        <v>210</v>
      </c>
      <c r="C73" s="260" t="s">
        <v>211</v>
      </c>
      <c r="D73" s="249" t="s">
        <v>119</v>
      </c>
      <c r="E73" s="250">
        <v>14.53145</v>
      </c>
      <c r="F73" s="251"/>
      <c r="G73" s="252">
        <f>ROUND(E73*F73,2)</f>
        <v>0</v>
      </c>
      <c r="H73" s="233"/>
      <c r="I73" s="232">
        <f>ROUND(E73*H73,2)</f>
        <v>0</v>
      </c>
      <c r="J73" s="233"/>
      <c r="K73" s="232">
        <f>ROUND(E73*J73,2)</f>
        <v>0</v>
      </c>
      <c r="L73" s="232">
        <v>21</v>
      </c>
      <c r="M73" s="232">
        <f>G73*(1+L73/100)</f>
        <v>0</v>
      </c>
      <c r="N73" s="231">
        <v>0</v>
      </c>
      <c r="O73" s="231">
        <f>ROUND(E73*N73,2)</f>
        <v>0</v>
      </c>
      <c r="P73" s="231">
        <v>0</v>
      </c>
      <c r="Q73" s="231">
        <f>ROUND(E73*P73,2)</f>
        <v>0</v>
      </c>
      <c r="R73" s="232"/>
      <c r="S73" s="232" t="s">
        <v>108</v>
      </c>
      <c r="T73" s="232" t="s">
        <v>109</v>
      </c>
      <c r="U73" s="232">
        <v>0.52600000000000002</v>
      </c>
      <c r="V73" s="232">
        <f>ROUND(E73*U73,2)</f>
        <v>7.64</v>
      </c>
      <c r="W73" s="232"/>
      <c r="X73" s="232" t="s">
        <v>110</v>
      </c>
      <c r="Y73" s="212"/>
      <c r="Z73" s="212"/>
      <c r="AA73" s="212"/>
      <c r="AB73" s="212"/>
      <c r="AC73" s="212"/>
      <c r="AD73" s="212"/>
      <c r="AE73" s="212"/>
      <c r="AF73" s="212"/>
      <c r="AG73" s="212" t="s">
        <v>111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29"/>
      <c r="B74" s="230"/>
      <c r="C74" s="261" t="s">
        <v>164</v>
      </c>
      <c r="D74" s="234"/>
      <c r="E74" s="235"/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12"/>
      <c r="Z74" s="212"/>
      <c r="AA74" s="212"/>
      <c r="AB74" s="212"/>
      <c r="AC74" s="212"/>
      <c r="AD74" s="212"/>
      <c r="AE74" s="212"/>
      <c r="AF74" s="212"/>
      <c r="AG74" s="212" t="s">
        <v>113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29"/>
      <c r="B75" s="230"/>
      <c r="C75" s="261" t="s">
        <v>165</v>
      </c>
      <c r="D75" s="234"/>
      <c r="E75" s="235">
        <v>14.53145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12"/>
      <c r="Z75" s="212"/>
      <c r="AA75" s="212"/>
      <c r="AB75" s="212"/>
      <c r="AC75" s="212"/>
      <c r="AD75" s="212"/>
      <c r="AE75" s="212"/>
      <c r="AF75" s="212"/>
      <c r="AG75" s="212" t="s">
        <v>113</v>
      </c>
      <c r="AH75" s="212">
        <v>5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53">
        <v>32</v>
      </c>
      <c r="B76" s="254" t="s">
        <v>212</v>
      </c>
      <c r="C76" s="263" t="s">
        <v>213</v>
      </c>
      <c r="D76" s="255" t="s">
        <v>158</v>
      </c>
      <c r="E76" s="256">
        <v>5.9085099999999997</v>
      </c>
      <c r="F76" s="257"/>
      <c r="G76" s="258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2"/>
      <c r="S76" s="232" t="s">
        <v>108</v>
      </c>
      <c r="T76" s="232" t="s">
        <v>109</v>
      </c>
      <c r="U76" s="232">
        <v>1.31</v>
      </c>
      <c r="V76" s="232">
        <f>ROUND(E76*U76,2)</f>
        <v>7.74</v>
      </c>
      <c r="W76" s="232"/>
      <c r="X76" s="232" t="s">
        <v>110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111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47">
        <v>33</v>
      </c>
      <c r="B77" s="248" t="s">
        <v>214</v>
      </c>
      <c r="C77" s="260" t="s">
        <v>215</v>
      </c>
      <c r="D77" s="249" t="s">
        <v>107</v>
      </c>
      <c r="E77" s="250">
        <v>2.6135999999999999</v>
      </c>
      <c r="F77" s="251"/>
      <c r="G77" s="252">
        <f>ROUND(E77*F77,2)</f>
        <v>0</v>
      </c>
      <c r="H77" s="233"/>
      <c r="I77" s="232">
        <f>ROUND(E77*H77,2)</f>
        <v>0</v>
      </c>
      <c r="J77" s="233"/>
      <c r="K77" s="232">
        <f>ROUND(E77*J77,2)</f>
        <v>0</v>
      </c>
      <c r="L77" s="232">
        <v>21</v>
      </c>
      <c r="M77" s="232">
        <f>G77*(1+L77/100)</f>
        <v>0</v>
      </c>
      <c r="N77" s="231">
        <v>0</v>
      </c>
      <c r="O77" s="231">
        <f>ROUND(E77*N77,2)</f>
        <v>0</v>
      </c>
      <c r="P77" s="231">
        <v>2.2000000000000002</v>
      </c>
      <c r="Q77" s="231">
        <f>ROUND(E77*P77,2)</f>
        <v>5.75</v>
      </c>
      <c r="R77" s="232"/>
      <c r="S77" s="232" t="s">
        <v>108</v>
      </c>
      <c r="T77" s="232" t="s">
        <v>109</v>
      </c>
      <c r="U77" s="232">
        <v>9.2100000000000009</v>
      </c>
      <c r="V77" s="232">
        <f>ROUND(E77*U77,2)</f>
        <v>24.07</v>
      </c>
      <c r="W77" s="232"/>
      <c r="X77" s="232" t="s">
        <v>110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111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1" x14ac:dyDescent="0.2">
      <c r="A78" s="229"/>
      <c r="B78" s="230"/>
      <c r="C78" s="261" t="s">
        <v>150</v>
      </c>
      <c r="D78" s="234"/>
      <c r="E78" s="235">
        <v>2.5173000000000001</v>
      </c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12"/>
      <c r="Z78" s="212"/>
      <c r="AA78" s="212"/>
      <c r="AB78" s="212"/>
      <c r="AC78" s="212"/>
      <c r="AD78" s="212"/>
      <c r="AE78" s="212"/>
      <c r="AF78" s="212"/>
      <c r="AG78" s="212" t="s">
        <v>113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29"/>
      <c r="B79" s="230"/>
      <c r="C79" s="261" t="s">
        <v>151</v>
      </c>
      <c r="D79" s="234"/>
      <c r="E79" s="235">
        <v>4.8149999999999998E-2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12"/>
      <c r="Z79" s="212"/>
      <c r="AA79" s="212"/>
      <c r="AB79" s="212"/>
      <c r="AC79" s="212"/>
      <c r="AD79" s="212"/>
      <c r="AE79" s="212"/>
      <c r="AF79" s="212"/>
      <c r="AG79" s="212" t="s">
        <v>113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29"/>
      <c r="B80" s="230"/>
      <c r="C80" s="261" t="s">
        <v>152</v>
      </c>
      <c r="D80" s="234"/>
      <c r="E80" s="235">
        <v>4.8149999999999998E-2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12"/>
      <c r="Z80" s="212"/>
      <c r="AA80" s="212"/>
      <c r="AB80" s="212"/>
      <c r="AC80" s="212"/>
      <c r="AD80" s="212"/>
      <c r="AE80" s="212"/>
      <c r="AF80" s="212"/>
      <c r="AG80" s="212" t="s">
        <v>113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47">
        <v>34</v>
      </c>
      <c r="B81" s="248" t="s">
        <v>216</v>
      </c>
      <c r="C81" s="260" t="s">
        <v>217</v>
      </c>
      <c r="D81" s="249" t="s">
        <v>124</v>
      </c>
      <c r="E81" s="250">
        <v>57.68</v>
      </c>
      <c r="F81" s="251"/>
      <c r="G81" s="252">
        <f>ROUND(E81*F81,2)</f>
        <v>0</v>
      </c>
      <c r="H81" s="233"/>
      <c r="I81" s="232">
        <f>ROUND(E81*H81,2)</f>
        <v>0</v>
      </c>
      <c r="J81" s="233"/>
      <c r="K81" s="232">
        <f>ROUND(E81*J81,2)</f>
        <v>0</v>
      </c>
      <c r="L81" s="232">
        <v>21</v>
      </c>
      <c r="M81" s="232">
        <f>G81*(1+L81/100)</f>
        <v>0</v>
      </c>
      <c r="N81" s="231">
        <v>0</v>
      </c>
      <c r="O81" s="231">
        <f>ROUND(E81*N81,2)</f>
        <v>0</v>
      </c>
      <c r="P81" s="231">
        <v>6.0999999999999997E-4</v>
      </c>
      <c r="Q81" s="231">
        <f>ROUND(E81*P81,2)</f>
        <v>0.04</v>
      </c>
      <c r="R81" s="232"/>
      <c r="S81" s="232" t="s">
        <v>108</v>
      </c>
      <c r="T81" s="232" t="s">
        <v>109</v>
      </c>
      <c r="U81" s="232">
        <v>2.35</v>
      </c>
      <c r="V81" s="232">
        <f>ROUND(E81*U81,2)</f>
        <v>135.55000000000001</v>
      </c>
      <c r="W81" s="232"/>
      <c r="X81" s="232" t="s">
        <v>110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111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29"/>
      <c r="B82" s="230"/>
      <c r="C82" s="261" t="s">
        <v>218</v>
      </c>
      <c r="D82" s="234"/>
      <c r="E82" s="235">
        <v>57.68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12"/>
      <c r="Z82" s="212"/>
      <c r="AA82" s="212"/>
      <c r="AB82" s="212"/>
      <c r="AC82" s="212"/>
      <c r="AD82" s="212"/>
      <c r="AE82" s="212"/>
      <c r="AF82" s="212"/>
      <c r="AG82" s="212" t="s">
        <v>113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47">
        <v>35</v>
      </c>
      <c r="B83" s="248" t="s">
        <v>219</v>
      </c>
      <c r="C83" s="260" t="s">
        <v>220</v>
      </c>
      <c r="D83" s="249" t="s">
        <v>124</v>
      </c>
      <c r="E83" s="250">
        <v>58.42</v>
      </c>
      <c r="F83" s="251"/>
      <c r="G83" s="252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21</v>
      </c>
      <c r="M83" s="232">
        <f>G83*(1+L83/100)</f>
        <v>0</v>
      </c>
      <c r="N83" s="231">
        <v>0</v>
      </c>
      <c r="O83" s="231">
        <f>ROUND(E83*N83,2)</f>
        <v>0</v>
      </c>
      <c r="P83" s="231">
        <v>4.6000000000000001E-4</v>
      </c>
      <c r="Q83" s="231">
        <f>ROUND(E83*P83,2)</f>
        <v>0.03</v>
      </c>
      <c r="R83" s="232"/>
      <c r="S83" s="232" t="s">
        <v>108</v>
      </c>
      <c r="T83" s="232" t="s">
        <v>109</v>
      </c>
      <c r="U83" s="232">
        <v>1.35</v>
      </c>
      <c r="V83" s="232">
        <f>ROUND(E83*U83,2)</f>
        <v>78.87</v>
      </c>
      <c r="W83" s="232"/>
      <c r="X83" s="232" t="s">
        <v>110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111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29"/>
      <c r="B84" s="230"/>
      <c r="C84" s="261" t="s">
        <v>221</v>
      </c>
      <c r="D84" s="234"/>
      <c r="E84" s="235">
        <v>54.14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12"/>
      <c r="Z84" s="212"/>
      <c r="AA84" s="212"/>
      <c r="AB84" s="212"/>
      <c r="AC84" s="212"/>
      <c r="AD84" s="212"/>
      <c r="AE84" s="212"/>
      <c r="AF84" s="212"/>
      <c r="AG84" s="212" t="s">
        <v>113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29"/>
      <c r="B85" s="230"/>
      <c r="C85" s="261" t="s">
        <v>222</v>
      </c>
      <c r="D85" s="234"/>
      <c r="E85" s="235">
        <v>2.14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12"/>
      <c r="Z85" s="212"/>
      <c r="AA85" s="212"/>
      <c r="AB85" s="212"/>
      <c r="AC85" s="212"/>
      <c r="AD85" s="212"/>
      <c r="AE85" s="212"/>
      <c r="AF85" s="212"/>
      <c r="AG85" s="212" t="s">
        <v>113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29"/>
      <c r="B86" s="230"/>
      <c r="C86" s="261" t="s">
        <v>223</v>
      </c>
      <c r="D86" s="234"/>
      <c r="E86" s="235">
        <v>2.14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12"/>
      <c r="Z86" s="212"/>
      <c r="AA86" s="212"/>
      <c r="AB86" s="212"/>
      <c r="AC86" s="212"/>
      <c r="AD86" s="212"/>
      <c r="AE86" s="212"/>
      <c r="AF86" s="212"/>
      <c r="AG86" s="212" t="s">
        <v>113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47">
        <v>36</v>
      </c>
      <c r="B87" s="248" t="s">
        <v>224</v>
      </c>
      <c r="C87" s="260" t="s">
        <v>225</v>
      </c>
      <c r="D87" s="249" t="s">
        <v>124</v>
      </c>
      <c r="E87" s="250">
        <v>8.0399999999999991</v>
      </c>
      <c r="F87" s="251"/>
      <c r="G87" s="252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21</v>
      </c>
      <c r="M87" s="232">
        <f>G87*(1+L87/100)</f>
        <v>0</v>
      </c>
      <c r="N87" s="231">
        <v>0</v>
      </c>
      <c r="O87" s="231">
        <f>ROUND(E87*N87,2)</f>
        <v>0</v>
      </c>
      <c r="P87" s="231">
        <v>6.0000000000000001E-3</v>
      </c>
      <c r="Q87" s="231">
        <f>ROUND(E87*P87,2)</f>
        <v>0.05</v>
      </c>
      <c r="R87" s="232"/>
      <c r="S87" s="232" t="s">
        <v>108</v>
      </c>
      <c r="T87" s="232" t="s">
        <v>109</v>
      </c>
      <c r="U87" s="232">
        <v>1.25</v>
      </c>
      <c r="V87" s="232">
        <f>ROUND(E87*U87,2)</f>
        <v>10.050000000000001</v>
      </c>
      <c r="W87" s="232"/>
      <c r="X87" s="232" t="s">
        <v>110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111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29"/>
      <c r="B88" s="230"/>
      <c r="C88" s="261" t="s">
        <v>226</v>
      </c>
      <c r="D88" s="234"/>
      <c r="E88" s="235">
        <v>8.0399999999999991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12"/>
      <c r="Z88" s="212"/>
      <c r="AA88" s="212"/>
      <c r="AB88" s="212"/>
      <c r="AC88" s="212"/>
      <c r="AD88" s="212"/>
      <c r="AE88" s="212"/>
      <c r="AF88" s="212"/>
      <c r="AG88" s="212" t="s">
        <v>113</v>
      </c>
      <c r="AH88" s="212">
        <v>5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7">
        <v>37</v>
      </c>
      <c r="B89" s="248" t="s">
        <v>227</v>
      </c>
      <c r="C89" s="260" t="s">
        <v>228</v>
      </c>
      <c r="D89" s="249" t="s">
        <v>119</v>
      </c>
      <c r="E89" s="250">
        <v>6.5119999999999996</v>
      </c>
      <c r="F89" s="251"/>
      <c r="G89" s="252">
        <f>ROUND(E89*F89,2)</f>
        <v>0</v>
      </c>
      <c r="H89" s="233"/>
      <c r="I89" s="232">
        <f>ROUND(E89*H89,2)</f>
        <v>0</v>
      </c>
      <c r="J89" s="233"/>
      <c r="K89" s="232">
        <f>ROUND(E89*J89,2)</f>
        <v>0</v>
      </c>
      <c r="L89" s="232">
        <v>21</v>
      </c>
      <c r="M89" s="232">
        <f>G89*(1+L89/100)</f>
        <v>0</v>
      </c>
      <c r="N89" s="231">
        <v>0</v>
      </c>
      <c r="O89" s="231">
        <f>ROUND(E89*N89,2)</f>
        <v>0</v>
      </c>
      <c r="P89" s="231">
        <v>0</v>
      </c>
      <c r="Q89" s="231">
        <f>ROUND(E89*P89,2)</f>
        <v>0</v>
      </c>
      <c r="R89" s="232"/>
      <c r="S89" s="232" t="s">
        <v>108</v>
      </c>
      <c r="T89" s="232" t="s">
        <v>109</v>
      </c>
      <c r="U89" s="232">
        <v>0.115</v>
      </c>
      <c r="V89" s="232">
        <f>ROUND(E89*U89,2)</f>
        <v>0.75</v>
      </c>
      <c r="W89" s="232"/>
      <c r="X89" s="232" t="s">
        <v>110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111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29"/>
      <c r="B90" s="230"/>
      <c r="C90" s="261" t="s">
        <v>120</v>
      </c>
      <c r="D90" s="234"/>
      <c r="E90" s="235">
        <v>6.5119999999999996</v>
      </c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12"/>
      <c r="Z90" s="212"/>
      <c r="AA90" s="212"/>
      <c r="AB90" s="212"/>
      <c r="AC90" s="212"/>
      <c r="AD90" s="212"/>
      <c r="AE90" s="212"/>
      <c r="AF90" s="212"/>
      <c r="AG90" s="212" t="s">
        <v>113</v>
      </c>
      <c r="AH90" s="212">
        <v>5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53">
        <v>38</v>
      </c>
      <c r="B91" s="254" t="s">
        <v>229</v>
      </c>
      <c r="C91" s="263" t="s">
        <v>230</v>
      </c>
      <c r="D91" s="255" t="s">
        <v>124</v>
      </c>
      <c r="E91" s="256">
        <v>1.4</v>
      </c>
      <c r="F91" s="257"/>
      <c r="G91" s="258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21</v>
      </c>
      <c r="M91" s="232">
        <f>G91*(1+L91/100)</f>
        <v>0</v>
      </c>
      <c r="N91" s="231">
        <v>0</v>
      </c>
      <c r="O91" s="231">
        <f>ROUND(E91*N91,2)</f>
        <v>0</v>
      </c>
      <c r="P91" s="231">
        <v>0</v>
      </c>
      <c r="Q91" s="231">
        <f>ROUND(E91*P91,2)</f>
        <v>0</v>
      </c>
      <c r="R91" s="232"/>
      <c r="S91" s="232" t="s">
        <v>108</v>
      </c>
      <c r="T91" s="232" t="s">
        <v>109</v>
      </c>
      <c r="U91" s="232">
        <v>0.21</v>
      </c>
      <c r="V91" s="232">
        <f>ROUND(E91*U91,2)</f>
        <v>0.28999999999999998</v>
      </c>
      <c r="W91" s="232"/>
      <c r="X91" s="232" t="s">
        <v>110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111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47">
        <v>39</v>
      </c>
      <c r="B92" s="248" t="s">
        <v>231</v>
      </c>
      <c r="C92" s="260" t="s">
        <v>232</v>
      </c>
      <c r="D92" s="249" t="s">
        <v>233</v>
      </c>
      <c r="E92" s="250">
        <v>80.400000000000006</v>
      </c>
      <c r="F92" s="251"/>
      <c r="G92" s="252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21</v>
      </c>
      <c r="M92" s="232">
        <f>G92*(1+L92/100)</f>
        <v>0</v>
      </c>
      <c r="N92" s="231">
        <v>0</v>
      </c>
      <c r="O92" s="231">
        <f>ROUND(E92*N92,2)</f>
        <v>0</v>
      </c>
      <c r="P92" s="231">
        <v>0</v>
      </c>
      <c r="Q92" s="231">
        <f>ROUND(E92*P92,2)</f>
        <v>0</v>
      </c>
      <c r="R92" s="232"/>
      <c r="S92" s="232" t="s">
        <v>168</v>
      </c>
      <c r="T92" s="232" t="s">
        <v>109</v>
      </c>
      <c r="U92" s="232">
        <v>0</v>
      </c>
      <c r="V92" s="232">
        <f>ROUND(E92*U92,2)</f>
        <v>0</v>
      </c>
      <c r="W92" s="232"/>
      <c r="X92" s="232" t="s">
        <v>110</v>
      </c>
      <c r="Y92" s="212"/>
      <c r="Z92" s="212"/>
      <c r="AA92" s="212"/>
      <c r="AB92" s="212"/>
      <c r="AC92" s="212"/>
      <c r="AD92" s="212"/>
      <c r="AE92" s="212"/>
      <c r="AF92" s="212"/>
      <c r="AG92" s="212" t="s">
        <v>111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29"/>
      <c r="B93" s="230"/>
      <c r="C93" s="261" t="s">
        <v>234</v>
      </c>
      <c r="D93" s="234"/>
      <c r="E93" s="235">
        <v>80.400000000000006</v>
      </c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12"/>
      <c r="Z93" s="212"/>
      <c r="AA93" s="212"/>
      <c r="AB93" s="212"/>
      <c r="AC93" s="212"/>
      <c r="AD93" s="212"/>
      <c r="AE93" s="212"/>
      <c r="AF93" s="212"/>
      <c r="AG93" s="212" t="s">
        <v>113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x14ac:dyDescent="0.2">
      <c r="A94" s="240" t="s">
        <v>103</v>
      </c>
      <c r="B94" s="241" t="s">
        <v>65</v>
      </c>
      <c r="C94" s="259" t="s">
        <v>66</v>
      </c>
      <c r="D94" s="242"/>
      <c r="E94" s="243"/>
      <c r="F94" s="244"/>
      <c r="G94" s="245">
        <f>SUMIF(AG95:AG95,"&lt;&gt;NOR",G95:G95)</f>
        <v>0</v>
      </c>
      <c r="H94" s="239"/>
      <c r="I94" s="239">
        <f>SUM(I95:I95)</f>
        <v>0</v>
      </c>
      <c r="J94" s="239"/>
      <c r="K94" s="239">
        <f>SUM(K95:K95)</f>
        <v>0</v>
      </c>
      <c r="L94" s="239"/>
      <c r="M94" s="239">
        <f>SUM(M95:M95)</f>
        <v>0</v>
      </c>
      <c r="N94" s="238"/>
      <c r="O94" s="238">
        <f>SUM(O95:O95)</f>
        <v>0</v>
      </c>
      <c r="P94" s="238"/>
      <c r="Q94" s="238">
        <f>SUM(Q95:Q95)</f>
        <v>0</v>
      </c>
      <c r="R94" s="239"/>
      <c r="S94" s="239"/>
      <c r="T94" s="239"/>
      <c r="U94" s="239"/>
      <c r="V94" s="239">
        <f>SUM(V95:V95)</f>
        <v>23.95</v>
      </c>
      <c r="W94" s="239"/>
      <c r="X94" s="239"/>
      <c r="AG94" t="s">
        <v>104</v>
      </c>
    </row>
    <row r="95" spans="1:60" outlineLevel="1" x14ac:dyDescent="0.2">
      <c r="A95" s="253">
        <v>40</v>
      </c>
      <c r="B95" s="254" t="s">
        <v>235</v>
      </c>
      <c r="C95" s="263" t="s">
        <v>236</v>
      </c>
      <c r="D95" s="255" t="s">
        <v>158</v>
      </c>
      <c r="E95" s="256">
        <v>25.524329999999999</v>
      </c>
      <c r="F95" s="257"/>
      <c r="G95" s="258">
        <f>ROUND(E95*F95,2)</f>
        <v>0</v>
      </c>
      <c r="H95" s="233"/>
      <c r="I95" s="232">
        <f>ROUND(E95*H95,2)</f>
        <v>0</v>
      </c>
      <c r="J95" s="233"/>
      <c r="K95" s="232">
        <f>ROUND(E95*J95,2)</f>
        <v>0</v>
      </c>
      <c r="L95" s="232">
        <v>21</v>
      </c>
      <c r="M95" s="232">
        <f>G95*(1+L95/100)</f>
        <v>0</v>
      </c>
      <c r="N95" s="231">
        <v>0</v>
      </c>
      <c r="O95" s="231">
        <f>ROUND(E95*N95,2)</f>
        <v>0</v>
      </c>
      <c r="P95" s="231">
        <v>0</v>
      </c>
      <c r="Q95" s="231">
        <f>ROUND(E95*P95,2)</f>
        <v>0</v>
      </c>
      <c r="R95" s="232"/>
      <c r="S95" s="232" t="s">
        <v>108</v>
      </c>
      <c r="T95" s="232" t="s">
        <v>109</v>
      </c>
      <c r="U95" s="232">
        <v>0.9385</v>
      </c>
      <c r="V95" s="232">
        <f>ROUND(E95*U95,2)</f>
        <v>23.95</v>
      </c>
      <c r="W95" s="232"/>
      <c r="X95" s="232" t="s">
        <v>237</v>
      </c>
      <c r="Y95" s="212"/>
      <c r="Z95" s="212"/>
      <c r="AA95" s="212"/>
      <c r="AB95" s="212"/>
      <c r="AC95" s="212"/>
      <c r="AD95" s="212"/>
      <c r="AE95" s="212"/>
      <c r="AF95" s="212"/>
      <c r="AG95" s="212" t="s">
        <v>238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x14ac:dyDescent="0.2">
      <c r="A96" s="240" t="s">
        <v>103</v>
      </c>
      <c r="B96" s="241" t="s">
        <v>67</v>
      </c>
      <c r="C96" s="259" t="s">
        <v>68</v>
      </c>
      <c r="D96" s="242"/>
      <c r="E96" s="243"/>
      <c r="F96" s="244"/>
      <c r="G96" s="245">
        <f>SUMIF(AG97:AG108,"&lt;&gt;NOR",G97:G108)</f>
        <v>0</v>
      </c>
      <c r="H96" s="239"/>
      <c r="I96" s="239">
        <f>SUM(I97:I108)</f>
        <v>0</v>
      </c>
      <c r="J96" s="239"/>
      <c r="K96" s="239">
        <f>SUM(K97:K108)</f>
        <v>0</v>
      </c>
      <c r="L96" s="239"/>
      <c r="M96" s="239">
        <f>SUM(M97:M108)</f>
        <v>0</v>
      </c>
      <c r="N96" s="238"/>
      <c r="O96" s="238">
        <f>SUM(O97:O108)</f>
        <v>0.09</v>
      </c>
      <c r="P96" s="238"/>
      <c r="Q96" s="238">
        <f>SUM(Q97:Q108)</f>
        <v>0</v>
      </c>
      <c r="R96" s="239"/>
      <c r="S96" s="239"/>
      <c r="T96" s="239"/>
      <c r="U96" s="239"/>
      <c r="V96" s="239">
        <f>SUM(V97:V108)</f>
        <v>20.78</v>
      </c>
      <c r="W96" s="239"/>
      <c r="X96" s="239"/>
      <c r="AG96" t="s">
        <v>104</v>
      </c>
    </row>
    <row r="97" spans="1:60" outlineLevel="1" x14ac:dyDescent="0.2">
      <c r="A97" s="247">
        <v>41</v>
      </c>
      <c r="B97" s="248" t="s">
        <v>239</v>
      </c>
      <c r="C97" s="260" t="s">
        <v>240</v>
      </c>
      <c r="D97" s="249" t="s">
        <v>119</v>
      </c>
      <c r="E97" s="250">
        <v>20.175000000000001</v>
      </c>
      <c r="F97" s="251"/>
      <c r="G97" s="252">
        <f>ROUND(E97*F97,2)</f>
        <v>0</v>
      </c>
      <c r="H97" s="233"/>
      <c r="I97" s="232">
        <f>ROUND(E97*H97,2)</f>
        <v>0</v>
      </c>
      <c r="J97" s="233"/>
      <c r="K97" s="232">
        <f>ROUND(E97*J97,2)</f>
        <v>0</v>
      </c>
      <c r="L97" s="232">
        <v>21</v>
      </c>
      <c r="M97" s="232">
        <f>G97*(1+L97/100)</f>
        <v>0</v>
      </c>
      <c r="N97" s="231">
        <v>8.0000000000000007E-5</v>
      </c>
      <c r="O97" s="231">
        <f>ROUND(E97*N97,2)</f>
        <v>0</v>
      </c>
      <c r="P97" s="231">
        <v>0</v>
      </c>
      <c r="Q97" s="231">
        <f>ROUND(E97*P97,2)</f>
        <v>0</v>
      </c>
      <c r="R97" s="232"/>
      <c r="S97" s="232" t="s">
        <v>108</v>
      </c>
      <c r="T97" s="232" t="s">
        <v>109</v>
      </c>
      <c r="U97" s="232">
        <v>0.34</v>
      </c>
      <c r="V97" s="232">
        <f>ROUND(E97*U97,2)</f>
        <v>6.86</v>
      </c>
      <c r="W97" s="232"/>
      <c r="X97" s="232" t="s">
        <v>110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111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ht="22.5" outlineLevel="1" x14ac:dyDescent="0.2">
      <c r="A98" s="229"/>
      <c r="B98" s="230"/>
      <c r="C98" s="261" t="s">
        <v>241</v>
      </c>
      <c r="D98" s="234"/>
      <c r="E98" s="235">
        <v>20.175000000000001</v>
      </c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12"/>
      <c r="Z98" s="212"/>
      <c r="AA98" s="212"/>
      <c r="AB98" s="212"/>
      <c r="AC98" s="212"/>
      <c r="AD98" s="212"/>
      <c r="AE98" s="212"/>
      <c r="AF98" s="212"/>
      <c r="AG98" s="212" t="s">
        <v>113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 x14ac:dyDescent="0.2">
      <c r="A99" s="247">
        <v>42</v>
      </c>
      <c r="B99" s="248" t="s">
        <v>242</v>
      </c>
      <c r="C99" s="260" t="s">
        <v>243</v>
      </c>
      <c r="D99" s="249" t="s">
        <v>119</v>
      </c>
      <c r="E99" s="250">
        <v>20.175000000000001</v>
      </c>
      <c r="F99" s="251"/>
      <c r="G99" s="252">
        <f>ROUND(E99*F99,2)</f>
        <v>0</v>
      </c>
      <c r="H99" s="233"/>
      <c r="I99" s="232">
        <f>ROUND(E99*H99,2)</f>
        <v>0</v>
      </c>
      <c r="J99" s="233"/>
      <c r="K99" s="232">
        <f>ROUND(E99*J99,2)</f>
        <v>0</v>
      </c>
      <c r="L99" s="232">
        <v>21</v>
      </c>
      <c r="M99" s="232">
        <f>G99*(1+L99/100)</f>
        <v>0</v>
      </c>
      <c r="N99" s="231">
        <v>3.2000000000000003E-4</v>
      </c>
      <c r="O99" s="231">
        <f>ROUND(E99*N99,2)</f>
        <v>0.01</v>
      </c>
      <c r="P99" s="231">
        <v>0</v>
      </c>
      <c r="Q99" s="231">
        <f>ROUND(E99*P99,2)</f>
        <v>0</v>
      </c>
      <c r="R99" s="232"/>
      <c r="S99" s="232" t="s">
        <v>108</v>
      </c>
      <c r="T99" s="232" t="s">
        <v>109</v>
      </c>
      <c r="U99" s="232">
        <v>0.14000000000000001</v>
      </c>
      <c r="V99" s="232">
        <f>ROUND(E99*U99,2)</f>
        <v>2.82</v>
      </c>
      <c r="W99" s="232"/>
      <c r="X99" s="232" t="s">
        <v>110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111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29"/>
      <c r="B100" s="230"/>
      <c r="C100" s="261" t="s">
        <v>244</v>
      </c>
      <c r="D100" s="234"/>
      <c r="E100" s="235">
        <v>20.175000000000001</v>
      </c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113</v>
      </c>
      <c r="AH100" s="212">
        <v>5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ht="22.5" outlineLevel="1" x14ac:dyDescent="0.2">
      <c r="A101" s="247">
        <v>43</v>
      </c>
      <c r="B101" s="248" t="s">
        <v>245</v>
      </c>
      <c r="C101" s="260" t="s">
        <v>246</v>
      </c>
      <c r="D101" s="249" t="s">
        <v>119</v>
      </c>
      <c r="E101" s="250">
        <v>33.625</v>
      </c>
      <c r="F101" s="251"/>
      <c r="G101" s="252">
        <f>ROUND(E101*F101,2)</f>
        <v>0</v>
      </c>
      <c r="H101" s="233"/>
      <c r="I101" s="232">
        <f>ROUND(E101*H101,2)</f>
        <v>0</v>
      </c>
      <c r="J101" s="233"/>
      <c r="K101" s="232">
        <f>ROUND(E101*J101,2)</f>
        <v>0</v>
      </c>
      <c r="L101" s="232">
        <v>21</v>
      </c>
      <c r="M101" s="232">
        <f>G101*(1+L101/100)</f>
        <v>0</v>
      </c>
      <c r="N101" s="231">
        <v>9.5E-4</v>
      </c>
      <c r="O101" s="231">
        <f>ROUND(E101*N101,2)</f>
        <v>0.03</v>
      </c>
      <c r="P101" s="231">
        <v>0</v>
      </c>
      <c r="Q101" s="231">
        <f>ROUND(E101*P101,2)</f>
        <v>0</v>
      </c>
      <c r="R101" s="232"/>
      <c r="S101" s="232" t="s">
        <v>108</v>
      </c>
      <c r="T101" s="232" t="s">
        <v>109</v>
      </c>
      <c r="U101" s="232">
        <v>0.13</v>
      </c>
      <c r="V101" s="232">
        <f>ROUND(E101*U101,2)</f>
        <v>4.37</v>
      </c>
      <c r="W101" s="232"/>
      <c r="X101" s="232" t="s">
        <v>110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111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22.5" outlineLevel="1" x14ac:dyDescent="0.2">
      <c r="A102" s="229"/>
      <c r="B102" s="230"/>
      <c r="C102" s="261" t="s">
        <v>247</v>
      </c>
      <c r="D102" s="234"/>
      <c r="E102" s="235">
        <v>33.625</v>
      </c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113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ht="22.5" outlineLevel="1" x14ac:dyDescent="0.2">
      <c r="A103" s="247">
        <v>44</v>
      </c>
      <c r="B103" s="248" t="s">
        <v>248</v>
      </c>
      <c r="C103" s="260" t="s">
        <v>249</v>
      </c>
      <c r="D103" s="249" t="s">
        <v>124</v>
      </c>
      <c r="E103" s="250">
        <v>67.25</v>
      </c>
      <c r="F103" s="251"/>
      <c r="G103" s="252">
        <f>ROUND(E103*F103,2)</f>
        <v>0</v>
      </c>
      <c r="H103" s="233"/>
      <c r="I103" s="232">
        <f>ROUND(E103*H103,2)</f>
        <v>0</v>
      </c>
      <c r="J103" s="233"/>
      <c r="K103" s="232">
        <f>ROUND(E103*J103,2)</f>
        <v>0</v>
      </c>
      <c r="L103" s="232">
        <v>21</v>
      </c>
      <c r="M103" s="232">
        <f>G103*(1+L103/100)</f>
        <v>0</v>
      </c>
      <c r="N103" s="231">
        <v>5.2999999999999998E-4</v>
      </c>
      <c r="O103" s="231">
        <f>ROUND(E103*N103,2)</f>
        <v>0.04</v>
      </c>
      <c r="P103" s="231">
        <v>0</v>
      </c>
      <c r="Q103" s="231">
        <f>ROUND(E103*P103,2)</f>
        <v>0</v>
      </c>
      <c r="R103" s="232"/>
      <c r="S103" s="232" t="s">
        <v>108</v>
      </c>
      <c r="T103" s="232" t="s">
        <v>109</v>
      </c>
      <c r="U103" s="232">
        <v>0.1</v>
      </c>
      <c r="V103" s="232">
        <f>ROUND(E103*U103,2)</f>
        <v>6.73</v>
      </c>
      <c r="W103" s="232"/>
      <c r="X103" s="232" t="s">
        <v>110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111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ht="22.5" outlineLevel="1" x14ac:dyDescent="0.2">
      <c r="A104" s="229"/>
      <c r="B104" s="230"/>
      <c r="C104" s="261" t="s">
        <v>250</v>
      </c>
      <c r="D104" s="234"/>
      <c r="E104" s="235">
        <v>67.25</v>
      </c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113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ht="22.5" outlineLevel="1" x14ac:dyDescent="0.2">
      <c r="A105" s="247">
        <v>45</v>
      </c>
      <c r="B105" s="248" t="s">
        <v>251</v>
      </c>
      <c r="C105" s="260" t="s">
        <v>252</v>
      </c>
      <c r="D105" s="249" t="s">
        <v>119</v>
      </c>
      <c r="E105" s="250">
        <v>22.192499999999999</v>
      </c>
      <c r="F105" s="251"/>
      <c r="G105" s="252">
        <f>ROUND(E105*F105,2)</f>
        <v>0</v>
      </c>
      <c r="H105" s="233"/>
      <c r="I105" s="232">
        <f>ROUND(E105*H105,2)</f>
        <v>0</v>
      </c>
      <c r="J105" s="233"/>
      <c r="K105" s="232">
        <f>ROUND(E105*J105,2)</f>
        <v>0</v>
      </c>
      <c r="L105" s="232">
        <v>21</v>
      </c>
      <c r="M105" s="232">
        <f>G105*(1+L105/100)</f>
        <v>0</v>
      </c>
      <c r="N105" s="231">
        <v>5.5000000000000003E-4</v>
      </c>
      <c r="O105" s="231">
        <f>ROUND(E105*N105,2)</f>
        <v>0.01</v>
      </c>
      <c r="P105" s="231">
        <v>0</v>
      </c>
      <c r="Q105" s="231">
        <f>ROUND(E105*P105,2)</f>
        <v>0</v>
      </c>
      <c r="R105" s="232" t="s">
        <v>128</v>
      </c>
      <c r="S105" s="232" t="s">
        <v>108</v>
      </c>
      <c r="T105" s="232" t="s">
        <v>129</v>
      </c>
      <c r="U105" s="232">
        <v>0</v>
      </c>
      <c r="V105" s="232">
        <f>ROUND(E105*U105,2)</f>
        <v>0</v>
      </c>
      <c r="W105" s="232"/>
      <c r="X105" s="232" t="s">
        <v>130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131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29"/>
      <c r="B106" s="230"/>
      <c r="C106" s="261" t="s">
        <v>244</v>
      </c>
      <c r="D106" s="234"/>
      <c r="E106" s="235">
        <v>20.175000000000001</v>
      </c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113</v>
      </c>
      <c r="AH106" s="212">
        <v>5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29"/>
      <c r="B107" s="230"/>
      <c r="C107" s="262" t="s">
        <v>132</v>
      </c>
      <c r="D107" s="236"/>
      <c r="E107" s="237">
        <v>2.0175000000000001</v>
      </c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113</v>
      </c>
      <c r="AH107" s="212">
        <v>4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29"/>
      <c r="B108" s="230"/>
      <c r="C108" s="262" t="s">
        <v>133</v>
      </c>
      <c r="D108" s="236"/>
      <c r="E108" s="237"/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113</v>
      </c>
      <c r="AH108" s="212">
        <v>4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x14ac:dyDescent="0.2">
      <c r="A109" s="240" t="s">
        <v>103</v>
      </c>
      <c r="B109" s="241" t="s">
        <v>69</v>
      </c>
      <c r="C109" s="259" t="s">
        <v>70</v>
      </c>
      <c r="D109" s="242"/>
      <c r="E109" s="243"/>
      <c r="F109" s="244"/>
      <c r="G109" s="245">
        <f>SUMIF(AG110:AG110,"&lt;&gt;NOR",G110:G110)</f>
        <v>0</v>
      </c>
      <c r="H109" s="239"/>
      <c r="I109" s="239">
        <f>SUM(I110:I110)</f>
        <v>0</v>
      </c>
      <c r="J109" s="239"/>
      <c r="K109" s="239">
        <f>SUM(K110:K110)</f>
        <v>0</v>
      </c>
      <c r="L109" s="239"/>
      <c r="M109" s="239">
        <f>SUM(M110:M110)</f>
        <v>0</v>
      </c>
      <c r="N109" s="238"/>
      <c r="O109" s="238">
        <f>SUM(O110:O110)</f>
        <v>0</v>
      </c>
      <c r="P109" s="238"/>
      <c r="Q109" s="238">
        <f>SUM(Q110:Q110)</f>
        <v>0</v>
      </c>
      <c r="R109" s="239"/>
      <c r="S109" s="239"/>
      <c r="T109" s="239"/>
      <c r="U109" s="239"/>
      <c r="V109" s="239">
        <f>SUM(V110:V110)</f>
        <v>0</v>
      </c>
      <c r="W109" s="239"/>
      <c r="X109" s="239"/>
      <c r="AG109" t="s">
        <v>104</v>
      </c>
    </row>
    <row r="110" spans="1:60" ht="33.75" outlineLevel="1" x14ac:dyDescent="0.2">
      <c r="A110" s="253">
        <v>46</v>
      </c>
      <c r="B110" s="254" t="s">
        <v>253</v>
      </c>
      <c r="C110" s="263" t="s">
        <v>254</v>
      </c>
      <c r="D110" s="255" t="s">
        <v>188</v>
      </c>
      <c r="E110" s="256">
        <v>1</v>
      </c>
      <c r="F110" s="257"/>
      <c r="G110" s="258">
        <f>ROUND(E110*F110,2)</f>
        <v>0</v>
      </c>
      <c r="H110" s="233"/>
      <c r="I110" s="232">
        <f>ROUND(E110*H110,2)</f>
        <v>0</v>
      </c>
      <c r="J110" s="233"/>
      <c r="K110" s="232">
        <f>ROUND(E110*J110,2)</f>
        <v>0</v>
      </c>
      <c r="L110" s="232">
        <v>21</v>
      </c>
      <c r="M110" s="232">
        <f>G110*(1+L110/100)</f>
        <v>0</v>
      </c>
      <c r="N110" s="231">
        <v>0</v>
      </c>
      <c r="O110" s="231">
        <f>ROUND(E110*N110,2)</f>
        <v>0</v>
      </c>
      <c r="P110" s="231">
        <v>0</v>
      </c>
      <c r="Q110" s="231">
        <f>ROUND(E110*P110,2)</f>
        <v>0</v>
      </c>
      <c r="R110" s="232"/>
      <c r="S110" s="232" t="s">
        <v>168</v>
      </c>
      <c r="T110" s="232" t="s">
        <v>169</v>
      </c>
      <c r="U110" s="232">
        <v>0</v>
      </c>
      <c r="V110" s="232">
        <f>ROUND(E110*U110,2)</f>
        <v>0</v>
      </c>
      <c r="W110" s="232"/>
      <c r="X110" s="232" t="s">
        <v>110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111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x14ac:dyDescent="0.2">
      <c r="A111" s="240" t="s">
        <v>103</v>
      </c>
      <c r="B111" s="241" t="s">
        <v>71</v>
      </c>
      <c r="C111" s="259" t="s">
        <v>72</v>
      </c>
      <c r="D111" s="242"/>
      <c r="E111" s="243"/>
      <c r="F111" s="244"/>
      <c r="G111" s="245">
        <f>SUMIF(AG112:AG112,"&lt;&gt;NOR",G112:G112)</f>
        <v>0</v>
      </c>
      <c r="H111" s="239"/>
      <c r="I111" s="239">
        <f>SUM(I112:I112)</f>
        <v>0</v>
      </c>
      <c r="J111" s="239"/>
      <c r="K111" s="239">
        <f>SUM(K112:K112)</f>
        <v>0</v>
      </c>
      <c r="L111" s="239"/>
      <c r="M111" s="239">
        <f>SUM(M112:M112)</f>
        <v>0</v>
      </c>
      <c r="N111" s="238"/>
      <c r="O111" s="238">
        <f>SUM(O112:O112)</f>
        <v>0</v>
      </c>
      <c r="P111" s="238"/>
      <c r="Q111" s="238">
        <f>SUM(Q112:Q112)</f>
        <v>0</v>
      </c>
      <c r="R111" s="239"/>
      <c r="S111" s="239"/>
      <c r="T111" s="239"/>
      <c r="U111" s="239"/>
      <c r="V111" s="239">
        <f>SUM(V112:V112)</f>
        <v>0</v>
      </c>
      <c r="W111" s="239"/>
      <c r="X111" s="239"/>
      <c r="AG111" t="s">
        <v>104</v>
      </c>
    </row>
    <row r="112" spans="1:60" ht="22.5" outlineLevel="1" x14ac:dyDescent="0.2">
      <c r="A112" s="253">
        <v>47</v>
      </c>
      <c r="B112" s="254" t="s">
        <v>255</v>
      </c>
      <c r="C112" s="263" t="s">
        <v>256</v>
      </c>
      <c r="D112" s="255" t="s">
        <v>188</v>
      </c>
      <c r="E112" s="256">
        <v>2</v>
      </c>
      <c r="F112" s="257"/>
      <c r="G112" s="258">
        <f>ROUND(E112*F112,2)</f>
        <v>0</v>
      </c>
      <c r="H112" s="233"/>
      <c r="I112" s="232">
        <f>ROUND(E112*H112,2)</f>
        <v>0</v>
      </c>
      <c r="J112" s="233"/>
      <c r="K112" s="232">
        <f>ROUND(E112*J112,2)</f>
        <v>0</v>
      </c>
      <c r="L112" s="232">
        <v>21</v>
      </c>
      <c r="M112" s="232">
        <f>G112*(1+L112/100)</f>
        <v>0</v>
      </c>
      <c r="N112" s="231">
        <v>0</v>
      </c>
      <c r="O112" s="231">
        <f>ROUND(E112*N112,2)</f>
        <v>0</v>
      </c>
      <c r="P112" s="231">
        <v>0</v>
      </c>
      <c r="Q112" s="231">
        <f>ROUND(E112*P112,2)</f>
        <v>0</v>
      </c>
      <c r="R112" s="232"/>
      <c r="S112" s="232" t="s">
        <v>168</v>
      </c>
      <c r="T112" s="232" t="s">
        <v>169</v>
      </c>
      <c r="U112" s="232">
        <v>0</v>
      </c>
      <c r="V112" s="232">
        <f>ROUND(E112*U112,2)</f>
        <v>0</v>
      </c>
      <c r="W112" s="232"/>
      <c r="X112" s="232" t="s">
        <v>110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111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x14ac:dyDescent="0.2">
      <c r="A113" s="240" t="s">
        <v>103</v>
      </c>
      <c r="B113" s="241" t="s">
        <v>73</v>
      </c>
      <c r="C113" s="259" t="s">
        <v>74</v>
      </c>
      <c r="D113" s="242"/>
      <c r="E113" s="243"/>
      <c r="F113" s="244"/>
      <c r="G113" s="245">
        <f>SUMIF(AG114:AG120,"&lt;&gt;NOR",G114:G120)</f>
        <v>0</v>
      </c>
      <c r="H113" s="239"/>
      <c r="I113" s="239">
        <f>SUM(I114:I120)</f>
        <v>0</v>
      </c>
      <c r="J113" s="239"/>
      <c r="K113" s="239">
        <f>SUM(K114:K120)</f>
        <v>0</v>
      </c>
      <c r="L113" s="239"/>
      <c r="M113" s="239">
        <f>SUM(M114:M120)</f>
        <v>0</v>
      </c>
      <c r="N113" s="238"/>
      <c r="O113" s="238">
        <f>SUM(O114:O120)</f>
        <v>0</v>
      </c>
      <c r="P113" s="238"/>
      <c r="Q113" s="238">
        <f>SUM(Q114:Q120)</f>
        <v>0</v>
      </c>
      <c r="R113" s="239"/>
      <c r="S113" s="239"/>
      <c r="T113" s="239"/>
      <c r="U113" s="239"/>
      <c r="V113" s="239">
        <f>SUM(V114:V120)</f>
        <v>27.23</v>
      </c>
      <c r="W113" s="239"/>
      <c r="X113" s="239"/>
      <c r="AG113" t="s">
        <v>104</v>
      </c>
    </row>
    <row r="114" spans="1:60" outlineLevel="1" x14ac:dyDescent="0.2">
      <c r="A114" s="253">
        <v>48</v>
      </c>
      <c r="B114" s="254" t="s">
        <v>257</v>
      </c>
      <c r="C114" s="263" t="s">
        <v>258</v>
      </c>
      <c r="D114" s="255" t="s">
        <v>158</v>
      </c>
      <c r="E114" s="256">
        <v>14.204599999999999</v>
      </c>
      <c r="F114" s="257"/>
      <c r="G114" s="258">
        <f>ROUND(E114*F114,2)</f>
        <v>0</v>
      </c>
      <c r="H114" s="233"/>
      <c r="I114" s="232">
        <f>ROUND(E114*H114,2)</f>
        <v>0</v>
      </c>
      <c r="J114" s="233"/>
      <c r="K114" s="232">
        <f>ROUND(E114*J114,2)</f>
        <v>0</v>
      </c>
      <c r="L114" s="232">
        <v>21</v>
      </c>
      <c r="M114" s="232">
        <f>G114*(1+L114/100)</f>
        <v>0</v>
      </c>
      <c r="N114" s="231">
        <v>0</v>
      </c>
      <c r="O114" s="231">
        <f>ROUND(E114*N114,2)</f>
        <v>0</v>
      </c>
      <c r="P114" s="231">
        <v>0</v>
      </c>
      <c r="Q114" s="231">
        <f>ROUND(E114*P114,2)</f>
        <v>0</v>
      </c>
      <c r="R114" s="232"/>
      <c r="S114" s="232" t="s">
        <v>108</v>
      </c>
      <c r="T114" s="232" t="s">
        <v>169</v>
      </c>
      <c r="U114" s="232">
        <v>0.16400000000000001</v>
      </c>
      <c r="V114" s="232">
        <f>ROUND(E114*U114,2)</f>
        <v>2.33</v>
      </c>
      <c r="W114" s="232"/>
      <c r="X114" s="232" t="s">
        <v>259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260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53">
        <v>49</v>
      </c>
      <c r="B115" s="254" t="s">
        <v>261</v>
      </c>
      <c r="C115" s="263" t="s">
        <v>262</v>
      </c>
      <c r="D115" s="255" t="s">
        <v>158</v>
      </c>
      <c r="E115" s="256">
        <v>14.204599999999999</v>
      </c>
      <c r="F115" s="257"/>
      <c r="G115" s="258">
        <f>ROUND(E115*F115,2)</f>
        <v>0</v>
      </c>
      <c r="H115" s="233"/>
      <c r="I115" s="232">
        <f>ROUND(E115*H115,2)</f>
        <v>0</v>
      </c>
      <c r="J115" s="233"/>
      <c r="K115" s="232">
        <f>ROUND(E115*J115,2)</f>
        <v>0</v>
      </c>
      <c r="L115" s="232">
        <v>21</v>
      </c>
      <c r="M115" s="232">
        <f>G115*(1+L115/100)</f>
        <v>0</v>
      </c>
      <c r="N115" s="231">
        <v>0</v>
      </c>
      <c r="O115" s="231">
        <f>ROUND(E115*N115,2)</f>
        <v>0</v>
      </c>
      <c r="P115" s="231">
        <v>0</v>
      </c>
      <c r="Q115" s="231">
        <f>ROUND(E115*P115,2)</f>
        <v>0</v>
      </c>
      <c r="R115" s="232"/>
      <c r="S115" s="232" t="s">
        <v>108</v>
      </c>
      <c r="T115" s="232" t="s">
        <v>169</v>
      </c>
      <c r="U115" s="232">
        <v>0.49</v>
      </c>
      <c r="V115" s="232">
        <f>ROUND(E115*U115,2)</f>
        <v>6.96</v>
      </c>
      <c r="W115" s="232"/>
      <c r="X115" s="232" t="s">
        <v>259</v>
      </c>
      <c r="Y115" s="212"/>
      <c r="Z115" s="212"/>
      <c r="AA115" s="212"/>
      <c r="AB115" s="212"/>
      <c r="AC115" s="212"/>
      <c r="AD115" s="212"/>
      <c r="AE115" s="212"/>
      <c r="AF115" s="212"/>
      <c r="AG115" s="212" t="s">
        <v>260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53">
        <v>50</v>
      </c>
      <c r="B116" s="254" t="s">
        <v>263</v>
      </c>
      <c r="C116" s="263" t="s">
        <v>264</v>
      </c>
      <c r="D116" s="255" t="s">
        <v>158</v>
      </c>
      <c r="E116" s="256">
        <v>14.204599999999999</v>
      </c>
      <c r="F116" s="257"/>
      <c r="G116" s="258">
        <f>ROUND(E116*F116,2)</f>
        <v>0</v>
      </c>
      <c r="H116" s="233"/>
      <c r="I116" s="232">
        <f>ROUND(E116*H116,2)</f>
        <v>0</v>
      </c>
      <c r="J116" s="233"/>
      <c r="K116" s="232">
        <f>ROUND(E116*J116,2)</f>
        <v>0</v>
      </c>
      <c r="L116" s="232">
        <v>21</v>
      </c>
      <c r="M116" s="232">
        <f>G116*(1+L116/100)</f>
        <v>0</v>
      </c>
      <c r="N116" s="231">
        <v>0</v>
      </c>
      <c r="O116" s="231">
        <f>ROUND(E116*N116,2)</f>
        <v>0</v>
      </c>
      <c r="P116" s="231">
        <v>0</v>
      </c>
      <c r="Q116" s="231">
        <f>ROUND(E116*P116,2)</f>
        <v>0</v>
      </c>
      <c r="R116" s="232"/>
      <c r="S116" s="232" t="s">
        <v>108</v>
      </c>
      <c r="T116" s="232" t="s">
        <v>169</v>
      </c>
      <c r="U116" s="232">
        <v>0</v>
      </c>
      <c r="V116" s="232">
        <f>ROUND(E116*U116,2)</f>
        <v>0</v>
      </c>
      <c r="W116" s="232"/>
      <c r="X116" s="232" t="s">
        <v>259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260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53">
        <v>51</v>
      </c>
      <c r="B117" s="254" t="s">
        <v>265</v>
      </c>
      <c r="C117" s="263" t="s">
        <v>266</v>
      </c>
      <c r="D117" s="255" t="s">
        <v>158</v>
      </c>
      <c r="E117" s="256">
        <v>14.204599999999999</v>
      </c>
      <c r="F117" s="257"/>
      <c r="G117" s="258">
        <f>ROUND(E117*F117,2)</f>
        <v>0</v>
      </c>
      <c r="H117" s="233"/>
      <c r="I117" s="232">
        <f>ROUND(E117*H117,2)</f>
        <v>0</v>
      </c>
      <c r="J117" s="233"/>
      <c r="K117" s="232">
        <f>ROUND(E117*J117,2)</f>
        <v>0</v>
      </c>
      <c r="L117" s="232">
        <v>21</v>
      </c>
      <c r="M117" s="232">
        <f>G117*(1+L117/100)</f>
        <v>0</v>
      </c>
      <c r="N117" s="231">
        <v>0</v>
      </c>
      <c r="O117" s="231">
        <f>ROUND(E117*N117,2)</f>
        <v>0</v>
      </c>
      <c r="P117" s="231">
        <v>0</v>
      </c>
      <c r="Q117" s="231">
        <f>ROUND(E117*P117,2)</f>
        <v>0</v>
      </c>
      <c r="R117" s="232"/>
      <c r="S117" s="232" t="s">
        <v>108</v>
      </c>
      <c r="T117" s="232" t="s">
        <v>169</v>
      </c>
      <c r="U117" s="232">
        <v>0.94199999999999995</v>
      </c>
      <c r="V117" s="232">
        <f>ROUND(E117*U117,2)</f>
        <v>13.38</v>
      </c>
      <c r="W117" s="232"/>
      <c r="X117" s="232" t="s">
        <v>259</v>
      </c>
      <c r="Y117" s="212"/>
      <c r="Z117" s="212"/>
      <c r="AA117" s="212"/>
      <c r="AB117" s="212"/>
      <c r="AC117" s="212"/>
      <c r="AD117" s="212"/>
      <c r="AE117" s="212"/>
      <c r="AF117" s="212"/>
      <c r="AG117" s="212" t="s">
        <v>260</v>
      </c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53">
        <v>52</v>
      </c>
      <c r="B118" s="254" t="s">
        <v>267</v>
      </c>
      <c r="C118" s="263" t="s">
        <v>268</v>
      </c>
      <c r="D118" s="255" t="s">
        <v>158</v>
      </c>
      <c r="E118" s="256">
        <v>42.613790000000002</v>
      </c>
      <c r="F118" s="257"/>
      <c r="G118" s="258">
        <f>ROUND(E118*F118,2)</f>
        <v>0</v>
      </c>
      <c r="H118" s="233"/>
      <c r="I118" s="232">
        <f>ROUND(E118*H118,2)</f>
        <v>0</v>
      </c>
      <c r="J118" s="233"/>
      <c r="K118" s="232">
        <f>ROUND(E118*J118,2)</f>
        <v>0</v>
      </c>
      <c r="L118" s="232">
        <v>21</v>
      </c>
      <c r="M118" s="232">
        <f>G118*(1+L118/100)</f>
        <v>0</v>
      </c>
      <c r="N118" s="231">
        <v>0</v>
      </c>
      <c r="O118" s="231">
        <f>ROUND(E118*N118,2)</f>
        <v>0</v>
      </c>
      <c r="P118" s="231">
        <v>0</v>
      </c>
      <c r="Q118" s="231">
        <f>ROUND(E118*P118,2)</f>
        <v>0</v>
      </c>
      <c r="R118" s="232"/>
      <c r="S118" s="232" t="s">
        <v>108</v>
      </c>
      <c r="T118" s="232" t="s">
        <v>169</v>
      </c>
      <c r="U118" s="232">
        <v>0.105</v>
      </c>
      <c r="V118" s="232">
        <f>ROUND(E118*U118,2)</f>
        <v>4.47</v>
      </c>
      <c r="W118" s="232"/>
      <c r="X118" s="232" t="s">
        <v>259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260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53">
        <v>53</v>
      </c>
      <c r="B119" s="254" t="s">
        <v>269</v>
      </c>
      <c r="C119" s="263" t="s">
        <v>270</v>
      </c>
      <c r="D119" s="255" t="s">
        <v>158</v>
      </c>
      <c r="E119" s="256">
        <v>14.204599999999999</v>
      </c>
      <c r="F119" s="257"/>
      <c r="G119" s="258">
        <f>ROUND(E119*F119,2)</f>
        <v>0</v>
      </c>
      <c r="H119" s="233"/>
      <c r="I119" s="232">
        <f>ROUND(E119*H119,2)</f>
        <v>0</v>
      </c>
      <c r="J119" s="233"/>
      <c r="K119" s="232">
        <f>ROUND(E119*J119,2)</f>
        <v>0</v>
      </c>
      <c r="L119" s="232">
        <v>21</v>
      </c>
      <c r="M119" s="232">
        <f>G119*(1+L119/100)</f>
        <v>0</v>
      </c>
      <c r="N119" s="231">
        <v>0</v>
      </c>
      <c r="O119" s="231">
        <f>ROUND(E119*N119,2)</f>
        <v>0</v>
      </c>
      <c r="P119" s="231">
        <v>0</v>
      </c>
      <c r="Q119" s="231">
        <f>ROUND(E119*P119,2)</f>
        <v>0</v>
      </c>
      <c r="R119" s="232"/>
      <c r="S119" s="232" t="s">
        <v>271</v>
      </c>
      <c r="T119" s="232" t="s">
        <v>169</v>
      </c>
      <c r="U119" s="232">
        <v>0</v>
      </c>
      <c r="V119" s="232">
        <f>ROUND(E119*U119,2)</f>
        <v>0</v>
      </c>
      <c r="W119" s="232"/>
      <c r="X119" s="232" t="s">
        <v>259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260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53">
        <v>54</v>
      </c>
      <c r="B120" s="254" t="s">
        <v>272</v>
      </c>
      <c r="C120" s="263" t="s">
        <v>273</v>
      </c>
      <c r="D120" s="255" t="s">
        <v>158</v>
      </c>
      <c r="E120" s="256">
        <v>14.204599999999999</v>
      </c>
      <c r="F120" s="257"/>
      <c r="G120" s="258">
        <f>ROUND(E120*F120,2)</f>
        <v>0</v>
      </c>
      <c r="H120" s="233"/>
      <c r="I120" s="232">
        <f>ROUND(E120*H120,2)</f>
        <v>0</v>
      </c>
      <c r="J120" s="233"/>
      <c r="K120" s="232">
        <f>ROUND(E120*J120,2)</f>
        <v>0</v>
      </c>
      <c r="L120" s="232">
        <v>21</v>
      </c>
      <c r="M120" s="232">
        <f>G120*(1+L120/100)</f>
        <v>0</v>
      </c>
      <c r="N120" s="231">
        <v>0</v>
      </c>
      <c r="O120" s="231">
        <f>ROUND(E120*N120,2)</f>
        <v>0</v>
      </c>
      <c r="P120" s="231">
        <v>0</v>
      </c>
      <c r="Q120" s="231">
        <f>ROUND(E120*P120,2)</f>
        <v>0</v>
      </c>
      <c r="R120" s="232"/>
      <c r="S120" s="232" t="s">
        <v>108</v>
      </c>
      <c r="T120" s="232" t="s">
        <v>169</v>
      </c>
      <c r="U120" s="232">
        <v>6.0000000000000001E-3</v>
      </c>
      <c r="V120" s="232">
        <f>ROUND(E120*U120,2)</f>
        <v>0.09</v>
      </c>
      <c r="W120" s="232"/>
      <c r="X120" s="232" t="s">
        <v>259</v>
      </c>
      <c r="Y120" s="212"/>
      <c r="Z120" s="212"/>
      <c r="AA120" s="212"/>
      <c r="AB120" s="212"/>
      <c r="AC120" s="212"/>
      <c r="AD120" s="212"/>
      <c r="AE120" s="212"/>
      <c r="AF120" s="212"/>
      <c r="AG120" s="212" t="s">
        <v>260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x14ac:dyDescent="0.2">
      <c r="A121" s="240" t="s">
        <v>103</v>
      </c>
      <c r="B121" s="241" t="s">
        <v>76</v>
      </c>
      <c r="C121" s="259" t="s">
        <v>29</v>
      </c>
      <c r="D121" s="242"/>
      <c r="E121" s="243"/>
      <c r="F121" s="244"/>
      <c r="G121" s="245">
        <f>SUMIF(AG122:AG122,"&lt;&gt;NOR",G122:G122)</f>
        <v>0</v>
      </c>
      <c r="H121" s="239"/>
      <c r="I121" s="239">
        <f>SUM(I122:I122)</f>
        <v>0</v>
      </c>
      <c r="J121" s="239"/>
      <c r="K121" s="239">
        <f>SUM(K122:K122)</f>
        <v>0</v>
      </c>
      <c r="L121" s="239"/>
      <c r="M121" s="239">
        <f>SUM(M122:M122)</f>
        <v>0</v>
      </c>
      <c r="N121" s="238"/>
      <c r="O121" s="238">
        <f>SUM(O122:O122)</f>
        <v>0</v>
      </c>
      <c r="P121" s="238"/>
      <c r="Q121" s="238">
        <f>SUM(Q122:Q122)</f>
        <v>0</v>
      </c>
      <c r="R121" s="239"/>
      <c r="S121" s="239"/>
      <c r="T121" s="239"/>
      <c r="U121" s="239"/>
      <c r="V121" s="239">
        <f>SUM(V122:V122)</f>
        <v>0</v>
      </c>
      <c r="W121" s="239"/>
      <c r="X121" s="239"/>
      <c r="AG121" t="s">
        <v>104</v>
      </c>
    </row>
    <row r="122" spans="1:60" outlineLevel="1" x14ac:dyDescent="0.2">
      <c r="A122" s="247">
        <v>55</v>
      </c>
      <c r="B122" s="248" t="s">
        <v>274</v>
      </c>
      <c r="C122" s="260" t="s">
        <v>275</v>
      </c>
      <c r="D122" s="249" t="s">
        <v>188</v>
      </c>
      <c r="E122" s="250">
        <v>1</v>
      </c>
      <c r="F122" s="251"/>
      <c r="G122" s="252">
        <f>ROUND(E122*F122,2)</f>
        <v>0</v>
      </c>
      <c r="H122" s="233"/>
      <c r="I122" s="232">
        <f>ROUND(E122*H122,2)</f>
        <v>0</v>
      </c>
      <c r="J122" s="233"/>
      <c r="K122" s="232">
        <f>ROUND(E122*J122,2)</f>
        <v>0</v>
      </c>
      <c r="L122" s="232">
        <v>21</v>
      </c>
      <c r="M122" s="232">
        <f>G122*(1+L122/100)</f>
        <v>0</v>
      </c>
      <c r="N122" s="231">
        <v>0</v>
      </c>
      <c r="O122" s="231">
        <f>ROUND(E122*N122,2)</f>
        <v>0</v>
      </c>
      <c r="P122" s="231">
        <v>0</v>
      </c>
      <c r="Q122" s="231">
        <f>ROUND(E122*P122,2)</f>
        <v>0</v>
      </c>
      <c r="R122" s="232"/>
      <c r="S122" s="232" t="s">
        <v>168</v>
      </c>
      <c r="T122" s="232" t="s">
        <v>169</v>
      </c>
      <c r="U122" s="232">
        <v>0</v>
      </c>
      <c r="V122" s="232">
        <f>ROUND(E122*U122,2)</f>
        <v>0</v>
      </c>
      <c r="W122" s="232"/>
      <c r="X122" s="232" t="s">
        <v>276</v>
      </c>
      <c r="Y122" s="212"/>
      <c r="Z122" s="212"/>
      <c r="AA122" s="212"/>
      <c r="AB122" s="212"/>
      <c r="AC122" s="212"/>
      <c r="AD122" s="212"/>
      <c r="AE122" s="212"/>
      <c r="AF122" s="212"/>
      <c r="AG122" s="212" t="s">
        <v>277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x14ac:dyDescent="0.2">
      <c r="A123" s="3"/>
      <c r="B123" s="4"/>
      <c r="C123" s="264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v>15</v>
      </c>
      <c r="AF123">
        <v>21</v>
      </c>
      <c r="AG123" t="s">
        <v>90</v>
      </c>
    </row>
    <row r="124" spans="1:60" x14ac:dyDescent="0.2">
      <c r="A124" s="215"/>
      <c r="B124" s="216" t="s">
        <v>31</v>
      </c>
      <c r="C124" s="265"/>
      <c r="D124" s="217"/>
      <c r="E124" s="218"/>
      <c r="F124" s="218"/>
      <c r="G124" s="246">
        <f>G8+G13+G23+G28+G51+G65+G94+G96+G109+G111+G113+G121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AE124">
        <f>SUMIF(L7:L122,AE123,G7:G122)</f>
        <v>0</v>
      </c>
      <c r="AF124">
        <f>SUMIF(L7:L122,AF123,G7:G122)</f>
        <v>0</v>
      </c>
      <c r="AG124" t="s">
        <v>278</v>
      </c>
    </row>
    <row r="125" spans="1:60" x14ac:dyDescent="0.2">
      <c r="A125" s="3"/>
      <c r="B125" s="4"/>
      <c r="C125" s="264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">
      <c r="A126" s="3"/>
      <c r="B126" s="4"/>
      <c r="C126" s="264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 x14ac:dyDescent="0.2">
      <c r="A127" s="219" t="s">
        <v>279</v>
      </c>
      <c r="B127" s="219"/>
      <c r="C127" s="266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60" x14ac:dyDescent="0.2">
      <c r="A128" s="220"/>
      <c r="B128" s="221"/>
      <c r="C128" s="267"/>
      <c r="D128" s="221"/>
      <c r="E128" s="221"/>
      <c r="F128" s="221"/>
      <c r="G128" s="22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G128" t="s">
        <v>280</v>
      </c>
    </row>
    <row r="129" spans="1:33" x14ac:dyDescent="0.2">
      <c r="A129" s="223"/>
      <c r="B129" s="224"/>
      <c r="C129" s="268"/>
      <c r="D129" s="224"/>
      <c r="E129" s="224"/>
      <c r="F129" s="224"/>
      <c r="G129" s="22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">
      <c r="A130" s="223"/>
      <c r="B130" s="224"/>
      <c r="C130" s="268"/>
      <c r="D130" s="224"/>
      <c r="E130" s="224"/>
      <c r="F130" s="224"/>
      <c r="G130" s="22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">
      <c r="A131" s="223"/>
      <c r="B131" s="224"/>
      <c r="C131" s="268"/>
      <c r="D131" s="224"/>
      <c r="E131" s="224"/>
      <c r="F131" s="224"/>
      <c r="G131" s="22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">
      <c r="A132" s="226"/>
      <c r="B132" s="227"/>
      <c r="C132" s="269"/>
      <c r="D132" s="227"/>
      <c r="E132" s="227"/>
      <c r="F132" s="227"/>
      <c r="G132" s="22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">
      <c r="A133" s="3"/>
      <c r="B133" s="4"/>
      <c r="C133" s="264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33" x14ac:dyDescent="0.2">
      <c r="C134" s="270"/>
      <c r="D134" s="10"/>
      <c r="AG134" t="s">
        <v>281</v>
      </c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zC/1AOEUWN+H8IVhXnwgf0FCrz9zbRx5wAVG9NTUPSMTvikRM9Q+lJ6tIJtvlqLKKW7PJgJ+TMkwht8AP5x0w==" saltValue="++TYO5A7l/TtjL8x5TNsQw==" spinCount="100000" sheet="1"/>
  <mergeCells count="6">
    <mergeCell ref="A1:G1"/>
    <mergeCell ref="C2:G2"/>
    <mergeCell ref="C3:G3"/>
    <mergeCell ref="C4:G4"/>
    <mergeCell ref="A127:C127"/>
    <mergeCell ref="A128:G1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Osička</dc:creator>
  <cp:lastModifiedBy>Martin Osička</cp:lastModifiedBy>
  <cp:lastPrinted>2019-03-19T12:27:02Z</cp:lastPrinted>
  <dcterms:created xsi:type="dcterms:W3CDTF">2009-04-08T07:15:50Z</dcterms:created>
  <dcterms:modified xsi:type="dcterms:W3CDTF">2022-04-13T11:03:07Z</dcterms:modified>
</cp:coreProperties>
</file>