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MŠ TĚŠOV\KOTELNA_2022\VZMR\"/>
    </mc:Choice>
  </mc:AlternateContent>
  <bookViews>
    <workbookView xWindow="0" yWindow="0" windowWidth="20220" windowHeight="9585" activeTab="4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Pol'!$A$1:$X$464</definedName>
    <definedName name="_xlnm.Print_Area" localSheetId="4">'1 2 Pol'!$A$1:$X$184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17" i="1" s="1"/>
  <c r="I65" i="1"/>
  <c r="I63" i="1"/>
  <c r="I62" i="1"/>
  <c r="I61" i="1"/>
  <c r="I60" i="1"/>
  <c r="I59" i="1"/>
  <c r="I58" i="1"/>
  <c r="I57" i="1"/>
  <c r="I56" i="1"/>
  <c r="I55" i="1"/>
  <c r="G42" i="1"/>
  <c r="F42" i="1"/>
  <c r="G9" i="13"/>
  <c r="I9" i="13"/>
  <c r="I8" i="13" s="1"/>
  <c r="K9" i="13"/>
  <c r="K8" i="13" s="1"/>
  <c r="M9" i="13"/>
  <c r="O9" i="13"/>
  <c r="O8" i="13" s="1"/>
  <c r="Q9" i="13"/>
  <c r="Q8" i="13" s="1"/>
  <c r="V9" i="13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V8" i="13" s="1"/>
  <c r="G15" i="13"/>
  <c r="I15" i="13"/>
  <c r="K15" i="13"/>
  <c r="M15" i="13"/>
  <c r="O15" i="13"/>
  <c r="Q15" i="13"/>
  <c r="V15" i="13"/>
  <c r="G17" i="13"/>
  <c r="M17" i="13" s="1"/>
  <c r="I17" i="13"/>
  <c r="K17" i="13"/>
  <c r="O17" i="13"/>
  <c r="Q17" i="13"/>
  <c r="V17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5" i="13"/>
  <c r="G8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9" i="13"/>
  <c r="I29" i="13"/>
  <c r="K29" i="13"/>
  <c r="M29" i="13"/>
  <c r="O29" i="13"/>
  <c r="Q29" i="13"/>
  <c r="V29" i="13"/>
  <c r="G31" i="13"/>
  <c r="M31" i="13" s="1"/>
  <c r="I31" i="13"/>
  <c r="K31" i="13"/>
  <c r="O31" i="13"/>
  <c r="Q31" i="13"/>
  <c r="V31" i="13"/>
  <c r="G33" i="13"/>
  <c r="I33" i="13"/>
  <c r="K33" i="13"/>
  <c r="M33" i="13"/>
  <c r="O33" i="13"/>
  <c r="Q33" i="13"/>
  <c r="V33" i="13"/>
  <c r="G35" i="13"/>
  <c r="I35" i="13"/>
  <c r="K35" i="13"/>
  <c r="M35" i="13"/>
  <c r="O35" i="13"/>
  <c r="Q35" i="13"/>
  <c r="V35" i="13"/>
  <c r="G37" i="13"/>
  <c r="I37" i="13"/>
  <c r="K37" i="13"/>
  <c r="M37" i="13"/>
  <c r="O37" i="13"/>
  <c r="Q37" i="13"/>
  <c r="V37" i="13"/>
  <c r="G39" i="13"/>
  <c r="I39" i="13"/>
  <c r="K39" i="13"/>
  <c r="M39" i="13"/>
  <c r="O39" i="13"/>
  <c r="Q39" i="13"/>
  <c r="V39" i="13"/>
  <c r="G41" i="13"/>
  <c r="M41" i="13" s="1"/>
  <c r="I41" i="13"/>
  <c r="K41" i="13"/>
  <c r="O41" i="13"/>
  <c r="Q41" i="13"/>
  <c r="V41" i="13"/>
  <c r="G43" i="13"/>
  <c r="M43" i="13" s="1"/>
  <c r="I43" i="13"/>
  <c r="K43" i="13"/>
  <c r="O43" i="13"/>
  <c r="Q43" i="13"/>
  <c r="V43" i="13"/>
  <c r="G45" i="13"/>
  <c r="I45" i="13"/>
  <c r="K45" i="13"/>
  <c r="M45" i="13"/>
  <c r="O45" i="13"/>
  <c r="Q45" i="13"/>
  <c r="V45" i="13"/>
  <c r="G47" i="13"/>
  <c r="I47" i="13"/>
  <c r="K47" i="13"/>
  <c r="M47" i="13"/>
  <c r="O47" i="13"/>
  <c r="Q47" i="13"/>
  <c r="V47" i="13"/>
  <c r="G49" i="13"/>
  <c r="M49" i="13" s="1"/>
  <c r="I49" i="13"/>
  <c r="K49" i="13"/>
  <c r="O49" i="13"/>
  <c r="Q49" i="13"/>
  <c r="V49" i="13"/>
  <c r="G51" i="13"/>
  <c r="K51" i="13"/>
  <c r="G52" i="13"/>
  <c r="I52" i="13"/>
  <c r="I51" i="13" s="1"/>
  <c r="K52" i="13"/>
  <c r="M52" i="13"/>
  <c r="O52" i="13"/>
  <c r="O51" i="13" s="1"/>
  <c r="Q52" i="13"/>
  <c r="Q51" i="13" s="1"/>
  <c r="V52" i="13"/>
  <c r="V51" i="13" s="1"/>
  <c r="G55" i="13"/>
  <c r="M55" i="13" s="1"/>
  <c r="I55" i="13"/>
  <c r="K55" i="13"/>
  <c r="O55" i="13"/>
  <c r="Q55" i="13"/>
  <c r="V55" i="13"/>
  <c r="G58" i="13"/>
  <c r="I58" i="13"/>
  <c r="K58" i="13"/>
  <c r="M58" i="13"/>
  <c r="O58" i="13"/>
  <c r="Q58" i="13"/>
  <c r="V58" i="13"/>
  <c r="G61" i="13"/>
  <c r="I61" i="13"/>
  <c r="K61" i="13"/>
  <c r="M61" i="13"/>
  <c r="O61" i="13"/>
  <c r="Q61" i="13"/>
  <c r="V61" i="13"/>
  <c r="G63" i="13"/>
  <c r="I63" i="13"/>
  <c r="K63" i="13"/>
  <c r="M63" i="13"/>
  <c r="O63" i="13"/>
  <c r="Q63" i="13"/>
  <c r="V63" i="13"/>
  <c r="G65" i="13"/>
  <c r="M65" i="13" s="1"/>
  <c r="I65" i="13"/>
  <c r="K65" i="13"/>
  <c r="O65" i="13"/>
  <c r="Q65" i="13"/>
  <c r="V65" i="13"/>
  <c r="G67" i="13"/>
  <c r="M67" i="13" s="1"/>
  <c r="I67" i="13"/>
  <c r="K67" i="13"/>
  <c r="O67" i="13"/>
  <c r="Q67" i="13"/>
  <c r="V67" i="13"/>
  <c r="G70" i="13"/>
  <c r="M70" i="13" s="1"/>
  <c r="I70" i="13"/>
  <c r="K70" i="13"/>
  <c r="O70" i="13"/>
  <c r="Q70" i="13"/>
  <c r="V70" i="13"/>
  <c r="G73" i="13"/>
  <c r="I73" i="13"/>
  <c r="I72" i="13" s="1"/>
  <c r="K73" i="13"/>
  <c r="K72" i="13" s="1"/>
  <c r="M73" i="13"/>
  <c r="O73" i="13"/>
  <c r="O72" i="13" s="1"/>
  <c r="Q73" i="13"/>
  <c r="V73" i="13"/>
  <c r="G75" i="13"/>
  <c r="G72" i="13" s="1"/>
  <c r="I75" i="13"/>
  <c r="K75" i="13"/>
  <c r="O75" i="13"/>
  <c r="Q75" i="13"/>
  <c r="V75" i="13"/>
  <c r="V72" i="13" s="1"/>
  <c r="G77" i="13"/>
  <c r="M77" i="13" s="1"/>
  <c r="I77" i="13"/>
  <c r="K77" i="13"/>
  <c r="O77" i="13"/>
  <c r="Q77" i="13"/>
  <c r="Q72" i="13" s="1"/>
  <c r="V77" i="13"/>
  <c r="G79" i="13"/>
  <c r="I79" i="13"/>
  <c r="K79" i="13"/>
  <c r="M79" i="13"/>
  <c r="O79" i="13"/>
  <c r="Q79" i="13"/>
  <c r="V79" i="13"/>
  <c r="G81" i="13"/>
  <c r="M81" i="13" s="1"/>
  <c r="I81" i="13"/>
  <c r="K81" i="13"/>
  <c r="O81" i="13"/>
  <c r="Q81" i="13"/>
  <c r="V81" i="13"/>
  <c r="G83" i="13"/>
  <c r="I83" i="13"/>
  <c r="K83" i="13"/>
  <c r="M83" i="13"/>
  <c r="O83" i="13"/>
  <c r="Q83" i="13"/>
  <c r="V83" i="13"/>
  <c r="G85" i="13"/>
  <c r="I85" i="13"/>
  <c r="K85" i="13"/>
  <c r="M85" i="13"/>
  <c r="O85" i="13"/>
  <c r="Q85" i="13"/>
  <c r="V85" i="13"/>
  <c r="G87" i="13"/>
  <c r="I87" i="13"/>
  <c r="K87" i="13"/>
  <c r="M87" i="13"/>
  <c r="O87" i="13"/>
  <c r="Q87" i="13"/>
  <c r="V87" i="13"/>
  <c r="G89" i="13"/>
  <c r="I89" i="13"/>
  <c r="K89" i="13"/>
  <c r="M89" i="13"/>
  <c r="O89" i="13"/>
  <c r="Q89" i="13"/>
  <c r="V89" i="13"/>
  <c r="G91" i="13"/>
  <c r="M91" i="13" s="1"/>
  <c r="I91" i="13"/>
  <c r="K91" i="13"/>
  <c r="O91" i="13"/>
  <c r="Q91" i="13"/>
  <c r="V91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7" i="13"/>
  <c r="I97" i="13"/>
  <c r="K97" i="13"/>
  <c r="M97" i="13"/>
  <c r="O97" i="13"/>
  <c r="Q97" i="13"/>
  <c r="V97" i="13"/>
  <c r="G99" i="13"/>
  <c r="M99" i="13" s="1"/>
  <c r="I99" i="13"/>
  <c r="K99" i="13"/>
  <c r="O99" i="13"/>
  <c r="Q99" i="13"/>
  <c r="V99" i="13"/>
  <c r="G101" i="13"/>
  <c r="M101" i="13" s="1"/>
  <c r="I101" i="13"/>
  <c r="K101" i="13"/>
  <c r="O101" i="13"/>
  <c r="Q101" i="13"/>
  <c r="V101" i="13"/>
  <c r="G103" i="13"/>
  <c r="I103" i="13"/>
  <c r="K103" i="13"/>
  <c r="M103" i="13"/>
  <c r="O103" i="13"/>
  <c r="Q103" i="13"/>
  <c r="V103" i="13"/>
  <c r="G105" i="13"/>
  <c r="M105" i="13" s="1"/>
  <c r="I105" i="13"/>
  <c r="K105" i="13"/>
  <c r="O105" i="13"/>
  <c r="Q105" i="13"/>
  <c r="V105" i="13"/>
  <c r="G107" i="13"/>
  <c r="I107" i="13"/>
  <c r="K107" i="13"/>
  <c r="M107" i="13"/>
  <c r="O107" i="13"/>
  <c r="Q107" i="13"/>
  <c r="V107" i="13"/>
  <c r="G109" i="13"/>
  <c r="I109" i="13"/>
  <c r="K109" i="13"/>
  <c r="M109" i="13"/>
  <c r="O109" i="13"/>
  <c r="Q109" i="13"/>
  <c r="V109" i="13"/>
  <c r="G112" i="13"/>
  <c r="I112" i="13"/>
  <c r="K112" i="13"/>
  <c r="M112" i="13"/>
  <c r="O112" i="13"/>
  <c r="Q112" i="13"/>
  <c r="V112" i="13"/>
  <c r="G114" i="13"/>
  <c r="M114" i="13" s="1"/>
  <c r="I114" i="13"/>
  <c r="K114" i="13"/>
  <c r="O114" i="13"/>
  <c r="Q114" i="13"/>
  <c r="V114" i="13"/>
  <c r="G116" i="13"/>
  <c r="I116" i="13"/>
  <c r="K116" i="13"/>
  <c r="O116" i="13"/>
  <c r="Q116" i="13"/>
  <c r="V116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7" i="13"/>
  <c r="M127" i="13" s="1"/>
  <c r="I127" i="13"/>
  <c r="K127" i="13"/>
  <c r="K126" i="13" s="1"/>
  <c r="O127" i="13"/>
  <c r="Q127" i="13"/>
  <c r="V127" i="13"/>
  <c r="V126" i="13" s="1"/>
  <c r="G129" i="13"/>
  <c r="I129" i="13"/>
  <c r="K129" i="13"/>
  <c r="M129" i="13"/>
  <c r="O129" i="13"/>
  <c r="Q129" i="13"/>
  <c r="V129" i="13"/>
  <c r="G131" i="13"/>
  <c r="I131" i="13"/>
  <c r="I126" i="13" s="1"/>
  <c r="K131" i="13"/>
  <c r="M131" i="13"/>
  <c r="O131" i="13"/>
  <c r="O126" i="13" s="1"/>
  <c r="Q131" i="13"/>
  <c r="V131" i="13"/>
  <c r="G133" i="13"/>
  <c r="I133" i="13"/>
  <c r="K133" i="13"/>
  <c r="M133" i="13"/>
  <c r="O133" i="13"/>
  <c r="Q133" i="13"/>
  <c r="V133" i="13"/>
  <c r="G135" i="13"/>
  <c r="I135" i="13"/>
  <c r="K135" i="13"/>
  <c r="M135" i="13"/>
  <c r="O135" i="13"/>
  <c r="Q135" i="13"/>
  <c r="V135" i="13"/>
  <c r="G137" i="13"/>
  <c r="M137" i="13" s="1"/>
  <c r="I137" i="13"/>
  <c r="K137" i="13"/>
  <c r="O137" i="13"/>
  <c r="Q137" i="13"/>
  <c r="V137" i="13"/>
  <c r="G139" i="13"/>
  <c r="M139" i="13" s="1"/>
  <c r="I139" i="13"/>
  <c r="K139" i="13"/>
  <c r="O139" i="13"/>
  <c r="Q139" i="13"/>
  <c r="V139" i="13"/>
  <c r="G141" i="13"/>
  <c r="M141" i="13" s="1"/>
  <c r="I141" i="13"/>
  <c r="K141" i="13"/>
  <c r="O141" i="13"/>
  <c r="Q141" i="13"/>
  <c r="V141" i="13"/>
  <c r="G143" i="13"/>
  <c r="I143" i="13"/>
  <c r="K143" i="13"/>
  <c r="M143" i="13"/>
  <c r="O143" i="13"/>
  <c r="Q143" i="13"/>
  <c r="V143" i="13"/>
  <c r="G145" i="13"/>
  <c r="M145" i="13" s="1"/>
  <c r="I145" i="13"/>
  <c r="K145" i="13"/>
  <c r="O145" i="13"/>
  <c r="Q145" i="13"/>
  <c r="V145" i="13"/>
  <c r="G147" i="13"/>
  <c r="M147" i="13" s="1"/>
  <c r="I147" i="13"/>
  <c r="K147" i="13"/>
  <c r="O147" i="13"/>
  <c r="Q147" i="13"/>
  <c r="V147" i="13"/>
  <c r="G149" i="13"/>
  <c r="M149" i="13" s="1"/>
  <c r="I149" i="13"/>
  <c r="K149" i="13"/>
  <c r="O149" i="13"/>
  <c r="Q149" i="13"/>
  <c r="Q126" i="13" s="1"/>
  <c r="V149" i="13"/>
  <c r="G151" i="13"/>
  <c r="M151" i="13" s="1"/>
  <c r="I151" i="13"/>
  <c r="K151" i="13"/>
  <c r="O151" i="13"/>
  <c r="Q151" i="13"/>
  <c r="V151" i="13"/>
  <c r="G153" i="13"/>
  <c r="I153" i="13"/>
  <c r="K153" i="13"/>
  <c r="M153" i="13"/>
  <c r="O153" i="13"/>
  <c r="Q153" i="13"/>
  <c r="V153" i="13"/>
  <c r="G155" i="13"/>
  <c r="I155" i="13"/>
  <c r="K155" i="13"/>
  <c r="M155" i="13"/>
  <c r="O155" i="13"/>
  <c r="Q155" i="13"/>
  <c r="V155" i="13"/>
  <c r="G157" i="13"/>
  <c r="I157" i="13"/>
  <c r="K157" i="13"/>
  <c r="M157" i="13"/>
  <c r="O157" i="13"/>
  <c r="Q157" i="13"/>
  <c r="V157" i="13"/>
  <c r="G159" i="13"/>
  <c r="M159" i="13" s="1"/>
  <c r="I159" i="13"/>
  <c r="K159" i="13"/>
  <c r="O159" i="13"/>
  <c r="Q159" i="13"/>
  <c r="V159" i="13"/>
  <c r="G161" i="13"/>
  <c r="M161" i="13" s="1"/>
  <c r="I161" i="13"/>
  <c r="K161" i="13"/>
  <c r="O161" i="13"/>
  <c r="Q161" i="13"/>
  <c r="V161" i="13"/>
  <c r="G163" i="13"/>
  <c r="M163" i="13" s="1"/>
  <c r="I163" i="13"/>
  <c r="K163" i="13"/>
  <c r="O163" i="13"/>
  <c r="Q163" i="13"/>
  <c r="V163" i="13"/>
  <c r="G165" i="13"/>
  <c r="M165" i="13" s="1"/>
  <c r="I165" i="13"/>
  <c r="K165" i="13"/>
  <c r="O165" i="13"/>
  <c r="Q165" i="13"/>
  <c r="V165" i="13"/>
  <c r="K167" i="13"/>
  <c r="O167" i="13"/>
  <c r="G168" i="13"/>
  <c r="M168" i="13" s="1"/>
  <c r="I168" i="13"/>
  <c r="K168" i="13"/>
  <c r="O168" i="13"/>
  <c r="Q168" i="13"/>
  <c r="Q167" i="13" s="1"/>
  <c r="V168" i="13"/>
  <c r="V167" i="13" s="1"/>
  <c r="G170" i="13"/>
  <c r="M170" i="13" s="1"/>
  <c r="I170" i="13"/>
  <c r="K170" i="13"/>
  <c r="O170" i="13"/>
  <c r="Q170" i="13"/>
  <c r="V170" i="13"/>
  <c r="G172" i="13"/>
  <c r="I172" i="13"/>
  <c r="I167" i="13" s="1"/>
  <c r="K172" i="13"/>
  <c r="M172" i="13"/>
  <c r="O172" i="13"/>
  <c r="Q172" i="13"/>
  <c r="V172" i="13"/>
  <c r="G174" i="13"/>
  <c r="M174" i="13" s="1"/>
  <c r="I174" i="13"/>
  <c r="K174" i="13"/>
  <c r="O174" i="13"/>
  <c r="Q174" i="13"/>
  <c r="V174" i="13"/>
  <c r="G176" i="13"/>
  <c r="I176" i="13"/>
  <c r="K176" i="13"/>
  <c r="M176" i="13"/>
  <c r="O176" i="13"/>
  <c r="Q176" i="13"/>
  <c r="V176" i="13"/>
  <c r="G178" i="13"/>
  <c r="I178" i="13"/>
  <c r="K178" i="13"/>
  <c r="M178" i="13"/>
  <c r="O178" i="13"/>
  <c r="Q178" i="13"/>
  <c r="V178" i="13"/>
  <c r="G180" i="13"/>
  <c r="I180" i="13"/>
  <c r="K180" i="13"/>
  <c r="M180" i="13"/>
  <c r="O180" i="13"/>
  <c r="Q180" i="13"/>
  <c r="V180" i="13"/>
  <c r="AE183" i="13"/>
  <c r="F43" i="1" s="1"/>
  <c r="G463" i="12"/>
  <c r="BA459" i="12"/>
  <c r="BA453" i="12"/>
  <c r="BA39" i="12"/>
  <c r="BA31" i="12"/>
  <c r="BA18" i="12"/>
  <c r="BA15" i="12"/>
  <c r="G8" i="12"/>
  <c r="I8" i="12"/>
  <c r="M8" i="12"/>
  <c r="V8" i="12"/>
  <c r="G9" i="12"/>
  <c r="I9" i="12"/>
  <c r="K9" i="12"/>
  <c r="K8" i="12" s="1"/>
  <c r="M9" i="12"/>
  <c r="O9" i="12"/>
  <c r="O8" i="12" s="1"/>
  <c r="Q9" i="12"/>
  <c r="Q8" i="12" s="1"/>
  <c r="V9" i="12"/>
  <c r="G14" i="12"/>
  <c r="M14" i="12" s="1"/>
  <c r="I14" i="12"/>
  <c r="K14" i="12"/>
  <c r="K13" i="12" s="1"/>
  <c r="O14" i="12"/>
  <c r="O13" i="12" s="1"/>
  <c r="Q14" i="12"/>
  <c r="Q13" i="12" s="1"/>
  <c r="V14" i="12"/>
  <c r="V13" i="12" s="1"/>
  <c r="G17" i="12"/>
  <c r="M17" i="12" s="1"/>
  <c r="I17" i="12"/>
  <c r="I13" i="12" s="1"/>
  <c r="K17" i="12"/>
  <c r="O17" i="12"/>
  <c r="Q17" i="12"/>
  <c r="V17" i="12"/>
  <c r="G20" i="12"/>
  <c r="I20" i="12"/>
  <c r="K20" i="12"/>
  <c r="O20" i="12"/>
  <c r="G21" i="12"/>
  <c r="I21" i="12"/>
  <c r="K21" i="12"/>
  <c r="M21" i="12"/>
  <c r="M20" i="12" s="1"/>
  <c r="O21" i="12"/>
  <c r="Q21" i="12"/>
  <c r="Q20" i="12" s="1"/>
  <c r="V21" i="12"/>
  <c r="V20" i="12" s="1"/>
  <c r="G23" i="12"/>
  <c r="K23" i="12"/>
  <c r="G24" i="12"/>
  <c r="I24" i="12"/>
  <c r="I23" i="12" s="1"/>
  <c r="K24" i="12"/>
  <c r="M24" i="12"/>
  <c r="M23" i="12" s="1"/>
  <c r="O24" i="12"/>
  <c r="O23" i="12" s="1"/>
  <c r="Q24" i="12"/>
  <c r="Q23" i="12" s="1"/>
  <c r="V24" i="12"/>
  <c r="V23" i="12" s="1"/>
  <c r="G26" i="12"/>
  <c r="G27" i="12"/>
  <c r="I27" i="12"/>
  <c r="I26" i="12" s="1"/>
  <c r="K27" i="12"/>
  <c r="K26" i="12" s="1"/>
  <c r="M27" i="12"/>
  <c r="O27" i="12"/>
  <c r="O26" i="12" s="1"/>
  <c r="Q27" i="12"/>
  <c r="Q26" i="12" s="1"/>
  <c r="V27" i="12"/>
  <c r="G30" i="12"/>
  <c r="M30" i="12" s="1"/>
  <c r="I30" i="12"/>
  <c r="K30" i="12"/>
  <c r="O30" i="12"/>
  <c r="Q30" i="12"/>
  <c r="V30" i="12"/>
  <c r="V26" i="12" s="1"/>
  <c r="G34" i="12"/>
  <c r="I34" i="12"/>
  <c r="K34" i="12"/>
  <c r="M34" i="12"/>
  <c r="O34" i="12"/>
  <c r="Q34" i="12"/>
  <c r="V34" i="12"/>
  <c r="K37" i="12"/>
  <c r="O37" i="12"/>
  <c r="Q37" i="12"/>
  <c r="V37" i="12"/>
  <c r="G38" i="12"/>
  <c r="G37" i="12" s="1"/>
  <c r="I38" i="12"/>
  <c r="I37" i="12" s="1"/>
  <c r="K38" i="12"/>
  <c r="M38" i="12"/>
  <c r="M37" i="12" s="1"/>
  <c r="O38" i="12"/>
  <c r="Q38" i="12"/>
  <c r="V38" i="12"/>
  <c r="G42" i="12"/>
  <c r="I42" i="12"/>
  <c r="I41" i="12" s="1"/>
  <c r="K42" i="12"/>
  <c r="M42" i="12"/>
  <c r="O42" i="12"/>
  <c r="Q42" i="12"/>
  <c r="Q41" i="12" s="1"/>
  <c r="V42" i="12"/>
  <c r="G44" i="12"/>
  <c r="G41" i="12" s="1"/>
  <c r="I44" i="12"/>
  <c r="K44" i="12"/>
  <c r="O44" i="12"/>
  <c r="Q44" i="12"/>
  <c r="V44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4" i="12"/>
  <c r="I54" i="12"/>
  <c r="K54" i="12"/>
  <c r="M54" i="12"/>
  <c r="O54" i="12"/>
  <c r="Q54" i="12"/>
  <c r="V54" i="12"/>
  <c r="V41" i="12" s="1"/>
  <c r="G57" i="12"/>
  <c r="I57" i="12"/>
  <c r="K57" i="12"/>
  <c r="M57" i="12"/>
  <c r="O57" i="12"/>
  <c r="Q57" i="12"/>
  <c r="V57" i="12"/>
  <c r="G60" i="12"/>
  <c r="M60" i="12" s="1"/>
  <c r="I60" i="12"/>
  <c r="K60" i="12"/>
  <c r="O60" i="12"/>
  <c r="O41" i="12" s="1"/>
  <c r="Q60" i="12"/>
  <c r="V60" i="12"/>
  <c r="G64" i="12"/>
  <c r="I64" i="12"/>
  <c r="K64" i="12"/>
  <c r="M64" i="12"/>
  <c r="O64" i="12"/>
  <c r="Q64" i="12"/>
  <c r="V64" i="12"/>
  <c r="G69" i="12"/>
  <c r="M69" i="12" s="1"/>
  <c r="I69" i="12"/>
  <c r="K69" i="12"/>
  <c r="K41" i="12" s="1"/>
  <c r="O69" i="12"/>
  <c r="Q69" i="12"/>
  <c r="V69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80" i="12"/>
  <c r="M80" i="12" s="1"/>
  <c r="M79" i="12" s="1"/>
  <c r="I80" i="12"/>
  <c r="I79" i="12" s="1"/>
  <c r="K80" i="12"/>
  <c r="K79" i="12" s="1"/>
  <c r="O80" i="12"/>
  <c r="O79" i="12" s="1"/>
  <c r="Q80" i="12"/>
  <c r="V80" i="12"/>
  <c r="V79" i="12" s="1"/>
  <c r="G83" i="12"/>
  <c r="I83" i="12"/>
  <c r="K83" i="12"/>
  <c r="M83" i="12"/>
  <c r="O83" i="12"/>
  <c r="Q83" i="12"/>
  <c r="Q79" i="12" s="1"/>
  <c r="V83" i="12"/>
  <c r="G86" i="12"/>
  <c r="M86" i="12" s="1"/>
  <c r="I86" i="12"/>
  <c r="K86" i="12"/>
  <c r="O86" i="12"/>
  <c r="Q86" i="12"/>
  <c r="V86" i="12"/>
  <c r="G89" i="12"/>
  <c r="I89" i="12"/>
  <c r="K89" i="12"/>
  <c r="M89" i="12"/>
  <c r="O89" i="12"/>
  <c r="Q89" i="12"/>
  <c r="V89" i="12"/>
  <c r="G93" i="12"/>
  <c r="I93" i="12"/>
  <c r="I92" i="12" s="1"/>
  <c r="K93" i="12"/>
  <c r="K92" i="12" s="1"/>
  <c r="M93" i="12"/>
  <c r="O93" i="12"/>
  <c r="Q93" i="12"/>
  <c r="Q92" i="12" s="1"/>
  <c r="V93" i="12"/>
  <c r="G95" i="12"/>
  <c r="M95" i="12" s="1"/>
  <c r="I95" i="12"/>
  <c r="K95" i="12"/>
  <c r="O95" i="12"/>
  <c r="O92" i="12" s="1"/>
  <c r="Q95" i="12"/>
  <c r="V95" i="12"/>
  <c r="V92" i="12" s="1"/>
  <c r="G98" i="12"/>
  <c r="I98" i="12"/>
  <c r="K98" i="12"/>
  <c r="M98" i="12"/>
  <c r="O98" i="12"/>
  <c r="Q98" i="12"/>
  <c r="V98" i="12"/>
  <c r="G101" i="12"/>
  <c r="M101" i="12" s="1"/>
  <c r="I101" i="12"/>
  <c r="K101" i="12"/>
  <c r="O101" i="12"/>
  <c r="Q101" i="12"/>
  <c r="V101" i="12"/>
  <c r="G104" i="12"/>
  <c r="I104" i="12"/>
  <c r="K104" i="12"/>
  <c r="M104" i="12"/>
  <c r="O104" i="12"/>
  <c r="Q104" i="12"/>
  <c r="V104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2" i="12"/>
  <c r="M132" i="12" s="1"/>
  <c r="I132" i="12"/>
  <c r="K132" i="12"/>
  <c r="O132" i="12"/>
  <c r="Q132" i="12"/>
  <c r="V132" i="12"/>
  <c r="G134" i="12"/>
  <c r="I134" i="12"/>
  <c r="K134" i="12"/>
  <c r="M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G143" i="12"/>
  <c r="I143" i="12"/>
  <c r="K143" i="12"/>
  <c r="M143" i="12"/>
  <c r="O143" i="12"/>
  <c r="Q143" i="12"/>
  <c r="V143" i="12"/>
  <c r="G147" i="12"/>
  <c r="I147" i="12"/>
  <c r="I146" i="12" s="1"/>
  <c r="K147" i="12"/>
  <c r="M147" i="12"/>
  <c r="O147" i="12"/>
  <c r="O146" i="12" s="1"/>
  <c r="Q147" i="12"/>
  <c r="Q146" i="12" s="1"/>
  <c r="V147" i="12"/>
  <c r="G149" i="12"/>
  <c r="M149" i="12" s="1"/>
  <c r="I149" i="12"/>
  <c r="K149" i="12"/>
  <c r="O149" i="12"/>
  <c r="Q149" i="12"/>
  <c r="V149" i="12"/>
  <c r="V146" i="12" s="1"/>
  <c r="G152" i="12"/>
  <c r="I152" i="12"/>
  <c r="K152" i="12"/>
  <c r="M152" i="12"/>
  <c r="O152" i="12"/>
  <c r="Q152" i="12"/>
  <c r="V152" i="12"/>
  <c r="G155" i="12"/>
  <c r="M155" i="12" s="1"/>
  <c r="I155" i="12"/>
  <c r="K155" i="12"/>
  <c r="O155" i="12"/>
  <c r="Q155" i="12"/>
  <c r="V155" i="12"/>
  <c r="G158" i="12"/>
  <c r="I158" i="12"/>
  <c r="K158" i="12"/>
  <c r="M158" i="12"/>
  <c r="O158" i="12"/>
  <c r="Q158" i="12"/>
  <c r="V158" i="12"/>
  <c r="G160" i="12"/>
  <c r="M160" i="12" s="1"/>
  <c r="I160" i="12"/>
  <c r="K160" i="12"/>
  <c r="K146" i="12" s="1"/>
  <c r="O160" i="12"/>
  <c r="Q160" i="12"/>
  <c r="V160" i="12"/>
  <c r="G163" i="12"/>
  <c r="I163" i="12"/>
  <c r="K163" i="12"/>
  <c r="M163" i="12"/>
  <c r="O163" i="12"/>
  <c r="Q163" i="12"/>
  <c r="V163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2" i="12"/>
  <c r="M172" i="12" s="1"/>
  <c r="I172" i="12"/>
  <c r="K172" i="12"/>
  <c r="O172" i="12"/>
  <c r="Q172" i="12"/>
  <c r="V172" i="12"/>
  <c r="G174" i="12"/>
  <c r="I174" i="12"/>
  <c r="K174" i="12"/>
  <c r="M174" i="12"/>
  <c r="O174" i="12"/>
  <c r="Q174" i="12"/>
  <c r="V174" i="12"/>
  <c r="G176" i="12"/>
  <c r="G146" i="12" s="1"/>
  <c r="I176" i="12"/>
  <c r="K176" i="12"/>
  <c r="O176" i="12"/>
  <c r="Q176" i="12"/>
  <c r="V176" i="12"/>
  <c r="G178" i="12"/>
  <c r="I178" i="12"/>
  <c r="K178" i="12"/>
  <c r="M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I182" i="12"/>
  <c r="K182" i="12"/>
  <c r="M182" i="12"/>
  <c r="O182" i="12"/>
  <c r="Q182" i="12"/>
  <c r="V182" i="12"/>
  <c r="G185" i="12"/>
  <c r="M185" i="12" s="1"/>
  <c r="I185" i="12"/>
  <c r="K185" i="12"/>
  <c r="O185" i="12"/>
  <c r="Q185" i="12"/>
  <c r="V185" i="12"/>
  <c r="G187" i="12"/>
  <c r="I187" i="12"/>
  <c r="K187" i="12"/>
  <c r="M187" i="12"/>
  <c r="O187" i="12"/>
  <c r="Q187" i="12"/>
  <c r="V187" i="12"/>
  <c r="G191" i="12"/>
  <c r="I191" i="12"/>
  <c r="I190" i="12" s="1"/>
  <c r="K191" i="12"/>
  <c r="M191" i="12"/>
  <c r="O191" i="12"/>
  <c r="Q191" i="12"/>
  <c r="V191" i="12"/>
  <c r="G194" i="12"/>
  <c r="G190" i="12" s="1"/>
  <c r="I194" i="12"/>
  <c r="K194" i="12"/>
  <c r="K190" i="12" s="1"/>
  <c r="O194" i="12"/>
  <c r="O190" i="12" s="1"/>
  <c r="Q194" i="12"/>
  <c r="V194" i="12"/>
  <c r="G197" i="12"/>
  <c r="I197" i="12"/>
  <c r="K197" i="12"/>
  <c r="M197" i="12"/>
  <c r="O197" i="12"/>
  <c r="Q197" i="12"/>
  <c r="Q190" i="12" s="1"/>
  <c r="V197" i="12"/>
  <c r="G199" i="12"/>
  <c r="M199" i="12" s="1"/>
  <c r="I199" i="12"/>
  <c r="K199" i="12"/>
  <c r="O199" i="12"/>
  <c r="Q199" i="12"/>
  <c r="V199" i="12"/>
  <c r="G201" i="12"/>
  <c r="I201" i="12"/>
  <c r="K201" i="12"/>
  <c r="M201" i="12"/>
  <c r="O201" i="12"/>
  <c r="Q201" i="12"/>
  <c r="V201" i="12"/>
  <c r="G204" i="12"/>
  <c r="M204" i="12" s="1"/>
  <c r="I204" i="12"/>
  <c r="K204" i="12"/>
  <c r="O204" i="12"/>
  <c r="Q204" i="12"/>
  <c r="V204" i="12"/>
  <c r="G206" i="12"/>
  <c r="I206" i="12"/>
  <c r="K206" i="12"/>
  <c r="M206" i="12"/>
  <c r="O206" i="12"/>
  <c r="Q206" i="12"/>
  <c r="V206" i="12"/>
  <c r="G208" i="12"/>
  <c r="M208" i="12" s="1"/>
  <c r="I208" i="12"/>
  <c r="K208" i="12"/>
  <c r="O208" i="12"/>
  <c r="Q208" i="12"/>
  <c r="V208" i="12"/>
  <c r="G211" i="12"/>
  <c r="I211" i="12"/>
  <c r="K211" i="12"/>
  <c r="M211" i="12"/>
  <c r="O211" i="12"/>
  <c r="Q211" i="12"/>
  <c r="V211" i="12"/>
  <c r="G213" i="12"/>
  <c r="M213" i="12" s="1"/>
  <c r="I213" i="12"/>
  <c r="K213" i="12"/>
  <c r="O213" i="12"/>
  <c r="Q213" i="12"/>
  <c r="V213" i="12"/>
  <c r="G216" i="12"/>
  <c r="I216" i="12"/>
  <c r="K216" i="12"/>
  <c r="M216" i="12"/>
  <c r="O216" i="12"/>
  <c r="Q216" i="12"/>
  <c r="V216" i="12"/>
  <c r="G218" i="12"/>
  <c r="M218" i="12" s="1"/>
  <c r="I218" i="12"/>
  <c r="K218" i="12"/>
  <c r="O218" i="12"/>
  <c r="Q218" i="12"/>
  <c r="V218" i="12"/>
  <c r="V190" i="12" s="1"/>
  <c r="G221" i="12"/>
  <c r="I221" i="12"/>
  <c r="K221" i="12"/>
  <c r="M221" i="12"/>
  <c r="O221" i="12"/>
  <c r="Q221" i="12"/>
  <c r="V221" i="12"/>
  <c r="G223" i="12"/>
  <c r="M223" i="12" s="1"/>
  <c r="I223" i="12"/>
  <c r="K223" i="12"/>
  <c r="O223" i="12"/>
  <c r="Q223" i="12"/>
  <c r="V223" i="12"/>
  <c r="G227" i="12"/>
  <c r="I227" i="12"/>
  <c r="K227" i="12"/>
  <c r="M227" i="12"/>
  <c r="O227" i="12"/>
  <c r="Q227" i="12"/>
  <c r="V227" i="12"/>
  <c r="G230" i="12"/>
  <c r="M230" i="12" s="1"/>
  <c r="I230" i="12"/>
  <c r="K230" i="12"/>
  <c r="O230" i="12"/>
  <c r="Q230" i="12"/>
  <c r="V230" i="12"/>
  <c r="G233" i="12"/>
  <c r="I233" i="12"/>
  <c r="K233" i="12"/>
  <c r="M233" i="12"/>
  <c r="O233" i="12"/>
  <c r="Q233" i="12"/>
  <c r="V233" i="12"/>
  <c r="G235" i="12"/>
  <c r="M235" i="12" s="1"/>
  <c r="I235" i="12"/>
  <c r="K235" i="12"/>
  <c r="O235" i="12"/>
  <c r="Q235" i="12"/>
  <c r="V235" i="12"/>
  <c r="G237" i="12"/>
  <c r="I237" i="12"/>
  <c r="K237" i="12"/>
  <c r="M237" i="12"/>
  <c r="O237" i="12"/>
  <c r="Q237" i="12"/>
  <c r="V237" i="12"/>
  <c r="G241" i="12"/>
  <c r="M241" i="12" s="1"/>
  <c r="I241" i="12"/>
  <c r="K241" i="12"/>
  <c r="O241" i="12"/>
  <c r="Q241" i="12"/>
  <c r="V241" i="12"/>
  <c r="G245" i="12"/>
  <c r="M245" i="12" s="1"/>
  <c r="I245" i="12"/>
  <c r="K245" i="12"/>
  <c r="O245" i="12"/>
  <c r="O244" i="12" s="1"/>
  <c r="Q245" i="12"/>
  <c r="V245" i="12"/>
  <c r="V244" i="12" s="1"/>
  <c r="G247" i="12"/>
  <c r="I247" i="12"/>
  <c r="I244" i="12" s="1"/>
  <c r="K247" i="12"/>
  <c r="M247" i="12"/>
  <c r="O247" i="12"/>
  <c r="Q247" i="12"/>
  <c r="V247" i="12"/>
  <c r="G255" i="12"/>
  <c r="M255" i="12" s="1"/>
  <c r="I255" i="12"/>
  <c r="K255" i="12"/>
  <c r="K244" i="12" s="1"/>
  <c r="O255" i="12"/>
  <c r="Q255" i="12"/>
  <c r="V255" i="12"/>
  <c r="G257" i="12"/>
  <c r="I257" i="12"/>
  <c r="K257" i="12"/>
  <c r="M257" i="12"/>
  <c r="O257" i="12"/>
  <c r="Q257" i="12"/>
  <c r="V257" i="12"/>
  <c r="G259" i="12"/>
  <c r="M259" i="12" s="1"/>
  <c r="I259" i="12"/>
  <c r="K259" i="12"/>
  <c r="O259" i="12"/>
  <c r="Q259" i="12"/>
  <c r="V259" i="12"/>
  <c r="G261" i="12"/>
  <c r="I261" i="12"/>
  <c r="K261" i="12"/>
  <c r="M261" i="12"/>
  <c r="O261" i="12"/>
  <c r="Q261" i="12"/>
  <c r="Q244" i="12" s="1"/>
  <c r="V261" i="12"/>
  <c r="G263" i="12"/>
  <c r="M263" i="12" s="1"/>
  <c r="I263" i="12"/>
  <c r="K263" i="12"/>
  <c r="O263" i="12"/>
  <c r="Q263" i="12"/>
  <c r="V263" i="12"/>
  <c r="G265" i="12"/>
  <c r="I265" i="12"/>
  <c r="K265" i="12"/>
  <c r="M265" i="12"/>
  <c r="O265" i="12"/>
  <c r="Q265" i="12"/>
  <c r="V265" i="12"/>
  <c r="G267" i="12"/>
  <c r="G268" i="12"/>
  <c r="I268" i="12"/>
  <c r="I267" i="12" s="1"/>
  <c r="K268" i="12"/>
  <c r="M268" i="12"/>
  <c r="O268" i="12"/>
  <c r="O267" i="12" s="1"/>
  <c r="Q268" i="12"/>
  <c r="Q267" i="12" s="1"/>
  <c r="V268" i="12"/>
  <c r="G270" i="12"/>
  <c r="M270" i="12" s="1"/>
  <c r="I270" i="12"/>
  <c r="K270" i="12"/>
  <c r="O270" i="12"/>
  <c r="Q270" i="12"/>
  <c r="V270" i="12"/>
  <c r="V267" i="12" s="1"/>
  <c r="G272" i="12"/>
  <c r="I272" i="12"/>
  <c r="K272" i="12"/>
  <c r="M272" i="12"/>
  <c r="O272" i="12"/>
  <c r="Q272" i="12"/>
  <c r="V272" i="12"/>
  <c r="G274" i="12"/>
  <c r="M274" i="12" s="1"/>
  <c r="I274" i="12"/>
  <c r="K274" i="12"/>
  <c r="O274" i="12"/>
  <c r="Q274" i="12"/>
  <c r="V274" i="12"/>
  <c r="G276" i="12"/>
  <c r="I276" i="12"/>
  <c r="K276" i="12"/>
  <c r="M276" i="12"/>
  <c r="O276" i="12"/>
  <c r="Q276" i="12"/>
  <c r="V276" i="12"/>
  <c r="G278" i="12"/>
  <c r="M278" i="12" s="1"/>
  <c r="I278" i="12"/>
  <c r="K278" i="12"/>
  <c r="K267" i="12" s="1"/>
  <c r="O278" i="12"/>
  <c r="Q278" i="12"/>
  <c r="V278" i="12"/>
  <c r="G280" i="12"/>
  <c r="I280" i="12"/>
  <c r="K280" i="12"/>
  <c r="M280" i="12"/>
  <c r="O280" i="12"/>
  <c r="Q280" i="12"/>
  <c r="V280" i="12"/>
  <c r="G282" i="12"/>
  <c r="M282" i="12" s="1"/>
  <c r="I282" i="12"/>
  <c r="K282" i="12"/>
  <c r="O282" i="12"/>
  <c r="Q282" i="12"/>
  <c r="V282" i="12"/>
  <c r="G284" i="12"/>
  <c r="I284" i="12"/>
  <c r="K284" i="12"/>
  <c r="M284" i="12"/>
  <c r="O284" i="12"/>
  <c r="Q284" i="12"/>
  <c r="V284" i="12"/>
  <c r="K286" i="12"/>
  <c r="G287" i="12"/>
  <c r="I287" i="12"/>
  <c r="K287" i="12"/>
  <c r="M287" i="12"/>
  <c r="O287" i="12"/>
  <c r="Q287" i="12"/>
  <c r="Q286" i="12" s="1"/>
  <c r="V287" i="12"/>
  <c r="V286" i="12" s="1"/>
  <c r="G289" i="12"/>
  <c r="G286" i="12" s="1"/>
  <c r="I289" i="12"/>
  <c r="K289" i="12"/>
  <c r="O289" i="12"/>
  <c r="Q289" i="12"/>
  <c r="V289" i="12"/>
  <c r="G291" i="12"/>
  <c r="I291" i="12"/>
  <c r="I286" i="12" s="1"/>
  <c r="K291" i="12"/>
  <c r="M291" i="12"/>
  <c r="O291" i="12"/>
  <c r="Q291" i="12"/>
  <c r="V291" i="12"/>
  <c r="G294" i="12"/>
  <c r="I294" i="12"/>
  <c r="K294" i="12"/>
  <c r="M294" i="12"/>
  <c r="O294" i="12"/>
  <c r="Q294" i="12"/>
  <c r="V294" i="12"/>
  <c r="G297" i="12"/>
  <c r="I297" i="12"/>
  <c r="K297" i="12"/>
  <c r="M297" i="12"/>
  <c r="O297" i="12"/>
  <c r="Q297" i="12"/>
  <c r="V297" i="12"/>
  <c r="G300" i="12"/>
  <c r="M300" i="12" s="1"/>
  <c r="I300" i="12"/>
  <c r="K300" i="12"/>
  <c r="O300" i="12"/>
  <c r="O286" i="12" s="1"/>
  <c r="Q300" i="12"/>
  <c r="V300" i="12"/>
  <c r="G304" i="12"/>
  <c r="I304" i="12"/>
  <c r="K304" i="12"/>
  <c r="M304" i="12"/>
  <c r="O304" i="12"/>
  <c r="Q304" i="12"/>
  <c r="V304" i="12"/>
  <c r="G307" i="12"/>
  <c r="M307" i="12" s="1"/>
  <c r="I307" i="12"/>
  <c r="K307" i="12"/>
  <c r="O307" i="12"/>
  <c r="Q307" i="12"/>
  <c r="V307" i="12"/>
  <c r="G309" i="12"/>
  <c r="I309" i="12"/>
  <c r="K309" i="12"/>
  <c r="M309" i="12"/>
  <c r="O309" i="12"/>
  <c r="Q309" i="12"/>
  <c r="V309" i="12"/>
  <c r="G312" i="12"/>
  <c r="I312" i="12"/>
  <c r="I311" i="12" s="1"/>
  <c r="K312" i="12"/>
  <c r="M312" i="12"/>
  <c r="O312" i="12"/>
  <c r="Q312" i="12"/>
  <c r="Q311" i="12" s="1"/>
  <c r="V312" i="12"/>
  <c r="G314" i="12"/>
  <c r="G311" i="12" s="1"/>
  <c r="I314" i="12"/>
  <c r="K314" i="12"/>
  <c r="K311" i="12" s="1"/>
  <c r="O314" i="12"/>
  <c r="Q314" i="12"/>
  <c r="V314" i="12"/>
  <c r="G316" i="12"/>
  <c r="I316" i="12"/>
  <c r="K316" i="12"/>
  <c r="M316" i="12"/>
  <c r="O316" i="12"/>
  <c r="Q316" i="12"/>
  <c r="V316" i="12"/>
  <c r="G319" i="12"/>
  <c r="M319" i="12" s="1"/>
  <c r="I319" i="12"/>
  <c r="K319" i="12"/>
  <c r="O319" i="12"/>
  <c r="Q319" i="12"/>
  <c r="V319" i="12"/>
  <c r="G321" i="12"/>
  <c r="I321" i="12"/>
  <c r="K321" i="12"/>
  <c r="M321" i="12"/>
  <c r="O321" i="12"/>
  <c r="Q321" i="12"/>
  <c r="V321" i="12"/>
  <c r="G323" i="12"/>
  <c r="M323" i="12" s="1"/>
  <c r="I323" i="12"/>
  <c r="K323" i="12"/>
  <c r="O323" i="12"/>
  <c r="Q323" i="12"/>
  <c r="V323" i="12"/>
  <c r="V311" i="12" s="1"/>
  <c r="G325" i="12"/>
  <c r="I325" i="12"/>
  <c r="K325" i="12"/>
  <c r="M325" i="12"/>
  <c r="O325" i="12"/>
  <c r="Q325" i="12"/>
  <c r="V325" i="12"/>
  <c r="G327" i="12"/>
  <c r="M327" i="12" s="1"/>
  <c r="I327" i="12"/>
  <c r="K327" i="12"/>
  <c r="O327" i="12"/>
  <c r="Q327" i="12"/>
  <c r="V327" i="12"/>
  <c r="G329" i="12"/>
  <c r="I329" i="12"/>
  <c r="K329" i="12"/>
  <c r="M329" i="12"/>
  <c r="O329" i="12"/>
  <c r="Q329" i="12"/>
  <c r="V329" i="12"/>
  <c r="G331" i="12"/>
  <c r="M331" i="12" s="1"/>
  <c r="I331" i="12"/>
  <c r="K331" i="12"/>
  <c r="O331" i="12"/>
  <c r="Q331" i="12"/>
  <c r="V331" i="12"/>
  <c r="G333" i="12"/>
  <c r="I333" i="12"/>
  <c r="K333" i="12"/>
  <c r="M333" i="12"/>
  <c r="O333" i="12"/>
  <c r="Q333" i="12"/>
  <c r="V333" i="12"/>
  <c r="G335" i="12"/>
  <c r="M335" i="12" s="1"/>
  <c r="I335" i="12"/>
  <c r="K335" i="12"/>
  <c r="O335" i="12"/>
  <c r="O311" i="12" s="1"/>
  <c r="Q335" i="12"/>
  <c r="V335" i="12"/>
  <c r="G337" i="12"/>
  <c r="I337" i="12"/>
  <c r="K337" i="12"/>
  <c r="M337" i="12"/>
  <c r="O337" i="12"/>
  <c r="Q337" i="12"/>
  <c r="V337" i="12"/>
  <c r="G340" i="12"/>
  <c r="M340" i="12" s="1"/>
  <c r="I340" i="12"/>
  <c r="K340" i="12"/>
  <c r="O340" i="12"/>
  <c r="Q340" i="12"/>
  <c r="V340" i="12"/>
  <c r="G342" i="12"/>
  <c r="I342" i="12"/>
  <c r="K342" i="12"/>
  <c r="M342" i="12"/>
  <c r="O342" i="12"/>
  <c r="Q342" i="12"/>
  <c r="V342" i="12"/>
  <c r="G344" i="12"/>
  <c r="M344" i="12" s="1"/>
  <c r="I344" i="12"/>
  <c r="K344" i="12"/>
  <c r="O344" i="12"/>
  <c r="Q344" i="12"/>
  <c r="V344" i="12"/>
  <c r="G346" i="12"/>
  <c r="I346" i="12"/>
  <c r="K346" i="12"/>
  <c r="M346" i="12"/>
  <c r="O346" i="12"/>
  <c r="Q346" i="12"/>
  <c r="V346" i="12"/>
  <c r="G348" i="12"/>
  <c r="M348" i="12" s="1"/>
  <c r="I348" i="12"/>
  <c r="K348" i="12"/>
  <c r="O348" i="12"/>
  <c r="Q348" i="12"/>
  <c r="V348" i="12"/>
  <c r="G350" i="12"/>
  <c r="I350" i="12"/>
  <c r="K350" i="12"/>
  <c r="M350" i="12"/>
  <c r="O350" i="12"/>
  <c r="Q350" i="12"/>
  <c r="V350" i="12"/>
  <c r="G357" i="12"/>
  <c r="M357" i="12" s="1"/>
  <c r="I357" i="12"/>
  <c r="K357" i="12"/>
  <c r="O357" i="12"/>
  <c r="Q357" i="12"/>
  <c r="V357" i="12"/>
  <c r="G359" i="12"/>
  <c r="I359" i="12"/>
  <c r="K359" i="12"/>
  <c r="M359" i="12"/>
  <c r="O359" i="12"/>
  <c r="Q359" i="12"/>
  <c r="V359" i="12"/>
  <c r="G362" i="12"/>
  <c r="M362" i="12" s="1"/>
  <c r="I362" i="12"/>
  <c r="K362" i="12"/>
  <c r="O362" i="12"/>
  <c r="Q362" i="12"/>
  <c r="V362" i="12"/>
  <c r="I364" i="12"/>
  <c r="G365" i="12"/>
  <c r="M365" i="12" s="1"/>
  <c r="M364" i="12" s="1"/>
  <c r="I365" i="12"/>
  <c r="K365" i="12"/>
  <c r="K364" i="12" s="1"/>
  <c r="O365" i="12"/>
  <c r="O364" i="12" s="1"/>
  <c r="Q365" i="12"/>
  <c r="V365" i="12"/>
  <c r="V364" i="12" s="1"/>
  <c r="G367" i="12"/>
  <c r="I367" i="12"/>
  <c r="K367" i="12"/>
  <c r="M367" i="12"/>
  <c r="O367" i="12"/>
  <c r="Q367" i="12"/>
  <c r="Q364" i="12" s="1"/>
  <c r="V367" i="12"/>
  <c r="G369" i="12"/>
  <c r="M369" i="12" s="1"/>
  <c r="I369" i="12"/>
  <c r="K369" i="12"/>
  <c r="O369" i="12"/>
  <c r="Q369" i="12"/>
  <c r="V369" i="12"/>
  <c r="G372" i="12"/>
  <c r="G371" i="12" s="1"/>
  <c r="I372" i="12"/>
  <c r="K372" i="12"/>
  <c r="K371" i="12" s="1"/>
  <c r="O372" i="12"/>
  <c r="O371" i="12" s="1"/>
  <c r="Q372" i="12"/>
  <c r="V372" i="12"/>
  <c r="G374" i="12"/>
  <c r="I374" i="12"/>
  <c r="I371" i="12" s="1"/>
  <c r="K374" i="12"/>
  <c r="M374" i="12"/>
  <c r="O374" i="12"/>
  <c r="Q374" i="12"/>
  <c r="Q371" i="12" s="1"/>
  <c r="V374" i="12"/>
  <c r="G376" i="12"/>
  <c r="M376" i="12" s="1"/>
  <c r="I376" i="12"/>
  <c r="K376" i="12"/>
  <c r="O376" i="12"/>
  <c r="Q376" i="12"/>
  <c r="V376" i="12"/>
  <c r="V371" i="12" s="1"/>
  <c r="G378" i="12"/>
  <c r="I378" i="12"/>
  <c r="K378" i="12"/>
  <c r="M378" i="12"/>
  <c r="O378" i="12"/>
  <c r="Q378" i="12"/>
  <c r="V378" i="12"/>
  <c r="G380" i="12"/>
  <c r="M380" i="12" s="1"/>
  <c r="I380" i="12"/>
  <c r="K380" i="12"/>
  <c r="O380" i="12"/>
  <c r="Q380" i="12"/>
  <c r="V380" i="12"/>
  <c r="G382" i="12"/>
  <c r="I382" i="12"/>
  <c r="K382" i="12"/>
  <c r="M382" i="12"/>
  <c r="O382" i="12"/>
  <c r="Q382" i="12"/>
  <c r="V382" i="12"/>
  <c r="G385" i="12"/>
  <c r="K385" i="12"/>
  <c r="O385" i="12"/>
  <c r="V385" i="12"/>
  <c r="G386" i="12"/>
  <c r="I386" i="12"/>
  <c r="I385" i="12" s="1"/>
  <c r="K386" i="12"/>
  <c r="M386" i="12"/>
  <c r="M385" i="12" s="1"/>
  <c r="O386" i="12"/>
  <c r="Q386" i="12"/>
  <c r="Q385" i="12" s="1"/>
  <c r="V386" i="12"/>
  <c r="G389" i="12"/>
  <c r="K389" i="12"/>
  <c r="O389" i="12"/>
  <c r="V389" i="12"/>
  <c r="G390" i="12"/>
  <c r="I390" i="12"/>
  <c r="I389" i="12" s="1"/>
  <c r="K390" i="12"/>
  <c r="M390" i="12"/>
  <c r="M389" i="12" s="1"/>
  <c r="O390" i="12"/>
  <c r="Q390" i="12"/>
  <c r="Q389" i="12" s="1"/>
  <c r="V390" i="12"/>
  <c r="G392" i="12"/>
  <c r="K392" i="12"/>
  <c r="G393" i="12"/>
  <c r="I393" i="12"/>
  <c r="I392" i="12" s="1"/>
  <c r="K393" i="12"/>
  <c r="M393" i="12"/>
  <c r="O393" i="12"/>
  <c r="Q393" i="12"/>
  <c r="Q392" i="12" s="1"/>
  <c r="V393" i="12"/>
  <c r="V392" i="12" s="1"/>
  <c r="G408" i="12"/>
  <c r="M408" i="12" s="1"/>
  <c r="I408" i="12"/>
  <c r="K408" i="12"/>
  <c r="O408" i="12"/>
  <c r="Q408" i="12"/>
  <c r="V408" i="12"/>
  <c r="G411" i="12"/>
  <c r="I411" i="12"/>
  <c r="K411" i="12"/>
  <c r="M411" i="12"/>
  <c r="O411" i="12"/>
  <c r="Q411" i="12"/>
  <c r="V411" i="12"/>
  <c r="G414" i="12"/>
  <c r="I414" i="12"/>
  <c r="K414" i="12"/>
  <c r="M414" i="12"/>
  <c r="O414" i="12"/>
  <c r="Q414" i="12"/>
  <c r="V414" i="12"/>
  <c r="G417" i="12"/>
  <c r="I417" i="12"/>
  <c r="K417" i="12"/>
  <c r="M417" i="12"/>
  <c r="O417" i="12"/>
  <c r="Q417" i="12"/>
  <c r="V417" i="12"/>
  <c r="G422" i="12"/>
  <c r="M422" i="12" s="1"/>
  <c r="I422" i="12"/>
  <c r="K422" i="12"/>
  <c r="O422" i="12"/>
  <c r="O392" i="12" s="1"/>
  <c r="Q422" i="12"/>
  <c r="V422" i="12"/>
  <c r="G424" i="12"/>
  <c r="I424" i="12"/>
  <c r="K424" i="12"/>
  <c r="M424" i="12"/>
  <c r="O424" i="12"/>
  <c r="Q424" i="12"/>
  <c r="V424" i="12"/>
  <c r="G426" i="12"/>
  <c r="M426" i="12" s="1"/>
  <c r="I426" i="12"/>
  <c r="K426" i="12"/>
  <c r="O426" i="12"/>
  <c r="Q426" i="12"/>
  <c r="V426" i="12"/>
  <c r="G430" i="12"/>
  <c r="M430" i="12" s="1"/>
  <c r="I430" i="12"/>
  <c r="K430" i="12"/>
  <c r="K429" i="12" s="1"/>
  <c r="O430" i="12"/>
  <c r="O429" i="12" s="1"/>
  <c r="Q430" i="12"/>
  <c r="V430" i="12"/>
  <c r="V429" i="12" s="1"/>
  <c r="G433" i="12"/>
  <c r="I433" i="12"/>
  <c r="K433" i="12"/>
  <c r="M433" i="12"/>
  <c r="O433" i="12"/>
  <c r="Q433" i="12"/>
  <c r="Q429" i="12" s="1"/>
  <c r="V433" i="12"/>
  <c r="G442" i="12"/>
  <c r="M442" i="12" s="1"/>
  <c r="I442" i="12"/>
  <c r="K442" i="12"/>
  <c r="O442" i="12"/>
  <c r="Q442" i="12"/>
  <c r="V442" i="12"/>
  <c r="G444" i="12"/>
  <c r="I444" i="12"/>
  <c r="K444" i="12"/>
  <c r="M444" i="12"/>
  <c r="O444" i="12"/>
  <c r="Q444" i="12"/>
  <c r="V444" i="12"/>
  <c r="G446" i="12"/>
  <c r="M446" i="12" s="1"/>
  <c r="I446" i="12"/>
  <c r="K446" i="12"/>
  <c r="O446" i="12"/>
  <c r="Q446" i="12"/>
  <c r="V446" i="12"/>
  <c r="G448" i="12"/>
  <c r="I448" i="12"/>
  <c r="I429" i="12" s="1"/>
  <c r="K448" i="12"/>
  <c r="M448" i="12"/>
  <c r="O448" i="12"/>
  <c r="Q448" i="12"/>
  <c r="V448" i="12"/>
  <c r="G450" i="12"/>
  <c r="M450" i="12" s="1"/>
  <c r="I450" i="12"/>
  <c r="K450" i="12"/>
  <c r="O450" i="12"/>
  <c r="Q450" i="12"/>
  <c r="V450" i="12"/>
  <c r="G456" i="12"/>
  <c r="I456" i="12"/>
  <c r="K456" i="12"/>
  <c r="M456" i="12"/>
  <c r="O456" i="12"/>
  <c r="Q456" i="12"/>
  <c r="V456" i="12"/>
  <c r="AE463" i="12"/>
  <c r="I20" i="1"/>
  <c r="I19" i="1"/>
  <c r="I18" i="1"/>
  <c r="H42" i="1"/>
  <c r="I42" i="1" s="1"/>
  <c r="H40" i="1"/>
  <c r="G111" i="13" l="1"/>
  <c r="G183" i="13" s="1"/>
  <c r="I111" i="13"/>
  <c r="O111" i="13"/>
  <c r="V111" i="13"/>
  <c r="K111" i="13"/>
  <c r="Q111" i="13"/>
  <c r="F39" i="1"/>
  <c r="F44" i="1" s="1"/>
  <c r="G23" i="1" s="1"/>
  <c r="F41" i="1"/>
  <c r="M167" i="13"/>
  <c r="M51" i="13"/>
  <c r="M126" i="13"/>
  <c r="M116" i="13"/>
  <c r="M111" i="13" s="1"/>
  <c r="G167" i="13"/>
  <c r="M75" i="13"/>
  <c r="M72" i="13" s="1"/>
  <c r="M25" i="13"/>
  <c r="M8" i="13" s="1"/>
  <c r="AF183" i="13"/>
  <c r="G126" i="13"/>
  <c r="M244" i="12"/>
  <c r="M92" i="12"/>
  <c r="M429" i="12"/>
  <c r="M286" i="12"/>
  <c r="M267" i="12"/>
  <c r="M26" i="12"/>
  <c r="M13" i="12"/>
  <c r="M392" i="12"/>
  <c r="AF463" i="12"/>
  <c r="M372" i="12"/>
  <c r="M371" i="12" s="1"/>
  <c r="M289" i="12"/>
  <c r="M176" i="12"/>
  <c r="M146" i="12" s="1"/>
  <c r="G79" i="12"/>
  <c r="G92" i="12"/>
  <c r="G429" i="12"/>
  <c r="G364" i="12"/>
  <c r="M314" i="12"/>
  <c r="M311" i="12" s="1"/>
  <c r="M44" i="12"/>
  <c r="M41" i="12" s="1"/>
  <c r="G13" i="12"/>
  <c r="M194" i="12"/>
  <c r="M190" i="12" s="1"/>
  <c r="G244" i="12"/>
  <c r="J28" i="1"/>
  <c r="J26" i="1"/>
  <c r="G38" i="1"/>
  <c r="F38" i="1"/>
  <c r="J23" i="1"/>
  <c r="J24" i="1"/>
  <c r="J25" i="1"/>
  <c r="J27" i="1"/>
  <c r="E24" i="1"/>
  <c r="E26" i="1"/>
  <c r="I64" i="1" l="1"/>
  <c r="I82" i="1" s="1"/>
  <c r="J81" i="1" s="1"/>
  <c r="G43" i="1"/>
  <c r="H43" i="1" s="1"/>
  <c r="I43" i="1" s="1"/>
  <c r="G41" i="1"/>
  <c r="H41" i="1" s="1"/>
  <c r="I41" i="1" s="1"/>
  <c r="G39" i="1"/>
  <c r="J55" i="1"/>
  <c r="J61" i="1"/>
  <c r="J80" i="1"/>
  <c r="J64" i="1"/>
  <c r="J65" i="1"/>
  <c r="A23" i="1"/>
  <c r="J57" i="1" l="1"/>
  <c r="J77" i="1"/>
  <c r="J76" i="1"/>
  <c r="J73" i="1"/>
  <c r="J62" i="1"/>
  <c r="J56" i="1"/>
  <c r="J70" i="1"/>
  <c r="J60" i="1"/>
  <c r="J74" i="1"/>
  <c r="J58" i="1"/>
  <c r="J69" i="1"/>
  <c r="J63" i="1"/>
  <c r="J72" i="1"/>
  <c r="J78" i="1"/>
  <c r="J66" i="1"/>
  <c r="I16" i="1"/>
  <c r="I21" i="1" s="1"/>
  <c r="J68" i="1"/>
  <c r="J59" i="1"/>
  <c r="J75" i="1"/>
  <c r="J67" i="1"/>
  <c r="J71" i="1"/>
  <c r="J79" i="1"/>
  <c r="H39" i="1"/>
  <c r="H44" i="1" s="1"/>
  <c r="G44" i="1"/>
  <c r="G24" i="1"/>
  <c r="A24" i="1"/>
  <c r="J82" i="1" l="1"/>
  <c r="I39" i="1"/>
  <c r="I44" i="1" s="1"/>
  <c r="J42" i="1" s="1"/>
  <c r="G25" i="1"/>
  <c r="A25" i="1" s="1"/>
  <c r="G28" i="1"/>
  <c r="J43" i="1" l="1"/>
  <c r="J39" i="1"/>
  <c r="J44" i="1" s="1"/>
  <c r="J41" i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<sst xmlns="http://schemas.openxmlformats.org/spreadsheetml/2006/main" count="2643" uniqueCount="696">
  <si>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</si>
  <si>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</si>
  <si>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</si>
  <si>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</si>
  <si>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</si>
  <si>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</si>
  <si>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</si>
  <si>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</si>
  <si>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</si>
  <si>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</si>
  <si>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</si>
  <si>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</si>
  <si>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</si>
  <si>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</si>
  <si>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</si>
  <si>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</si>
  <si>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</si>
  <si>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</si>
  <si>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</si>
  <si>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</si>
  <si>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</si>
  <si>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</si>
  <si>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</si>
  <si>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</si>
  <si>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</si>
  <si>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</si>
  <si>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</si>
  <si>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</si>
  <si>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</si>
  <si>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</si>
  <si>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</si>
  <si>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</si>
  <si>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</si>
  <si>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</si>
  <si>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</si>
  <si>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</si>
  <si>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</si>
  <si>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</si>
  <si>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</si>
  <si>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</si>
  <si>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</si>
  <si>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</si>
  <si>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</si>
  <si>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0108</t>
  </si>
  <si>
    <t>1.MŠ Těšov - rekonstrukce kotelny</t>
  </si>
  <si>
    <t>PassiveArchitecture s.r.o.</t>
  </si>
  <si>
    <t>Naardenská 141</t>
  </si>
  <si>
    <t>Uherský Brod</t>
  </si>
  <si>
    <t>68801</t>
  </si>
  <si>
    <t>04533127</t>
  </si>
  <si>
    <t>CZ04533127</t>
  </si>
  <si>
    <t>Stavba</t>
  </si>
  <si>
    <t>Stavební objekt</t>
  </si>
  <si>
    <t>1</t>
  </si>
  <si>
    <t>Vytápění</t>
  </si>
  <si>
    <t>2</t>
  </si>
  <si>
    <t>MaR</t>
  </si>
  <si>
    <t>Celkem za stavbu</t>
  </si>
  <si>
    <t>CZK</t>
  </si>
  <si>
    <t>#POPS</t>
  </si>
  <si>
    <t>Popis stavby: 0108 - 1.MŠ Těšov - rekonstrukce kotelny</t>
  </si>
  <si>
    <t>#POPO</t>
  </si>
  <si>
    <t>Popis objektu: 1 - Vytápění</t>
  </si>
  <si>
    <t>#POPR</t>
  </si>
  <si>
    <t>Popis rozpočtu: 1 - Vytápění</t>
  </si>
  <si>
    <t>Popis rozpočtu: 2 - MaR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</si>
  <si>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</si>
  <si>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</si>
  <si>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</si>
  <si>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</si>
  <si>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</si>
  <si>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</si>
  <si>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</si>
  <si>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</si>
  <si>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</si>
  <si>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</si>
  <si>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</si>
  <si>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</si>
  <si>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</si>
  <si>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</si>
  <si>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D21</t>
  </si>
  <si>
    <t>Dodávka Elektro</t>
  </si>
  <si>
    <t>D22</t>
  </si>
  <si>
    <t>Dodávka MaR- Periferie</t>
  </si>
  <si>
    <t>D23</t>
  </si>
  <si>
    <t>Dodávka MaR-Rozvaděč MaR</t>
  </si>
  <si>
    <t>HZS</t>
  </si>
  <si>
    <t>Ostatní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</si>
  <si>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</si>
  <si>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</si>
  <si>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</si>
  <si>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</si>
  <si>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</si>
  <si>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</si>
  <si>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</si>
  <si>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</si>
  <si>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</si>
  <si>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</si>
  <si>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731A</t>
  </si>
  <si>
    <t>Kotelny - odkouření</t>
  </si>
  <si>
    <t>731B</t>
  </si>
  <si>
    <t>Kotelny - komín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</si>
  <si>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</si>
  <si>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</si>
  <si>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</si>
  <si>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</si>
  <si>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</si>
  <si>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</si>
  <si>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</si>
  <si>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</si>
  <si>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</si>
  <si>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</si>
  <si>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</si>
  <si>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</si>
  <si>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</si>
  <si>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</si>
  <si>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M22</t>
  </si>
  <si>
    <t>Montáž MaR techniky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</si>
  <si>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</si>
  <si>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</si>
  <si>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</si>
  <si>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</si>
  <si>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</si>
  <si>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</si>
  <si>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</si>
  <si>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</si>
  <si>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</si>
  <si>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</si>
  <si>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</si>
  <si>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</si>
  <si>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</si>
  <si>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</si>
  <si>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</si>
  <si>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</si>
  <si>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</si>
  <si>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</si>
  <si>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</si>
  <si>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</si>
  <si>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</si>
  <si>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</si>
  <si>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</si>
  <si>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</si>
  <si>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</si>
  <si>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</si>
  <si>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</si>
  <si>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</si>
  <si>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</si>
  <si>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</si>
  <si>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</si>
  <si>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</si>
  <si>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</si>
  <si>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314231114RT2</t>
  </si>
  <si>
    <t>Zdivo komínů a ventilací z cihel Zdivo komínů a ventilací z cihel pálených plných, délky 290 mm, P 15 MPa, na MVC, Prvek zdicí pálený - klasický;  funkce: cihla plná;  tvar: základní;  P;  l = 290 mm;  w = 140 mm;  h = 65 mm;  styčná plocha: hladká;  kat. zdicíh...</t>
  </si>
  <si>
    <t>m3</t>
  </si>
  <si>
    <t>801-1</t>
  </si>
  <si>
    <t>RTS 22/ I</t>
  </si>
  <si>
    <t>Práce</t>
  </si>
  <si>
    <t>POL1_</t>
  </si>
  <si>
    <t>s osazením a dodáním komínových zděří</t>
  </si>
  <si>
    <t>SPI</t>
  </si>
  <si>
    <t>Odkaz na mn. položky pořadí 7 : 0,20000</t>
  </si>
  <si>
    <t>VV</t>
  </si>
  <si>
    <t>SPU</t>
  </si>
  <si>
    <t>612401291RT2</t>
  </si>
  <si>
    <t>Omítky malých ploch vnitřních stěn přes 0,09 do 0,25 m2, vápennou štukovou omítkou</t>
  </si>
  <si>
    <t>kus</t>
  </si>
  <si>
    <t>801-4</t>
  </si>
  <si>
    <t>jakoukoliv maltou, z pomocného pracovního lešení o výšce podlahy do 1900 mm a pro zatížení do 1,5 kPa,</t>
  </si>
  <si>
    <t>612401391R00</t>
  </si>
  <si>
    <t>Omítky malých ploch vnitřních stěn přes 0,25 do 1 m2, vápennou štukovou omítkou</t>
  </si>
  <si>
    <t>941955001R00</t>
  </si>
  <si>
    <t>Lešení lehké pracovní pomocné pomocné, o výšce lešeňové podlahy do 1,2 m</t>
  </si>
  <si>
    <t>m2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</si>
  <si>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</si>
  <si>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</si>
  <si>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</si>
  <si>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970031080R00</t>
  </si>
  <si>
    <t>Jádrové vrtání, kruhové prostupy v cihelném zdivu jádrové vrtání, do D 80 mm</t>
  </si>
  <si>
    <t>m</t>
  </si>
  <si>
    <t>801-3</t>
  </si>
  <si>
    <t>prostupy nosnými stěnami : 0,75*3+0,75*3+0,6*3</t>
  </si>
  <si>
    <t>962032641R00</t>
  </si>
  <si>
    <t>Bourání zdiva nadzákladového komínového z jakýchkoliv cihel pálených, šamotových nebo vápenopískových nad střechou, na maltu cementovou</t>
  </si>
  <si>
    <t>nebo vybourání otvorů průřezové plochy přes 4 m2 ve zdivu nadzákladovém, včetně pomocného lešení o výšce podlahy do 1900 mm a pro zatížení do 1,5 kPa  (150 kg/m2)</t>
  </si>
  <si>
    <t>0,5*0,4*1</t>
  </si>
  <si>
    <t>971033231R00</t>
  </si>
  <si>
    <t>Vybourání otvorů ve zdivu cihelném z jakýchkoliv cihel pálených_x000D_
 na jakoukoliv maltu vápenou nebo vápenocementovou, plochy do 0,0225 m2, tloušťky do 150 mm</t>
  </si>
  <si>
    <t>základovém nebo nadzákladovém,</t>
  </si>
  <si>
    <t>998011001R00</t>
  </si>
  <si>
    <t>Přesun hmot pro budovy s nosnou konstrukcí zděnou výšky do 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</si>
  <si>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</si>
  <si>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</si>
  <si>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</si>
  <si>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</si>
  <si>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713400842R00</t>
  </si>
  <si>
    <t>Odstranění tepelné izolace potrubí z vláknitých materiálů_x000D_
 s konstrukcí včetně povrchové úpravy</t>
  </si>
  <si>
    <t>800-713</t>
  </si>
  <si>
    <t>722181212RT7</t>
  </si>
  <si>
    <t>Izolace vodovodního potrubí návleková z trubic z pěnového polyetylenu, tloušťka stěny 9 mm, d 22 mm</t>
  </si>
  <si>
    <t>800-721</t>
  </si>
  <si>
    <t>Odkaz na mn. položky pořadí 27 : 4,00000</t>
  </si>
  <si>
    <t>722181212RT8</t>
  </si>
  <si>
    <t>Izolace vodovodního potrubí návleková z trubic z pěnového polyetylenu, tloušťka stěny 9 mm, d 25 mm</t>
  </si>
  <si>
    <t>722181214RT8</t>
  </si>
  <si>
    <t>Izolace vodovodního potrubí návleková z trubic z pěnového polyetylenu, tloušťka stěny 20 mm, d 25 mm</t>
  </si>
  <si>
    <t>722181212RU1</t>
  </si>
  <si>
    <t>Izolace vodovodního potrubí návleková z trubic z pěnového polyetylenu, tloušťka stěny 9 mm, d 32 mm</t>
  </si>
  <si>
    <t>Odkaz na mn. položky pořadí 29 : 22,00000</t>
  </si>
  <si>
    <t>631547213R</t>
  </si>
  <si>
    <t>pouzdro potrubní řezané; minerální vlákno; povrchová úprava Al fólie se skelnou mřížkou; vnitřní průměr 22,0 mm; tl. izolace 40,0 mm; provozní teplota  do 250 °C; tepelná vodivost (10°C) 0,0330 W/mK; tepelná vodivost (50°C) 0,037 W/mK</t>
  </si>
  <si>
    <t>SPCM</t>
  </si>
  <si>
    <t>Specifikace</t>
  </si>
  <si>
    <t>POL3_</t>
  </si>
  <si>
    <t>Odkaz na mn. položky pořadí 103 : 40,00000</t>
  </si>
  <si>
    <t>631547214R</t>
  </si>
  <si>
    <t>pouzdro potrubní řezané; minerální vlákno; povrchová úprava Al fólie se skelnou mřížkou; vnitřní průměr 28,0 mm; tl. izolace 40,0 mm; provozní teplota  do 250 °C; tepelná vodivost (10°C) 0,0330 W/mK; tepelná vodivost (50°C) 0,037 W/mK</t>
  </si>
  <si>
    <t>Odkaz na mn. položky pořadí 104 : 4,00000</t>
  </si>
  <si>
    <t>631547316R</t>
  </si>
  <si>
    <t>pouzdro potrubní řezané; minerální vlákno; povrchová úprava Al fólie se skelnou mřížkou; vnitřní průměr 42,0 mm; tl. izolace 50,0 mm; provozní teplota  do 250 °C; tepelná vodivost (10°C) 0,0330 W/mK; tepelná vodivost (50°C) 0,037 W/mK</t>
  </si>
  <si>
    <t>Odkaz na mn. položky pořadí 105 : 10,00000</t>
  </si>
  <si>
    <t>71346-3211T001</t>
  </si>
  <si>
    <t>Izolace potrubí (jednovrstvá)potrubními pouzdry s Al folií s přelepenými spoji páskou do 50mm</t>
  </si>
  <si>
    <t>Vlastní</t>
  </si>
  <si>
    <t>Indiv</t>
  </si>
  <si>
    <t>Odkaz na mn. položky pořadí 15 : 40,00000*0,95</t>
  </si>
  <si>
    <t>Odkaz na mn. položky pořadí 16 : 4,00000*0,95</t>
  </si>
  <si>
    <t>Odkaz na mn. položky pořadí 17 : 14,00000*0,95</t>
  </si>
  <si>
    <t>71346-3215T00</t>
  </si>
  <si>
    <t>Izolace ohybů (jednovrstvá)potrubními pouzdry s Al folií s přelepenými spoji páskou do 50mm</t>
  </si>
  <si>
    <t>ÚRS2016</t>
  </si>
  <si>
    <t>Odkaz na mn. položky pořadí 15 : 40,00000*0,05</t>
  </si>
  <si>
    <t>Odkaz na mn. položky pořadí 17 : 14,00000*0,05</t>
  </si>
  <si>
    <t>Odkaz na mn. položky pořadí 16 : 4,00000*0,05</t>
  </si>
  <si>
    <t>429 0002T</t>
  </si>
  <si>
    <t>Hliníková páska (AL) 50mm x 50m</t>
  </si>
  <si>
    <t>ED2017</t>
  </si>
  <si>
    <t>998713101R00</t>
  </si>
  <si>
    <t>Přesun hmot pro izolace tepelné v objektech výšky do 6 m</t>
  </si>
  <si>
    <t>50 m vodorovně</t>
  </si>
  <si>
    <t>721176101R00</t>
  </si>
  <si>
    <t>Potrubí HT připojovací vnější průměr D 32 mm, tloušťka stěny 1,8 mm, DN 30</t>
  </si>
  <si>
    <t>včetně tvarovek, objímek. Bez zednických výpomocí.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</si>
  <si>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</si>
  <si>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</si>
  <si>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</si>
  <si>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</si>
  <si>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</si>
  <si>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</si>
  <si>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</si>
  <si>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</si>
  <si>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</si>
  <si>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>722172631R00</t>
  </si>
  <si>
    <t>Potrubí z plastických hmot polypropylenové potrubí PP-R, D 20 mm, s 3,4 mm, PN 20, polyfúzně svařované, bez zednických výpomocí</t>
  </si>
  <si>
    <t>včetně tvarovek, bez zednických výpomocí</t>
  </si>
  <si>
    <t>722172632R00</t>
  </si>
  <si>
    <t>Potrubí z plastických hmot polypropylenové potrubí PP-R, D 25 mm, s 4,2 mm, PN 20, polyfúzně svařované, bez zednických výpomocí</t>
  </si>
  <si>
    <t>722172633R00</t>
  </si>
  <si>
    <t>Potrubí z plastických hmot polypropylenové potrubí PP-R, D 32 mm, s 5,4 mm, PN 20, polyfúzně svařované, bez zednických výpomocí</t>
  </si>
  <si>
    <t>722280106R00</t>
  </si>
  <si>
    <t>Tlakové zkoušky vodovodního potrubí do DN 32</t>
  </si>
  <si>
    <t>Odkaz na mn. položky pořadí 28 : 6,00000</t>
  </si>
  <si>
    <t>48466603R1</t>
  </si>
  <si>
    <t>Nádoba expanzní průtočná vodárenská s vakem, 10/4 bar</t>
  </si>
  <si>
    <t>732339102R00</t>
  </si>
  <si>
    <t>Nádoby expanzní tlakové Montáž nádob expanzních tlakových o obsahu 25 l</t>
  </si>
  <si>
    <t>soubor</t>
  </si>
  <si>
    <t>800-731</t>
  </si>
  <si>
    <t>Odkaz na mn. položky pořadí 31 : 1,00000</t>
  </si>
  <si>
    <t>48466603R2</t>
  </si>
  <si>
    <t>Průtočná armatura Flowjet 3/4" k expanzní nádobě s uzavíráním a vypouštěním</t>
  </si>
  <si>
    <t>722239102R00</t>
  </si>
  <si>
    <t>Montáž armatury závitové se dvěma závity G 3/4"</t>
  </si>
  <si>
    <t>Odkaz na mn. položky pořadí 33 : 1,00000</t>
  </si>
  <si>
    <t>722221112R00</t>
  </si>
  <si>
    <t>Kohout kulový, vypouštěcí a napouštěcí, vnější závit, mosazný, DN 15, PN 10, včetně dodávky materiálu</t>
  </si>
  <si>
    <t>722235112R00</t>
  </si>
  <si>
    <t>Kohout kulový, mosazný, vnitřní-vnitřní závit, DN 20, PN 25, včetně dodávky materiálu</t>
  </si>
  <si>
    <t>722264113R00</t>
  </si>
  <si>
    <t>Vodoměr bytový, závitový, jednovtokový, suchoběžný, DN 20, pro teplotu vody do 30°C, montáž horizontálně i vertikálně, jmenovitý průtok 1,5 m3/hod, PN 10, délka 130 mm</t>
  </si>
  <si>
    <t>722235642R00</t>
  </si>
  <si>
    <t>Klapka vodovodní, zpětná, vodorovná, mosazná, vnitřní-vnitřní závit, DN 20, PN 10, včetně dodávky materiálu</t>
  </si>
  <si>
    <t>734253114R00</t>
  </si>
  <si>
    <t>Ventil pojistný závitový 6,0 bar, mosazný, DN 15, vnitřní-vnitřní závit, včetně dodávky materiálu</t>
  </si>
  <si>
    <t>734421150R00</t>
  </si>
  <si>
    <t>Tlakoměr deformační 0-10 MPa č. 53312, D 100, včetně dodávky materiálu</t>
  </si>
  <si>
    <t>0-10Bar</t>
  </si>
  <si>
    <t>POP</t>
  </si>
  <si>
    <t>722171913R00</t>
  </si>
  <si>
    <t>Opravy vodovodního potrubí z plastových trubek ostatní práce mimo spojové svary s přidáním materiálu_x000D_
 odříznutí plastové trubky, přes D 20 do D 25 mm</t>
  </si>
  <si>
    <t>722131912R00</t>
  </si>
  <si>
    <t>Opravy vodovodního potrubí závitového vsazení odbočky do potrubí, DN 20</t>
  </si>
  <si>
    <t>722131913R00</t>
  </si>
  <si>
    <t>Opravy vodovodního potrubí závitového vsazení odbočky do potrubí, DN 25</t>
  </si>
  <si>
    <t>722172963R00</t>
  </si>
  <si>
    <t>Opravy vodovodního potrubí z plastových trubek vsazení odbočky do stávajícího plastového potrubí polyfuzí včetně T-kusu, D 25 mm</t>
  </si>
  <si>
    <t>722190901R00</t>
  </si>
  <si>
    <t>Uzavření nebo otevření vodovodního potrubí při opravě</t>
  </si>
  <si>
    <t>včetně vypuštění a napuštění,</t>
  </si>
  <si>
    <t>998722101R00</t>
  </si>
  <si>
    <t>Přesun hmot pro vnitřní vodovod v objektech výšky do 6 m</t>
  </si>
  <si>
    <t>vodorovně do 50 m</t>
  </si>
  <si>
    <t>723120804R00</t>
  </si>
  <si>
    <t>Demontáž potrubí svařovaného z trubek závitových do DN 25</t>
  </si>
  <si>
    <t>72200001</t>
  </si>
  <si>
    <t>Havarijní plynový ventil, DN 32, závit 5/4", k uzavřeni nízkotlakého (do 5 kPa) potrubního rozvodu plynu</t>
  </si>
  <si>
    <t>s možností ručního uzavření</t>
  </si>
  <si>
    <t>723239104R00</t>
  </si>
  <si>
    <t>Montáž plynovodních armatur se dvěma závity  , G 5/4"</t>
  </si>
  <si>
    <t>Odkaz na mn. položky pořadí 48 : 1,00000</t>
  </si>
  <si>
    <t>723190202R00</t>
  </si>
  <si>
    <t>Přípojka plynovodu z trubek závitových, černých, DN 15</t>
  </si>
  <si>
    <t>včetně tvarovek, bez zednických výpomocí,</t>
  </si>
  <si>
    <t>723190251R00</t>
  </si>
  <si>
    <t>Vyvedení a upevnění plynovodních výpustek nástěnka na, DN 15</t>
  </si>
  <si>
    <t>723120202R00</t>
  </si>
  <si>
    <t>Potrubí z trubek černých závitových svařovaných DN 15</t>
  </si>
  <si>
    <t>bezešvých ČSN 42 0250 a běžných ČSN 42 5710 - jakost 11353.0,</t>
  </si>
  <si>
    <t>723120206R00</t>
  </si>
  <si>
    <t>Potrubí z trubek černých závitových svařovaných DN 40</t>
  </si>
  <si>
    <t>723225113R00</t>
  </si>
  <si>
    <t>Ventil vzorkovací přímý, mosazný, vnitřní závit, DN 15, včetně dodávky materiálu</t>
  </si>
  <si>
    <t>734421150R01</t>
  </si>
  <si>
    <t>Tlakoměr deformační 0-10 MPa č. 53312, D 100</t>
  </si>
  <si>
    <t>RTS 21/ II</t>
  </si>
  <si>
    <t>0-6kPa</t>
  </si>
  <si>
    <t>vč. dodávky kondenzační smyčky, těsnění a uzávěru</t>
  </si>
  <si>
    <t>767883211RT3</t>
  </si>
  <si>
    <t>Objímka pro zavěšení potrubí dvoušroubová, pro potrubí průměru 20 - 23 mm, na kombivrut a hmoždinku, maximální doporučené zatížení v tahu 1,3 kN</t>
  </si>
  <si>
    <t>ks</t>
  </si>
  <si>
    <t>800-767</t>
  </si>
  <si>
    <t>767883211RT6</t>
  </si>
  <si>
    <t>Objímka pro zavěšení potrubí dvoušroubová, pro potrubí průměru 40 - 46 mm, na kombivrut a hmoždinku, maximální doporučené zatížení v tahu 1,3 kN</t>
  </si>
  <si>
    <t>210220401R00</t>
  </si>
  <si>
    <t xml:space="preserve">Označení svodu štítky plastovým, nebo smaltovaným,  </t>
  </si>
  <si>
    <t>723190907R00</t>
  </si>
  <si>
    <t>Opravy plynovodního potrubí doplňkové práce_x000D_
 odvzdušnění a napuštění plynového potrubí</t>
  </si>
  <si>
    <t>723190909R00</t>
  </si>
  <si>
    <t>Opravy plynovodního potrubí doplňkové práce_x000D_
 neúřední tlaková zkouška dosavadního potrubí</t>
  </si>
  <si>
    <t>7230001</t>
  </si>
  <si>
    <t>Drobný montážní materiál, D+M</t>
  </si>
  <si>
    <t>Vsuvky, šroubení, redukce...</t>
  </si>
  <si>
    <t>723190901R00</t>
  </si>
  <si>
    <t>Opravy plynovodního potrubí doplňkové práce_x000D_
 uzavření nebo otevření plynového potrubí při opravách</t>
  </si>
  <si>
    <t>998723101R00</t>
  </si>
  <si>
    <t>Přesun hmot pro vnitřní plynovod v objektech výšky do 6 m</t>
  </si>
  <si>
    <t>724311811R00</t>
  </si>
  <si>
    <t>Demontáž tlakových nádrží do 300 litrů</t>
  </si>
  <si>
    <t>EXPANZNÍ NÁDRŽ 100L : 1</t>
  </si>
  <si>
    <t>725540802R00</t>
  </si>
  <si>
    <t>Demontáž plynových ohřívačů zásobníkových 500 l</t>
  </si>
  <si>
    <t>cirkulačních,</t>
  </si>
  <si>
    <t>731200826R00</t>
  </si>
  <si>
    <t>Demontáž kotlů ocelových na kapalná a plynná paliva o výkonu přes 40 do 60 kW</t>
  </si>
  <si>
    <t>neutr</t>
  </si>
  <si>
    <t>Neutralizační zařízení vč. náplně</t>
  </si>
  <si>
    <t>K12</t>
  </si>
  <si>
    <t>Sestava 2 plyn. kodenzačních kotlů s nerezovým výměníkem a automatickým diagnostickým systémem 30kW, účinnost 109%, modulační rozsah 10-100%, s elektronicky řízeným oběhovým čerpadlem</t>
  </si>
  <si>
    <t>včetně dodávky kaskádového modulu a ekvitermního regulátoru</t>
  </si>
  <si>
    <t>K12.2</t>
  </si>
  <si>
    <t>Základní modul pro ekvitermní regulaci pro 2 topné okruhy vč dodávky 2ks čidel</t>
  </si>
  <si>
    <t>K12.1</t>
  </si>
  <si>
    <t>Teplotní čidlo pro ekvitermní regulaci</t>
  </si>
  <si>
    <t>731249125R00</t>
  </si>
  <si>
    <t>Montáž ocelových kotlů do 50 kW (100 kW) na kapalná a plynná paliva_x000D_
 přes 29 do 35 kW</t>
  </si>
  <si>
    <t>Odkaz na mn. položky pořadí 70 : 1,00000</t>
  </si>
  <si>
    <t>HVDT</t>
  </si>
  <si>
    <t>Hydraulický vyrovnávač dynamických tlaků se systémovou izolací, připojení 6/4", max průtok 5,76m3/h, odvzdušněním v horní části a vypouštěním ve spodní částí</t>
  </si>
  <si>
    <t>732349101R00</t>
  </si>
  <si>
    <t>Nádoby válcové tlakové Montáž anuloidu I - průtok 4 m3/hod</t>
  </si>
  <si>
    <t>Odkaz na mn. položky pořadí 72 : 1,00000</t>
  </si>
  <si>
    <t>48466207R</t>
  </si>
  <si>
    <t>nádrž tlaková expanzní membránová; pro topné a chladící soustavy; objem 100 l; d nádrže 480 mm; uložení: stojatý; max. přetlak do 6 bar; přetlak plynu 1,5 bar; prac. látka plyn; membrána vyměnitelná; prac. teplota do 70 °C; připojení R 1"; barva bílá, červená, šedá</t>
  </si>
  <si>
    <t>732339106R00</t>
  </si>
  <si>
    <t>Nádoby expanzní tlakové Montáž nádob expanzních tlakových o obsahu 110 l</t>
  </si>
  <si>
    <t>Odkaz na mn. položky pořadí 74 : 1,00000</t>
  </si>
  <si>
    <t>4843875353R</t>
  </si>
  <si>
    <t>ohřívač vody zásobníkový nepřímotopný stacionární, s boční přírubou; ohřev výkonným 1 nebo 2 výměníky pro TUV  z externího zdroje; objem 300 l; výška 1 579 mm; pr. 670 mm; teplosměn.plocha 1,45 m2; doba ohřevu výměníkem z 10°C na 60 °C 24 min</t>
  </si>
  <si>
    <t>724319113R00</t>
  </si>
  <si>
    <t>Tlakové nádrže stojaté montáž (tlaková nádrž ve specifikaci) o obsahu 500 l</t>
  </si>
  <si>
    <t>z černého ocelového plechu, se základním nátěrem vnitřním i vnějším,</t>
  </si>
  <si>
    <t>Odkaz na mn. položky pořadí 76 : 1,00000</t>
  </si>
  <si>
    <t xml:space="preserve">M66301.2 </t>
  </si>
  <si>
    <t>Rozdělovač pro 2 topné okruhy se systémovou izolací a konzolami</t>
  </si>
  <si>
    <t>sada</t>
  </si>
  <si>
    <t>732119192R00</t>
  </si>
  <si>
    <t>Rozdělovače a sběrače dodávka těles ve specifikaci_x000D_
 tělěs rozdělovačů a sběračů o délce 1 m, DN 125</t>
  </si>
  <si>
    <t>Odkaz na mn. položky pořadí 78 : 1,00000</t>
  </si>
  <si>
    <t>M66811.36</t>
  </si>
  <si>
    <t>Čerpadlová nesměšovaná skupina se systémovou izolací KVS7,2;, Q=1,0m3/h H=3,0m v. sl.</t>
  </si>
  <si>
    <t>M66832.30</t>
  </si>
  <si>
    <t>Čerpadlová směšovaná skupina se systémovou izolací KVS6,1;, Q=2,0m3/h H=3,0m v. sl. + servopohon</t>
  </si>
  <si>
    <t>čerp.mont</t>
  </si>
  <si>
    <t>Montáž čerpadlové skupiny</t>
  </si>
  <si>
    <t>Odkaz na mn. položky pořadí 80 : 1,00000</t>
  </si>
  <si>
    <t>Odkaz na mn. položky pořadí 81 : 1,00000</t>
  </si>
  <si>
    <t>998731101R00</t>
  </si>
  <si>
    <t>Přesun hmot pro kotelny umístěné ve výšce (hloubce) do 6 m</t>
  </si>
  <si>
    <t>731Ademont</t>
  </si>
  <si>
    <t>Demontáž odkouření, kotlů a zásobníku TV</t>
  </si>
  <si>
    <t>SCMK81B</t>
  </si>
  <si>
    <t>Kaskádový paket AXIAL pro 2 kotle se ZK; DN110/80</t>
  </si>
  <si>
    <t>-	Koncový kus kaskády se ZK - 1x</t>
  </si>
  <si>
    <t>-	Trubkový díl s 87° odbočkou a ZK - 1x</t>
  </si>
  <si>
    <t>-	Trubka s hrdlem 0,25m - 2x</t>
  </si>
  <si>
    <t>-	Revizní T-kus s odtokem - 1x</t>
  </si>
  <si>
    <t>-	Sifon Zeus (pro přetlak) - 1x</t>
  </si>
  <si>
    <t>-	Hadice pro odvod kondenzátu 1bm</t>
  </si>
  <si>
    <t>PBRM01</t>
  </si>
  <si>
    <t>Trubka s hrdlem; 0,25m; černá; DN110</t>
  </si>
  <si>
    <t>PBSB91</t>
  </si>
  <si>
    <t>Koleno 87°; černá; DN110</t>
  </si>
  <si>
    <t>PBRM11</t>
  </si>
  <si>
    <t>Trubka s hrdlem; 0,5m; černá; DN110</t>
  </si>
  <si>
    <t>PBRB91</t>
  </si>
  <si>
    <t>Revizní koleno 87°; černá; DN110</t>
  </si>
  <si>
    <t>731Amont</t>
  </si>
  <si>
    <t>Montáž odkouření</t>
  </si>
  <si>
    <t>998731101R01</t>
  </si>
  <si>
    <t>Přesun hmot pro kotelny, výšky do 6 m</t>
  </si>
  <si>
    <t>731Bdemont</t>
  </si>
  <si>
    <t>Demontáž komínové vložky</t>
  </si>
  <si>
    <t>PBTU12</t>
  </si>
  <si>
    <t>Patní koleno 87° s kotv. redukované; černá; DN110/125</t>
  </si>
  <si>
    <t>PBRM22</t>
  </si>
  <si>
    <t>Trubka s hrdlem; 2m; černá; DN125</t>
  </si>
  <si>
    <t>PBRM12</t>
  </si>
  <si>
    <t>Trubka s hrdlem; 1m; černá; DN125</t>
  </si>
  <si>
    <t>PPSAS2</t>
  </si>
  <si>
    <t>Komínová plast. hlavice (komplet), černá; DN125</t>
  </si>
  <si>
    <t>ZUSF05</t>
  </si>
  <si>
    <t>ZUB Silikonové mazivo 50g</t>
  </si>
  <si>
    <t>PPFR60</t>
  </si>
  <si>
    <t>Distanční objímka univerzální, d125 – 6 ks</t>
  </si>
  <si>
    <t>731Bmont</t>
  </si>
  <si>
    <t>Montáž montáž komínu</t>
  </si>
  <si>
    <t>733110806R00</t>
  </si>
  <si>
    <t>Demontáž potrubí z ocelových trubek závitových přes 15 do DN 32</t>
  </si>
  <si>
    <t>733110808R00</t>
  </si>
  <si>
    <t>Demontáž potrubí z ocelových trubek závitových přes 32 do DN 50</t>
  </si>
  <si>
    <t>733151114R00</t>
  </si>
  <si>
    <t>Potrubí z trubek ocelových vně pozinkovaných pro průmysl spojované lisováním vnější průměr D 22 mm, tl. stěny 1,5 mm</t>
  </si>
  <si>
    <t>733151115R00</t>
  </si>
  <si>
    <t>Potrubí z trubek ocelových vně pozinkovaných pro průmysl spojované lisováním vnější průměr D 28 mm, tl. stěny 1,5 mm</t>
  </si>
  <si>
    <t>733151117R00</t>
  </si>
  <si>
    <t>Potrubí z trubek ocelových vně pozinkovaných pro průmysl spojované lisováním vnější průměr D 42 mm, tl. stěny 1,5 mm</t>
  </si>
  <si>
    <t>733190106R00</t>
  </si>
  <si>
    <t>Tlakové zkoušky potrubí ocelových závitových, plastových, měděných do DN 32</t>
  </si>
  <si>
    <t>733190107R00</t>
  </si>
  <si>
    <t>Tlakové zkoušky potrubí ocelových závitových, plastových, měděných přes DN 32 do DN 40</t>
  </si>
  <si>
    <t>998733101R00</t>
  </si>
  <si>
    <t>Přesun hmot pro rozvody potrubí v objektech výšky do 6 m</t>
  </si>
  <si>
    <t>734293223R00</t>
  </si>
  <si>
    <t>Filtr mosazný, DN 25, PN 20, vnitřní-vnitřní závit, včetně dodávky materiálu</t>
  </si>
  <si>
    <t>5512001875R</t>
  </si>
  <si>
    <t>filtr magnetický, černý, s cyklónovou vložkou; PN 3; provozní teplota  0 až 90 °C; 1" F x 1" F; max. průtok 2,13 m3/hod</t>
  </si>
  <si>
    <t>734209115R00</t>
  </si>
  <si>
    <t>Montáž závitové armatury se dvěma závity, G 1", bez dodávky materiálu</t>
  </si>
  <si>
    <t>Odkaz na mn. položky pořadí 111 : 2,00000</t>
  </si>
  <si>
    <t>734233111R00</t>
  </si>
  <si>
    <t>Kohout kulový, mosazný, DN 15, PN 25, vnitřní-vnitřní, včetně dodávky materiálu</t>
  </si>
  <si>
    <t>734233112R00</t>
  </si>
  <si>
    <t>Kohout kulový, mosazný, DN 20, PN 25, vnitřní-vnitřní, včetně dodávky materiálu</t>
  </si>
  <si>
    <t>734233113R00</t>
  </si>
  <si>
    <t>Kohout kulový, mosazný, DN 25, PN 25, vnitřní-vnitřní, včetně dodávky materiálu</t>
  </si>
  <si>
    <t>734233115R00</t>
  </si>
  <si>
    <t>Kohout kulový, mosazný, DN 40, PN 25, vnitřní-vnitřní, včetně dodávky materiálu</t>
  </si>
  <si>
    <t>734293225R00</t>
  </si>
  <si>
    <t>Filtr mosazný, DN 40, PN 20, vnitřní-vnitřní závit, včetně dodávky materiálu</t>
  </si>
  <si>
    <t>734243413R00</t>
  </si>
  <si>
    <t>Klapka zpětná, mosazná, DN 25, PN 10, vnitřní-vnitřní závit, včetně dodávky materiálu</t>
  </si>
  <si>
    <t>734213112R00</t>
  </si>
  <si>
    <t>Ventil automatický, odvzdušňovací, mosazný, PN 10, DN 15, včetně dodávky materiálu</t>
  </si>
  <si>
    <t>734293312R00</t>
  </si>
  <si>
    <t>Kohout kulový, napouštěcí a vypouštěcí, mosazný, DN 15, PN 10, včetně dodávky materiálu</t>
  </si>
  <si>
    <t>734413122R00</t>
  </si>
  <si>
    <t>Teploměr s jímkou D 63 mm, délka jímky 50 mm, T = 0 až 120°C, včetně dodávky materiálu</t>
  </si>
  <si>
    <t>0-600kPa</t>
  </si>
  <si>
    <t>5511001838R</t>
  </si>
  <si>
    <t>filtr závitový pro pitnou a užitkovou vodu; 1/2"; PN 16; T 5 až 30 °C; závit vnější - vnější</t>
  </si>
  <si>
    <t>6811205</t>
  </si>
  <si>
    <t>Oddělovací člen s kontaktním vodoměrem pro přímé doplňování z rozvodu pitné vody do topných soustav, DN15</t>
  </si>
  <si>
    <t>6811201</t>
  </si>
  <si>
    <t>Pouzdro pro změkčovací patrony pro doplňovací systém vytápění</t>
  </si>
  <si>
    <t>6811800</t>
  </si>
  <si>
    <t>Změkčovací patrona</t>
  </si>
  <si>
    <t>9127968</t>
  </si>
  <si>
    <t>Elektronický vodoměr pro kontrolu zbývající kapacity změkčovací armatury, a kontrolu doplňovaného množství.</t>
  </si>
  <si>
    <t>734209113R00</t>
  </si>
  <si>
    <t>Montáž závitové armatury se dvěma závity, G 1/2", bez dodávky materiálu</t>
  </si>
  <si>
    <t>Odkaz na mn. položky pořadí 123 : 1,00000</t>
  </si>
  <si>
    <t>Odkaz na mn. položky pořadí 124 : 1,00000</t>
  </si>
  <si>
    <t>Odkaz na mn. položky pořadí 125 : 1,00000</t>
  </si>
  <si>
    <t>Odkaz na mn. položky pořadí 127 : 1,00000</t>
  </si>
  <si>
    <t>734253113R00</t>
  </si>
  <si>
    <t>Ventil pojistný závitový 3,0 bar, mosazný, DN 15, vnitřní-vnitřní závit, včetně dodávky materiálu</t>
  </si>
  <si>
    <t>734001</t>
  </si>
  <si>
    <t>998734101R00</t>
  </si>
  <si>
    <t>Přesun hmot pro armatury v objektech výšky do 6 m</t>
  </si>
  <si>
    <t>735494811R01</t>
  </si>
  <si>
    <t>Vypuštění vody z otopných těles</t>
  </si>
  <si>
    <t>735191910R00</t>
  </si>
  <si>
    <t>Ostatní opravy otopných těles napuštění vody do otopného systému včetně potrubí (bez kotle a ohříváků)_x000D_
 otopných těles</t>
  </si>
  <si>
    <t>735191905R00</t>
  </si>
  <si>
    <t>Ostatní opravy otopných těles odvzdušnění _x000D_
 otopných těles</t>
  </si>
  <si>
    <t>767883211RT4</t>
  </si>
  <si>
    <t>Objímka pro zavěšení potrubí dvoušroubová, pro potrubí průměru 25 - 30 mm, na kombivrut a hmoždinku, maximální doporučené zatížení v tahu 1,3 kN</t>
  </si>
  <si>
    <t>767883211RT5</t>
  </si>
  <si>
    <t>Objímka pro zavěšení potrubí dvoušroubová, pro potrubí průměru 31 - 38 mm, na kombivrut a hmoždinku, maximální doporučené zatížení v tahu 1,3 kN</t>
  </si>
  <si>
    <t>767883211RT7</t>
  </si>
  <si>
    <t>Objímka pro zavěšení potrubí dvoušroubová, pro potrubí průměru 48 - 54 mm, na kombivrut a hmoždinku, maximální doporučené zatížení v tahu 1,3 kN</t>
  </si>
  <si>
    <t>998767101R00</t>
  </si>
  <si>
    <t>Přesun hmot pro kovové stavební doplňk. konstrukce v objektech výšky do 6 m</t>
  </si>
  <si>
    <t>783424140R00</t>
  </si>
  <si>
    <t>Nátěry potrubí a armatur syntetické potrubí, do DN 50 mm, dvojnásobné se základním nátěrem</t>
  </si>
  <si>
    <t>800-783</t>
  </si>
  <si>
    <t>na vzduchu schnoucí</t>
  </si>
  <si>
    <t>784195112R00</t>
  </si>
  <si>
    <t>Malby z malířských směsí hlinkových,  , bělost 77 %, dvojnásobné</t>
  </si>
  <si>
    <t>800-784</t>
  </si>
  <si>
    <t>979082111R00</t>
  </si>
  <si>
    <t>Vnitrostaveništní doprava suti a vybouraných hmot do 10 m</t>
  </si>
  <si>
    <t>Odkaz na dem. hmot. položky pořadí 6 : 0,05695</t>
  </si>
  <si>
    <t>Odkaz na dem. hmot. položky pořadí 7 : 0,33420</t>
  </si>
  <si>
    <t>Odkaz na dem. hmot. položky pořadí 8 : 0,01200</t>
  </si>
  <si>
    <t>Odkaz na dem. hmot. položky pořadí 10 : 0,14430</t>
  </si>
  <si>
    <t>Odkaz na dem. hmot. položky pořadí 26 : 0,01065</t>
  </si>
  <si>
    <t>Odkaz na dem. hmot. položky pořadí 47 : 0,01290</t>
  </si>
  <si>
    <t>Odkaz na dem. hmot. položky pořadí 64 : 0,11700</t>
  </si>
  <si>
    <t>Odkaz na dem. hmot. položky pořadí 65 : 0,31200</t>
  </si>
  <si>
    <t>Odkaz na dem. hmot. položky pořadí 66 : 0,71250</t>
  </si>
  <si>
    <t>Odkaz na dem. hmot. položky pořadí 84 : 0,01000</t>
  </si>
  <si>
    <t>Odkaz na dem. hmot. položky pořadí 92 : 0,02000</t>
  </si>
  <si>
    <t>Odkaz na dem. hmot. položky pořadí 101 : 0,02560</t>
  </si>
  <si>
    <t>Odkaz na dem. hmot. položky pořadí 102 : 0,05320</t>
  </si>
  <si>
    <t>979082121R00</t>
  </si>
  <si>
    <t>Vnitrostaveništní doprava suti a vybouraných hmot příplatek k ceně za každých dalších 5 m</t>
  </si>
  <si>
    <t>Odkaz na mn. položky pořadí 143 : 1,82130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</si>
  <si>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</si>
  <si>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</si>
  <si>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</si>
  <si>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</si>
  <si>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Odkaz na mn. položky pořadí 145 : 1,82130*7</t>
  </si>
  <si>
    <t>979990101R00</t>
  </si>
  <si>
    <t>Poplatek za skládku směsi betonu a cihel do 30x30 cm, skupina 17 01 01 a 17 01 02 z Katalogu odpadů</t>
  </si>
  <si>
    <t>979990144R00</t>
  </si>
  <si>
    <t>Poplatek za skládku minerální vata, skupina 17 06 04 z Katalogu odpadů</t>
  </si>
  <si>
    <t>979990163R00</t>
  </si>
  <si>
    <t>Poplatek za skládku plast+sklo, skupina 17 09 04 z Katalogu odpadů</t>
  </si>
  <si>
    <t>979990163R01</t>
  </si>
  <si>
    <t>Poplatek za uložení suti - ostatní</t>
  </si>
  <si>
    <t>Kov bude prodán investorem</t>
  </si>
  <si>
    <t>722290234R00</t>
  </si>
  <si>
    <t>Proplach a dezinfekce vodovodního potrubí do DN 80</t>
  </si>
  <si>
    <t>Odkaz na mn. položky pořadí 30 : 32,00000</t>
  </si>
  <si>
    <t>VRN 001</t>
  </si>
  <si>
    <t>Uvedení do provozu a zaškolení obsluhy</t>
  </si>
  <si>
    <t>v potřebném rozsahu. Počet vyhotovení bude stanoven zadavatelem.</t>
  </si>
  <si>
    <t>Součástí obsahu budou mimo jiné:</t>
  </si>
  <si>
    <t>-revizní zpráva tlakových nádob</t>
  </si>
  <si>
    <t>-protokoly o tlakových zkouškách</t>
  </si>
  <si>
    <t>-protokoly o zaregulování systému</t>
  </si>
  <si>
    <t>-protokol o předání a převzetí zařízení</t>
  </si>
  <si>
    <t>VRN 002</t>
  </si>
  <si>
    <t>Rozbor kvality vody vnitřního vodovodu</t>
  </si>
  <si>
    <t>VRN 003</t>
  </si>
  <si>
    <t>Revize tlakových nádob</t>
  </si>
  <si>
    <t>VRN 004</t>
  </si>
  <si>
    <t>Revize spalinové cesty</t>
  </si>
  <si>
    <t>VRN 005</t>
  </si>
  <si>
    <t>Revize vnitřního plynovodu</t>
  </si>
  <si>
    <t>VRN 006</t>
  </si>
  <si>
    <t>Hzs-zkousky v ramci montaz.praci, zkouška provozní (dilatační a topná)</t>
  </si>
  <si>
    <t>Celkové odzkoušení topného zařízení a topná zkouška dle ČSN 06 0310 v délce trvání 72hodin</t>
  </si>
  <si>
    <t>O provedených zkouškách bude vystaven protokol a zařízení předáno uživateli včetně zaškolení obsluhy.</t>
  </si>
  <si>
    <t>Topná zkouška pro určení,k terá tělesa jsou připojena na jaký okruh</t>
  </si>
  <si>
    <t>VRN 007</t>
  </si>
  <si>
    <t>Provozní řád</t>
  </si>
  <si>
    <t>SUM</t>
  </si>
  <si>
    <t>Vyhotovení všech potřebných přejímacích podkladů pro převzetí zařízení</t>
  </si>
  <si>
    <t>Před odzkoušením musí být zařízení propláchnuto, vyčištěny lapače kalu.</t>
  </si>
  <si>
    <t>END</t>
  </si>
  <si>
    <t>PC</t>
  </si>
  <si>
    <t>Jistič 1f, 230VAC, 16B/1, Icu=10kA, pro dozbrojení stávajícího rozvaděče silnoproudu</t>
  </si>
  <si>
    <t>R-položka</t>
  </si>
  <si>
    <t>POL12_0</t>
  </si>
  <si>
    <t>34121550R</t>
  </si>
  <si>
    <t>kabel JYTY; sdělovací; pevné uložení vnitřní; Cu jádra holá; počet žil 2; jmen.prům.jádra 1,00 mm; teplota použití do 70 °C; barva pláště šedá</t>
  </si>
  <si>
    <t>POL3_0</t>
  </si>
  <si>
    <t>34121554R</t>
  </si>
  <si>
    <t>kabel JYTY; sdělovací; pevné uložení vnitřní; Cu jádra holá; počet žil 4; jmen.prům.jádra 1,00 mm; teplota použití do 70 °C; barva pláště šedá</t>
  </si>
  <si>
    <t>Šňůra lehká s Cu jádrem CYSY H05 VV-F 3G1 mm2</t>
  </si>
  <si>
    <t>POL12_1</t>
  </si>
  <si>
    <t>Šňůra lehká s Cu jádrem CYSY H05 VV-F 4G1 mm2</t>
  </si>
  <si>
    <t>Kabel silový s Cu jádrem CYKY 3Cx2,5 mm2</t>
  </si>
  <si>
    <t>341-40966</t>
  </si>
  <si>
    <t>Vodič silový CYa zelenožlutý 6,00 mm2</t>
  </si>
  <si>
    <t>POL1_1</t>
  </si>
  <si>
    <t>Zásuvka nástěnná, 230 V AC/16A, provedení do vlhka</t>
  </si>
  <si>
    <t>Svorky na  potrubí - ochr. pospojováním vč. Cu pásku</t>
  </si>
  <si>
    <t>34571051R</t>
  </si>
  <si>
    <t>trubka ohebná, elektroinstalační; mat. PE není samozhášivý; vnější pr.= 28,5 mm; vnitřní pr.= 22,9 mm; mech.odolnost nízká; mezní hodnota zatížení 320 N/5 cm; teplot.rozsah -25 až 90 °C; stupeň hořlavosti A1; použití: pro přímé zalévání při monolitické betonáži nebo pod omítku</t>
  </si>
  <si>
    <t>345-71425</t>
  </si>
  <si>
    <t>Krabice elektroinstalační plastová 110x110x50mm s víčkem</t>
  </si>
  <si>
    <t>Vypínač osvětlení, nástěnný,  230 V AC, provedení do vlhka, řazení č.6</t>
  </si>
  <si>
    <t>Zářivkové těleso průmyslové, IP54, 2x52W, vč.startérů a trubic</t>
  </si>
  <si>
    <t>345-71814</t>
  </si>
  <si>
    <t>Korýtko elektroinstalační kovové 50x50mm, povrch. úprava zinkováním vč.úchytů, délka modulu 2,5m</t>
  </si>
  <si>
    <t>345-72109</t>
  </si>
  <si>
    <t>Lišta vkládací z PVC délka 3 m  LV 24x22</t>
  </si>
  <si>
    <t>345-72120</t>
  </si>
  <si>
    <t>Lišta vkládací z PVC délka 3 m  LV 40x20</t>
  </si>
  <si>
    <t>Hmoždinka 8x40mm, vrut</t>
  </si>
  <si>
    <t>Ekvipotenciální svorkovnice nástěnná, PE, vč. krytu</t>
  </si>
  <si>
    <t>Pásek vázací, stahovací, 300mm x 5mm, UV odolný</t>
  </si>
  <si>
    <t>Pomocný montážní a spojovací materiál nespecifikovaný, komplet</t>
  </si>
  <si>
    <t>Vnitřní štuková omítka, připravená k použití, kbelík 14 kg</t>
  </si>
  <si>
    <t>Dod.strojní</t>
  </si>
  <si>
    <t>Snímač venkovní teploty ze sortimentu dod. kotlů ( MaR pouze instalaci + zapojení)</t>
  </si>
  <si>
    <t xml:space="preserve">dod. strojní : </t>
  </si>
  <si>
    <t>Snímač  teploty ze sortimentu dod. kotlů ( MaR pouze instalaci + zapojení)</t>
  </si>
  <si>
    <t>Servopohon otočný , typ 230V AC, 3 bod. ovládání ( MaR pouze instalaci + zapojení)</t>
  </si>
  <si>
    <t>Snímač úniku plynu, 2stupňový (10% a 20% DMV zemního plynu), napájení 230 V AC,2x výstupní kontakt,, volba  paměti propojkou, , napájení 230 V AC</t>
  </si>
  <si>
    <t>Bezpečnostní tlačítko vč. krabice pro montáž na stěnu a výstražného štítku, 1 x spín.kontakt,, aretované, 230V AC/6A, IP 54</t>
  </si>
  <si>
    <t>Termostat příložný na potrubí, 30-90°C, nastavení pod krytem, kontakt 230V AC/6A, NO/NC</t>
  </si>
  <si>
    <t>El.ovládaný uzávěr plynu, ovl. 230 V AC ( MaR pouze zapojení)</t>
  </si>
  <si>
    <t>Nezávislý detektor CO, bateriové napájení, rozsah 0-999 ppm,  s integrovaným displejem a sirénou 84, dB</t>
  </si>
  <si>
    <t>Rozvaděč nástěnný plastový 700x500x245 vč.  MP,  plné dveře, IP54,</t>
  </si>
  <si>
    <t>Vypínač 1 pólový, otočný, montáž do panelu,230V/25A, vč.krytu svorek</t>
  </si>
  <si>
    <t>Jistič 1f, 230VAC, 10C/1, Icu=10kA</t>
  </si>
  <si>
    <t>Jistič 1f, 230VAC, 2C/1, Icu=10kA</t>
  </si>
  <si>
    <t>Jistič 1f, 230VAC, 6C/1, Icu=10kA</t>
  </si>
  <si>
    <t>Jistič 1f, 230VAC, 10B/1, Icu=10kA</t>
  </si>
  <si>
    <t>Pracovní spoušť jističe, ovl. 230 V AC</t>
  </si>
  <si>
    <t>Kombinovaný jistič, proudový chránič 10A/C/0,03A</t>
  </si>
  <si>
    <t>Relé 4PAR vč. patice, ovl. 230 V AC, přepínací kontakty 230V/6A, LED ukazatel stavu</t>
  </si>
  <si>
    <t>Stykač instalační, Ovl.230V AC, 2xNO, 230VAC,  In 25A/AC1</t>
  </si>
  <si>
    <t>Kontrolka do panelu, Žlutá LED, 230 V AC</t>
  </si>
  <si>
    <t>Svorka šroubová, řadová, do 2,5mm2, In=16A, Un=400V, montáž na DIN lištu</t>
  </si>
  <si>
    <t>Můstek ŽZ - PE potenciály, na DIN, kap. 10 kabelů 4mm2</t>
  </si>
  <si>
    <t>Můstek modrý -  N potenciály, na DIN. kap. 10 kabelů 4mm2</t>
  </si>
  <si>
    <t>Kabelové průchodky plastové, PG 11, vč. matice</t>
  </si>
  <si>
    <t>Popisky rozvaděče, papír. fólie + krycí transparentní fólie, samolepící</t>
  </si>
  <si>
    <t>Spojovací materiál CYa 1,5mm2</t>
  </si>
  <si>
    <t>Kovová DIN lišta pro montáž spotřebičů, povrch. úprava Zn, perforovaná</t>
  </si>
  <si>
    <t>Plastový žlab pro mont. kabeláže  do rozvaděče, perforovaný, 40x40mm</t>
  </si>
  <si>
    <t>Bezpečné odpojení  a demontáž stávající rozvodnice a rozvodů technologického silnoproudu v kotelně,, demontáž stávajícího osvětlení, odvoz k ekologické likvidaci</t>
  </si>
  <si>
    <t>hod.</t>
  </si>
  <si>
    <t>Pomocné zednické práce - finální zapravení drážky kabelu hl. přívodu v chodbě.</t>
  </si>
  <si>
    <t>Odzkoušení funkce zabezpečovacích prvků, spolupráce s technikem kotlů, vystavení protokolů</t>
  </si>
  <si>
    <t>Vypracování projektu skutečného provedení</t>
  </si>
  <si>
    <t>Výchozí revize elektro +  vypracování zprávy</t>
  </si>
  <si>
    <t>VRN, doprava</t>
  </si>
  <si>
    <t>DodStrojní</t>
  </si>
  <si>
    <t>Parametrování  regulace kotlů- tj. 2x kotel, oživení  a zaregulování kaskády kotlů, větve vytápění, a ohřevu TV</t>
  </si>
  <si>
    <t>Vyhledání připojovacího místa, instalace jističe 1f do stávajícího rozvaděče silnoproudu, připojení, vývodu pro kotelnu</t>
  </si>
  <si>
    <t>210860201R00</t>
  </si>
  <si>
    <t>Kabel speciální JYTY s Al 2 x 1 mm volně uložený</t>
  </si>
  <si>
    <t>POL1_9</t>
  </si>
  <si>
    <t>210860202R00</t>
  </si>
  <si>
    <t>Kabel speciální JYTY s Al 4 x 1 mm volně uložený</t>
  </si>
  <si>
    <t>Šňůra  CYSY 3x1 mm2 volně uložená</t>
  </si>
  <si>
    <t>Šňůra  CYSY 4x1 mm2 volně uložená</t>
  </si>
  <si>
    <t>Kabel CYKY 3Cx2,5 mm2 volně uložený</t>
  </si>
  <si>
    <t>Kabel CYKY 3Cx2,5 mm2 pevně uložený pod omítkou</t>
  </si>
  <si>
    <t>210800507R00</t>
  </si>
  <si>
    <t>Vodič CYA 6 mm2/zž</t>
  </si>
  <si>
    <t>Mtž zásuvky 1f, nástěnné vč. zapojení</t>
  </si>
  <si>
    <t>210010043R00</t>
  </si>
  <si>
    <t>Trubka ohebná 2323/LPE-1, uložená pevně, 23 mm</t>
  </si>
  <si>
    <t>Mtž vypínače, nástěnné provedení, řazení č.6 vč. zapojení</t>
  </si>
  <si>
    <t>Mtž kompletace zářivkového svítidla, instalace na strop</t>
  </si>
  <si>
    <t>210020132R00</t>
  </si>
  <si>
    <t>Rošt kabelový pro volné/pevné uložení</t>
  </si>
  <si>
    <t>Mtž lišta vkládací s víčkem š -20mm, Hmoždinkami natloukacími do cihlové zdi</t>
  </si>
  <si>
    <t>Mtž lišta vkládací s víčkem š -40mm, Hmoždinkami natloukacími do cihlové zdi</t>
  </si>
  <si>
    <t>Montáž výzbroje MaR dle specifikace a výkresu, kusové zkoušky,  vystavení protokolů</t>
  </si>
  <si>
    <t>210220321R00</t>
  </si>
  <si>
    <t>Svorka na potrubí uzemňovací, včetně Cu pásku</t>
  </si>
  <si>
    <t>Montáž a zapojení ekvipotenciální svorkovnice EPS2 vč. Krytu</t>
  </si>
  <si>
    <t>220261622R00</t>
  </si>
  <si>
    <t>Osazení hmoždinky 8 mm v cihelné zdi</t>
  </si>
  <si>
    <t>460680022RT1</t>
  </si>
  <si>
    <t>Průraz do 60 mm, stěna cihlová 300 mm</t>
  </si>
  <si>
    <t>MTZ rozvaděče MaR na stěnu</t>
  </si>
  <si>
    <t>MTZ čidel a poruch. snímačů MaR</t>
  </si>
  <si>
    <t>MTZ a zapojení servopohonů</t>
  </si>
  <si>
    <t>MTZ  zapojení čerpadel  1f</t>
  </si>
  <si>
    <t>MTZ  zapojení HUP, připojení napájení přes patici</t>
  </si>
  <si>
    <t>Zapojení  svorkovnic kotlů vč. odkrytování a zakrytování</t>
  </si>
  <si>
    <t>210100001R00</t>
  </si>
  <si>
    <t>Ukončení vodičů v rozvaděči  + zapojení do 2,5 mm2</t>
  </si>
  <si>
    <t>město Uherský Brod</t>
  </si>
  <si>
    <t>Masarykovo nám. 100</t>
  </si>
  <si>
    <t>688 01</t>
  </si>
  <si>
    <t xml:space="preserve"> Uherský Brod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</si>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</sst>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sheetProtection algorithmName="SHA-512" hashValue="XGOegxKQ6cJzAtAZnT9zfkQGIZT/Qt2yfVAxPnYzLd5ujiZzCZc0M7bBocMgBgdDAIi6WZbhe4mLkbwpZNQgxA==" saltValue="DrLcD7QsjsGXHThlSymTk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5"/>
  <sheetViews>
    <sheetView showGridLines="0" topLeftCell="B11" zoomScaleNormal="100" zoomScaleSheetLayoutView="75" workbookViewId="0">
      <selection activeCell="E13" sqref="E13:G1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5" t="s">
        <v>41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 x14ac:dyDescent="0.2">
      <c r="A2" s="2"/>
      <c r="B2" s="74" t="s">
        <v>22</v>
      </c>
      <c r="C2" s="75"/>
      <c r="D2" s="76" t="s">
        <v>43</v>
      </c>
      <c r="E2" s="194" t="s">
        <v>44</v>
      </c>
      <c r="F2" s="195"/>
      <c r="G2" s="195"/>
      <c r="H2" s="195"/>
      <c r="I2" s="195"/>
      <c r="J2" s="196"/>
      <c r="O2" s="1"/>
    </row>
    <row r="3" spans="1:15" ht="27" hidden="1" customHeight="1" x14ac:dyDescent="0.2">
      <c r="A3" s="2"/>
      <c r="B3" s="77"/>
      <c r="C3" s="75"/>
      <c r="D3" s="78"/>
      <c r="E3" s="197"/>
      <c r="F3" s="198"/>
      <c r="G3" s="198"/>
      <c r="H3" s="198"/>
      <c r="I3" s="198"/>
      <c r="J3" s="199"/>
    </row>
    <row r="4" spans="1:15" ht="23.25" customHeight="1" x14ac:dyDescent="0.2">
      <c r="A4" s="2"/>
      <c r="B4" s="79"/>
      <c r="C4" s="80"/>
      <c r="D4" s="81"/>
      <c r="E4" s="207"/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42</v>
      </c>
      <c r="D5" s="211" t="s">
        <v>691</v>
      </c>
      <c r="E5" s="212"/>
      <c r="F5" s="212"/>
      <c r="G5" s="212"/>
      <c r="H5" s="18" t="s">
        <v>40</v>
      </c>
      <c r="I5" s="22">
        <v>291463</v>
      </c>
      <c r="J5" s="8"/>
    </row>
    <row r="6" spans="1:15" ht="15.75" customHeight="1" x14ac:dyDescent="0.2">
      <c r="A6" s="2"/>
      <c r="B6" s="28"/>
      <c r="C6" s="54"/>
      <c r="D6" s="213" t="s">
        <v>692</v>
      </c>
      <c r="E6" s="214"/>
      <c r="F6" s="214"/>
      <c r="G6" s="214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 t="s">
        <v>693</v>
      </c>
      <c r="E7" s="215" t="s">
        <v>694</v>
      </c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82" t="s">
        <v>45</v>
      </c>
      <c r="H8" s="18" t="s">
        <v>40</v>
      </c>
      <c r="I8" s="85" t="s">
        <v>49</v>
      </c>
      <c r="J8" s="8"/>
    </row>
    <row r="9" spans="1:15" ht="15.75" hidden="1" customHeight="1" x14ac:dyDescent="0.2">
      <c r="A9" s="2"/>
      <c r="B9" s="2"/>
      <c r="D9" s="82" t="s">
        <v>46</v>
      </c>
      <c r="H9" s="18" t="s">
        <v>34</v>
      </c>
      <c r="I9" s="85" t="s">
        <v>50</v>
      </c>
      <c r="J9" s="8"/>
    </row>
    <row r="10" spans="1:15" ht="15.75" hidden="1" customHeight="1" x14ac:dyDescent="0.2">
      <c r="A10" s="2"/>
      <c r="B10" s="35"/>
      <c r="C10" s="55"/>
      <c r="D10" s="84" t="s">
        <v>48</v>
      </c>
      <c r="E10" s="83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1"/>
      <c r="E11" s="201"/>
      <c r="F11" s="201"/>
      <c r="G11" s="201"/>
      <c r="H11" s="18" t="s">
        <v>40</v>
      </c>
      <c r="I11" s="87"/>
      <c r="J11" s="8"/>
    </row>
    <row r="12" spans="1:15" ht="15.75" customHeight="1" x14ac:dyDescent="0.2">
      <c r="A12" s="2"/>
      <c r="B12" s="28"/>
      <c r="C12" s="54"/>
      <c r="D12" s="206"/>
      <c r="E12" s="206"/>
      <c r="F12" s="206"/>
      <c r="G12" s="206"/>
      <c r="H12" s="18" t="s">
        <v>34</v>
      </c>
      <c r="I12" s="87"/>
      <c r="J12" s="8"/>
    </row>
    <row r="13" spans="1:15" ht="15.75" customHeight="1" x14ac:dyDescent="0.2">
      <c r="A13" s="2"/>
      <c r="B13" s="29"/>
      <c r="C13" s="55"/>
      <c r="D13" s="86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200"/>
      <c r="F15" s="200"/>
      <c r="G15" s="202"/>
      <c r="H15" s="202"/>
      <c r="I15" s="202" t="s">
        <v>29</v>
      </c>
      <c r="J15" s="203"/>
    </row>
    <row r="16" spans="1:15" ht="23.25" customHeight="1" x14ac:dyDescent="0.2">
      <c r="A16" s="140" t="s">
        <v>24</v>
      </c>
      <c r="B16" s="38" t="s">
        <v>24</v>
      </c>
      <c r="C16" s="60"/>
      <c r="D16" s="61"/>
      <c r="E16" s="191"/>
      <c r="F16" s="192"/>
      <c r="G16" s="191"/>
      <c r="H16" s="192"/>
      <c r="I16" s="191">
        <f>SUMIF(F55:F81,A16,I55:I81)+SUMIF(F55:F81,"PSU",I55:I81)</f>
        <v>0</v>
      </c>
      <c r="J16" s="193"/>
    </row>
    <row r="17" spans="1:10" ht="23.25" customHeight="1" x14ac:dyDescent="0.2">
      <c r="A17" s="140" t="s">
        <v>25</v>
      </c>
      <c r="B17" s="38" t="s">
        <v>25</v>
      </c>
      <c r="C17" s="60"/>
      <c r="D17" s="61"/>
      <c r="E17" s="191"/>
      <c r="F17" s="192"/>
      <c r="G17" s="191"/>
      <c r="H17" s="192"/>
      <c r="I17" s="191">
        <f>SUMIF(F55:F81,A17,I55:I81)</f>
        <v>0</v>
      </c>
      <c r="J17" s="193"/>
    </row>
    <row r="18" spans="1:10" ht="23.25" customHeight="1" x14ac:dyDescent="0.2">
      <c r="A18" s="140" t="s">
        <v>26</v>
      </c>
      <c r="B18" s="38" t="s">
        <v>26</v>
      </c>
      <c r="C18" s="60"/>
      <c r="D18" s="61"/>
      <c r="E18" s="191"/>
      <c r="F18" s="192"/>
      <c r="G18" s="191"/>
      <c r="H18" s="192"/>
      <c r="I18" s="191">
        <f>SUMIF(F55:F81,A18,I55:I81)</f>
        <v>0</v>
      </c>
      <c r="J18" s="193"/>
    </row>
    <row r="19" spans="1:10" ht="23.25" customHeight="1" x14ac:dyDescent="0.2">
      <c r="A19" s="140" t="s">
        <v>121</v>
      </c>
      <c r="B19" s="38" t="s">
        <v>27</v>
      </c>
      <c r="C19" s="60"/>
      <c r="D19" s="61"/>
      <c r="E19" s="191"/>
      <c r="F19" s="192"/>
      <c r="G19" s="191"/>
      <c r="H19" s="192"/>
      <c r="I19" s="191">
        <f>SUMIF(F55:F81,A19,I55:I81)</f>
        <v>0</v>
      </c>
      <c r="J19" s="193"/>
    </row>
    <row r="20" spans="1:10" ht="23.25" customHeight="1" x14ac:dyDescent="0.2">
      <c r="A20" s="140" t="s">
        <v>122</v>
      </c>
      <c r="B20" s="38" t="s">
        <v>28</v>
      </c>
      <c r="C20" s="60"/>
      <c r="D20" s="61"/>
      <c r="E20" s="191"/>
      <c r="F20" s="192"/>
      <c r="G20" s="191"/>
      <c r="H20" s="192"/>
      <c r="I20" s="191">
        <f>SUMIF(F55:F81,A20,I55:I81)</f>
        <v>0</v>
      </c>
      <c r="J20" s="193"/>
    </row>
    <row r="21" spans="1:10" ht="23.25" customHeight="1" x14ac:dyDescent="0.2">
      <c r="A21" s="2"/>
      <c r="B21" s="48" t="s">
        <v>29</v>
      </c>
      <c r="C21" s="62"/>
      <c r="D21" s="63"/>
      <c r="E21" s="204"/>
      <c r="F21" s="205"/>
      <c r="G21" s="204"/>
      <c r="H21" s="205"/>
      <c r="I21" s="204">
        <f>SUM(I16:J20)</f>
        <v>0</v>
      </c>
      <c r="J21" s="222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220">
        <f>ZakladDPHSniVypocet</f>
        <v>0</v>
      </c>
      <c r="H23" s="221"/>
      <c r="I23" s="22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218">
        <f>A23</f>
        <v>0</v>
      </c>
      <c r="H24" s="219"/>
      <c r="I24" s="21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20">
        <f>ZakladDPHZaklVypocet</f>
        <v>0</v>
      </c>
      <c r="H25" s="221"/>
      <c r="I25" s="22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188">
        <f>A25</f>
        <v>0</v>
      </c>
      <c r="H26" s="189"/>
      <c r="I26" s="18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190">
        <f>CenaCelkem-(ZakladDPHSni+DPHSni+ZakladDPHZakl+DPHZakl)</f>
        <v>0</v>
      </c>
      <c r="H27" s="190"/>
      <c r="I27" s="190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24">
        <f>ZakladDPHSniVypocet+ZakladDPHZaklVypocet</f>
        <v>0</v>
      </c>
      <c r="H28" s="224"/>
      <c r="I28" s="224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23">
        <f>A27</f>
        <v>0</v>
      </c>
      <c r="H29" s="223"/>
      <c r="I29" s="223"/>
      <c r="J29" s="121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25"/>
      <c r="E34" s="226"/>
      <c r="G34" s="227"/>
      <c r="H34" s="228"/>
      <c r="I34" s="228"/>
      <c r="J34" s="25"/>
    </row>
    <row r="35" spans="1:10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229"/>
      <c r="D39" s="229"/>
      <c r="E39" s="229"/>
      <c r="F39" s="101">
        <f>'1 1 Pol'!AE463+'1 2 Pol'!AE183</f>
        <v>0</v>
      </c>
      <c r="G39" s="102">
        <f>'1 1 Pol'!AF463+'1 2 Pol'!AF183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90">
        <v>2</v>
      </c>
      <c r="B40" s="105"/>
      <c r="C40" s="230" t="s">
        <v>52</v>
      </c>
      <c r="D40" s="230"/>
      <c r="E40" s="230"/>
      <c r="F40" s="106"/>
      <c r="G40" s="107"/>
      <c r="H40" s="107">
        <f>(F40*SazbaDPH1/100)+(G40*SazbaDPH2/100)</f>
        <v>0</v>
      </c>
      <c r="I40" s="107"/>
      <c r="J40" s="108"/>
    </row>
    <row r="41" spans="1:10" ht="25.5" customHeight="1" x14ac:dyDescent="0.2">
      <c r="A41" s="90">
        <v>2</v>
      </c>
      <c r="B41" s="105" t="s">
        <v>53</v>
      </c>
      <c r="C41" s="230" t="s">
        <v>54</v>
      </c>
      <c r="D41" s="230"/>
      <c r="E41" s="230"/>
      <c r="F41" s="106">
        <f>'1 1 Pol'!AE463+'1 2 Pol'!AE183</f>
        <v>0</v>
      </c>
      <c r="G41" s="107">
        <f>'1 1 Pol'!AF463+'1 2 Pol'!AF183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customHeight="1" x14ac:dyDescent="0.2">
      <c r="A42" s="90">
        <v>3</v>
      </c>
      <c r="B42" s="109" t="s">
        <v>53</v>
      </c>
      <c r="C42" s="229" t="s">
        <v>54</v>
      </c>
      <c r="D42" s="229"/>
      <c r="E42" s="229"/>
      <c r="F42" s="110">
        <f>'1 1 Pol'!AE463</f>
        <v>0</v>
      </c>
      <c r="G42" s="103">
        <f>'1 1 Pol'!AF463</f>
        <v>0</v>
      </c>
      <c r="H42" s="103">
        <f>(F42*SazbaDPH1/100)+(G42*SazbaDPH2/100)</f>
        <v>0</v>
      </c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90">
        <v>3</v>
      </c>
      <c r="B43" s="109" t="s">
        <v>55</v>
      </c>
      <c r="C43" s="229" t="s">
        <v>56</v>
      </c>
      <c r="D43" s="229"/>
      <c r="E43" s="229"/>
      <c r="F43" s="110">
        <f>'1 2 Pol'!AE183</f>
        <v>0</v>
      </c>
      <c r="G43" s="103">
        <f>'1 2 Pol'!AF183</f>
        <v>0</v>
      </c>
      <c r="H43" s="103">
        <f>(F43*SazbaDPH1/100)+(G43*SazbaDPH2/100)</f>
        <v>0</v>
      </c>
      <c r="I43" s="103">
        <f>F43+G43+H43</f>
        <v>0</v>
      </c>
      <c r="J43" s="104" t="str">
        <f>IF(CenaCelkemVypocet=0,"",I43/CenaCelkemVypocet*100)</f>
        <v/>
      </c>
    </row>
    <row r="44" spans="1:10" ht="25.5" customHeight="1" x14ac:dyDescent="0.2">
      <c r="A44" s="90"/>
      <c r="B44" s="231" t="s">
        <v>57</v>
      </c>
      <c r="C44" s="232"/>
      <c r="D44" s="232"/>
      <c r="E44" s="233"/>
      <c r="F44" s="111">
        <f>SUMIF(A39:A43,"=1",F39:F43)</f>
        <v>0</v>
      </c>
      <c r="G44" s="112">
        <f>SUMIF(A39:A43,"=1",G39:G43)</f>
        <v>0</v>
      </c>
      <c r="H44" s="112">
        <f>SUMIF(A39:A43,"=1",H39:H43)</f>
        <v>0</v>
      </c>
      <c r="I44" s="112">
        <f>SUMIF(A39:A43,"=1",I39:I43)</f>
        <v>0</v>
      </c>
      <c r="J44" s="113">
        <f>SUMIF(A39:A43,"=1",J39:J43)</f>
        <v>0</v>
      </c>
    </row>
    <row r="46" spans="1:10" x14ac:dyDescent="0.2">
      <c r="A46" t="s">
        <v>59</v>
      </c>
      <c r="B46" t="s">
        <v>60</v>
      </c>
    </row>
    <row r="47" spans="1:10" x14ac:dyDescent="0.2">
      <c r="A47" t="s">
        <v>61</v>
      </c>
      <c r="B47" t="s">
        <v>62</v>
      </c>
    </row>
    <row r="48" spans="1:10" x14ac:dyDescent="0.2">
      <c r="A48" t="s">
        <v>63</v>
      </c>
      <c r="B48" t="s">
        <v>64</v>
      </c>
    </row>
    <row r="49" spans="1:10" x14ac:dyDescent="0.2">
      <c r="A49" t="s">
        <v>63</v>
      </c>
      <c r="B49" t="s">
        <v>65</v>
      </c>
    </row>
    <row r="52" spans="1:10" ht="15.75" x14ac:dyDescent="0.25">
      <c r="B52" s="122" t="s">
        <v>66</v>
      </c>
    </row>
    <row r="54" spans="1:10" ht="25.5" customHeight="1" x14ac:dyDescent="0.2">
      <c r="A54" s="124"/>
      <c r="B54" s="127" t="s">
        <v>17</v>
      </c>
      <c r="C54" s="127" t="s">
        <v>5</v>
      </c>
      <c r="D54" s="128"/>
      <c r="E54" s="128"/>
      <c r="F54" s="129" t="s">
        <v>67</v>
      </c>
      <c r="G54" s="129"/>
      <c r="H54" s="129"/>
      <c r="I54" s="129" t="s">
        <v>29</v>
      </c>
      <c r="J54" s="129" t="s">
        <v>0</v>
      </c>
    </row>
    <row r="55" spans="1:10" ht="36.75" customHeight="1" x14ac:dyDescent="0.2">
      <c r="A55" s="125"/>
      <c r="B55" s="130" t="s">
        <v>68</v>
      </c>
      <c r="C55" s="234" t="s">
        <v>69</v>
      </c>
      <c r="D55" s="235"/>
      <c r="E55" s="235"/>
      <c r="F55" s="136" t="s">
        <v>24</v>
      </c>
      <c r="G55" s="137"/>
      <c r="H55" s="137"/>
      <c r="I55" s="137">
        <f>'1 1 Pol'!G8</f>
        <v>0</v>
      </c>
      <c r="J55" s="134" t="str">
        <f>IF(I82=0,"",I55/I82*100)</f>
        <v/>
      </c>
    </row>
    <row r="56" spans="1:10" ht="36.75" customHeight="1" x14ac:dyDescent="0.2">
      <c r="A56" s="125"/>
      <c r="B56" s="130" t="s">
        <v>70</v>
      </c>
      <c r="C56" s="234" t="s">
        <v>71</v>
      </c>
      <c r="D56" s="235"/>
      <c r="E56" s="235"/>
      <c r="F56" s="136" t="s">
        <v>24</v>
      </c>
      <c r="G56" s="137"/>
      <c r="H56" s="137"/>
      <c r="I56" s="137">
        <f>'1 1 Pol'!G13</f>
        <v>0</v>
      </c>
      <c r="J56" s="134" t="str">
        <f>IF(I82=0,"",I56/I82*100)</f>
        <v/>
      </c>
    </row>
    <row r="57" spans="1:10" ht="36.75" customHeight="1" x14ac:dyDescent="0.2">
      <c r="A57" s="125"/>
      <c r="B57" s="130" t="s">
        <v>72</v>
      </c>
      <c r="C57" s="234" t="s">
        <v>73</v>
      </c>
      <c r="D57" s="235"/>
      <c r="E57" s="235"/>
      <c r="F57" s="136" t="s">
        <v>24</v>
      </c>
      <c r="G57" s="137"/>
      <c r="H57" s="137"/>
      <c r="I57" s="137">
        <f>'1 1 Pol'!G20</f>
        <v>0</v>
      </c>
      <c r="J57" s="134" t="str">
        <f>IF(I82=0,"",I57/I82*100)</f>
        <v/>
      </c>
    </row>
    <row r="58" spans="1:10" ht="36.75" customHeight="1" x14ac:dyDescent="0.2">
      <c r="A58" s="125"/>
      <c r="B58" s="130" t="s">
        <v>74</v>
      </c>
      <c r="C58" s="234" t="s">
        <v>75</v>
      </c>
      <c r="D58" s="235"/>
      <c r="E58" s="235"/>
      <c r="F58" s="136" t="s">
        <v>24</v>
      </c>
      <c r="G58" s="137"/>
      <c r="H58" s="137"/>
      <c r="I58" s="137">
        <f>'1 1 Pol'!G23</f>
        <v>0</v>
      </c>
      <c r="J58" s="134" t="str">
        <f>IF(I82=0,"",I58/I82*100)</f>
        <v/>
      </c>
    </row>
    <row r="59" spans="1:10" ht="36.75" customHeight="1" x14ac:dyDescent="0.2">
      <c r="A59" s="125"/>
      <c r="B59" s="130" t="s">
        <v>76</v>
      </c>
      <c r="C59" s="234" t="s">
        <v>77</v>
      </c>
      <c r="D59" s="235"/>
      <c r="E59" s="235"/>
      <c r="F59" s="136" t="s">
        <v>24</v>
      </c>
      <c r="G59" s="137"/>
      <c r="H59" s="137"/>
      <c r="I59" s="137">
        <f>'1 1 Pol'!G26</f>
        <v>0</v>
      </c>
      <c r="J59" s="134" t="str">
        <f>IF(I82=0,"",I59/I82*100)</f>
        <v/>
      </c>
    </row>
    <row r="60" spans="1:10" ht="36.75" customHeight="1" x14ac:dyDescent="0.2">
      <c r="A60" s="125"/>
      <c r="B60" s="130" t="s">
        <v>78</v>
      </c>
      <c r="C60" s="234" t="s">
        <v>79</v>
      </c>
      <c r="D60" s="235"/>
      <c r="E60" s="235"/>
      <c r="F60" s="136" t="s">
        <v>24</v>
      </c>
      <c r="G60" s="137"/>
      <c r="H60" s="137"/>
      <c r="I60" s="137">
        <f>'1 1 Pol'!G37</f>
        <v>0</v>
      </c>
      <c r="J60" s="134" t="str">
        <f>IF(I82=0,"",I60/I82*100)</f>
        <v/>
      </c>
    </row>
    <row r="61" spans="1:10" ht="36.75" customHeight="1" x14ac:dyDescent="0.2">
      <c r="A61" s="125"/>
      <c r="B61" s="130" t="s">
        <v>80</v>
      </c>
      <c r="C61" s="234" t="s">
        <v>81</v>
      </c>
      <c r="D61" s="235"/>
      <c r="E61" s="235"/>
      <c r="F61" s="136" t="s">
        <v>24</v>
      </c>
      <c r="G61" s="137"/>
      <c r="H61" s="137"/>
      <c r="I61" s="137">
        <f>'1 2 Pol'!G8</f>
        <v>0</v>
      </c>
      <c r="J61" s="134" t="str">
        <f>IF(I82=0,"",I61/I82*100)</f>
        <v/>
      </c>
    </row>
    <row r="62" spans="1:10" ht="36.75" customHeight="1" x14ac:dyDescent="0.2">
      <c r="A62" s="125"/>
      <c r="B62" s="130" t="s">
        <v>82</v>
      </c>
      <c r="C62" s="234" t="s">
        <v>83</v>
      </c>
      <c r="D62" s="235"/>
      <c r="E62" s="235"/>
      <c r="F62" s="136" t="s">
        <v>24</v>
      </c>
      <c r="G62" s="137"/>
      <c r="H62" s="137"/>
      <c r="I62" s="137">
        <f>'1 2 Pol'!G51</f>
        <v>0</v>
      </c>
      <c r="J62" s="134" t="str">
        <f>IF(I82=0,"",I62/I82*100)</f>
        <v/>
      </c>
    </row>
    <row r="63" spans="1:10" ht="36.75" customHeight="1" x14ac:dyDescent="0.2">
      <c r="A63" s="125"/>
      <c r="B63" s="130" t="s">
        <v>84</v>
      </c>
      <c r="C63" s="234" t="s">
        <v>85</v>
      </c>
      <c r="D63" s="235"/>
      <c r="E63" s="235"/>
      <c r="F63" s="136" t="s">
        <v>24</v>
      </c>
      <c r="G63" s="137"/>
      <c r="H63" s="137"/>
      <c r="I63" s="137">
        <f>'1 2 Pol'!G72</f>
        <v>0</v>
      </c>
      <c r="J63" s="134" t="str">
        <f>IF(I82=0,"",I63/I82*100)</f>
        <v/>
      </c>
    </row>
    <row r="64" spans="1:10" ht="36.75" customHeight="1" x14ac:dyDescent="0.2">
      <c r="A64" s="125"/>
      <c r="B64" s="130" t="s">
        <v>86</v>
      </c>
      <c r="C64" s="234" t="s">
        <v>87</v>
      </c>
      <c r="D64" s="235"/>
      <c r="E64" s="235"/>
      <c r="F64" s="136" t="s">
        <v>24</v>
      </c>
      <c r="G64" s="137"/>
      <c r="H64" s="137"/>
      <c r="I64" s="137">
        <f>'1 2 Pol'!G111</f>
        <v>0</v>
      </c>
      <c r="J64" s="134" t="str">
        <f>IF(I82=0,"",I64/I82*100)</f>
        <v/>
      </c>
    </row>
    <row r="65" spans="1:10" ht="36.75" customHeight="1" x14ac:dyDescent="0.2">
      <c r="A65" s="125"/>
      <c r="B65" s="130" t="s">
        <v>88</v>
      </c>
      <c r="C65" s="234" t="s">
        <v>89</v>
      </c>
      <c r="D65" s="235"/>
      <c r="E65" s="235"/>
      <c r="F65" s="136" t="s">
        <v>25</v>
      </c>
      <c r="G65" s="137"/>
      <c r="H65" s="137"/>
      <c r="I65" s="137">
        <f>'1 1 Pol'!G41</f>
        <v>0</v>
      </c>
      <c r="J65" s="134" t="str">
        <f>IF(I82=0,"",I65/I82*100)</f>
        <v/>
      </c>
    </row>
    <row r="66" spans="1:10" ht="36.75" customHeight="1" x14ac:dyDescent="0.2">
      <c r="A66" s="125"/>
      <c r="B66" s="130" t="s">
        <v>90</v>
      </c>
      <c r="C66" s="234" t="s">
        <v>91</v>
      </c>
      <c r="D66" s="235"/>
      <c r="E66" s="235"/>
      <c r="F66" s="136" t="s">
        <v>25</v>
      </c>
      <c r="G66" s="137"/>
      <c r="H66" s="137"/>
      <c r="I66" s="137">
        <f>'1 1 Pol'!G79</f>
        <v>0</v>
      </c>
      <c r="J66" s="134" t="str">
        <f>IF(I82=0,"",I66/I82*100)</f>
        <v/>
      </c>
    </row>
    <row r="67" spans="1:10" ht="36.75" customHeight="1" x14ac:dyDescent="0.2">
      <c r="A67" s="125"/>
      <c r="B67" s="130" t="s">
        <v>92</v>
      </c>
      <c r="C67" s="234" t="s">
        <v>93</v>
      </c>
      <c r="D67" s="235"/>
      <c r="E67" s="235"/>
      <c r="F67" s="136" t="s">
        <v>25</v>
      </c>
      <c r="G67" s="137"/>
      <c r="H67" s="137"/>
      <c r="I67" s="137">
        <f>'1 1 Pol'!G92</f>
        <v>0</v>
      </c>
      <c r="J67" s="134" t="str">
        <f>IF(I82=0,"",I67/I82*100)</f>
        <v/>
      </c>
    </row>
    <row r="68" spans="1:10" ht="36.75" customHeight="1" x14ac:dyDescent="0.2">
      <c r="A68" s="125"/>
      <c r="B68" s="130" t="s">
        <v>94</v>
      </c>
      <c r="C68" s="234" t="s">
        <v>95</v>
      </c>
      <c r="D68" s="235"/>
      <c r="E68" s="235"/>
      <c r="F68" s="136" t="s">
        <v>25</v>
      </c>
      <c r="G68" s="137"/>
      <c r="H68" s="137"/>
      <c r="I68" s="137">
        <f>'1 1 Pol'!G146</f>
        <v>0</v>
      </c>
      <c r="J68" s="134" t="str">
        <f>IF(I82=0,"",I68/I82*100)</f>
        <v/>
      </c>
    </row>
    <row r="69" spans="1:10" ht="36.75" customHeight="1" x14ac:dyDescent="0.2">
      <c r="A69" s="125"/>
      <c r="B69" s="130" t="s">
        <v>96</v>
      </c>
      <c r="C69" s="234" t="s">
        <v>97</v>
      </c>
      <c r="D69" s="235"/>
      <c r="E69" s="235"/>
      <c r="F69" s="136" t="s">
        <v>25</v>
      </c>
      <c r="G69" s="137"/>
      <c r="H69" s="137"/>
      <c r="I69" s="137">
        <f>'1 1 Pol'!G190</f>
        <v>0</v>
      </c>
      <c r="J69" s="134" t="str">
        <f>IF(I82=0,"",I69/I82*100)</f>
        <v/>
      </c>
    </row>
    <row r="70" spans="1:10" ht="36.75" customHeight="1" x14ac:dyDescent="0.2">
      <c r="A70" s="125"/>
      <c r="B70" s="130" t="s">
        <v>98</v>
      </c>
      <c r="C70" s="234" t="s">
        <v>99</v>
      </c>
      <c r="D70" s="235"/>
      <c r="E70" s="235"/>
      <c r="F70" s="136" t="s">
        <v>25</v>
      </c>
      <c r="G70" s="137"/>
      <c r="H70" s="137"/>
      <c r="I70" s="137">
        <f>'1 1 Pol'!G244</f>
        <v>0</v>
      </c>
      <c r="J70" s="134" t="str">
        <f>IF(I82=0,"",I70/I82*100)</f>
        <v/>
      </c>
    </row>
    <row r="71" spans="1:10" ht="36.75" customHeight="1" x14ac:dyDescent="0.2">
      <c r="A71" s="125"/>
      <c r="B71" s="130" t="s">
        <v>100</v>
      </c>
      <c r="C71" s="234" t="s">
        <v>101</v>
      </c>
      <c r="D71" s="235"/>
      <c r="E71" s="235"/>
      <c r="F71" s="136" t="s">
        <v>25</v>
      </c>
      <c r="G71" s="137"/>
      <c r="H71" s="137"/>
      <c r="I71" s="137">
        <f>'1 1 Pol'!G267</f>
        <v>0</v>
      </c>
      <c r="J71" s="134" t="str">
        <f>IF(I82=0,"",I71/I82*100)</f>
        <v/>
      </c>
    </row>
    <row r="72" spans="1:10" ht="36.75" customHeight="1" x14ac:dyDescent="0.2">
      <c r="A72" s="125"/>
      <c r="B72" s="130" t="s">
        <v>102</v>
      </c>
      <c r="C72" s="234" t="s">
        <v>103</v>
      </c>
      <c r="D72" s="235"/>
      <c r="E72" s="235"/>
      <c r="F72" s="136" t="s">
        <v>25</v>
      </c>
      <c r="G72" s="137"/>
      <c r="H72" s="137"/>
      <c r="I72" s="137">
        <f>'1 1 Pol'!G286</f>
        <v>0</v>
      </c>
      <c r="J72" s="134" t="str">
        <f>IF(I82=0,"",I72/I82*100)</f>
        <v/>
      </c>
    </row>
    <row r="73" spans="1:10" ht="36.75" customHeight="1" x14ac:dyDescent="0.2">
      <c r="A73" s="125"/>
      <c r="B73" s="130" t="s">
        <v>104</v>
      </c>
      <c r="C73" s="234" t="s">
        <v>105</v>
      </c>
      <c r="D73" s="235"/>
      <c r="E73" s="235"/>
      <c r="F73" s="136" t="s">
        <v>25</v>
      </c>
      <c r="G73" s="137"/>
      <c r="H73" s="137"/>
      <c r="I73" s="137">
        <f>'1 1 Pol'!G311</f>
        <v>0</v>
      </c>
      <c r="J73" s="134" t="str">
        <f>IF(I82=0,"",I73/I82*100)</f>
        <v/>
      </c>
    </row>
    <row r="74" spans="1:10" ht="36.75" customHeight="1" x14ac:dyDescent="0.2">
      <c r="A74" s="125"/>
      <c r="B74" s="130" t="s">
        <v>106</v>
      </c>
      <c r="C74" s="234" t="s">
        <v>107</v>
      </c>
      <c r="D74" s="235"/>
      <c r="E74" s="235"/>
      <c r="F74" s="136" t="s">
        <v>25</v>
      </c>
      <c r="G74" s="137"/>
      <c r="H74" s="137"/>
      <c r="I74" s="137">
        <f>'1 1 Pol'!G364</f>
        <v>0</v>
      </c>
      <c r="J74" s="134" t="str">
        <f>IF(I82=0,"",I74/I82*100)</f>
        <v/>
      </c>
    </row>
    <row r="75" spans="1:10" ht="36.75" customHeight="1" x14ac:dyDescent="0.2">
      <c r="A75" s="125"/>
      <c r="B75" s="130" t="s">
        <v>108</v>
      </c>
      <c r="C75" s="234" t="s">
        <v>109</v>
      </c>
      <c r="D75" s="235"/>
      <c r="E75" s="235"/>
      <c r="F75" s="136" t="s">
        <v>25</v>
      </c>
      <c r="G75" s="137"/>
      <c r="H75" s="137"/>
      <c r="I75" s="137">
        <f>'1 1 Pol'!G371</f>
        <v>0</v>
      </c>
      <c r="J75" s="134" t="str">
        <f>IF(I82=0,"",I75/I82*100)</f>
        <v/>
      </c>
    </row>
    <row r="76" spans="1:10" ht="36.75" customHeight="1" x14ac:dyDescent="0.2">
      <c r="A76" s="125"/>
      <c r="B76" s="130" t="s">
        <v>110</v>
      </c>
      <c r="C76" s="234" t="s">
        <v>111</v>
      </c>
      <c r="D76" s="235"/>
      <c r="E76" s="235"/>
      <c r="F76" s="136" t="s">
        <v>25</v>
      </c>
      <c r="G76" s="137"/>
      <c r="H76" s="137"/>
      <c r="I76" s="137">
        <f>'1 1 Pol'!G385</f>
        <v>0</v>
      </c>
      <c r="J76" s="134" t="str">
        <f>IF(I82=0,"",I76/I82*100)</f>
        <v/>
      </c>
    </row>
    <row r="77" spans="1:10" ht="36.75" customHeight="1" x14ac:dyDescent="0.2">
      <c r="A77" s="125"/>
      <c r="B77" s="130" t="s">
        <v>112</v>
      </c>
      <c r="C77" s="234" t="s">
        <v>113</v>
      </c>
      <c r="D77" s="235"/>
      <c r="E77" s="235"/>
      <c r="F77" s="136" t="s">
        <v>25</v>
      </c>
      <c r="G77" s="137"/>
      <c r="H77" s="137"/>
      <c r="I77" s="137">
        <f>'1 1 Pol'!G389</f>
        <v>0</v>
      </c>
      <c r="J77" s="134" t="str">
        <f>IF(I82=0,"",I77/I82*100)</f>
        <v/>
      </c>
    </row>
    <row r="78" spans="1:10" ht="36.75" customHeight="1" x14ac:dyDescent="0.2">
      <c r="A78" s="125"/>
      <c r="B78" s="130" t="s">
        <v>114</v>
      </c>
      <c r="C78" s="234" t="s">
        <v>115</v>
      </c>
      <c r="D78" s="235"/>
      <c r="E78" s="235"/>
      <c r="F78" s="136" t="s">
        <v>26</v>
      </c>
      <c r="G78" s="137"/>
      <c r="H78" s="137"/>
      <c r="I78" s="137">
        <f>'1 2 Pol'!G126</f>
        <v>0</v>
      </c>
      <c r="J78" s="134" t="str">
        <f>IF(I82=0,"",I78/I82*100)</f>
        <v/>
      </c>
    </row>
    <row r="79" spans="1:10" ht="36.75" customHeight="1" x14ac:dyDescent="0.2">
      <c r="A79" s="125"/>
      <c r="B79" s="130" t="s">
        <v>116</v>
      </c>
      <c r="C79" s="234" t="s">
        <v>117</v>
      </c>
      <c r="D79" s="235"/>
      <c r="E79" s="235"/>
      <c r="F79" s="136" t="s">
        <v>26</v>
      </c>
      <c r="G79" s="137"/>
      <c r="H79" s="137"/>
      <c r="I79" s="137">
        <f>'1 2 Pol'!G167</f>
        <v>0</v>
      </c>
      <c r="J79" s="134" t="str">
        <f>IF(I82=0,"",I79/I82*100)</f>
        <v/>
      </c>
    </row>
    <row r="80" spans="1:10" ht="36.75" customHeight="1" x14ac:dyDescent="0.2">
      <c r="A80" s="125"/>
      <c r="B80" s="130" t="s">
        <v>118</v>
      </c>
      <c r="C80" s="234" t="s">
        <v>119</v>
      </c>
      <c r="D80" s="235"/>
      <c r="E80" s="235"/>
      <c r="F80" s="136" t="s">
        <v>120</v>
      </c>
      <c r="G80" s="137"/>
      <c r="H80" s="137"/>
      <c r="I80" s="137">
        <f>'1 1 Pol'!G392</f>
        <v>0</v>
      </c>
      <c r="J80" s="134" t="str">
        <f>IF(I82=0,"",I80/I82*100)</f>
        <v/>
      </c>
    </row>
    <row r="81" spans="1:10" ht="36.75" customHeight="1" x14ac:dyDescent="0.2">
      <c r="A81" s="125"/>
      <c r="B81" s="130" t="s">
        <v>121</v>
      </c>
      <c r="C81" s="234" t="s">
        <v>27</v>
      </c>
      <c r="D81" s="235"/>
      <c r="E81" s="235"/>
      <c r="F81" s="136" t="s">
        <v>121</v>
      </c>
      <c r="G81" s="137"/>
      <c r="H81" s="137"/>
      <c r="I81" s="137">
        <f>'1 1 Pol'!G429</f>
        <v>0</v>
      </c>
      <c r="J81" s="134" t="str">
        <f>IF(I82=0,"",I81/I82*100)</f>
        <v/>
      </c>
    </row>
    <row r="82" spans="1:10" ht="25.5" customHeight="1" x14ac:dyDescent="0.2">
      <c r="A82" s="126"/>
      <c r="B82" s="131" t="s">
        <v>1</v>
      </c>
      <c r="C82" s="132"/>
      <c r="D82" s="133"/>
      <c r="E82" s="133"/>
      <c r="F82" s="138"/>
      <c r="G82" s="139"/>
      <c r="H82" s="139"/>
      <c r="I82" s="139">
        <f>SUM(I55:I81)</f>
        <v>0</v>
      </c>
      <c r="J82" s="135">
        <f>SUM(J55:J81)</f>
        <v>0</v>
      </c>
    </row>
    <row r="83" spans="1:10" x14ac:dyDescent="0.2">
      <c r="F83" s="88"/>
      <c r="G83" s="88"/>
      <c r="H83" s="88"/>
      <c r="I83" s="88"/>
      <c r="J83" s="89"/>
    </row>
    <row r="84" spans="1:10" x14ac:dyDescent="0.2">
      <c r="F84" s="88"/>
      <c r="G84" s="88"/>
      <c r="H84" s="88"/>
      <c r="I84" s="88"/>
      <c r="J84" s="89"/>
    </row>
    <row r="85" spans="1:10" x14ac:dyDescent="0.2">
      <c r="F85" s="88"/>
      <c r="G85" s="88"/>
      <c r="H85" s="88"/>
      <c r="I85" s="88"/>
      <c r="J85" s="89"/>
    </row>
  </sheetData>
  <sheetProtection algorithmName="SHA-512" hashValue="mPaz+yI8cfpQtnLLJcJW3CQkaGx9sGBcsHBw0iVVdkIYy6hZlHHbKRuw1oRf0I6THY0cgOscjbMyrrbt5vYItw==" saltValue="2wew/rEMU/7gomFUG3ooq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C79:E79"/>
    <mergeCell ref="C80:E80"/>
    <mergeCell ref="C81:E81"/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sheetProtection algorithmName="SHA-512" hashValue="6qp7SoUipoa7P9w7ZVNQD7PKTl+n5n/HWIsxJEPOOeVUZN+nmvfHc2ZoMscgZkLB6rXNLe3bJn94tPt1EXkg7w==" saltValue="VIOjDwlDeOo26y6ATG+SF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407" activePane="bottomLeft" state="frozen"/>
      <selection pane="bottomLeft" activeCell="C427" sqref="C427:G427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0" t="s">
        <v>123</v>
      </c>
      <c r="B1" s="240"/>
      <c r="C1" s="240"/>
      <c r="D1" s="240"/>
      <c r="E1" s="240"/>
      <c r="F1" s="240"/>
      <c r="G1" s="240"/>
      <c r="AG1" t="s">
        <v>124</v>
      </c>
    </row>
    <row r="2" spans="1:60" ht="24.95" customHeight="1" x14ac:dyDescent="0.2">
      <c r="A2" s="141" t="s">
        <v>7</v>
      </c>
      <c r="B2" s="49" t="s">
        <v>43</v>
      </c>
      <c r="C2" s="241" t="s">
        <v>44</v>
      </c>
      <c r="D2" s="242"/>
      <c r="E2" s="242"/>
      <c r="F2" s="242"/>
      <c r="G2" s="243"/>
      <c r="AG2" t="s">
        <v>125</v>
      </c>
    </row>
    <row r="3" spans="1:60" ht="24.95" customHeight="1" x14ac:dyDescent="0.2">
      <c r="A3" s="141" t="s">
        <v>8</v>
      </c>
      <c r="B3" s="49" t="s">
        <v>53</v>
      </c>
      <c r="C3" s="241" t="s">
        <v>54</v>
      </c>
      <c r="D3" s="242"/>
      <c r="E3" s="242"/>
      <c r="F3" s="242"/>
      <c r="G3" s="243"/>
      <c r="AC3" s="123" t="s">
        <v>125</v>
      </c>
      <c r="AG3" t="s">
        <v>126</v>
      </c>
    </row>
    <row r="4" spans="1:60" ht="24.95" customHeight="1" x14ac:dyDescent="0.2">
      <c r="A4" s="142" t="s">
        <v>9</v>
      </c>
      <c r="B4" s="143" t="s">
        <v>53</v>
      </c>
      <c r="C4" s="244" t="s">
        <v>54</v>
      </c>
      <c r="D4" s="245"/>
      <c r="E4" s="245"/>
      <c r="F4" s="245"/>
      <c r="G4" s="246"/>
      <c r="AG4" t="s">
        <v>127</v>
      </c>
    </row>
    <row r="5" spans="1:60" x14ac:dyDescent="0.2">
      <c r="D5" s="10"/>
    </row>
    <row r="6" spans="1:60" ht="38.25" x14ac:dyDescent="0.2">
      <c r="A6" s="145" t="s">
        <v>128</v>
      </c>
      <c r="B6" s="147" t="s">
        <v>129</v>
      </c>
      <c r="C6" s="147" t="s">
        <v>130</v>
      </c>
      <c r="D6" s="146" t="s">
        <v>131</v>
      </c>
      <c r="E6" s="145" t="s">
        <v>132</v>
      </c>
      <c r="F6" s="144" t="s">
        <v>133</v>
      </c>
      <c r="G6" s="145" t="s">
        <v>29</v>
      </c>
      <c r="H6" s="148" t="s">
        <v>30</v>
      </c>
      <c r="I6" s="148" t="s">
        <v>134</v>
      </c>
      <c r="J6" s="148" t="s">
        <v>31</v>
      </c>
      <c r="K6" s="148" t="s">
        <v>135</v>
      </c>
      <c r="L6" s="148" t="s">
        <v>136</v>
      </c>
      <c r="M6" s="148" t="s">
        <v>137</v>
      </c>
      <c r="N6" s="148" t="s">
        <v>138</v>
      </c>
      <c r="O6" s="148" t="s">
        <v>139</v>
      </c>
      <c r="P6" s="148" t="s">
        <v>140</v>
      </c>
      <c r="Q6" s="148" t="s">
        <v>141</v>
      </c>
      <c r="R6" s="148" t="s">
        <v>142</v>
      </c>
      <c r="S6" s="148" t="s">
        <v>143</v>
      </c>
      <c r="T6" s="148" t="s">
        <v>144</v>
      </c>
      <c r="U6" s="148" t="s">
        <v>145</v>
      </c>
      <c r="V6" s="148" t="s">
        <v>146</v>
      </c>
      <c r="W6" s="148" t="s">
        <v>147</v>
      </c>
      <c r="X6" s="148" t="s">
        <v>148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">
      <c r="A8" s="163" t="s">
        <v>149</v>
      </c>
      <c r="B8" s="164" t="s">
        <v>68</v>
      </c>
      <c r="C8" s="178" t="s">
        <v>69</v>
      </c>
      <c r="D8" s="165"/>
      <c r="E8" s="166"/>
      <c r="F8" s="167"/>
      <c r="G8" s="167">
        <f>SUMIF(AG9:AG12,"&lt;&gt;NOR",G9:G12)</f>
        <v>0</v>
      </c>
      <c r="H8" s="167"/>
      <c r="I8" s="167">
        <f>SUM(I9:I12)</f>
        <v>0</v>
      </c>
      <c r="J8" s="167"/>
      <c r="K8" s="167">
        <f>SUM(K9:K12)</f>
        <v>0</v>
      </c>
      <c r="L8" s="167"/>
      <c r="M8" s="167">
        <f>SUM(M9:M12)</f>
        <v>0</v>
      </c>
      <c r="N8" s="166"/>
      <c r="O8" s="166">
        <f>SUM(O9:O12)</f>
        <v>0.31</v>
      </c>
      <c r="P8" s="166"/>
      <c r="Q8" s="166">
        <f>SUM(Q9:Q12)</f>
        <v>0</v>
      </c>
      <c r="R8" s="167"/>
      <c r="S8" s="167"/>
      <c r="T8" s="168"/>
      <c r="U8" s="162"/>
      <c r="V8" s="162">
        <f>SUM(V9:V12)</f>
        <v>0.94</v>
      </c>
      <c r="W8" s="162"/>
      <c r="X8" s="162"/>
      <c r="AG8" t="s">
        <v>150</v>
      </c>
    </row>
    <row r="9" spans="1:60" ht="33.75" outlineLevel="1" x14ac:dyDescent="0.2">
      <c r="A9" s="170">
        <v>1</v>
      </c>
      <c r="B9" s="171" t="s">
        <v>151</v>
      </c>
      <c r="C9" s="179" t="s">
        <v>152</v>
      </c>
      <c r="D9" s="172" t="s">
        <v>153</v>
      </c>
      <c r="E9" s="173">
        <v>0.2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1.5528900000000001</v>
      </c>
      <c r="O9" s="173">
        <f>ROUND(E9*N9,2)</f>
        <v>0.31</v>
      </c>
      <c r="P9" s="173">
        <v>0</v>
      </c>
      <c r="Q9" s="173">
        <f>ROUND(E9*P9,2)</f>
        <v>0</v>
      </c>
      <c r="R9" s="175" t="s">
        <v>154</v>
      </c>
      <c r="S9" s="175" t="s">
        <v>155</v>
      </c>
      <c r="T9" s="176" t="s">
        <v>155</v>
      </c>
      <c r="U9" s="159">
        <v>4.7080000000000002</v>
      </c>
      <c r="V9" s="159">
        <f>ROUND(E9*U9,2)</f>
        <v>0.94</v>
      </c>
      <c r="W9" s="159"/>
      <c r="X9" s="159" t="s">
        <v>156</v>
      </c>
      <c r="Y9" s="149"/>
      <c r="Z9" s="149"/>
      <c r="AA9" s="149"/>
      <c r="AB9" s="149"/>
      <c r="AC9" s="149"/>
      <c r="AD9" s="149"/>
      <c r="AE9" s="149"/>
      <c r="AF9" s="149"/>
      <c r="AG9" s="149" t="s">
        <v>157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47" t="s">
        <v>158</v>
      </c>
      <c r="D10" s="248"/>
      <c r="E10" s="248"/>
      <c r="F10" s="248"/>
      <c r="G10" s="248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159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0" t="s">
        <v>160</v>
      </c>
      <c r="D11" s="160"/>
      <c r="E11" s="161">
        <v>0.2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161</v>
      </c>
      <c r="AH11" s="149">
        <v>5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249"/>
      <c r="D12" s="250"/>
      <c r="E12" s="250"/>
      <c r="F12" s="250"/>
      <c r="G12" s="250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49"/>
      <c r="Z12" s="149"/>
      <c r="AA12" s="149"/>
      <c r="AB12" s="149"/>
      <c r="AC12" s="149"/>
      <c r="AD12" s="149"/>
      <c r="AE12" s="149"/>
      <c r="AF12" s="149"/>
      <c r="AG12" s="149" t="s">
        <v>162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163" t="s">
        <v>149</v>
      </c>
      <c r="B13" s="164" t="s">
        <v>70</v>
      </c>
      <c r="C13" s="178" t="s">
        <v>71</v>
      </c>
      <c r="D13" s="165"/>
      <c r="E13" s="166"/>
      <c r="F13" s="167"/>
      <c r="G13" s="167">
        <f>SUMIF(AG14:AG19,"&lt;&gt;NOR",G14:G19)</f>
        <v>0</v>
      </c>
      <c r="H13" s="167"/>
      <c r="I13" s="167">
        <f>SUM(I14:I19)</f>
        <v>0</v>
      </c>
      <c r="J13" s="167"/>
      <c r="K13" s="167">
        <f>SUM(K14:K19)</f>
        <v>0</v>
      </c>
      <c r="L13" s="167"/>
      <c r="M13" s="167">
        <f>SUM(M14:M19)</f>
        <v>0</v>
      </c>
      <c r="N13" s="166"/>
      <c r="O13" s="166">
        <f>SUM(O14:O19)</f>
        <v>0.11000000000000001</v>
      </c>
      <c r="P13" s="166"/>
      <c r="Q13" s="166">
        <f>SUM(Q14:Q19)</f>
        <v>0</v>
      </c>
      <c r="R13" s="167"/>
      <c r="S13" s="167"/>
      <c r="T13" s="168"/>
      <c r="U13" s="162"/>
      <c r="V13" s="162">
        <f>SUM(V14:V19)</f>
        <v>3.76</v>
      </c>
      <c r="W13" s="162"/>
      <c r="X13" s="162"/>
      <c r="AG13" t="s">
        <v>150</v>
      </c>
    </row>
    <row r="14" spans="1:60" outlineLevel="1" x14ac:dyDescent="0.2">
      <c r="A14" s="170">
        <v>2</v>
      </c>
      <c r="B14" s="171" t="s">
        <v>163</v>
      </c>
      <c r="C14" s="179" t="s">
        <v>164</v>
      </c>
      <c r="D14" s="172" t="s">
        <v>165</v>
      </c>
      <c r="E14" s="173">
        <v>8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3">
        <v>8.6700000000000006E-3</v>
      </c>
      <c r="O14" s="173">
        <f>ROUND(E14*N14,2)</f>
        <v>7.0000000000000007E-2</v>
      </c>
      <c r="P14" s="173">
        <v>0</v>
      </c>
      <c r="Q14" s="173">
        <f>ROUND(E14*P14,2)</f>
        <v>0</v>
      </c>
      <c r="R14" s="175" t="s">
        <v>166</v>
      </c>
      <c r="S14" s="175" t="s">
        <v>155</v>
      </c>
      <c r="T14" s="176" t="s">
        <v>155</v>
      </c>
      <c r="U14" s="159">
        <v>0.35974</v>
      </c>
      <c r="V14" s="159">
        <f>ROUND(E14*U14,2)</f>
        <v>2.88</v>
      </c>
      <c r="W14" s="159"/>
      <c r="X14" s="159" t="s">
        <v>156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157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247" t="s">
        <v>167</v>
      </c>
      <c r="D15" s="248"/>
      <c r="E15" s="248"/>
      <c r="F15" s="248"/>
      <c r="G15" s="248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49"/>
      <c r="Z15" s="149"/>
      <c r="AA15" s="149"/>
      <c r="AB15" s="149"/>
      <c r="AC15" s="149"/>
      <c r="AD15" s="149"/>
      <c r="AE15" s="149"/>
      <c r="AF15" s="149"/>
      <c r="AG15" s="149" t="s">
        <v>159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77" t="str">
        <f>C15</f>
        <v>jakoukoliv maltou, z pomocného pracovního lešení o výšce podlahy do 1900 mm a pro zatížení do 1,5 kPa,</v>
      </c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249"/>
      <c r="D16" s="250"/>
      <c r="E16" s="250"/>
      <c r="F16" s="250"/>
      <c r="G16" s="250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162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70">
        <v>3</v>
      </c>
      <c r="B17" s="171" t="s">
        <v>168</v>
      </c>
      <c r="C17" s="179" t="s">
        <v>169</v>
      </c>
      <c r="D17" s="172" t="s">
        <v>165</v>
      </c>
      <c r="E17" s="173">
        <v>1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3">
        <v>4.3049999999999998E-2</v>
      </c>
      <c r="O17" s="173">
        <f>ROUND(E17*N17,2)</f>
        <v>0.04</v>
      </c>
      <c r="P17" s="173">
        <v>0</v>
      </c>
      <c r="Q17" s="173">
        <f>ROUND(E17*P17,2)</f>
        <v>0</v>
      </c>
      <c r="R17" s="175" t="s">
        <v>166</v>
      </c>
      <c r="S17" s="175" t="s">
        <v>155</v>
      </c>
      <c r="T17" s="176" t="s">
        <v>155</v>
      </c>
      <c r="U17" s="159">
        <v>0.87802999999999998</v>
      </c>
      <c r="V17" s="159">
        <f>ROUND(E17*U17,2)</f>
        <v>0.88</v>
      </c>
      <c r="W17" s="159"/>
      <c r="X17" s="159" t="s">
        <v>156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157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247" t="s">
        <v>167</v>
      </c>
      <c r="D18" s="248"/>
      <c r="E18" s="248"/>
      <c r="F18" s="248"/>
      <c r="G18" s="248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159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77" t="str">
        <f>C18</f>
        <v>jakoukoliv maltou, z pomocného pracovního lešení o výšce podlahy do 1900 mm a pro zatížení do 1,5 kPa,</v>
      </c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249"/>
      <c r="D19" s="250"/>
      <c r="E19" s="250"/>
      <c r="F19" s="250"/>
      <c r="G19" s="250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162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63" t="s">
        <v>149</v>
      </c>
      <c r="B20" s="164" t="s">
        <v>72</v>
      </c>
      <c r="C20" s="178" t="s">
        <v>73</v>
      </c>
      <c r="D20" s="165"/>
      <c r="E20" s="166"/>
      <c r="F20" s="167"/>
      <c r="G20" s="167">
        <f>SUMIF(AG21:AG22,"&lt;&gt;NOR",G21:G22)</f>
        <v>0</v>
      </c>
      <c r="H20" s="167"/>
      <c r="I20" s="167">
        <f>SUM(I21:I22)</f>
        <v>0</v>
      </c>
      <c r="J20" s="167"/>
      <c r="K20" s="167">
        <f>SUM(K21:K22)</f>
        <v>0</v>
      </c>
      <c r="L20" s="167"/>
      <c r="M20" s="167">
        <f>SUM(M21:M22)</f>
        <v>0</v>
      </c>
      <c r="N20" s="166"/>
      <c r="O20" s="166">
        <f>SUM(O21:O22)</f>
        <v>0</v>
      </c>
      <c r="P20" s="166"/>
      <c r="Q20" s="166">
        <f>SUM(Q21:Q22)</f>
        <v>0</v>
      </c>
      <c r="R20" s="167"/>
      <c r="S20" s="167"/>
      <c r="T20" s="168"/>
      <c r="U20" s="162"/>
      <c r="V20" s="162">
        <f>SUM(V21:V22)</f>
        <v>0.71</v>
      </c>
      <c r="W20" s="162"/>
      <c r="X20" s="162"/>
      <c r="AG20" t="s">
        <v>150</v>
      </c>
    </row>
    <row r="21" spans="1:60" outlineLevel="1" x14ac:dyDescent="0.2">
      <c r="A21" s="170">
        <v>4</v>
      </c>
      <c r="B21" s="171" t="s">
        <v>170</v>
      </c>
      <c r="C21" s="179" t="s">
        <v>171</v>
      </c>
      <c r="D21" s="172" t="s">
        <v>172</v>
      </c>
      <c r="E21" s="173">
        <v>4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3">
        <v>1.2099999999999999E-3</v>
      </c>
      <c r="O21" s="173">
        <f>ROUND(E21*N21,2)</f>
        <v>0</v>
      </c>
      <c r="P21" s="173">
        <v>0</v>
      </c>
      <c r="Q21" s="173">
        <f>ROUND(E21*P21,2)</f>
        <v>0</v>
      </c>
      <c r="R21" s="175" t="s">
        <v>173</v>
      </c>
      <c r="S21" s="175" t="s">
        <v>155</v>
      </c>
      <c r="T21" s="176" t="s">
        <v>155</v>
      </c>
      <c r="U21" s="159">
        <v>0.17699999999999999</v>
      </c>
      <c r="V21" s="159">
        <f>ROUND(E21*U21,2)</f>
        <v>0.71</v>
      </c>
      <c r="W21" s="159"/>
      <c r="X21" s="159" t="s">
        <v>156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157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251"/>
      <c r="D22" s="252"/>
      <c r="E22" s="252"/>
      <c r="F22" s="252"/>
      <c r="G22" s="252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162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x14ac:dyDescent="0.2">
      <c r="A23" s="163" t="s">
        <v>149</v>
      </c>
      <c r="B23" s="164" t="s">
        <v>74</v>
      </c>
      <c r="C23" s="178" t="s">
        <v>75</v>
      </c>
      <c r="D23" s="165"/>
      <c r="E23" s="166"/>
      <c r="F23" s="167"/>
      <c r="G23" s="167">
        <f>SUMIF(AG24:AG25,"&lt;&gt;NOR",G24:G25)</f>
        <v>0</v>
      </c>
      <c r="H23" s="167"/>
      <c r="I23" s="167">
        <f>SUM(I24:I25)</f>
        <v>0</v>
      </c>
      <c r="J23" s="167"/>
      <c r="K23" s="167">
        <f>SUM(K24:K25)</f>
        <v>0</v>
      </c>
      <c r="L23" s="167"/>
      <c r="M23" s="167">
        <f>SUM(M24:M25)</f>
        <v>0</v>
      </c>
      <c r="N23" s="166"/>
      <c r="O23" s="166">
        <f>SUM(O24:O25)</f>
        <v>0</v>
      </c>
      <c r="P23" s="166"/>
      <c r="Q23" s="166">
        <f>SUM(Q24:Q25)</f>
        <v>0</v>
      </c>
      <c r="R23" s="167"/>
      <c r="S23" s="167"/>
      <c r="T23" s="168"/>
      <c r="U23" s="162"/>
      <c r="V23" s="162">
        <f>SUM(V24:V25)</f>
        <v>18.48</v>
      </c>
      <c r="W23" s="162"/>
      <c r="X23" s="162"/>
      <c r="AG23" t="s">
        <v>150</v>
      </c>
    </row>
    <row r="24" spans="1:60" ht="56.25" outlineLevel="1" x14ac:dyDescent="0.2">
      <c r="A24" s="170">
        <v>5</v>
      </c>
      <c r="B24" s="171" t="s">
        <v>174</v>
      </c>
      <c r="C24" s="179" t="s">
        <v>175</v>
      </c>
      <c r="D24" s="172" t="s">
        <v>172</v>
      </c>
      <c r="E24" s="173">
        <v>60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3">
        <v>4.0000000000000003E-5</v>
      </c>
      <c r="O24" s="173">
        <f>ROUND(E24*N24,2)</f>
        <v>0</v>
      </c>
      <c r="P24" s="173">
        <v>0</v>
      </c>
      <c r="Q24" s="173">
        <f>ROUND(E24*P24,2)</f>
        <v>0</v>
      </c>
      <c r="R24" s="175" t="s">
        <v>154</v>
      </c>
      <c r="S24" s="175" t="s">
        <v>155</v>
      </c>
      <c r="T24" s="176" t="s">
        <v>155</v>
      </c>
      <c r="U24" s="159">
        <v>0.308</v>
      </c>
      <c r="V24" s="159">
        <f>ROUND(E24*U24,2)</f>
        <v>18.48</v>
      </c>
      <c r="W24" s="159"/>
      <c r="X24" s="159" t="s">
        <v>156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157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251"/>
      <c r="D25" s="252"/>
      <c r="E25" s="252"/>
      <c r="F25" s="252"/>
      <c r="G25" s="252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162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x14ac:dyDescent="0.2">
      <c r="A26" s="163" t="s">
        <v>149</v>
      </c>
      <c r="B26" s="164" t="s">
        <v>76</v>
      </c>
      <c r="C26" s="178" t="s">
        <v>77</v>
      </c>
      <c r="D26" s="165"/>
      <c r="E26" s="166"/>
      <c r="F26" s="167"/>
      <c r="G26" s="167">
        <f>SUMIF(AG27:AG36,"&lt;&gt;NOR",G27:G36)</f>
        <v>0</v>
      </c>
      <c r="H26" s="167"/>
      <c r="I26" s="167">
        <f>SUM(I27:I36)</f>
        <v>0</v>
      </c>
      <c r="J26" s="167"/>
      <c r="K26" s="167">
        <f>SUM(K27:K36)</f>
        <v>0</v>
      </c>
      <c r="L26" s="167"/>
      <c r="M26" s="167">
        <f>SUM(M27:M36)</f>
        <v>0</v>
      </c>
      <c r="N26" s="166"/>
      <c r="O26" s="166">
        <f>SUM(O27:O36)</f>
        <v>0</v>
      </c>
      <c r="P26" s="166"/>
      <c r="Q26" s="166">
        <f>SUM(Q27:Q36)</f>
        <v>0.4</v>
      </c>
      <c r="R26" s="167"/>
      <c r="S26" s="167"/>
      <c r="T26" s="168"/>
      <c r="U26" s="162"/>
      <c r="V26" s="162">
        <f>SUM(V27:V36)</f>
        <v>16.48</v>
      </c>
      <c r="W26" s="162"/>
      <c r="X26" s="162"/>
      <c r="AG26" t="s">
        <v>150</v>
      </c>
    </row>
    <row r="27" spans="1:60" outlineLevel="1" x14ac:dyDescent="0.2">
      <c r="A27" s="170">
        <v>6</v>
      </c>
      <c r="B27" s="171" t="s">
        <v>176</v>
      </c>
      <c r="C27" s="179" t="s">
        <v>177</v>
      </c>
      <c r="D27" s="172" t="s">
        <v>178</v>
      </c>
      <c r="E27" s="173">
        <v>6.3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3">
        <v>0</v>
      </c>
      <c r="O27" s="173">
        <f>ROUND(E27*N27,2)</f>
        <v>0</v>
      </c>
      <c r="P27" s="173">
        <v>9.0399999999999994E-3</v>
      </c>
      <c r="Q27" s="173">
        <f>ROUND(E27*P27,2)</f>
        <v>0.06</v>
      </c>
      <c r="R27" s="175" t="s">
        <v>179</v>
      </c>
      <c r="S27" s="175" t="s">
        <v>155</v>
      </c>
      <c r="T27" s="176" t="s">
        <v>155</v>
      </c>
      <c r="U27" s="159">
        <v>2.4500000000000002</v>
      </c>
      <c r="V27" s="159">
        <f>ROUND(E27*U27,2)</f>
        <v>15.44</v>
      </c>
      <c r="W27" s="159"/>
      <c r="X27" s="159" t="s">
        <v>156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157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80" t="s">
        <v>180</v>
      </c>
      <c r="D28" s="160"/>
      <c r="E28" s="161">
        <v>6.3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161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249"/>
      <c r="D29" s="250"/>
      <c r="E29" s="250"/>
      <c r="F29" s="250"/>
      <c r="G29" s="250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162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 x14ac:dyDescent="0.2">
      <c r="A30" s="170">
        <v>7</v>
      </c>
      <c r="B30" s="171" t="s">
        <v>181</v>
      </c>
      <c r="C30" s="179" t="s">
        <v>182</v>
      </c>
      <c r="D30" s="172" t="s">
        <v>153</v>
      </c>
      <c r="E30" s="173">
        <v>0.2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3">
        <v>0</v>
      </c>
      <c r="O30" s="173">
        <f>ROUND(E30*N30,2)</f>
        <v>0</v>
      </c>
      <c r="P30" s="173">
        <v>1.671</v>
      </c>
      <c r="Q30" s="173">
        <f>ROUND(E30*P30,2)</f>
        <v>0.33</v>
      </c>
      <c r="R30" s="175" t="s">
        <v>179</v>
      </c>
      <c r="S30" s="175" t="s">
        <v>155</v>
      </c>
      <c r="T30" s="176" t="s">
        <v>155</v>
      </c>
      <c r="U30" s="159">
        <v>2.79</v>
      </c>
      <c r="V30" s="159">
        <f>ROUND(E30*U30,2)</f>
        <v>0.56000000000000005</v>
      </c>
      <c r="W30" s="159"/>
      <c r="X30" s="159" t="s">
        <v>156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157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 x14ac:dyDescent="0.2">
      <c r="A31" s="156"/>
      <c r="B31" s="157"/>
      <c r="C31" s="247" t="s">
        <v>183</v>
      </c>
      <c r="D31" s="248"/>
      <c r="E31" s="248"/>
      <c r="F31" s="248"/>
      <c r="G31" s="248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159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77" t="str">
        <f>C31</f>
        <v>nebo vybourání otvorů průřezové plochy přes 4 m2 ve zdivu nadzákladovém, včetně pomocného lešení o výšce podlahy do 1900 mm a pro zatížení do 1,5 kPa  (150 kg/m2)</v>
      </c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80" t="s">
        <v>184</v>
      </c>
      <c r="D32" s="160"/>
      <c r="E32" s="161">
        <v>0.2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161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249"/>
      <c r="D33" s="250"/>
      <c r="E33" s="250"/>
      <c r="F33" s="250"/>
      <c r="G33" s="250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162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33.75" outlineLevel="1" x14ac:dyDescent="0.2">
      <c r="A34" s="170">
        <v>8</v>
      </c>
      <c r="B34" s="171" t="s">
        <v>185</v>
      </c>
      <c r="C34" s="179" t="s">
        <v>186</v>
      </c>
      <c r="D34" s="172" t="s">
        <v>165</v>
      </c>
      <c r="E34" s="173">
        <v>3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3">
        <v>0</v>
      </c>
      <c r="O34" s="173">
        <f>ROUND(E34*N34,2)</f>
        <v>0</v>
      </c>
      <c r="P34" s="173">
        <v>4.0000000000000001E-3</v>
      </c>
      <c r="Q34" s="173">
        <f>ROUND(E34*P34,2)</f>
        <v>0.01</v>
      </c>
      <c r="R34" s="175" t="s">
        <v>179</v>
      </c>
      <c r="S34" s="175" t="s">
        <v>155</v>
      </c>
      <c r="T34" s="176" t="s">
        <v>155</v>
      </c>
      <c r="U34" s="159">
        <v>0.16</v>
      </c>
      <c r="V34" s="159">
        <f>ROUND(E34*U34,2)</f>
        <v>0.48</v>
      </c>
      <c r="W34" s="159"/>
      <c r="X34" s="159" t="s">
        <v>156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157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247" t="s">
        <v>187</v>
      </c>
      <c r="D35" s="248"/>
      <c r="E35" s="248"/>
      <c r="F35" s="248"/>
      <c r="G35" s="248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159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249"/>
      <c r="D36" s="250"/>
      <c r="E36" s="250"/>
      <c r="F36" s="250"/>
      <c r="G36" s="250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162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x14ac:dyDescent="0.2">
      <c r="A37" s="163" t="s">
        <v>149</v>
      </c>
      <c r="B37" s="164" t="s">
        <v>78</v>
      </c>
      <c r="C37" s="178" t="s">
        <v>79</v>
      </c>
      <c r="D37" s="165"/>
      <c r="E37" s="166"/>
      <c r="F37" s="167"/>
      <c r="G37" s="167">
        <f>SUMIF(AG38:AG40,"&lt;&gt;NOR",G38:G40)</f>
        <v>0</v>
      </c>
      <c r="H37" s="167"/>
      <c r="I37" s="167">
        <f>SUM(I38:I40)</f>
        <v>0</v>
      </c>
      <c r="J37" s="167"/>
      <c r="K37" s="167">
        <f>SUM(K38:K40)</f>
        <v>0</v>
      </c>
      <c r="L37" s="167"/>
      <c r="M37" s="167">
        <f>SUM(M38:M40)</f>
        <v>0</v>
      </c>
      <c r="N37" s="166"/>
      <c r="O37" s="166">
        <f>SUM(O38:O40)</f>
        <v>0</v>
      </c>
      <c r="P37" s="166"/>
      <c r="Q37" s="166">
        <f>SUM(Q38:Q40)</f>
        <v>0</v>
      </c>
      <c r="R37" s="167"/>
      <c r="S37" s="167"/>
      <c r="T37" s="168"/>
      <c r="U37" s="162"/>
      <c r="V37" s="162">
        <f>SUM(V38:V40)</f>
        <v>0.37</v>
      </c>
      <c r="W37" s="162"/>
      <c r="X37" s="162"/>
      <c r="AG37" t="s">
        <v>150</v>
      </c>
    </row>
    <row r="38" spans="1:60" outlineLevel="1" x14ac:dyDescent="0.2">
      <c r="A38" s="170">
        <v>9</v>
      </c>
      <c r="B38" s="171" t="s">
        <v>188</v>
      </c>
      <c r="C38" s="179" t="s">
        <v>189</v>
      </c>
      <c r="D38" s="172" t="s">
        <v>190</v>
      </c>
      <c r="E38" s="173">
        <v>0.43023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21</v>
      </c>
      <c r="M38" s="175">
        <f>G38*(1+L38/100)</f>
        <v>0</v>
      </c>
      <c r="N38" s="173">
        <v>0</v>
      </c>
      <c r="O38" s="173">
        <f>ROUND(E38*N38,2)</f>
        <v>0</v>
      </c>
      <c r="P38" s="173">
        <v>0</v>
      </c>
      <c r="Q38" s="173">
        <f>ROUND(E38*P38,2)</f>
        <v>0</v>
      </c>
      <c r="R38" s="175" t="s">
        <v>154</v>
      </c>
      <c r="S38" s="175" t="s">
        <v>155</v>
      </c>
      <c r="T38" s="176" t="s">
        <v>155</v>
      </c>
      <c r="U38" s="159">
        <v>0.85199999999999998</v>
      </c>
      <c r="V38" s="159">
        <f>ROUND(E38*U38,2)</f>
        <v>0.37</v>
      </c>
      <c r="W38" s="159"/>
      <c r="X38" s="159" t="s">
        <v>191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192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ht="22.5" outlineLevel="1" x14ac:dyDescent="0.2">
      <c r="A39" s="156"/>
      <c r="B39" s="157"/>
      <c r="C39" s="247" t="s">
        <v>193</v>
      </c>
      <c r="D39" s="248"/>
      <c r="E39" s="248"/>
      <c r="F39" s="248"/>
      <c r="G39" s="248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49"/>
      <c r="Z39" s="149"/>
      <c r="AA39" s="149"/>
      <c r="AB39" s="149"/>
      <c r="AC39" s="149"/>
      <c r="AD39" s="149"/>
      <c r="AE39" s="149"/>
      <c r="AF39" s="149"/>
      <c r="AG39" s="149" t="s">
        <v>159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77" t="str">
        <f>C39</f>
        <v>přesun hmot pro budovy občanské výstavby (JKSO 801), budovy pro bydlení (JKSO 803) budovy pro výrobu a služby (JKSO 812) s nosnou svislou konstrukcí zděnou z cihel nebo tvárnic nebo kovovou</v>
      </c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249"/>
      <c r="D40" s="250"/>
      <c r="E40" s="250"/>
      <c r="F40" s="250"/>
      <c r="G40" s="250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49"/>
      <c r="Z40" s="149"/>
      <c r="AA40" s="149"/>
      <c r="AB40" s="149"/>
      <c r="AC40" s="149"/>
      <c r="AD40" s="149"/>
      <c r="AE40" s="149"/>
      <c r="AF40" s="149"/>
      <c r="AG40" s="149" t="s">
        <v>162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x14ac:dyDescent="0.2">
      <c r="A41" s="163" t="s">
        <v>149</v>
      </c>
      <c r="B41" s="164" t="s">
        <v>88</v>
      </c>
      <c r="C41" s="178" t="s">
        <v>89</v>
      </c>
      <c r="D41" s="165"/>
      <c r="E41" s="166"/>
      <c r="F41" s="167"/>
      <c r="G41" s="167">
        <f>SUMIF(AG42:AG78,"&lt;&gt;NOR",G42:G78)</f>
        <v>0</v>
      </c>
      <c r="H41" s="167"/>
      <c r="I41" s="167">
        <f>SUM(I42:I78)</f>
        <v>0</v>
      </c>
      <c r="J41" s="167"/>
      <c r="K41" s="167">
        <f>SUM(K42:K78)</f>
        <v>0</v>
      </c>
      <c r="L41" s="167"/>
      <c r="M41" s="167">
        <f>SUM(M42:M78)</f>
        <v>0</v>
      </c>
      <c r="N41" s="166"/>
      <c r="O41" s="166">
        <f>SUM(O42:O78)</f>
        <v>0.05</v>
      </c>
      <c r="P41" s="166"/>
      <c r="Q41" s="166">
        <f>SUM(Q42:Q78)</f>
        <v>0.14000000000000001</v>
      </c>
      <c r="R41" s="167"/>
      <c r="S41" s="167"/>
      <c r="T41" s="168"/>
      <c r="U41" s="162"/>
      <c r="V41" s="162">
        <f>SUM(V42:V78)</f>
        <v>6.77</v>
      </c>
      <c r="W41" s="162"/>
      <c r="X41" s="162"/>
      <c r="AG41" t="s">
        <v>150</v>
      </c>
    </row>
    <row r="42" spans="1:60" ht="22.5" outlineLevel="1" x14ac:dyDescent="0.2">
      <c r="A42" s="170">
        <v>10</v>
      </c>
      <c r="B42" s="171" t="s">
        <v>194</v>
      </c>
      <c r="C42" s="179" t="s">
        <v>195</v>
      </c>
      <c r="D42" s="172" t="s">
        <v>172</v>
      </c>
      <c r="E42" s="173">
        <v>3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73">
        <v>0</v>
      </c>
      <c r="O42" s="173">
        <f>ROUND(E42*N42,2)</f>
        <v>0</v>
      </c>
      <c r="P42" s="173">
        <v>4.8099999999999997E-2</v>
      </c>
      <c r="Q42" s="173">
        <f>ROUND(E42*P42,2)</f>
        <v>0.14000000000000001</v>
      </c>
      <c r="R42" s="175" t="s">
        <v>196</v>
      </c>
      <c r="S42" s="175" t="s">
        <v>155</v>
      </c>
      <c r="T42" s="176" t="s">
        <v>155</v>
      </c>
      <c r="U42" s="159">
        <v>0.75</v>
      </c>
      <c r="V42" s="159">
        <f>ROUND(E42*U42,2)</f>
        <v>2.25</v>
      </c>
      <c r="W42" s="159"/>
      <c r="X42" s="159" t="s">
        <v>156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157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251"/>
      <c r="D43" s="252"/>
      <c r="E43" s="252"/>
      <c r="F43" s="252"/>
      <c r="G43" s="252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162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22.5" outlineLevel="1" x14ac:dyDescent="0.2">
      <c r="A44" s="170">
        <v>11</v>
      </c>
      <c r="B44" s="171" t="s">
        <v>197</v>
      </c>
      <c r="C44" s="179" t="s">
        <v>198</v>
      </c>
      <c r="D44" s="172" t="s">
        <v>178</v>
      </c>
      <c r="E44" s="173">
        <v>4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3">
        <v>3.0000000000000001E-5</v>
      </c>
      <c r="O44" s="173">
        <f>ROUND(E44*N44,2)</f>
        <v>0</v>
      </c>
      <c r="P44" s="173">
        <v>0</v>
      </c>
      <c r="Q44" s="173">
        <f>ROUND(E44*P44,2)</f>
        <v>0</v>
      </c>
      <c r="R44" s="175" t="s">
        <v>199</v>
      </c>
      <c r="S44" s="175" t="s">
        <v>155</v>
      </c>
      <c r="T44" s="176" t="s">
        <v>155</v>
      </c>
      <c r="U44" s="159">
        <v>0.129</v>
      </c>
      <c r="V44" s="159">
        <f>ROUND(E44*U44,2)</f>
        <v>0.52</v>
      </c>
      <c r="W44" s="159"/>
      <c r="X44" s="159" t="s">
        <v>156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157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80" t="s">
        <v>200</v>
      </c>
      <c r="D45" s="160"/>
      <c r="E45" s="161">
        <v>4</v>
      </c>
      <c r="F45" s="159"/>
      <c r="G45" s="159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161</v>
      </c>
      <c r="AH45" s="149">
        <v>5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249"/>
      <c r="D46" s="250"/>
      <c r="E46" s="250"/>
      <c r="F46" s="250"/>
      <c r="G46" s="250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162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70">
        <v>12</v>
      </c>
      <c r="B47" s="171" t="s">
        <v>201</v>
      </c>
      <c r="C47" s="179" t="s">
        <v>202</v>
      </c>
      <c r="D47" s="172" t="s">
        <v>178</v>
      </c>
      <c r="E47" s="173">
        <v>3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3">
        <v>6.0000000000000002E-5</v>
      </c>
      <c r="O47" s="173">
        <f>ROUND(E47*N47,2)</f>
        <v>0</v>
      </c>
      <c r="P47" s="173">
        <v>0</v>
      </c>
      <c r="Q47" s="173">
        <f>ROUND(E47*P47,2)</f>
        <v>0</v>
      </c>
      <c r="R47" s="175" t="s">
        <v>199</v>
      </c>
      <c r="S47" s="175" t="s">
        <v>155</v>
      </c>
      <c r="T47" s="176" t="s">
        <v>155</v>
      </c>
      <c r="U47" s="159">
        <v>0.129</v>
      </c>
      <c r="V47" s="159">
        <f>ROUND(E47*U47,2)</f>
        <v>0.39</v>
      </c>
      <c r="W47" s="159"/>
      <c r="X47" s="159" t="s">
        <v>156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157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251"/>
      <c r="D48" s="252"/>
      <c r="E48" s="252"/>
      <c r="F48" s="252"/>
      <c r="G48" s="252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162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 x14ac:dyDescent="0.2">
      <c r="A49" s="170">
        <v>13</v>
      </c>
      <c r="B49" s="171" t="s">
        <v>203</v>
      </c>
      <c r="C49" s="179" t="s">
        <v>204</v>
      </c>
      <c r="D49" s="172" t="s">
        <v>178</v>
      </c>
      <c r="E49" s="173">
        <v>3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3">
        <v>6.9999999999999994E-5</v>
      </c>
      <c r="O49" s="173">
        <f>ROUND(E49*N49,2)</f>
        <v>0</v>
      </c>
      <c r="P49" s="173">
        <v>0</v>
      </c>
      <c r="Q49" s="173">
        <f>ROUND(E49*P49,2)</f>
        <v>0</v>
      </c>
      <c r="R49" s="175" t="s">
        <v>199</v>
      </c>
      <c r="S49" s="175" t="s">
        <v>155</v>
      </c>
      <c r="T49" s="176" t="s">
        <v>155</v>
      </c>
      <c r="U49" s="159">
        <v>0.129</v>
      </c>
      <c r="V49" s="159">
        <f>ROUND(E49*U49,2)</f>
        <v>0.39</v>
      </c>
      <c r="W49" s="159"/>
      <c r="X49" s="159" t="s">
        <v>156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157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251"/>
      <c r="D50" s="252"/>
      <c r="E50" s="252"/>
      <c r="F50" s="252"/>
      <c r="G50" s="252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49"/>
      <c r="Z50" s="149"/>
      <c r="AA50" s="149"/>
      <c r="AB50" s="149"/>
      <c r="AC50" s="149"/>
      <c r="AD50" s="149"/>
      <c r="AE50" s="149"/>
      <c r="AF50" s="149"/>
      <c r="AG50" s="149" t="s">
        <v>162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22.5" outlineLevel="1" x14ac:dyDescent="0.2">
      <c r="A51" s="170">
        <v>14</v>
      </c>
      <c r="B51" s="171" t="s">
        <v>205</v>
      </c>
      <c r="C51" s="179" t="s">
        <v>206</v>
      </c>
      <c r="D51" s="172" t="s">
        <v>178</v>
      </c>
      <c r="E51" s="173">
        <v>22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21</v>
      </c>
      <c r="M51" s="175">
        <f>G51*(1+L51/100)</f>
        <v>0</v>
      </c>
      <c r="N51" s="173">
        <v>5.0000000000000002E-5</v>
      </c>
      <c r="O51" s="173">
        <f>ROUND(E51*N51,2)</f>
        <v>0</v>
      </c>
      <c r="P51" s="173">
        <v>0</v>
      </c>
      <c r="Q51" s="173">
        <f>ROUND(E51*P51,2)</f>
        <v>0</v>
      </c>
      <c r="R51" s="175" t="s">
        <v>199</v>
      </c>
      <c r="S51" s="175" t="s">
        <v>155</v>
      </c>
      <c r="T51" s="176" t="s">
        <v>155</v>
      </c>
      <c r="U51" s="159">
        <v>0.14199999999999999</v>
      </c>
      <c r="V51" s="159">
        <f>ROUND(E51*U51,2)</f>
        <v>3.12</v>
      </c>
      <c r="W51" s="159"/>
      <c r="X51" s="159" t="s">
        <v>156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157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80" t="s">
        <v>207</v>
      </c>
      <c r="D52" s="160"/>
      <c r="E52" s="161">
        <v>22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49"/>
      <c r="Z52" s="149"/>
      <c r="AA52" s="149"/>
      <c r="AB52" s="149"/>
      <c r="AC52" s="149"/>
      <c r="AD52" s="149"/>
      <c r="AE52" s="149"/>
      <c r="AF52" s="149"/>
      <c r="AG52" s="149" t="s">
        <v>161</v>
      </c>
      <c r="AH52" s="149">
        <v>5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249"/>
      <c r="D53" s="250"/>
      <c r="E53" s="250"/>
      <c r="F53" s="250"/>
      <c r="G53" s="250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49"/>
      <c r="Z53" s="149"/>
      <c r="AA53" s="149"/>
      <c r="AB53" s="149"/>
      <c r="AC53" s="149"/>
      <c r="AD53" s="149"/>
      <c r="AE53" s="149"/>
      <c r="AF53" s="149"/>
      <c r="AG53" s="149" t="s">
        <v>162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33.75" outlineLevel="1" x14ac:dyDescent="0.2">
      <c r="A54" s="170">
        <v>15</v>
      </c>
      <c r="B54" s="171" t="s">
        <v>208</v>
      </c>
      <c r="C54" s="179" t="s">
        <v>209</v>
      </c>
      <c r="D54" s="172" t="s">
        <v>178</v>
      </c>
      <c r="E54" s="173">
        <v>40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73">
        <v>5.5999999999999995E-4</v>
      </c>
      <c r="O54" s="173">
        <f>ROUND(E54*N54,2)</f>
        <v>0.02</v>
      </c>
      <c r="P54" s="173">
        <v>0</v>
      </c>
      <c r="Q54" s="173">
        <f>ROUND(E54*P54,2)</f>
        <v>0</v>
      </c>
      <c r="R54" s="175" t="s">
        <v>210</v>
      </c>
      <c r="S54" s="175" t="s">
        <v>155</v>
      </c>
      <c r="T54" s="176" t="s">
        <v>155</v>
      </c>
      <c r="U54" s="159">
        <v>0</v>
      </c>
      <c r="V54" s="159">
        <f>ROUND(E54*U54,2)</f>
        <v>0</v>
      </c>
      <c r="W54" s="159"/>
      <c r="X54" s="159" t="s">
        <v>211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212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80" t="s">
        <v>213</v>
      </c>
      <c r="D55" s="160"/>
      <c r="E55" s="161">
        <v>40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161</v>
      </c>
      <c r="AH55" s="149">
        <v>5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249"/>
      <c r="D56" s="250"/>
      <c r="E56" s="250"/>
      <c r="F56" s="250"/>
      <c r="G56" s="250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49"/>
      <c r="Z56" s="149"/>
      <c r="AA56" s="149"/>
      <c r="AB56" s="149"/>
      <c r="AC56" s="149"/>
      <c r="AD56" s="149"/>
      <c r="AE56" s="149"/>
      <c r="AF56" s="149"/>
      <c r="AG56" s="149" t="s">
        <v>162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ht="33.75" outlineLevel="1" x14ac:dyDescent="0.2">
      <c r="A57" s="170">
        <v>16</v>
      </c>
      <c r="B57" s="171" t="s">
        <v>214</v>
      </c>
      <c r="C57" s="179" t="s">
        <v>215</v>
      </c>
      <c r="D57" s="172" t="s">
        <v>178</v>
      </c>
      <c r="E57" s="173">
        <v>4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21</v>
      </c>
      <c r="M57" s="175">
        <f>G57*(1+L57/100)</f>
        <v>0</v>
      </c>
      <c r="N57" s="173">
        <v>6.0999999999999997E-4</v>
      </c>
      <c r="O57" s="173">
        <f>ROUND(E57*N57,2)</f>
        <v>0</v>
      </c>
      <c r="P57" s="173">
        <v>0</v>
      </c>
      <c r="Q57" s="173">
        <f>ROUND(E57*P57,2)</f>
        <v>0</v>
      </c>
      <c r="R57" s="175" t="s">
        <v>210</v>
      </c>
      <c r="S57" s="175" t="s">
        <v>155</v>
      </c>
      <c r="T57" s="176" t="s">
        <v>155</v>
      </c>
      <c r="U57" s="159">
        <v>0</v>
      </c>
      <c r="V57" s="159">
        <f>ROUND(E57*U57,2)</f>
        <v>0</v>
      </c>
      <c r="W57" s="159"/>
      <c r="X57" s="159" t="s">
        <v>211</v>
      </c>
      <c r="Y57" s="149"/>
      <c r="Z57" s="149"/>
      <c r="AA57" s="149"/>
      <c r="AB57" s="149"/>
      <c r="AC57" s="149"/>
      <c r="AD57" s="149"/>
      <c r="AE57" s="149"/>
      <c r="AF57" s="149"/>
      <c r="AG57" s="149" t="s">
        <v>212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80" t="s">
        <v>216</v>
      </c>
      <c r="D58" s="160"/>
      <c r="E58" s="161">
        <v>4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161</v>
      </c>
      <c r="AH58" s="149">
        <v>5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249"/>
      <c r="D59" s="250"/>
      <c r="E59" s="250"/>
      <c r="F59" s="250"/>
      <c r="G59" s="250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49"/>
      <c r="Z59" s="149"/>
      <c r="AA59" s="149"/>
      <c r="AB59" s="149"/>
      <c r="AC59" s="149"/>
      <c r="AD59" s="149"/>
      <c r="AE59" s="149"/>
      <c r="AF59" s="149"/>
      <c r="AG59" s="149" t="s">
        <v>162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33.75" outlineLevel="1" x14ac:dyDescent="0.2">
      <c r="A60" s="170">
        <v>17</v>
      </c>
      <c r="B60" s="171" t="s">
        <v>217</v>
      </c>
      <c r="C60" s="179" t="s">
        <v>218</v>
      </c>
      <c r="D60" s="172" t="s">
        <v>178</v>
      </c>
      <c r="E60" s="173">
        <v>14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73">
        <v>1.0300000000000001E-3</v>
      </c>
      <c r="O60" s="173">
        <f>ROUND(E60*N60,2)</f>
        <v>0.01</v>
      </c>
      <c r="P60" s="173">
        <v>0</v>
      </c>
      <c r="Q60" s="173">
        <f>ROUND(E60*P60,2)</f>
        <v>0</v>
      </c>
      <c r="R60" s="175" t="s">
        <v>210</v>
      </c>
      <c r="S60" s="175" t="s">
        <v>155</v>
      </c>
      <c r="T60" s="176" t="s">
        <v>155</v>
      </c>
      <c r="U60" s="159">
        <v>0</v>
      </c>
      <c r="V60" s="159">
        <f>ROUND(E60*U60,2)</f>
        <v>0</v>
      </c>
      <c r="W60" s="159"/>
      <c r="X60" s="159" t="s">
        <v>211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212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80" t="s">
        <v>216</v>
      </c>
      <c r="D61" s="160"/>
      <c r="E61" s="161">
        <v>4</v>
      </c>
      <c r="F61" s="159"/>
      <c r="G61" s="159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49"/>
      <c r="Z61" s="149"/>
      <c r="AA61" s="149"/>
      <c r="AB61" s="149"/>
      <c r="AC61" s="149"/>
      <c r="AD61" s="149"/>
      <c r="AE61" s="149"/>
      <c r="AF61" s="149"/>
      <c r="AG61" s="149" t="s">
        <v>161</v>
      </c>
      <c r="AH61" s="149">
        <v>5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80" t="s">
        <v>219</v>
      </c>
      <c r="D62" s="160"/>
      <c r="E62" s="161">
        <v>10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49"/>
      <c r="Z62" s="149"/>
      <c r="AA62" s="149"/>
      <c r="AB62" s="149"/>
      <c r="AC62" s="149"/>
      <c r="AD62" s="149"/>
      <c r="AE62" s="149"/>
      <c r="AF62" s="149"/>
      <c r="AG62" s="149" t="s">
        <v>161</v>
      </c>
      <c r="AH62" s="149">
        <v>5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249"/>
      <c r="D63" s="250"/>
      <c r="E63" s="250"/>
      <c r="F63" s="250"/>
      <c r="G63" s="250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49"/>
      <c r="Z63" s="149"/>
      <c r="AA63" s="149"/>
      <c r="AB63" s="149"/>
      <c r="AC63" s="149"/>
      <c r="AD63" s="149"/>
      <c r="AE63" s="149"/>
      <c r="AF63" s="149"/>
      <c r="AG63" s="149" t="s">
        <v>162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2.5" outlineLevel="1" x14ac:dyDescent="0.2">
      <c r="A64" s="170">
        <v>18</v>
      </c>
      <c r="B64" s="171" t="s">
        <v>220</v>
      </c>
      <c r="C64" s="179" t="s">
        <v>221</v>
      </c>
      <c r="D64" s="172" t="s">
        <v>178</v>
      </c>
      <c r="E64" s="173">
        <v>55.1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73">
        <v>2.0000000000000001E-4</v>
      </c>
      <c r="O64" s="173">
        <f>ROUND(E64*N64,2)</f>
        <v>0.01</v>
      </c>
      <c r="P64" s="173">
        <v>0</v>
      </c>
      <c r="Q64" s="173">
        <f>ROUND(E64*P64,2)</f>
        <v>0</v>
      </c>
      <c r="R64" s="175"/>
      <c r="S64" s="175" t="s">
        <v>222</v>
      </c>
      <c r="T64" s="176" t="s">
        <v>223</v>
      </c>
      <c r="U64" s="159">
        <v>0</v>
      </c>
      <c r="V64" s="159">
        <f>ROUND(E64*U64,2)</f>
        <v>0</v>
      </c>
      <c r="W64" s="159"/>
      <c r="X64" s="159" t="s">
        <v>156</v>
      </c>
      <c r="Y64" s="149"/>
      <c r="Z64" s="149"/>
      <c r="AA64" s="149"/>
      <c r="AB64" s="149"/>
      <c r="AC64" s="149"/>
      <c r="AD64" s="149"/>
      <c r="AE64" s="149"/>
      <c r="AF64" s="149"/>
      <c r="AG64" s="149" t="s">
        <v>157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80" t="s">
        <v>224</v>
      </c>
      <c r="D65" s="160"/>
      <c r="E65" s="161">
        <v>38</v>
      </c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49"/>
      <c r="Z65" s="149"/>
      <c r="AA65" s="149"/>
      <c r="AB65" s="149"/>
      <c r="AC65" s="149"/>
      <c r="AD65" s="149"/>
      <c r="AE65" s="149"/>
      <c r="AF65" s="149"/>
      <c r="AG65" s="149" t="s">
        <v>161</v>
      </c>
      <c r="AH65" s="149">
        <v>5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180" t="s">
        <v>225</v>
      </c>
      <c r="D66" s="160"/>
      <c r="E66" s="161">
        <v>3.8</v>
      </c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49"/>
      <c r="Z66" s="149"/>
      <c r="AA66" s="149"/>
      <c r="AB66" s="149"/>
      <c r="AC66" s="149"/>
      <c r="AD66" s="149"/>
      <c r="AE66" s="149"/>
      <c r="AF66" s="149"/>
      <c r="AG66" s="149" t="s">
        <v>161</v>
      </c>
      <c r="AH66" s="149">
        <v>5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80" t="s">
        <v>226</v>
      </c>
      <c r="D67" s="160"/>
      <c r="E67" s="161">
        <v>13.3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49"/>
      <c r="Z67" s="149"/>
      <c r="AA67" s="149"/>
      <c r="AB67" s="149"/>
      <c r="AC67" s="149"/>
      <c r="AD67" s="149"/>
      <c r="AE67" s="149"/>
      <c r="AF67" s="149"/>
      <c r="AG67" s="149" t="s">
        <v>161</v>
      </c>
      <c r="AH67" s="149">
        <v>5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249"/>
      <c r="D68" s="250"/>
      <c r="E68" s="250"/>
      <c r="F68" s="250"/>
      <c r="G68" s="250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162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22.5" outlineLevel="1" x14ac:dyDescent="0.2">
      <c r="A69" s="170">
        <v>19</v>
      </c>
      <c r="B69" s="171" t="s">
        <v>227</v>
      </c>
      <c r="C69" s="179" t="s">
        <v>228</v>
      </c>
      <c r="D69" s="172" t="s">
        <v>178</v>
      </c>
      <c r="E69" s="173">
        <v>2.9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3">
        <v>2.9999999999999997E-4</v>
      </c>
      <c r="O69" s="173">
        <f>ROUND(E69*N69,2)</f>
        <v>0</v>
      </c>
      <c r="P69" s="173">
        <v>0</v>
      </c>
      <c r="Q69" s="173">
        <f>ROUND(E69*P69,2)</f>
        <v>0</v>
      </c>
      <c r="R69" s="175"/>
      <c r="S69" s="175" t="s">
        <v>222</v>
      </c>
      <c r="T69" s="176" t="s">
        <v>229</v>
      </c>
      <c r="U69" s="159">
        <v>0</v>
      </c>
      <c r="V69" s="159">
        <f>ROUND(E69*U69,2)</f>
        <v>0</v>
      </c>
      <c r="W69" s="159"/>
      <c r="X69" s="159" t="s">
        <v>156</v>
      </c>
      <c r="Y69" s="149"/>
      <c r="Z69" s="149"/>
      <c r="AA69" s="149"/>
      <c r="AB69" s="149"/>
      <c r="AC69" s="149"/>
      <c r="AD69" s="149"/>
      <c r="AE69" s="149"/>
      <c r="AF69" s="149"/>
      <c r="AG69" s="149" t="s">
        <v>157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80" t="s">
        <v>230</v>
      </c>
      <c r="D70" s="160"/>
      <c r="E70" s="161">
        <v>2</v>
      </c>
      <c r="F70" s="159"/>
      <c r="G70" s="159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49"/>
      <c r="Z70" s="149"/>
      <c r="AA70" s="149"/>
      <c r="AB70" s="149"/>
      <c r="AC70" s="149"/>
      <c r="AD70" s="149"/>
      <c r="AE70" s="149"/>
      <c r="AF70" s="149"/>
      <c r="AG70" s="149" t="s">
        <v>161</v>
      </c>
      <c r="AH70" s="149">
        <v>5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180" t="s">
        <v>231</v>
      </c>
      <c r="D71" s="160"/>
      <c r="E71" s="161">
        <v>0.7</v>
      </c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49"/>
      <c r="Z71" s="149"/>
      <c r="AA71" s="149"/>
      <c r="AB71" s="149"/>
      <c r="AC71" s="149"/>
      <c r="AD71" s="149"/>
      <c r="AE71" s="149"/>
      <c r="AF71" s="149"/>
      <c r="AG71" s="149" t="s">
        <v>161</v>
      </c>
      <c r="AH71" s="149">
        <v>5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180" t="s">
        <v>232</v>
      </c>
      <c r="D72" s="160"/>
      <c r="E72" s="161">
        <v>0.2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49"/>
      <c r="Z72" s="149"/>
      <c r="AA72" s="149"/>
      <c r="AB72" s="149"/>
      <c r="AC72" s="149"/>
      <c r="AD72" s="149"/>
      <c r="AE72" s="149"/>
      <c r="AF72" s="149"/>
      <c r="AG72" s="149" t="s">
        <v>161</v>
      </c>
      <c r="AH72" s="149">
        <v>5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249"/>
      <c r="D73" s="250"/>
      <c r="E73" s="250"/>
      <c r="F73" s="250"/>
      <c r="G73" s="250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49"/>
      <c r="Z73" s="149"/>
      <c r="AA73" s="149"/>
      <c r="AB73" s="149"/>
      <c r="AC73" s="149"/>
      <c r="AD73" s="149"/>
      <c r="AE73" s="149"/>
      <c r="AF73" s="149"/>
      <c r="AG73" s="149" t="s">
        <v>162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70">
        <v>20</v>
      </c>
      <c r="B74" s="171" t="s">
        <v>233</v>
      </c>
      <c r="C74" s="179" t="s">
        <v>234</v>
      </c>
      <c r="D74" s="172" t="s">
        <v>165</v>
      </c>
      <c r="E74" s="173">
        <v>1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3">
        <v>6.4999999999999997E-3</v>
      </c>
      <c r="O74" s="173">
        <f>ROUND(E74*N74,2)</f>
        <v>0.01</v>
      </c>
      <c r="P74" s="173">
        <v>0</v>
      </c>
      <c r="Q74" s="173">
        <f>ROUND(E74*P74,2)</f>
        <v>0</v>
      </c>
      <c r="R74" s="175"/>
      <c r="S74" s="175" t="s">
        <v>222</v>
      </c>
      <c r="T74" s="176" t="s">
        <v>235</v>
      </c>
      <c r="U74" s="159">
        <v>0</v>
      </c>
      <c r="V74" s="159">
        <f>ROUND(E74*U74,2)</f>
        <v>0</v>
      </c>
      <c r="W74" s="159"/>
      <c r="X74" s="159" t="s">
        <v>211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212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251"/>
      <c r="D75" s="252"/>
      <c r="E75" s="252"/>
      <c r="F75" s="252"/>
      <c r="G75" s="252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49"/>
      <c r="Z75" s="149"/>
      <c r="AA75" s="149"/>
      <c r="AB75" s="149"/>
      <c r="AC75" s="149"/>
      <c r="AD75" s="149"/>
      <c r="AE75" s="149"/>
      <c r="AF75" s="149"/>
      <c r="AG75" s="149" t="s">
        <v>162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70">
        <v>21</v>
      </c>
      <c r="B76" s="171" t="s">
        <v>236</v>
      </c>
      <c r="C76" s="179" t="s">
        <v>237</v>
      </c>
      <c r="D76" s="172" t="s">
        <v>190</v>
      </c>
      <c r="E76" s="173">
        <v>5.926E-2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73">
        <v>0</v>
      </c>
      <c r="O76" s="173">
        <f>ROUND(E76*N76,2)</f>
        <v>0</v>
      </c>
      <c r="P76" s="173">
        <v>0</v>
      </c>
      <c r="Q76" s="173">
        <f>ROUND(E76*P76,2)</f>
        <v>0</v>
      </c>
      <c r="R76" s="175" t="s">
        <v>196</v>
      </c>
      <c r="S76" s="175" t="s">
        <v>155</v>
      </c>
      <c r="T76" s="176" t="s">
        <v>155</v>
      </c>
      <c r="U76" s="159">
        <v>1.74</v>
      </c>
      <c r="V76" s="159">
        <f>ROUND(E76*U76,2)</f>
        <v>0.1</v>
      </c>
      <c r="W76" s="159"/>
      <c r="X76" s="159" t="s">
        <v>191</v>
      </c>
      <c r="Y76" s="149"/>
      <c r="Z76" s="149"/>
      <c r="AA76" s="149"/>
      <c r="AB76" s="149"/>
      <c r="AC76" s="149"/>
      <c r="AD76" s="149"/>
      <c r="AE76" s="149"/>
      <c r="AF76" s="149"/>
      <c r="AG76" s="149" t="s">
        <v>192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247" t="s">
        <v>238</v>
      </c>
      <c r="D77" s="248"/>
      <c r="E77" s="248"/>
      <c r="F77" s="248"/>
      <c r="G77" s="248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159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249"/>
      <c r="D78" s="250"/>
      <c r="E78" s="250"/>
      <c r="F78" s="250"/>
      <c r="G78" s="250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49"/>
      <c r="Z78" s="149"/>
      <c r="AA78" s="149"/>
      <c r="AB78" s="149"/>
      <c r="AC78" s="149"/>
      <c r="AD78" s="149"/>
      <c r="AE78" s="149"/>
      <c r="AF78" s="149"/>
      <c r="AG78" s="149" t="s">
        <v>162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x14ac:dyDescent="0.2">
      <c r="A79" s="163" t="s">
        <v>149</v>
      </c>
      <c r="B79" s="164" t="s">
        <v>90</v>
      </c>
      <c r="C79" s="178" t="s">
        <v>91</v>
      </c>
      <c r="D79" s="165"/>
      <c r="E79" s="166"/>
      <c r="F79" s="167"/>
      <c r="G79" s="167">
        <f>SUMIF(AG80:AG91,"&lt;&gt;NOR",G80:G91)</f>
        <v>0</v>
      </c>
      <c r="H79" s="167"/>
      <c r="I79" s="167">
        <f>SUM(I80:I91)</f>
        <v>0</v>
      </c>
      <c r="J79" s="167"/>
      <c r="K79" s="167">
        <f>SUM(K80:K91)</f>
        <v>0</v>
      </c>
      <c r="L79" s="167"/>
      <c r="M79" s="167">
        <f>SUM(M80:M91)</f>
        <v>0</v>
      </c>
      <c r="N79" s="166"/>
      <c r="O79" s="166">
        <f>SUM(O80:O91)</f>
        <v>0</v>
      </c>
      <c r="P79" s="166"/>
      <c r="Q79" s="166">
        <f>SUM(Q80:Q91)</f>
        <v>0</v>
      </c>
      <c r="R79" s="167"/>
      <c r="S79" s="167"/>
      <c r="T79" s="168"/>
      <c r="U79" s="162"/>
      <c r="V79" s="162">
        <f>SUM(V80:V91)</f>
        <v>3.7299999999999995</v>
      </c>
      <c r="W79" s="162"/>
      <c r="X79" s="162"/>
      <c r="AG79" t="s">
        <v>150</v>
      </c>
    </row>
    <row r="80" spans="1:60" outlineLevel="1" x14ac:dyDescent="0.2">
      <c r="A80" s="170">
        <v>22</v>
      </c>
      <c r="B80" s="171" t="s">
        <v>239</v>
      </c>
      <c r="C80" s="179" t="s">
        <v>240</v>
      </c>
      <c r="D80" s="172" t="s">
        <v>178</v>
      </c>
      <c r="E80" s="173">
        <v>2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73">
        <v>3.4000000000000002E-4</v>
      </c>
      <c r="O80" s="173">
        <f>ROUND(E80*N80,2)</f>
        <v>0</v>
      </c>
      <c r="P80" s="173">
        <v>0</v>
      </c>
      <c r="Q80" s="173">
        <f>ROUND(E80*P80,2)</f>
        <v>0</v>
      </c>
      <c r="R80" s="175" t="s">
        <v>199</v>
      </c>
      <c r="S80" s="175" t="s">
        <v>155</v>
      </c>
      <c r="T80" s="176" t="s">
        <v>155</v>
      </c>
      <c r="U80" s="159">
        <v>0.32</v>
      </c>
      <c r="V80" s="159">
        <f>ROUND(E80*U80,2)</f>
        <v>0.64</v>
      </c>
      <c r="W80" s="159"/>
      <c r="X80" s="159" t="s">
        <v>156</v>
      </c>
      <c r="Y80" s="149"/>
      <c r="Z80" s="149"/>
      <c r="AA80" s="149"/>
      <c r="AB80" s="149"/>
      <c r="AC80" s="149"/>
      <c r="AD80" s="149"/>
      <c r="AE80" s="149"/>
      <c r="AF80" s="149"/>
      <c r="AG80" s="149" t="s">
        <v>157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247" t="s">
        <v>241</v>
      </c>
      <c r="D81" s="248"/>
      <c r="E81" s="248"/>
      <c r="F81" s="248"/>
      <c r="G81" s="248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49"/>
      <c r="Z81" s="149"/>
      <c r="AA81" s="149"/>
      <c r="AB81" s="149"/>
      <c r="AC81" s="149"/>
      <c r="AD81" s="149"/>
      <c r="AE81" s="149"/>
      <c r="AF81" s="149"/>
      <c r="AG81" s="149" t="s">
        <v>159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249"/>
      <c r="D82" s="250"/>
      <c r="E82" s="250"/>
      <c r="F82" s="250"/>
      <c r="G82" s="250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49"/>
      <c r="Z82" s="149"/>
      <c r="AA82" s="149"/>
      <c r="AB82" s="149"/>
      <c r="AC82" s="149"/>
      <c r="AD82" s="149"/>
      <c r="AE82" s="149"/>
      <c r="AF82" s="149"/>
      <c r="AG82" s="149" t="s">
        <v>162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70">
        <v>23</v>
      </c>
      <c r="B83" s="171" t="s">
        <v>242</v>
      </c>
      <c r="C83" s="179" t="s">
        <v>243</v>
      </c>
      <c r="D83" s="172" t="s">
        <v>178</v>
      </c>
      <c r="E83" s="173">
        <v>4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3">
        <v>3.8000000000000002E-4</v>
      </c>
      <c r="O83" s="173">
        <f>ROUND(E83*N83,2)</f>
        <v>0</v>
      </c>
      <c r="P83" s="173">
        <v>0</v>
      </c>
      <c r="Q83" s="173">
        <f>ROUND(E83*P83,2)</f>
        <v>0</v>
      </c>
      <c r="R83" s="175" t="s">
        <v>199</v>
      </c>
      <c r="S83" s="175" t="s">
        <v>155</v>
      </c>
      <c r="T83" s="176" t="s">
        <v>155</v>
      </c>
      <c r="U83" s="159">
        <v>0.32</v>
      </c>
      <c r="V83" s="159">
        <f>ROUND(E83*U83,2)</f>
        <v>1.28</v>
      </c>
      <c r="W83" s="159"/>
      <c r="X83" s="159" t="s">
        <v>156</v>
      </c>
      <c r="Y83" s="149"/>
      <c r="Z83" s="149"/>
      <c r="AA83" s="149"/>
      <c r="AB83" s="149"/>
      <c r="AC83" s="149"/>
      <c r="AD83" s="149"/>
      <c r="AE83" s="149"/>
      <c r="AF83" s="149"/>
      <c r="AG83" s="149" t="s">
        <v>157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247" t="s">
        <v>241</v>
      </c>
      <c r="D84" s="248"/>
      <c r="E84" s="248"/>
      <c r="F84" s="248"/>
      <c r="G84" s="248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49"/>
      <c r="Z84" s="149"/>
      <c r="AA84" s="149"/>
      <c r="AB84" s="149"/>
      <c r="AC84" s="149"/>
      <c r="AD84" s="149"/>
      <c r="AE84" s="149"/>
      <c r="AF84" s="149"/>
      <c r="AG84" s="149" t="s">
        <v>159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249"/>
      <c r="D85" s="250"/>
      <c r="E85" s="250"/>
      <c r="F85" s="250"/>
      <c r="G85" s="250"/>
      <c r="H85" s="159"/>
      <c r="I85" s="159"/>
      <c r="J85" s="159"/>
      <c r="K85" s="159"/>
      <c r="L85" s="159"/>
      <c r="M85" s="159"/>
      <c r="N85" s="158"/>
      <c r="O85" s="158"/>
      <c r="P85" s="158"/>
      <c r="Q85" s="158"/>
      <c r="R85" s="159"/>
      <c r="S85" s="159"/>
      <c r="T85" s="159"/>
      <c r="U85" s="159"/>
      <c r="V85" s="159"/>
      <c r="W85" s="159"/>
      <c r="X85" s="159"/>
      <c r="Y85" s="149"/>
      <c r="Z85" s="149"/>
      <c r="AA85" s="149"/>
      <c r="AB85" s="149"/>
      <c r="AC85" s="149"/>
      <c r="AD85" s="149"/>
      <c r="AE85" s="149"/>
      <c r="AF85" s="149"/>
      <c r="AG85" s="149" t="s">
        <v>162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70">
        <v>24</v>
      </c>
      <c r="B86" s="171" t="s">
        <v>244</v>
      </c>
      <c r="C86" s="179" t="s">
        <v>245</v>
      </c>
      <c r="D86" s="172" t="s">
        <v>178</v>
      </c>
      <c r="E86" s="173">
        <v>5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3">
        <v>4.6999999999999999E-4</v>
      </c>
      <c r="O86" s="173">
        <f>ROUND(E86*N86,2)</f>
        <v>0</v>
      </c>
      <c r="P86" s="173">
        <v>0</v>
      </c>
      <c r="Q86" s="173">
        <f>ROUND(E86*P86,2)</f>
        <v>0</v>
      </c>
      <c r="R86" s="175" t="s">
        <v>199</v>
      </c>
      <c r="S86" s="175" t="s">
        <v>155</v>
      </c>
      <c r="T86" s="176" t="s">
        <v>155</v>
      </c>
      <c r="U86" s="159">
        <v>0.35899999999999999</v>
      </c>
      <c r="V86" s="159">
        <f>ROUND(E86*U86,2)</f>
        <v>1.8</v>
      </c>
      <c r="W86" s="159"/>
      <c r="X86" s="159" t="s">
        <v>156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157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247" t="s">
        <v>241</v>
      </c>
      <c r="D87" s="248"/>
      <c r="E87" s="248"/>
      <c r="F87" s="248"/>
      <c r="G87" s="248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159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249"/>
      <c r="D88" s="250"/>
      <c r="E88" s="250"/>
      <c r="F88" s="250"/>
      <c r="G88" s="250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162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70">
        <v>25</v>
      </c>
      <c r="B89" s="171" t="s">
        <v>246</v>
      </c>
      <c r="C89" s="179" t="s">
        <v>247</v>
      </c>
      <c r="D89" s="172" t="s">
        <v>190</v>
      </c>
      <c r="E89" s="173">
        <v>4.5500000000000002E-3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3">
        <v>0</v>
      </c>
      <c r="O89" s="173">
        <f>ROUND(E89*N89,2)</f>
        <v>0</v>
      </c>
      <c r="P89" s="173">
        <v>0</v>
      </c>
      <c r="Q89" s="173">
        <f>ROUND(E89*P89,2)</f>
        <v>0</v>
      </c>
      <c r="R89" s="175" t="s">
        <v>199</v>
      </c>
      <c r="S89" s="175" t="s">
        <v>155</v>
      </c>
      <c r="T89" s="176" t="s">
        <v>155</v>
      </c>
      <c r="U89" s="159">
        <v>1.47</v>
      </c>
      <c r="V89" s="159">
        <f>ROUND(E89*U89,2)</f>
        <v>0.01</v>
      </c>
      <c r="W89" s="159"/>
      <c r="X89" s="159" t="s">
        <v>191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192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247" t="s">
        <v>248</v>
      </c>
      <c r="D90" s="248"/>
      <c r="E90" s="248"/>
      <c r="F90" s="248"/>
      <c r="G90" s="248"/>
      <c r="H90" s="159"/>
      <c r="I90" s="159"/>
      <c r="J90" s="159"/>
      <c r="K90" s="159"/>
      <c r="L90" s="159"/>
      <c r="M90" s="159"/>
      <c r="N90" s="158"/>
      <c r="O90" s="158"/>
      <c r="P90" s="158"/>
      <c r="Q90" s="158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159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249"/>
      <c r="D91" s="250"/>
      <c r="E91" s="250"/>
      <c r="F91" s="250"/>
      <c r="G91" s="250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49"/>
      <c r="Z91" s="149"/>
      <c r="AA91" s="149"/>
      <c r="AB91" s="149"/>
      <c r="AC91" s="149"/>
      <c r="AD91" s="149"/>
      <c r="AE91" s="149"/>
      <c r="AF91" s="149"/>
      <c r="AG91" s="149" t="s">
        <v>162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x14ac:dyDescent="0.2">
      <c r="A92" s="163" t="s">
        <v>149</v>
      </c>
      <c r="B92" s="164" t="s">
        <v>92</v>
      </c>
      <c r="C92" s="178" t="s">
        <v>93</v>
      </c>
      <c r="D92" s="165"/>
      <c r="E92" s="166"/>
      <c r="F92" s="167"/>
      <c r="G92" s="167">
        <f>SUMIF(AG93:AG145,"&lt;&gt;NOR",G93:G145)</f>
        <v>0</v>
      </c>
      <c r="H92" s="167"/>
      <c r="I92" s="167">
        <f>SUM(I93:I145)</f>
        <v>0</v>
      </c>
      <c r="J92" s="167"/>
      <c r="K92" s="167">
        <f>SUM(K93:K145)</f>
        <v>0</v>
      </c>
      <c r="L92" s="167"/>
      <c r="M92" s="167">
        <f>SUM(M93:M145)</f>
        <v>0</v>
      </c>
      <c r="N92" s="166"/>
      <c r="O92" s="166">
        <f>SUM(O93:O145)</f>
        <v>0.05</v>
      </c>
      <c r="P92" s="166"/>
      <c r="Q92" s="166">
        <f>SUM(Q93:Q145)</f>
        <v>0.01</v>
      </c>
      <c r="R92" s="167"/>
      <c r="S92" s="167"/>
      <c r="T92" s="168"/>
      <c r="U92" s="162"/>
      <c r="V92" s="162">
        <f>SUM(V93:V145)</f>
        <v>18.7</v>
      </c>
      <c r="W92" s="162"/>
      <c r="X92" s="162"/>
      <c r="AG92" t="s">
        <v>150</v>
      </c>
    </row>
    <row r="93" spans="1:60" outlineLevel="1" x14ac:dyDescent="0.2">
      <c r="A93" s="170">
        <v>26</v>
      </c>
      <c r="B93" s="171" t="s">
        <v>249</v>
      </c>
      <c r="C93" s="179" t="s">
        <v>250</v>
      </c>
      <c r="D93" s="172" t="s">
        <v>178</v>
      </c>
      <c r="E93" s="173">
        <v>5</v>
      </c>
      <c r="F93" s="174"/>
      <c r="G93" s="175">
        <f>ROUND(E93*F93,2)</f>
        <v>0</v>
      </c>
      <c r="H93" s="174"/>
      <c r="I93" s="175">
        <f>ROUND(E93*H93,2)</f>
        <v>0</v>
      </c>
      <c r="J93" s="174"/>
      <c r="K93" s="175">
        <f>ROUND(E93*J93,2)</f>
        <v>0</v>
      </c>
      <c r="L93" s="175">
        <v>21</v>
      </c>
      <c r="M93" s="175">
        <f>G93*(1+L93/100)</f>
        <v>0</v>
      </c>
      <c r="N93" s="173">
        <v>0</v>
      </c>
      <c r="O93" s="173">
        <f>ROUND(E93*N93,2)</f>
        <v>0</v>
      </c>
      <c r="P93" s="173">
        <v>2.1299999999999999E-3</v>
      </c>
      <c r="Q93" s="173">
        <f>ROUND(E93*P93,2)</f>
        <v>0.01</v>
      </c>
      <c r="R93" s="175" t="s">
        <v>199</v>
      </c>
      <c r="S93" s="175" t="s">
        <v>155</v>
      </c>
      <c r="T93" s="176" t="s">
        <v>155</v>
      </c>
      <c r="U93" s="159">
        <v>0.17299999999999999</v>
      </c>
      <c r="V93" s="159">
        <f>ROUND(E93*U93,2)</f>
        <v>0.87</v>
      </c>
      <c r="W93" s="159"/>
      <c r="X93" s="159" t="s">
        <v>156</v>
      </c>
      <c r="Y93" s="149"/>
      <c r="Z93" s="149"/>
      <c r="AA93" s="149"/>
      <c r="AB93" s="149"/>
      <c r="AC93" s="149"/>
      <c r="AD93" s="149"/>
      <c r="AE93" s="149"/>
      <c r="AF93" s="149"/>
      <c r="AG93" s="149" t="s">
        <v>157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251"/>
      <c r="D94" s="252"/>
      <c r="E94" s="252"/>
      <c r="F94" s="252"/>
      <c r="G94" s="252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49"/>
      <c r="Z94" s="149"/>
      <c r="AA94" s="149"/>
      <c r="AB94" s="149"/>
      <c r="AC94" s="149"/>
      <c r="AD94" s="149"/>
      <c r="AE94" s="149"/>
      <c r="AF94" s="149"/>
      <c r="AG94" s="149" t="s">
        <v>162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outlineLevel="1" x14ac:dyDescent="0.2">
      <c r="A95" s="170">
        <v>27</v>
      </c>
      <c r="B95" s="171" t="s">
        <v>251</v>
      </c>
      <c r="C95" s="179" t="s">
        <v>252</v>
      </c>
      <c r="D95" s="172" t="s">
        <v>178</v>
      </c>
      <c r="E95" s="173">
        <v>4</v>
      </c>
      <c r="F95" s="174"/>
      <c r="G95" s="175">
        <f>ROUND(E95*F95,2)</f>
        <v>0</v>
      </c>
      <c r="H95" s="174"/>
      <c r="I95" s="175">
        <f>ROUND(E95*H95,2)</f>
        <v>0</v>
      </c>
      <c r="J95" s="174"/>
      <c r="K95" s="175">
        <f>ROUND(E95*J95,2)</f>
        <v>0</v>
      </c>
      <c r="L95" s="175">
        <v>21</v>
      </c>
      <c r="M95" s="175">
        <f>G95*(1+L95/100)</f>
        <v>0</v>
      </c>
      <c r="N95" s="173">
        <v>5.0000000000000001E-4</v>
      </c>
      <c r="O95" s="173">
        <f>ROUND(E95*N95,2)</f>
        <v>0</v>
      </c>
      <c r="P95" s="173">
        <v>0</v>
      </c>
      <c r="Q95" s="173">
        <f>ROUND(E95*P95,2)</f>
        <v>0</v>
      </c>
      <c r="R95" s="175" t="s">
        <v>199</v>
      </c>
      <c r="S95" s="175" t="s">
        <v>155</v>
      </c>
      <c r="T95" s="176" t="s">
        <v>155</v>
      </c>
      <c r="U95" s="159">
        <v>0.27889999999999998</v>
      </c>
      <c r="V95" s="159">
        <f>ROUND(E95*U95,2)</f>
        <v>1.1200000000000001</v>
      </c>
      <c r="W95" s="159"/>
      <c r="X95" s="159" t="s">
        <v>156</v>
      </c>
      <c r="Y95" s="149"/>
      <c r="Z95" s="149"/>
      <c r="AA95" s="149"/>
      <c r="AB95" s="149"/>
      <c r="AC95" s="149"/>
      <c r="AD95" s="149"/>
      <c r="AE95" s="149"/>
      <c r="AF95" s="149"/>
      <c r="AG95" s="149" t="s">
        <v>157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247" t="s">
        <v>253</v>
      </c>
      <c r="D96" s="248"/>
      <c r="E96" s="248"/>
      <c r="F96" s="248"/>
      <c r="G96" s="248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49"/>
      <c r="Z96" s="149"/>
      <c r="AA96" s="149"/>
      <c r="AB96" s="149"/>
      <c r="AC96" s="149"/>
      <c r="AD96" s="149"/>
      <c r="AE96" s="149"/>
      <c r="AF96" s="149"/>
      <c r="AG96" s="149" t="s">
        <v>159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249"/>
      <c r="D97" s="250"/>
      <c r="E97" s="250"/>
      <c r="F97" s="250"/>
      <c r="G97" s="250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49"/>
      <c r="Z97" s="149"/>
      <c r="AA97" s="149"/>
      <c r="AB97" s="149"/>
      <c r="AC97" s="149"/>
      <c r="AD97" s="149"/>
      <c r="AE97" s="149"/>
      <c r="AF97" s="149"/>
      <c r="AG97" s="149" t="s">
        <v>162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22.5" outlineLevel="1" x14ac:dyDescent="0.2">
      <c r="A98" s="170">
        <v>28</v>
      </c>
      <c r="B98" s="171" t="s">
        <v>254</v>
      </c>
      <c r="C98" s="179" t="s">
        <v>255</v>
      </c>
      <c r="D98" s="172" t="s">
        <v>178</v>
      </c>
      <c r="E98" s="173">
        <v>6</v>
      </c>
      <c r="F98" s="174"/>
      <c r="G98" s="175">
        <f>ROUND(E98*F98,2)</f>
        <v>0</v>
      </c>
      <c r="H98" s="174"/>
      <c r="I98" s="175">
        <f>ROUND(E98*H98,2)</f>
        <v>0</v>
      </c>
      <c r="J98" s="174"/>
      <c r="K98" s="175">
        <f>ROUND(E98*J98,2)</f>
        <v>0</v>
      </c>
      <c r="L98" s="175">
        <v>21</v>
      </c>
      <c r="M98" s="175">
        <f>G98*(1+L98/100)</f>
        <v>0</v>
      </c>
      <c r="N98" s="173">
        <v>6.4000000000000005E-4</v>
      </c>
      <c r="O98" s="173">
        <f>ROUND(E98*N98,2)</f>
        <v>0</v>
      </c>
      <c r="P98" s="173">
        <v>0</v>
      </c>
      <c r="Q98" s="173">
        <f>ROUND(E98*P98,2)</f>
        <v>0</v>
      </c>
      <c r="R98" s="175" t="s">
        <v>199</v>
      </c>
      <c r="S98" s="175" t="s">
        <v>155</v>
      </c>
      <c r="T98" s="176" t="s">
        <v>155</v>
      </c>
      <c r="U98" s="159">
        <v>0.29730000000000001</v>
      </c>
      <c r="V98" s="159">
        <f>ROUND(E98*U98,2)</f>
        <v>1.78</v>
      </c>
      <c r="W98" s="159"/>
      <c r="X98" s="159" t="s">
        <v>156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157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247" t="s">
        <v>253</v>
      </c>
      <c r="D99" s="248"/>
      <c r="E99" s="248"/>
      <c r="F99" s="248"/>
      <c r="G99" s="248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49"/>
      <c r="Z99" s="149"/>
      <c r="AA99" s="149"/>
      <c r="AB99" s="149"/>
      <c r="AC99" s="149"/>
      <c r="AD99" s="149"/>
      <c r="AE99" s="149"/>
      <c r="AF99" s="149"/>
      <c r="AG99" s="149" t="s">
        <v>159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249"/>
      <c r="D100" s="250"/>
      <c r="E100" s="250"/>
      <c r="F100" s="250"/>
      <c r="G100" s="250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162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ht="22.5" outlineLevel="1" x14ac:dyDescent="0.2">
      <c r="A101" s="170">
        <v>29</v>
      </c>
      <c r="B101" s="171" t="s">
        <v>256</v>
      </c>
      <c r="C101" s="179" t="s">
        <v>257</v>
      </c>
      <c r="D101" s="172" t="s">
        <v>178</v>
      </c>
      <c r="E101" s="173">
        <v>22</v>
      </c>
      <c r="F101" s="174"/>
      <c r="G101" s="175">
        <f>ROUND(E101*F101,2)</f>
        <v>0</v>
      </c>
      <c r="H101" s="174"/>
      <c r="I101" s="175">
        <f>ROUND(E101*H101,2)</f>
        <v>0</v>
      </c>
      <c r="J101" s="174"/>
      <c r="K101" s="175">
        <f>ROUND(E101*J101,2)</f>
        <v>0</v>
      </c>
      <c r="L101" s="175">
        <v>21</v>
      </c>
      <c r="M101" s="175">
        <f>G101*(1+L101/100)</f>
        <v>0</v>
      </c>
      <c r="N101" s="173">
        <v>8.3000000000000001E-4</v>
      </c>
      <c r="O101" s="173">
        <f>ROUND(E101*N101,2)</f>
        <v>0.02</v>
      </c>
      <c r="P101" s="173">
        <v>0</v>
      </c>
      <c r="Q101" s="173">
        <f>ROUND(E101*P101,2)</f>
        <v>0</v>
      </c>
      <c r="R101" s="175" t="s">
        <v>199</v>
      </c>
      <c r="S101" s="175" t="s">
        <v>155</v>
      </c>
      <c r="T101" s="176" t="s">
        <v>155</v>
      </c>
      <c r="U101" s="159">
        <v>0.33279999999999998</v>
      </c>
      <c r="V101" s="159">
        <f>ROUND(E101*U101,2)</f>
        <v>7.32</v>
      </c>
      <c r="W101" s="159"/>
      <c r="X101" s="159" t="s">
        <v>156</v>
      </c>
      <c r="Y101" s="149"/>
      <c r="Z101" s="149"/>
      <c r="AA101" s="149"/>
      <c r="AB101" s="149"/>
      <c r="AC101" s="149"/>
      <c r="AD101" s="149"/>
      <c r="AE101" s="149"/>
      <c r="AF101" s="149"/>
      <c r="AG101" s="149" t="s">
        <v>157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247" t="s">
        <v>253</v>
      </c>
      <c r="D102" s="248"/>
      <c r="E102" s="248"/>
      <c r="F102" s="248"/>
      <c r="G102" s="248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159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249"/>
      <c r="D103" s="250"/>
      <c r="E103" s="250"/>
      <c r="F103" s="250"/>
      <c r="G103" s="250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162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0">
        <v>30</v>
      </c>
      <c r="B104" s="171" t="s">
        <v>258</v>
      </c>
      <c r="C104" s="179" t="s">
        <v>259</v>
      </c>
      <c r="D104" s="172" t="s">
        <v>178</v>
      </c>
      <c r="E104" s="173">
        <v>32</v>
      </c>
      <c r="F104" s="174"/>
      <c r="G104" s="175">
        <f>ROUND(E104*F104,2)</f>
        <v>0</v>
      </c>
      <c r="H104" s="174"/>
      <c r="I104" s="175">
        <f>ROUND(E104*H104,2)</f>
        <v>0</v>
      </c>
      <c r="J104" s="174"/>
      <c r="K104" s="175">
        <f>ROUND(E104*J104,2)</f>
        <v>0</v>
      </c>
      <c r="L104" s="175">
        <v>21</v>
      </c>
      <c r="M104" s="175">
        <f>G104*(1+L104/100)</f>
        <v>0</v>
      </c>
      <c r="N104" s="173">
        <v>0</v>
      </c>
      <c r="O104" s="173">
        <f>ROUND(E104*N104,2)</f>
        <v>0</v>
      </c>
      <c r="P104" s="173">
        <v>0</v>
      </c>
      <c r="Q104" s="173">
        <f>ROUND(E104*P104,2)</f>
        <v>0</v>
      </c>
      <c r="R104" s="175" t="s">
        <v>199</v>
      </c>
      <c r="S104" s="175" t="s">
        <v>155</v>
      </c>
      <c r="T104" s="176" t="s">
        <v>155</v>
      </c>
      <c r="U104" s="159">
        <v>2.9000000000000001E-2</v>
      </c>
      <c r="V104" s="159">
        <f>ROUND(E104*U104,2)</f>
        <v>0.93</v>
      </c>
      <c r="W104" s="159"/>
      <c r="X104" s="159" t="s">
        <v>156</v>
      </c>
      <c r="Y104" s="149"/>
      <c r="Z104" s="149"/>
      <c r="AA104" s="149"/>
      <c r="AB104" s="149"/>
      <c r="AC104" s="149"/>
      <c r="AD104" s="149"/>
      <c r="AE104" s="149"/>
      <c r="AF104" s="149"/>
      <c r="AG104" s="149" t="s">
        <v>157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80" t="s">
        <v>200</v>
      </c>
      <c r="D105" s="160"/>
      <c r="E105" s="161">
        <v>4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161</v>
      </c>
      <c r="AH105" s="149">
        <v>5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180" t="s">
        <v>260</v>
      </c>
      <c r="D106" s="160"/>
      <c r="E106" s="161">
        <v>6</v>
      </c>
      <c r="F106" s="159"/>
      <c r="G106" s="159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161</v>
      </c>
      <c r="AH106" s="149">
        <v>5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80" t="s">
        <v>207</v>
      </c>
      <c r="D107" s="160"/>
      <c r="E107" s="161">
        <v>22</v>
      </c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161</v>
      </c>
      <c r="AH107" s="149">
        <v>5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249"/>
      <c r="D108" s="250"/>
      <c r="E108" s="250"/>
      <c r="F108" s="250"/>
      <c r="G108" s="250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162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70">
        <v>31</v>
      </c>
      <c r="B109" s="171" t="s">
        <v>261</v>
      </c>
      <c r="C109" s="179" t="s">
        <v>262</v>
      </c>
      <c r="D109" s="172" t="s">
        <v>165</v>
      </c>
      <c r="E109" s="173">
        <v>1</v>
      </c>
      <c r="F109" s="174"/>
      <c r="G109" s="175">
        <f>ROUND(E109*F109,2)</f>
        <v>0</v>
      </c>
      <c r="H109" s="174"/>
      <c r="I109" s="175">
        <f>ROUND(E109*H109,2)</f>
        <v>0</v>
      </c>
      <c r="J109" s="174"/>
      <c r="K109" s="175">
        <f>ROUND(E109*J109,2)</f>
        <v>0</v>
      </c>
      <c r="L109" s="175">
        <v>21</v>
      </c>
      <c r="M109" s="175">
        <f>G109*(1+L109/100)</f>
        <v>0</v>
      </c>
      <c r="N109" s="173">
        <v>2.8999999999999998E-3</v>
      </c>
      <c r="O109" s="173">
        <f>ROUND(E109*N109,2)</f>
        <v>0</v>
      </c>
      <c r="P109" s="173">
        <v>0</v>
      </c>
      <c r="Q109" s="173">
        <f>ROUND(E109*P109,2)</f>
        <v>0</v>
      </c>
      <c r="R109" s="175"/>
      <c r="S109" s="175" t="s">
        <v>222</v>
      </c>
      <c r="T109" s="176" t="s">
        <v>155</v>
      </c>
      <c r="U109" s="159">
        <v>0</v>
      </c>
      <c r="V109" s="159">
        <f>ROUND(E109*U109,2)</f>
        <v>0</v>
      </c>
      <c r="W109" s="159"/>
      <c r="X109" s="159" t="s">
        <v>211</v>
      </c>
      <c r="Y109" s="149"/>
      <c r="Z109" s="149"/>
      <c r="AA109" s="149"/>
      <c r="AB109" s="149"/>
      <c r="AC109" s="149"/>
      <c r="AD109" s="149"/>
      <c r="AE109" s="149"/>
      <c r="AF109" s="149"/>
      <c r="AG109" s="149" t="s">
        <v>212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251"/>
      <c r="D110" s="252"/>
      <c r="E110" s="252"/>
      <c r="F110" s="252"/>
      <c r="G110" s="252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162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70">
        <v>32</v>
      </c>
      <c r="B111" s="171" t="s">
        <v>263</v>
      </c>
      <c r="C111" s="179" t="s">
        <v>264</v>
      </c>
      <c r="D111" s="172" t="s">
        <v>265</v>
      </c>
      <c r="E111" s="173">
        <v>1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21</v>
      </c>
      <c r="M111" s="175">
        <f>G111*(1+L111/100)</f>
        <v>0</v>
      </c>
      <c r="N111" s="173">
        <v>5.2999999999999998E-4</v>
      </c>
      <c r="O111" s="173">
        <f>ROUND(E111*N111,2)</f>
        <v>0</v>
      </c>
      <c r="P111" s="173">
        <v>0</v>
      </c>
      <c r="Q111" s="173">
        <f>ROUND(E111*P111,2)</f>
        <v>0</v>
      </c>
      <c r="R111" s="175" t="s">
        <v>266</v>
      </c>
      <c r="S111" s="175" t="s">
        <v>155</v>
      </c>
      <c r="T111" s="176" t="s">
        <v>155</v>
      </c>
      <c r="U111" s="159">
        <v>0.25</v>
      </c>
      <c r="V111" s="159">
        <f>ROUND(E111*U111,2)</f>
        <v>0.25</v>
      </c>
      <c r="W111" s="159"/>
      <c r="X111" s="159" t="s">
        <v>156</v>
      </c>
      <c r="Y111" s="149"/>
      <c r="Z111" s="149"/>
      <c r="AA111" s="149"/>
      <c r="AB111" s="149"/>
      <c r="AC111" s="149"/>
      <c r="AD111" s="149"/>
      <c r="AE111" s="149"/>
      <c r="AF111" s="149"/>
      <c r="AG111" s="149" t="s">
        <v>157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180" t="s">
        <v>267</v>
      </c>
      <c r="D112" s="160"/>
      <c r="E112" s="161">
        <v>1</v>
      </c>
      <c r="F112" s="159"/>
      <c r="G112" s="159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161</v>
      </c>
      <c r="AH112" s="149">
        <v>5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6"/>
      <c r="B113" s="157"/>
      <c r="C113" s="249"/>
      <c r="D113" s="250"/>
      <c r="E113" s="250"/>
      <c r="F113" s="250"/>
      <c r="G113" s="250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162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70">
        <v>33</v>
      </c>
      <c r="B114" s="171" t="s">
        <v>268</v>
      </c>
      <c r="C114" s="179" t="s">
        <v>269</v>
      </c>
      <c r="D114" s="172" t="s">
        <v>165</v>
      </c>
      <c r="E114" s="173">
        <v>1</v>
      </c>
      <c r="F114" s="174"/>
      <c r="G114" s="175">
        <f>ROUND(E114*F114,2)</f>
        <v>0</v>
      </c>
      <c r="H114" s="174"/>
      <c r="I114" s="175">
        <f>ROUND(E114*H114,2)</f>
        <v>0</v>
      </c>
      <c r="J114" s="174"/>
      <c r="K114" s="175">
        <f>ROUND(E114*J114,2)</f>
        <v>0</v>
      </c>
      <c r="L114" s="175">
        <v>21</v>
      </c>
      <c r="M114" s="175">
        <f>G114*(1+L114/100)</f>
        <v>0</v>
      </c>
      <c r="N114" s="173">
        <v>2.8999999999999998E-3</v>
      </c>
      <c r="O114" s="173">
        <f>ROUND(E114*N114,2)</f>
        <v>0</v>
      </c>
      <c r="P114" s="173">
        <v>0</v>
      </c>
      <c r="Q114" s="173">
        <f>ROUND(E114*P114,2)</f>
        <v>0</v>
      </c>
      <c r="R114" s="175"/>
      <c r="S114" s="175" t="s">
        <v>222</v>
      </c>
      <c r="T114" s="176" t="s">
        <v>223</v>
      </c>
      <c r="U114" s="159">
        <v>0</v>
      </c>
      <c r="V114" s="159">
        <f>ROUND(E114*U114,2)</f>
        <v>0</v>
      </c>
      <c r="W114" s="159"/>
      <c r="X114" s="159" t="s">
        <v>211</v>
      </c>
      <c r="Y114" s="149"/>
      <c r="Z114" s="149"/>
      <c r="AA114" s="149"/>
      <c r="AB114" s="149"/>
      <c r="AC114" s="149"/>
      <c r="AD114" s="149"/>
      <c r="AE114" s="149"/>
      <c r="AF114" s="149"/>
      <c r="AG114" s="149" t="s">
        <v>212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251"/>
      <c r="D115" s="252"/>
      <c r="E115" s="252"/>
      <c r="F115" s="252"/>
      <c r="G115" s="252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162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70">
        <v>34</v>
      </c>
      <c r="B116" s="171" t="s">
        <v>270</v>
      </c>
      <c r="C116" s="179" t="s">
        <v>271</v>
      </c>
      <c r="D116" s="172" t="s">
        <v>165</v>
      </c>
      <c r="E116" s="173">
        <v>1</v>
      </c>
      <c r="F116" s="174"/>
      <c r="G116" s="175">
        <f>ROUND(E116*F116,2)</f>
        <v>0</v>
      </c>
      <c r="H116" s="174"/>
      <c r="I116" s="175">
        <f>ROUND(E116*H116,2)</f>
        <v>0</v>
      </c>
      <c r="J116" s="174"/>
      <c r="K116" s="175">
        <f>ROUND(E116*J116,2)</f>
        <v>0</v>
      </c>
      <c r="L116" s="175">
        <v>21</v>
      </c>
      <c r="M116" s="175">
        <f>G116*(1+L116/100)</f>
        <v>0</v>
      </c>
      <c r="N116" s="173">
        <v>0</v>
      </c>
      <c r="O116" s="173">
        <f>ROUND(E116*N116,2)</f>
        <v>0</v>
      </c>
      <c r="P116" s="173">
        <v>0</v>
      </c>
      <c r="Q116" s="173">
        <f>ROUND(E116*P116,2)</f>
        <v>0</v>
      </c>
      <c r="R116" s="175" t="s">
        <v>199</v>
      </c>
      <c r="S116" s="175" t="s">
        <v>155</v>
      </c>
      <c r="T116" s="176" t="s">
        <v>155</v>
      </c>
      <c r="U116" s="159">
        <v>0.20699999999999999</v>
      </c>
      <c r="V116" s="159">
        <f>ROUND(E116*U116,2)</f>
        <v>0.21</v>
      </c>
      <c r="W116" s="159"/>
      <c r="X116" s="159" t="s">
        <v>156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157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180" t="s">
        <v>272</v>
      </c>
      <c r="D117" s="160"/>
      <c r="E117" s="161">
        <v>1</v>
      </c>
      <c r="F117" s="159"/>
      <c r="G117" s="159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161</v>
      </c>
      <c r="AH117" s="149">
        <v>5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249"/>
      <c r="D118" s="250"/>
      <c r="E118" s="250"/>
      <c r="F118" s="250"/>
      <c r="G118" s="250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162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ht="22.5" outlineLevel="1" x14ac:dyDescent="0.2">
      <c r="A119" s="170">
        <v>35</v>
      </c>
      <c r="B119" s="171" t="s">
        <v>273</v>
      </c>
      <c r="C119" s="179" t="s">
        <v>274</v>
      </c>
      <c r="D119" s="172" t="s">
        <v>165</v>
      </c>
      <c r="E119" s="173">
        <v>3</v>
      </c>
      <c r="F119" s="174"/>
      <c r="G119" s="175">
        <f>ROUND(E119*F119,2)</f>
        <v>0</v>
      </c>
      <c r="H119" s="174"/>
      <c r="I119" s="175">
        <f>ROUND(E119*H119,2)</f>
        <v>0</v>
      </c>
      <c r="J119" s="174"/>
      <c r="K119" s="175">
        <f>ROUND(E119*J119,2)</f>
        <v>0</v>
      </c>
      <c r="L119" s="175">
        <v>21</v>
      </c>
      <c r="M119" s="175">
        <f>G119*(1+L119/100)</f>
        <v>0</v>
      </c>
      <c r="N119" s="173">
        <v>2.9999999999999997E-4</v>
      </c>
      <c r="O119" s="173">
        <f>ROUND(E119*N119,2)</f>
        <v>0</v>
      </c>
      <c r="P119" s="173">
        <v>0</v>
      </c>
      <c r="Q119" s="173">
        <f>ROUND(E119*P119,2)</f>
        <v>0</v>
      </c>
      <c r="R119" s="175" t="s">
        <v>199</v>
      </c>
      <c r="S119" s="175" t="s">
        <v>155</v>
      </c>
      <c r="T119" s="176" t="s">
        <v>155</v>
      </c>
      <c r="U119" s="159">
        <v>8.3000000000000004E-2</v>
      </c>
      <c r="V119" s="159">
        <f>ROUND(E119*U119,2)</f>
        <v>0.25</v>
      </c>
      <c r="W119" s="159"/>
      <c r="X119" s="159" t="s">
        <v>156</v>
      </c>
      <c r="Y119" s="149"/>
      <c r="Z119" s="149"/>
      <c r="AA119" s="149"/>
      <c r="AB119" s="149"/>
      <c r="AC119" s="149"/>
      <c r="AD119" s="149"/>
      <c r="AE119" s="149"/>
      <c r="AF119" s="149"/>
      <c r="AG119" s="149" t="s">
        <v>157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251"/>
      <c r="D120" s="252"/>
      <c r="E120" s="252"/>
      <c r="F120" s="252"/>
      <c r="G120" s="252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162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0">
        <v>36</v>
      </c>
      <c r="B121" s="171" t="s">
        <v>275</v>
      </c>
      <c r="C121" s="179" t="s">
        <v>276</v>
      </c>
      <c r="D121" s="172" t="s">
        <v>165</v>
      </c>
      <c r="E121" s="173">
        <v>3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73">
        <v>2.0000000000000001E-4</v>
      </c>
      <c r="O121" s="173">
        <f>ROUND(E121*N121,2)</f>
        <v>0</v>
      </c>
      <c r="P121" s="173">
        <v>0</v>
      </c>
      <c r="Q121" s="173">
        <f>ROUND(E121*P121,2)</f>
        <v>0</v>
      </c>
      <c r="R121" s="175" t="s">
        <v>199</v>
      </c>
      <c r="S121" s="175" t="s">
        <v>155</v>
      </c>
      <c r="T121" s="176" t="s">
        <v>155</v>
      </c>
      <c r="U121" s="159">
        <v>0.20699999999999999</v>
      </c>
      <c r="V121" s="159">
        <f>ROUND(E121*U121,2)</f>
        <v>0.62</v>
      </c>
      <c r="W121" s="159"/>
      <c r="X121" s="159" t="s">
        <v>156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157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251"/>
      <c r="D122" s="252"/>
      <c r="E122" s="252"/>
      <c r="F122" s="252"/>
      <c r="G122" s="252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162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ht="33.75" outlineLevel="1" x14ac:dyDescent="0.2">
      <c r="A123" s="170">
        <v>37</v>
      </c>
      <c r="B123" s="171" t="s">
        <v>277</v>
      </c>
      <c r="C123" s="179" t="s">
        <v>278</v>
      </c>
      <c r="D123" s="172" t="s">
        <v>165</v>
      </c>
      <c r="E123" s="173">
        <v>1</v>
      </c>
      <c r="F123" s="174"/>
      <c r="G123" s="175">
        <f>ROUND(E123*F123,2)</f>
        <v>0</v>
      </c>
      <c r="H123" s="174"/>
      <c r="I123" s="175">
        <f>ROUND(E123*H123,2)</f>
        <v>0</v>
      </c>
      <c r="J123" s="174"/>
      <c r="K123" s="175">
        <f>ROUND(E123*J123,2)</f>
        <v>0</v>
      </c>
      <c r="L123" s="175">
        <v>21</v>
      </c>
      <c r="M123" s="175">
        <f>G123*(1+L123/100)</f>
        <v>0</v>
      </c>
      <c r="N123" s="173">
        <v>2.47E-3</v>
      </c>
      <c r="O123" s="173">
        <f>ROUND(E123*N123,2)</f>
        <v>0</v>
      </c>
      <c r="P123" s="173">
        <v>0</v>
      </c>
      <c r="Q123" s="173">
        <f>ROUND(E123*P123,2)</f>
        <v>0</v>
      </c>
      <c r="R123" s="175" t="s">
        <v>199</v>
      </c>
      <c r="S123" s="175" t="s">
        <v>155</v>
      </c>
      <c r="T123" s="176" t="s">
        <v>155</v>
      </c>
      <c r="U123" s="159">
        <v>0.39300000000000002</v>
      </c>
      <c r="V123" s="159">
        <f>ROUND(E123*U123,2)</f>
        <v>0.39</v>
      </c>
      <c r="W123" s="159"/>
      <c r="X123" s="159" t="s">
        <v>156</v>
      </c>
      <c r="Y123" s="149"/>
      <c r="Z123" s="149"/>
      <c r="AA123" s="149"/>
      <c r="AB123" s="149"/>
      <c r="AC123" s="149"/>
      <c r="AD123" s="149"/>
      <c r="AE123" s="149"/>
      <c r="AF123" s="149"/>
      <c r="AG123" s="149" t="s">
        <v>157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251"/>
      <c r="D124" s="252"/>
      <c r="E124" s="252"/>
      <c r="F124" s="252"/>
      <c r="G124" s="252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162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ht="22.5" outlineLevel="1" x14ac:dyDescent="0.2">
      <c r="A125" s="170">
        <v>38</v>
      </c>
      <c r="B125" s="171" t="s">
        <v>279</v>
      </c>
      <c r="C125" s="179" t="s">
        <v>280</v>
      </c>
      <c r="D125" s="172" t="s">
        <v>165</v>
      </c>
      <c r="E125" s="173">
        <v>1</v>
      </c>
      <c r="F125" s="174"/>
      <c r="G125" s="175">
        <f>ROUND(E125*F125,2)</f>
        <v>0</v>
      </c>
      <c r="H125" s="174"/>
      <c r="I125" s="175">
        <f>ROUND(E125*H125,2)</f>
        <v>0</v>
      </c>
      <c r="J125" s="174"/>
      <c r="K125" s="175">
        <f>ROUND(E125*J125,2)</f>
        <v>0</v>
      </c>
      <c r="L125" s="175">
        <v>21</v>
      </c>
      <c r="M125" s="175">
        <f>G125*(1+L125/100)</f>
        <v>0</v>
      </c>
      <c r="N125" s="173">
        <v>2.5000000000000001E-4</v>
      </c>
      <c r="O125" s="173">
        <f>ROUND(E125*N125,2)</f>
        <v>0</v>
      </c>
      <c r="P125" s="173">
        <v>0</v>
      </c>
      <c r="Q125" s="173">
        <f>ROUND(E125*P125,2)</f>
        <v>0</v>
      </c>
      <c r="R125" s="175" t="s">
        <v>199</v>
      </c>
      <c r="S125" s="175" t="s">
        <v>155</v>
      </c>
      <c r="T125" s="176" t="s">
        <v>155</v>
      </c>
      <c r="U125" s="159">
        <v>0.20699999999999999</v>
      </c>
      <c r="V125" s="159">
        <f>ROUND(E125*U125,2)</f>
        <v>0.21</v>
      </c>
      <c r="W125" s="159"/>
      <c r="X125" s="159" t="s">
        <v>156</v>
      </c>
      <c r="Y125" s="149"/>
      <c r="Z125" s="149"/>
      <c r="AA125" s="149"/>
      <c r="AB125" s="149"/>
      <c r="AC125" s="149"/>
      <c r="AD125" s="149"/>
      <c r="AE125" s="149"/>
      <c r="AF125" s="149"/>
      <c r="AG125" s="149" t="s">
        <v>157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6"/>
      <c r="B126" s="157"/>
      <c r="C126" s="251"/>
      <c r="D126" s="252"/>
      <c r="E126" s="252"/>
      <c r="F126" s="252"/>
      <c r="G126" s="252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162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ht="22.5" outlineLevel="1" x14ac:dyDescent="0.2">
      <c r="A127" s="170">
        <v>39</v>
      </c>
      <c r="B127" s="171" t="s">
        <v>281</v>
      </c>
      <c r="C127" s="179" t="s">
        <v>282</v>
      </c>
      <c r="D127" s="172" t="s">
        <v>165</v>
      </c>
      <c r="E127" s="173">
        <v>1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3">
        <v>1.1E-4</v>
      </c>
      <c r="O127" s="173">
        <f>ROUND(E127*N127,2)</f>
        <v>0</v>
      </c>
      <c r="P127" s="173">
        <v>0</v>
      </c>
      <c r="Q127" s="173">
        <f>ROUND(E127*P127,2)</f>
        <v>0</v>
      </c>
      <c r="R127" s="175" t="s">
        <v>266</v>
      </c>
      <c r="S127" s="175" t="s">
        <v>155</v>
      </c>
      <c r="T127" s="176" t="s">
        <v>155</v>
      </c>
      <c r="U127" s="159">
        <v>0.16500000000000001</v>
      </c>
      <c r="V127" s="159">
        <f>ROUND(E127*U127,2)</f>
        <v>0.17</v>
      </c>
      <c r="W127" s="159"/>
      <c r="X127" s="159" t="s">
        <v>156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157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251"/>
      <c r="D128" s="252"/>
      <c r="E128" s="252"/>
      <c r="F128" s="252"/>
      <c r="G128" s="252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162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70">
        <v>40</v>
      </c>
      <c r="B129" s="171" t="s">
        <v>283</v>
      </c>
      <c r="C129" s="179" t="s">
        <v>284</v>
      </c>
      <c r="D129" s="172" t="s">
        <v>165</v>
      </c>
      <c r="E129" s="173">
        <v>1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21</v>
      </c>
      <c r="M129" s="175">
        <f>G129*(1+L129/100)</f>
        <v>0</v>
      </c>
      <c r="N129" s="173">
        <v>2.5200000000000001E-3</v>
      </c>
      <c r="O129" s="173">
        <f>ROUND(E129*N129,2)</f>
        <v>0</v>
      </c>
      <c r="P129" s="173">
        <v>0</v>
      </c>
      <c r="Q129" s="173">
        <f>ROUND(E129*P129,2)</f>
        <v>0</v>
      </c>
      <c r="R129" s="175" t="s">
        <v>266</v>
      </c>
      <c r="S129" s="175" t="s">
        <v>155</v>
      </c>
      <c r="T129" s="176" t="s">
        <v>155</v>
      </c>
      <c r="U129" s="159">
        <v>0.43</v>
      </c>
      <c r="V129" s="159">
        <f>ROUND(E129*U129,2)</f>
        <v>0.43</v>
      </c>
      <c r="W129" s="159"/>
      <c r="X129" s="159" t="s">
        <v>156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157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6"/>
      <c r="B130" s="157"/>
      <c r="C130" s="253" t="s">
        <v>285</v>
      </c>
      <c r="D130" s="254"/>
      <c r="E130" s="254"/>
      <c r="F130" s="254"/>
      <c r="G130" s="254"/>
      <c r="H130" s="159"/>
      <c r="I130" s="159"/>
      <c r="J130" s="159"/>
      <c r="K130" s="159"/>
      <c r="L130" s="159"/>
      <c r="M130" s="159"/>
      <c r="N130" s="158"/>
      <c r="O130" s="158"/>
      <c r="P130" s="158"/>
      <c r="Q130" s="158"/>
      <c r="R130" s="159"/>
      <c r="S130" s="159"/>
      <c r="T130" s="159"/>
      <c r="U130" s="159"/>
      <c r="V130" s="159"/>
      <c r="W130" s="159"/>
      <c r="X130" s="15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286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6"/>
      <c r="B131" s="157"/>
      <c r="C131" s="249"/>
      <c r="D131" s="250"/>
      <c r="E131" s="250"/>
      <c r="F131" s="250"/>
      <c r="G131" s="250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162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ht="33.75" outlineLevel="1" x14ac:dyDescent="0.2">
      <c r="A132" s="170">
        <v>41</v>
      </c>
      <c r="B132" s="171" t="s">
        <v>287</v>
      </c>
      <c r="C132" s="179" t="s">
        <v>288</v>
      </c>
      <c r="D132" s="172" t="s">
        <v>165</v>
      </c>
      <c r="E132" s="173">
        <v>4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3">
        <v>0</v>
      </c>
      <c r="O132" s="173">
        <f>ROUND(E132*N132,2)</f>
        <v>0</v>
      </c>
      <c r="P132" s="173">
        <v>0</v>
      </c>
      <c r="Q132" s="173">
        <f>ROUND(E132*P132,2)</f>
        <v>0</v>
      </c>
      <c r="R132" s="175" t="s">
        <v>199</v>
      </c>
      <c r="S132" s="175" t="s">
        <v>155</v>
      </c>
      <c r="T132" s="176" t="s">
        <v>155</v>
      </c>
      <c r="U132" s="159">
        <v>0.02</v>
      </c>
      <c r="V132" s="159">
        <f>ROUND(E132*U132,2)</f>
        <v>0.08</v>
      </c>
      <c r="W132" s="159"/>
      <c r="X132" s="159" t="s">
        <v>156</v>
      </c>
      <c r="Y132" s="149"/>
      <c r="Z132" s="149"/>
      <c r="AA132" s="149"/>
      <c r="AB132" s="149"/>
      <c r="AC132" s="149"/>
      <c r="AD132" s="149"/>
      <c r="AE132" s="149"/>
      <c r="AF132" s="149"/>
      <c r="AG132" s="149" t="s">
        <v>157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251"/>
      <c r="D133" s="252"/>
      <c r="E133" s="252"/>
      <c r="F133" s="252"/>
      <c r="G133" s="252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162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70">
        <v>42</v>
      </c>
      <c r="B134" s="171" t="s">
        <v>289</v>
      </c>
      <c r="C134" s="179" t="s">
        <v>290</v>
      </c>
      <c r="D134" s="172" t="s">
        <v>265</v>
      </c>
      <c r="E134" s="173">
        <v>2</v>
      </c>
      <c r="F134" s="174"/>
      <c r="G134" s="175">
        <f>ROUND(E134*F134,2)</f>
        <v>0</v>
      </c>
      <c r="H134" s="174"/>
      <c r="I134" s="175">
        <f>ROUND(E134*H134,2)</f>
        <v>0</v>
      </c>
      <c r="J134" s="174"/>
      <c r="K134" s="175">
        <f>ROUND(E134*J134,2)</f>
        <v>0</v>
      </c>
      <c r="L134" s="175">
        <v>21</v>
      </c>
      <c r="M134" s="175">
        <f>G134*(1+L134/100)</f>
        <v>0</v>
      </c>
      <c r="N134" s="173">
        <v>9.5399999999999999E-3</v>
      </c>
      <c r="O134" s="173">
        <f>ROUND(E134*N134,2)</f>
        <v>0.02</v>
      </c>
      <c r="P134" s="173">
        <v>0</v>
      </c>
      <c r="Q134" s="173">
        <f>ROUND(E134*P134,2)</f>
        <v>0</v>
      </c>
      <c r="R134" s="175" t="s">
        <v>199</v>
      </c>
      <c r="S134" s="175" t="s">
        <v>155</v>
      </c>
      <c r="T134" s="176" t="s">
        <v>155</v>
      </c>
      <c r="U134" s="159">
        <v>0.99299999999999999</v>
      </c>
      <c r="V134" s="159">
        <f>ROUND(E134*U134,2)</f>
        <v>1.99</v>
      </c>
      <c r="W134" s="159"/>
      <c r="X134" s="159" t="s">
        <v>156</v>
      </c>
      <c r="Y134" s="149"/>
      <c r="Z134" s="149"/>
      <c r="AA134" s="149"/>
      <c r="AB134" s="149"/>
      <c r="AC134" s="149"/>
      <c r="AD134" s="149"/>
      <c r="AE134" s="149"/>
      <c r="AF134" s="149"/>
      <c r="AG134" s="149" t="s">
        <v>157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251"/>
      <c r="D135" s="252"/>
      <c r="E135" s="252"/>
      <c r="F135" s="252"/>
      <c r="G135" s="252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162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70">
        <v>43</v>
      </c>
      <c r="B136" s="171" t="s">
        <v>291</v>
      </c>
      <c r="C136" s="179" t="s">
        <v>292</v>
      </c>
      <c r="D136" s="172" t="s">
        <v>265</v>
      </c>
      <c r="E136" s="173">
        <v>1</v>
      </c>
      <c r="F136" s="174"/>
      <c r="G136" s="175">
        <f>ROUND(E136*F136,2)</f>
        <v>0</v>
      </c>
      <c r="H136" s="174"/>
      <c r="I136" s="175">
        <f>ROUND(E136*H136,2)</f>
        <v>0</v>
      </c>
      <c r="J136" s="174"/>
      <c r="K136" s="175">
        <f>ROUND(E136*J136,2)</f>
        <v>0</v>
      </c>
      <c r="L136" s="175">
        <v>21</v>
      </c>
      <c r="M136" s="175">
        <f>G136*(1+L136/100)</f>
        <v>0</v>
      </c>
      <c r="N136" s="173">
        <v>1.0319999999999999E-2</v>
      </c>
      <c r="O136" s="173">
        <f>ROUND(E136*N136,2)</f>
        <v>0.01</v>
      </c>
      <c r="P136" s="173">
        <v>0</v>
      </c>
      <c r="Q136" s="173">
        <f>ROUND(E136*P136,2)</f>
        <v>0</v>
      </c>
      <c r="R136" s="175" t="s">
        <v>199</v>
      </c>
      <c r="S136" s="175" t="s">
        <v>155</v>
      </c>
      <c r="T136" s="176" t="s">
        <v>155</v>
      </c>
      <c r="U136" s="159">
        <v>1.1259999999999999</v>
      </c>
      <c r="V136" s="159">
        <f>ROUND(E136*U136,2)</f>
        <v>1.1299999999999999</v>
      </c>
      <c r="W136" s="159"/>
      <c r="X136" s="159" t="s">
        <v>156</v>
      </c>
      <c r="Y136" s="149"/>
      <c r="Z136" s="149"/>
      <c r="AA136" s="149"/>
      <c r="AB136" s="149"/>
      <c r="AC136" s="149"/>
      <c r="AD136" s="149"/>
      <c r="AE136" s="149"/>
      <c r="AF136" s="149"/>
      <c r="AG136" s="149" t="s">
        <v>157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6"/>
      <c r="B137" s="157"/>
      <c r="C137" s="251"/>
      <c r="D137" s="252"/>
      <c r="E137" s="252"/>
      <c r="F137" s="252"/>
      <c r="G137" s="252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162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ht="22.5" outlineLevel="1" x14ac:dyDescent="0.2">
      <c r="A138" s="170">
        <v>44</v>
      </c>
      <c r="B138" s="171" t="s">
        <v>293</v>
      </c>
      <c r="C138" s="179" t="s">
        <v>294</v>
      </c>
      <c r="D138" s="172" t="s">
        <v>165</v>
      </c>
      <c r="E138" s="173">
        <v>2</v>
      </c>
      <c r="F138" s="174"/>
      <c r="G138" s="175">
        <f>ROUND(E138*F138,2)</f>
        <v>0</v>
      </c>
      <c r="H138" s="174"/>
      <c r="I138" s="175">
        <f>ROUND(E138*H138,2)</f>
        <v>0</v>
      </c>
      <c r="J138" s="174"/>
      <c r="K138" s="175">
        <f>ROUND(E138*J138,2)</f>
        <v>0</v>
      </c>
      <c r="L138" s="175">
        <v>21</v>
      </c>
      <c r="M138" s="175">
        <f>G138*(1+L138/100)</f>
        <v>0</v>
      </c>
      <c r="N138" s="173">
        <v>3.0000000000000001E-5</v>
      </c>
      <c r="O138" s="173">
        <f>ROUND(E138*N138,2)</f>
        <v>0</v>
      </c>
      <c r="P138" s="173">
        <v>0</v>
      </c>
      <c r="Q138" s="173">
        <f>ROUND(E138*P138,2)</f>
        <v>0</v>
      </c>
      <c r="R138" s="175" t="s">
        <v>199</v>
      </c>
      <c r="S138" s="175" t="s">
        <v>155</v>
      </c>
      <c r="T138" s="176" t="s">
        <v>155</v>
      </c>
      <c r="U138" s="159">
        <v>0.26545000000000002</v>
      </c>
      <c r="V138" s="159">
        <f>ROUND(E138*U138,2)</f>
        <v>0.53</v>
      </c>
      <c r="W138" s="159"/>
      <c r="X138" s="159" t="s">
        <v>156</v>
      </c>
      <c r="Y138" s="149"/>
      <c r="Z138" s="149"/>
      <c r="AA138" s="149"/>
      <c r="AB138" s="149"/>
      <c r="AC138" s="149"/>
      <c r="AD138" s="149"/>
      <c r="AE138" s="149"/>
      <c r="AF138" s="149"/>
      <c r="AG138" s="149" t="s">
        <v>157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6"/>
      <c r="B139" s="157"/>
      <c r="C139" s="251"/>
      <c r="D139" s="252"/>
      <c r="E139" s="252"/>
      <c r="F139" s="252"/>
      <c r="G139" s="252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162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70">
        <v>45</v>
      </c>
      <c r="B140" s="171" t="s">
        <v>295</v>
      </c>
      <c r="C140" s="179" t="s">
        <v>296</v>
      </c>
      <c r="D140" s="172" t="s">
        <v>165</v>
      </c>
      <c r="E140" s="173">
        <v>2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73">
        <v>0</v>
      </c>
      <c r="O140" s="173">
        <f>ROUND(E140*N140,2)</f>
        <v>0</v>
      </c>
      <c r="P140" s="173">
        <v>0</v>
      </c>
      <c r="Q140" s="173">
        <f>ROUND(E140*P140,2)</f>
        <v>0</v>
      </c>
      <c r="R140" s="175" t="s">
        <v>199</v>
      </c>
      <c r="S140" s="175" t="s">
        <v>155</v>
      </c>
      <c r="T140" s="176" t="s">
        <v>155</v>
      </c>
      <c r="U140" s="159">
        <v>0.16500000000000001</v>
      </c>
      <c r="V140" s="159">
        <f>ROUND(E140*U140,2)</f>
        <v>0.33</v>
      </c>
      <c r="W140" s="159"/>
      <c r="X140" s="159" t="s">
        <v>156</v>
      </c>
      <c r="Y140" s="149"/>
      <c r="Z140" s="149"/>
      <c r="AA140" s="149"/>
      <c r="AB140" s="149"/>
      <c r="AC140" s="149"/>
      <c r="AD140" s="149"/>
      <c r="AE140" s="149"/>
      <c r="AF140" s="149"/>
      <c r="AG140" s="149" t="s">
        <v>157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56"/>
      <c r="B141" s="157"/>
      <c r="C141" s="247" t="s">
        <v>297</v>
      </c>
      <c r="D141" s="248"/>
      <c r="E141" s="248"/>
      <c r="F141" s="248"/>
      <c r="G141" s="248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159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249"/>
      <c r="D142" s="250"/>
      <c r="E142" s="250"/>
      <c r="F142" s="250"/>
      <c r="G142" s="250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162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70">
        <v>46</v>
      </c>
      <c r="B143" s="171" t="s">
        <v>298</v>
      </c>
      <c r="C143" s="179" t="s">
        <v>299</v>
      </c>
      <c r="D143" s="172" t="s">
        <v>190</v>
      </c>
      <c r="E143" s="173">
        <v>6.6739999999999994E-2</v>
      </c>
      <c r="F143" s="174"/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3">
        <v>0</v>
      </c>
      <c r="O143" s="173">
        <f>ROUND(E143*N143,2)</f>
        <v>0</v>
      </c>
      <c r="P143" s="173">
        <v>0</v>
      </c>
      <c r="Q143" s="173">
        <f>ROUND(E143*P143,2)</f>
        <v>0</v>
      </c>
      <c r="R143" s="175" t="s">
        <v>199</v>
      </c>
      <c r="S143" s="175" t="s">
        <v>155</v>
      </c>
      <c r="T143" s="176" t="s">
        <v>155</v>
      </c>
      <c r="U143" s="159">
        <v>1.327</v>
      </c>
      <c r="V143" s="159">
        <f>ROUND(E143*U143,2)</f>
        <v>0.09</v>
      </c>
      <c r="W143" s="159"/>
      <c r="X143" s="159" t="s">
        <v>191</v>
      </c>
      <c r="Y143" s="149"/>
      <c r="Z143" s="149"/>
      <c r="AA143" s="149"/>
      <c r="AB143" s="149"/>
      <c r="AC143" s="149"/>
      <c r="AD143" s="149"/>
      <c r="AE143" s="149"/>
      <c r="AF143" s="149"/>
      <c r="AG143" s="149" t="s">
        <v>192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6"/>
      <c r="B144" s="157"/>
      <c r="C144" s="247" t="s">
        <v>300</v>
      </c>
      <c r="D144" s="248"/>
      <c r="E144" s="248"/>
      <c r="F144" s="248"/>
      <c r="G144" s="248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159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56"/>
      <c r="B145" s="157"/>
      <c r="C145" s="249"/>
      <c r="D145" s="250"/>
      <c r="E145" s="250"/>
      <c r="F145" s="250"/>
      <c r="G145" s="250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162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x14ac:dyDescent="0.2">
      <c r="A146" s="163" t="s">
        <v>149</v>
      </c>
      <c r="B146" s="164" t="s">
        <v>94</v>
      </c>
      <c r="C146" s="178" t="s">
        <v>95</v>
      </c>
      <c r="D146" s="165"/>
      <c r="E146" s="166"/>
      <c r="F146" s="167"/>
      <c r="G146" s="167">
        <f>SUMIF(AG147:AG189,"&lt;&gt;NOR",G147:G189)</f>
        <v>0</v>
      </c>
      <c r="H146" s="167"/>
      <c r="I146" s="167">
        <f>SUM(I147:I189)</f>
        <v>0</v>
      </c>
      <c r="J146" s="167"/>
      <c r="K146" s="167">
        <f>SUM(K147:K189)</f>
        <v>0</v>
      </c>
      <c r="L146" s="167"/>
      <c r="M146" s="167">
        <f>SUM(M147:M189)</f>
        <v>0</v>
      </c>
      <c r="N146" s="166"/>
      <c r="O146" s="166">
        <f>SUM(O147:O189)</f>
        <v>0.05</v>
      </c>
      <c r="P146" s="166"/>
      <c r="Q146" s="166">
        <f>SUM(Q147:Q189)</f>
        <v>0.01</v>
      </c>
      <c r="R146" s="167"/>
      <c r="S146" s="167"/>
      <c r="T146" s="168"/>
      <c r="U146" s="162"/>
      <c r="V146" s="162">
        <f>SUM(V147:V189)</f>
        <v>10.370000000000003</v>
      </c>
      <c r="W146" s="162"/>
      <c r="X146" s="162"/>
      <c r="AG146" t="s">
        <v>150</v>
      </c>
    </row>
    <row r="147" spans="1:60" outlineLevel="1" x14ac:dyDescent="0.2">
      <c r="A147" s="170">
        <v>47</v>
      </c>
      <c r="B147" s="171" t="s">
        <v>301</v>
      </c>
      <c r="C147" s="179" t="s">
        <v>302</v>
      </c>
      <c r="D147" s="172" t="s">
        <v>178</v>
      </c>
      <c r="E147" s="173">
        <v>6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21</v>
      </c>
      <c r="M147" s="175">
        <f>G147*(1+L147/100)</f>
        <v>0</v>
      </c>
      <c r="N147" s="173">
        <v>1.1E-4</v>
      </c>
      <c r="O147" s="173">
        <f>ROUND(E147*N147,2)</f>
        <v>0</v>
      </c>
      <c r="P147" s="173">
        <v>2.15E-3</v>
      </c>
      <c r="Q147" s="173">
        <f>ROUND(E147*P147,2)</f>
        <v>0.01</v>
      </c>
      <c r="R147" s="175" t="s">
        <v>199</v>
      </c>
      <c r="S147" s="175" t="s">
        <v>155</v>
      </c>
      <c r="T147" s="176" t="s">
        <v>155</v>
      </c>
      <c r="U147" s="159">
        <v>0.03</v>
      </c>
      <c r="V147" s="159">
        <f>ROUND(E147*U147,2)</f>
        <v>0.18</v>
      </c>
      <c r="W147" s="159"/>
      <c r="X147" s="159" t="s">
        <v>156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157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251"/>
      <c r="D148" s="252"/>
      <c r="E148" s="252"/>
      <c r="F148" s="252"/>
      <c r="G148" s="252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162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ht="22.5" outlineLevel="1" x14ac:dyDescent="0.2">
      <c r="A149" s="170">
        <v>48</v>
      </c>
      <c r="B149" s="171" t="s">
        <v>303</v>
      </c>
      <c r="C149" s="179" t="s">
        <v>304</v>
      </c>
      <c r="D149" s="172" t="s">
        <v>165</v>
      </c>
      <c r="E149" s="173">
        <v>1</v>
      </c>
      <c r="F149" s="174"/>
      <c r="G149" s="175">
        <f>ROUND(E149*F149,2)</f>
        <v>0</v>
      </c>
      <c r="H149" s="174"/>
      <c r="I149" s="175">
        <f>ROUND(E149*H149,2)</f>
        <v>0</v>
      </c>
      <c r="J149" s="174"/>
      <c r="K149" s="175">
        <f>ROUND(E149*J149,2)</f>
        <v>0</v>
      </c>
      <c r="L149" s="175">
        <v>21</v>
      </c>
      <c r="M149" s="175">
        <f>G149*(1+L149/100)</f>
        <v>0</v>
      </c>
      <c r="N149" s="173">
        <v>1.5E-3</v>
      </c>
      <c r="O149" s="173">
        <f>ROUND(E149*N149,2)</f>
        <v>0</v>
      </c>
      <c r="P149" s="173">
        <v>0</v>
      </c>
      <c r="Q149" s="173">
        <f>ROUND(E149*P149,2)</f>
        <v>0</v>
      </c>
      <c r="R149" s="175"/>
      <c r="S149" s="175" t="s">
        <v>222</v>
      </c>
      <c r="T149" s="176" t="s">
        <v>223</v>
      </c>
      <c r="U149" s="159">
        <v>0.17</v>
      </c>
      <c r="V149" s="159">
        <f>ROUND(E149*U149,2)</f>
        <v>0.17</v>
      </c>
      <c r="W149" s="159"/>
      <c r="X149" s="159" t="s">
        <v>156</v>
      </c>
      <c r="Y149" s="149"/>
      <c r="Z149" s="149"/>
      <c r="AA149" s="149"/>
      <c r="AB149" s="149"/>
      <c r="AC149" s="149"/>
      <c r="AD149" s="149"/>
      <c r="AE149" s="149"/>
      <c r="AF149" s="149"/>
      <c r="AG149" s="149" t="s">
        <v>157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56"/>
      <c r="B150" s="157"/>
      <c r="C150" s="253" t="s">
        <v>305</v>
      </c>
      <c r="D150" s="254"/>
      <c r="E150" s="254"/>
      <c r="F150" s="254"/>
      <c r="G150" s="254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286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56"/>
      <c r="B151" s="157"/>
      <c r="C151" s="249"/>
      <c r="D151" s="250"/>
      <c r="E151" s="250"/>
      <c r="F151" s="250"/>
      <c r="G151" s="250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162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70">
        <v>49</v>
      </c>
      <c r="B152" s="171" t="s">
        <v>306</v>
      </c>
      <c r="C152" s="179" t="s">
        <v>307</v>
      </c>
      <c r="D152" s="172" t="s">
        <v>165</v>
      </c>
      <c r="E152" s="173">
        <v>1</v>
      </c>
      <c r="F152" s="174"/>
      <c r="G152" s="175">
        <f>ROUND(E152*F152,2)</f>
        <v>0</v>
      </c>
      <c r="H152" s="174"/>
      <c r="I152" s="175">
        <f>ROUND(E152*H152,2)</f>
        <v>0</v>
      </c>
      <c r="J152" s="174"/>
      <c r="K152" s="175">
        <f>ROUND(E152*J152,2)</f>
        <v>0</v>
      </c>
      <c r="L152" s="175">
        <v>21</v>
      </c>
      <c r="M152" s="175">
        <f>G152*(1+L152/100)</f>
        <v>0</v>
      </c>
      <c r="N152" s="173">
        <v>3.0000000000000001E-5</v>
      </c>
      <c r="O152" s="173">
        <f>ROUND(E152*N152,2)</f>
        <v>0</v>
      </c>
      <c r="P152" s="173">
        <v>0</v>
      </c>
      <c r="Q152" s="173">
        <f>ROUND(E152*P152,2)</f>
        <v>0</v>
      </c>
      <c r="R152" s="175" t="s">
        <v>199</v>
      </c>
      <c r="S152" s="175" t="s">
        <v>155</v>
      </c>
      <c r="T152" s="176" t="s">
        <v>155</v>
      </c>
      <c r="U152" s="159">
        <v>0.26900000000000002</v>
      </c>
      <c r="V152" s="159">
        <f>ROUND(E152*U152,2)</f>
        <v>0.27</v>
      </c>
      <c r="W152" s="159"/>
      <c r="X152" s="159" t="s">
        <v>156</v>
      </c>
      <c r="Y152" s="149"/>
      <c r="Z152" s="149"/>
      <c r="AA152" s="149"/>
      <c r="AB152" s="149"/>
      <c r="AC152" s="149"/>
      <c r="AD152" s="149"/>
      <c r="AE152" s="149"/>
      <c r="AF152" s="149"/>
      <c r="AG152" s="149" t="s">
        <v>157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6"/>
      <c r="B153" s="157"/>
      <c r="C153" s="180" t="s">
        <v>308</v>
      </c>
      <c r="D153" s="160"/>
      <c r="E153" s="161">
        <v>1</v>
      </c>
      <c r="F153" s="159"/>
      <c r="G153" s="159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161</v>
      </c>
      <c r="AH153" s="149">
        <v>5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6"/>
      <c r="B154" s="157"/>
      <c r="C154" s="249"/>
      <c r="D154" s="250"/>
      <c r="E154" s="250"/>
      <c r="F154" s="250"/>
      <c r="G154" s="250"/>
      <c r="H154" s="159"/>
      <c r="I154" s="159"/>
      <c r="J154" s="159"/>
      <c r="K154" s="159"/>
      <c r="L154" s="159"/>
      <c r="M154" s="159"/>
      <c r="N154" s="158"/>
      <c r="O154" s="158"/>
      <c r="P154" s="158"/>
      <c r="Q154" s="158"/>
      <c r="R154" s="159"/>
      <c r="S154" s="159"/>
      <c r="T154" s="159"/>
      <c r="U154" s="159"/>
      <c r="V154" s="159"/>
      <c r="W154" s="159"/>
      <c r="X154" s="15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162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70">
        <v>50</v>
      </c>
      <c r="B155" s="171" t="s">
        <v>309</v>
      </c>
      <c r="C155" s="179" t="s">
        <v>310</v>
      </c>
      <c r="D155" s="172" t="s">
        <v>265</v>
      </c>
      <c r="E155" s="173">
        <v>2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3">
        <v>3.0699999999999998E-3</v>
      </c>
      <c r="O155" s="173">
        <f>ROUND(E155*N155,2)</f>
        <v>0.01</v>
      </c>
      <c r="P155" s="173">
        <v>0</v>
      </c>
      <c r="Q155" s="173">
        <f>ROUND(E155*P155,2)</f>
        <v>0</v>
      </c>
      <c r="R155" s="175" t="s">
        <v>199</v>
      </c>
      <c r="S155" s="175" t="s">
        <v>155</v>
      </c>
      <c r="T155" s="176" t="s">
        <v>155</v>
      </c>
      <c r="U155" s="159">
        <v>1.42</v>
      </c>
      <c r="V155" s="159">
        <f>ROUND(E155*U155,2)</f>
        <v>2.84</v>
      </c>
      <c r="W155" s="159"/>
      <c r="X155" s="159" t="s">
        <v>156</v>
      </c>
      <c r="Y155" s="149"/>
      <c r="Z155" s="149"/>
      <c r="AA155" s="149"/>
      <c r="AB155" s="149"/>
      <c r="AC155" s="149"/>
      <c r="AD155" s="149"/>
      <c r="AE155" s="149"/>
      <c r="AF155" s="149"/>
      <c r="AG155" s="149" t="s">
        <v>157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6"/>
      <c r="B156" s="157"/>
      <c r="C156" s="247" t="s">
        <v>311</v>
      </c>
      <c r="D156" s="248"/>
      <c r="E156" s="248"/>
      <c r="F156" s="248"/>
      <c r="G156" s="248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159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6"/>
      <c r="B157" s="157"/>
      <c r="C157" s="249"/>
      <c r="D157" s="250"/>
      <c r="E157" s="250"/>
      <c r="F157" s="250"/>
      <c r="G157" s="250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162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70">
        <v>51</v>
      </c>
      <c r="B158" s="171" t="s">
        <v>312</v>
      </c>
      <c r="C158" s="179" t="s">
        <v>313</v>
      </c>
      <c r="D158" s="172" t="s">
        <v>165</v>
      </c>
      <c r="E158" s="173">
        <v>2</v>
      </c>
      <c r="F158" s="174"/>
      <c r="G158" s="175">
        <f>ROUND(E158*F158,2)</f>
        <v>0</v>
      </c>
      <c r="H158" s="174"/>
      <c r="I158" s="175">
        <f>ROUND(E158*H158,2)</f>
        <v>0</v>
      </c>
      <c r="J158" s="174"/>
      <c r="K158" s="175">
        <f>ROUND(E158*J158,2)</f>
        <v>0</v>
      </c>
      <c r="L158" s="175">
        <v>21</v>
      </c>
      <c r="M158" s="175">
        <f>G158*(1+L158/100)</f>
        <v>0</v>
      </c>
      <c r="N158" s="173">
        <v>9.3000000000000005E-4</v>
      </c>
      <c r="O158" s="173">
        <f>ROUND(E158*N158,2)</f>
        <v>0</v>
      </c>
      <c r="P158" s="173">
        <v>0</v>
      </c>
      <c r="Q158" s="173">
        <f>ROUND(E158*P158,2)</f>
        <v>0</v>
      </c>
      <c r="R158" s="175" t="s">
        <v>199</v>
      </c>
      <c r="S158" s="175" t="s">
        <v>155</v>
      </c>
      <c r="T158" s="176" t="s">
        <v>155</v>
      </c>
      <c r="U158" s="159">
        <v>0.42399999999999999</v>
      </c>
      <c r="V158" s="159">
        <f>ROUND(E158*U158,2)</f>
        <v>0.85</v>
      </c>
      <c r="W158" s="159"/>
      <c r="X158" s="159" t="s">
        <v>156</v>
      </c>
      <c r="Y158" s="149"/>
      <c r="Z158" s="149"/>
      <c r="AA158" s="149"/>
      <c r="AB158" s="149"/>
      <c r="AC158" s="149"/>
      <c r="AD158" s="149"/>
      <c r="AE158" s="149"/>
      <c r="AF158" s="149"/>
      <c r="AG158" s="149" t="s">
        <v>157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6"/>
      <c r="B159" s="157"/>
      <c r="C159" s="251"/>
      <c r="D159" s="252"/>
      <c r="E159" s="252"/>
      <c r="F159" s="252"/>
      <c r="G159" s="252"/>
      <c r="H159" s="159"/>
      <c r="I159" s="159"/>
      <c r="J159" s="159"/>
      <c r="K159" s="159"/>
      <c r="L159" s="159"/>
      <c r="M159" s="159"/>
      <c r="N159" s="158"/>
      <c r="O159" s="158"/>
      <c r="P159" s="158"/>
      <c r="Q159" s="158"/>
      <c r="R159" s="159"/>
      <c r="S159" s="159"/>
      <c r="T159" s="159"/>
      <c r="U159" s="159"/>
      <c r="V159" s="159"/>
      <c r="W159" s="159"/>
      <c r="X159" s="15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162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0">
        <v>52</v>
      </c>
      <c r="B160" s="171" t="s">
        <v>314</v>
      </c>
      <c r="C160" s="179" t="s">
        <v>315</v>
      </c>
      <c r="D160" s="172" t="s">
        <v>178</v>
      </c>
      <c r="E160" s="173">
        <v>1.5</v>
      </c>
      <c r="F160" s="174"/>
      <c r="G160" s="175">
        <f>ROUND(E160*F160,2)</f>
        <v>0</v>
      </c>
      <c r="H160" s="174"/>
      <c r="I160" s="175">
        <f>ROUND(E160*H160,2)</f>
        <v>0</v>
      </c>
      <c r="J160" s="174"/>
      <c r="K160" s="175">
        <f>ROUND(E160*J160,2)</f>
        <v>0</v>
      </c>
      <c r="L160" s="175">
        <v>21</v>
      </c>
      <c r="M160" s="175">
        <f>G160*(1+L160/100)</f>
        <v>0</v>
      </c>
      <c r="N160" s="173">
        <v>5.0899999999999999E-3</v>
      </c>
      <c r="O160" s="173">
        <f>ROUND(E160*N160,2)</f>
        <v>0.01</v>
      </c>
      <c r="P160" s="173">
        <v>0</v>
      </c>
      <c r="Q160" s="173">
        <f>ROUND(E160*P160,2)</f>
        <v>0</v>
      </c>
      <c r="R160" s="175" t="s">
        <v>199</v>
      </c>
      <c r="S160" s="175" t="s">
        <v>155</v>
      </c>
      <c r="T160" s="176" t="s">
        <v>155</v>
      </c>
      <c r="U160" s="159">
        <v>0.53100000000000003</v>
      </c>
      <c r="V160" s="159">
        <f>ROUND(E160*U160,2)</f>
        <v>0.8</v>
      </c>
      <c r="W160" s="159"/>
      <c r="X160" s="159" t="s">
        <v>156</v>
      </c>
      <c r="Y160" s="149"/>
      <c r="Z160" s="149"/>
      <c r="AA160" s="149"/>
      <c r="AB160" s="149"/>
      <c r="AC160" s="149"/>
      <c r="AD160" s="149"/>
      <c r="AE160" s="149"/>
      <c r="AF160" s="149"/>
      <c r="AG160" s="149" t="s">
        <v>157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6"/>
      <c r="B161" s="157"/>
      <c r="C161" s="247" t="s">
        <v>316</v>
      </c>
      <c r="D161" s="248"/>
      <c r="E161" s="248"/>
      <c r="F161" s="248"/>
      <c r="G161" s="248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159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6"/>
      <c r="B162" s="157"/>
      <c r="C162" s="249"/>
      <c r="D162" s="250"/>
      <c r="E162" s="250"/>
      <c r="F162" s="250"/>
      <c r="G162" s="250"/>
      <c r="H162" s="159"/>
      <c r="I162" s="159"/>
      <c r="J162" s="159"/>
      <c r="K162" s="159"/>
      <c r="L162" s="159"/>
      <c r="M162" s="159"/>
      <c r="N162" s="158"/>
      <c r="O162" s="158"/>
      <c r="P162" s="158"/>
      <c r="Q162" s="158"/>
      <c r="R162" s="159"/>
      <c r="S162" s="159"/>
      <c r="T162" s="159"/>
      <c r="U162" s="159"/>
      <c r="V162" s="159"/>
      <c r="W162" s="159"/>
      <c r="X162" s="15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162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70">
        <v>53</v>
      </c>
      <c r="B163" s="171" t="s">
        <v>317</v>
      </c>
      <c r="C163" s="179" t="s">
        <v>318</v>
      </c>
      <c r="D163" s="172" t="s">
        <v>178</v>
      </c>
      <c r="E163" s="173">
        <v>1.5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3">
        <v>2.1690000000000001E-2</v>
      </c>
      <c r="O163" s="173">
        <f>ROUND(E163*N163,2)</f>
        <v>0.03</v>
      </c>
      <c r="P163" s="173">
        <v>0</v>
      </c>
      <c r="Q163" s="173">
        <f>ROUND(E163*P163,2)</f>
        <v>0</v>
      </c>
      <c r="R163" s="175" t="s">
        <v>199</v>
      </c>
      <c r="S163" s="175" t="s">
        <v>155</v>
      </c>
      <c r="T163" s="176" t="s">
        <v>155</v>
      </c>
      <c r="U163" s="159">
        <v>0.79300000000000004</v>
      </c>
      <c r="V163" s="159">
        <f>ROUND(E163*U163,2)</f>
        <v>1.19</v>
      </c>
      <c r="W163" s="159"/>
      <c r="X163" s="159" t="s">
        <v>156</v>
      </c>
      <c r="Y163" s="149"/>
      <c r="Z163" s="149"/>
      <c r="AA163" s="149"/>
      <c r="AB163" s="149"/>
      <c r="AC163" s="149"/>
      <c r="AD163" s="149"/>
      <c r="AE163" s="149"/>
      <c r="AF163" s="149"/>
      <c r="AG163" s="149" t="s">
        <v>157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56"/>
      <c r="B164" s="157"/>
      <c r="C164" s="247" t="s">
        <v>316</v>
      </c>
      <c r="D164" s="248"/>
      <c r="E164" s="248"/>
      <c r="F164" s="248"/>
      <c r="G164" s="248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159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6"/>
      <c r="B165" s="157"/>
      <c r="C165" s="249"/>
      <c r="D165" s="250"/>
      <c r="E165" s="250"/>
      <c r="F165" s="250"/>
      <c r="G165" s="250"/>
      <c r="H165" s="159"/>
      <c r="I165" s="159"/>
      <c r="J165" s="159"/>
      <c r="K165" s="159"/>
      <c r="L165" s="159"/>
      <c r="M165" s="159"/>
      <c r="N165" s="158"/>
      <c r="O165" s="158"/>
      <c r="P165" s="158"/>
      <c r="Q165" s="158"/>
      <c r="R165" s="159"/>
      <c r="S165" s="159"/>
      <c r="T165" s="159"/>
      <c r="U165" s="159"/>
      <c r="V165" s="159"/>
      <c r="W165" s="159"/>
      <c r="X165" s="159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162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70">
        <v>54</v>
      </c>
      <c r="B166" s="171" t="s">
        <v>319</v>
      </c>
      <c r="C166" s="179" t="s">
        <v>320</v>
      </c>
      <c r="D166" s="172" t="s">
        <v>165</v>
      </c>
      <c r="E166" s="173">
        <v>1</v>
      </c>
      <c r="F166" s="174"/>
      <c r="G166" s="175">
        <f>ROUND(E166*F166,2)</f>
        <v>0</v>
      </c>
      <c r="H166" s="174"/>
      <c r="I166" s="175">
        <f>ROUND(E166*H166,2)</f>
        <v>0</v>
      </c>
      <c r="J166" s="174"/>
      <c r="K166" s="175">
        <f>ROUND(E166*J166,2)</f>
        <v>0</v>
      </c>
      <c r="L166" s="175">
        <v>21</v>
      </c>
      <c r="M166" s="175">
        <f>G166*(1+L166/100)</f>
        <v>0</v>
      </c>
      <c r="N166" s="173">
        <v>2.0000000000000001E-4</v>
      </c>
      <c r="O166" s="173">
        <f>ROUND(E166*N166,2)</f>
        <v>0</v>
      </c>
      <c r="P166" s="173">
        <v>0</v>
      </c>
      <c r="Q166" s="173">
        <f>ROUND(E166*P166,2)</f>
        <v>0</v>
      </c>
      <c r="R166" s="175" t="s">
        <v>199</v>
      </c>
      <c r="S166" s="175" t="s">
        <v>155</v>
      </c>
      <c r="T166" s="176" t="s">
        <v>155</v>
      </c>
      <c r="U166" s="159">
        <v>0.14499999999999999</v>
      </c>
      <c r="V166" s="159">
        <f>ROUND(E166*U166,2)</f>
        <v>0.15</v>
      </c>
      <c r="W166" s="159"/>
      <c r="X166" s="159" t="s">
        <v>156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157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6"/>
      <c r="B167" s="157"/>
      <c r="C167" s="251"/>
      <c r="D167" s="252"/>
      <c r="E167" s="252"/>
      <c r="F167" s="252"/>
      <c r="G167" s="252"/>
      <c r="H167" s="159"/>
      <c r="I167" s="159"/>
      <c r="J167" s="159"/>
      <c r="K167" s="159"/>
      <c r="L167" s="159"/>
      <c r="M167" s="159"/>
      <c r="N167" s="158"/>
      <c r="O167" s="158"/>
      <c r="P167" s="158"/>
      <c r="Q167" s="158"/>
      <c r="R167" s="159"/>
      <c r="S167" s="159"/>
      <c r="T167" s="159"/>
      <c r="U167" s="159"/>
      <c r="V167" s="159"/>
      <c r="W167" s="159"/>
      <c r="X167" s="15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162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70">
        <v>55</v>
      </c>
      <c r="B168" s="171" t="s">
        <v>321</v>
      </c>
      <c r="C168" s="179" t="s">
        <v>322</v>
      </c>
      <c r="D168" s="172" t="s">
        <v>165</v>
      </c>
      <c r="E168" s="173">
        <v>1</v>
      </c>
      <c r="F168" s="174"/>
      <c r="G168" s="175">
        <f>ROUND(E168*F168,2)</f>
        <v>0</v>
      </c>
      <c r="H168" s="174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73">
        <v>2.5200000000000001E-3</v>
      </c>
      <c r="O168" s="173">
        <f>ROUND(E168*N168,2)</f>
        <v>0</v>
      </c>
      <c r="P168" s="173">
        <v>0</v>
      </c>
      <c r="Q168" s="173">
        <f>ROUND(E168*P168,2)</f>
        <v>0</v>
      </c>
      <c r="R168" s="175" t="s">
        <v>266</v>
      </c>
      <c r="S168" s="175" t="s">
        <v>222</v>
      </c>
      <c r="T168" s="176" t="s">
        <v>323</v>
      </c>
      <c r="U168" s="159">
        <v>0.43</v>
      </c>
      <c r="V168" s="159">
        <f>ROUND(E168*U168,2)</f>
        <v>0.43</v>
      </c>
      <c r="W168" s="159"/>
      <c r="X168" s="159" t="s">
        <v>211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212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253" t="s">
        <v>324</v>
      </c>
      <c r="D169" s="254"/>
      <c r="E169" s="254"/>
      <c r="F169" s="254"/>
      <c r="G169" s="254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286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6"/>
      <c r="B170" s="157"/>
      <c r="C170" s="255" t="s">
        <v>325</v>
      </c>
      <c r="D170" s="256"/>
      <c r="E170" s="256"/>
      <c r="F170" s="256"/>
      <c r="G170" s="256"/>
      <c r="H170" s="159"/>
      <c r="I170" s="159"/>
      <c r="J170" s="159"/>
      <c r="K170" s="159"/>
      <c r="L170" s="159"/>
      <c r="M170" s="159"/>
      <c r="N170" s="158"/>
      <c r="O170" s="158"/>
      <c r="P170" s="158"/>
      <c r="Q170" s="158"/>
      <c r="R170" s="159"/>
      <c r="S170" s="159"/>
      <c r="T170" s="159"/>
      <c r="U170" s="159"/>
      <c r="V170" s="159"/>
      <c r="W170" s="159"/>
      <c r="X170" s="15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286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6"/>
      <c r="B171" s="157"/>
      <c r="C171" s="249"/>
      <c r="D171" s="250"/>
      <c r="E171" s="250"/>
      <c r="F171" s="250"/>
      <c r="G171" s="250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162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ht="22.5" outlineLevel="1" x14ac:dyDescent="0.2">
      <c r="A172" s="170">
        <v>56</v>
      </c>
      <c r="B172" s="171" t="s">
        <v>326</v>
      </c>
      <c r="C172" s="179" t="s">
        <v>327</v>
      </c>
      <c r="D172" s="172" t="s">
        <v>328</v>
      </c>
      <c r="E172" s="173">
        <v>2</v>
      </c>
      <c r="F172" s="174"/>
      <c r="G172" s="175">
        <f>ROUND(E172*F172,2)</f>
        <v>0</v>
      </c>
      <c r="H172" s="174"/>
      <c r="I172" s="175">
        <f>ROUND(E172*H172,2)</f>
        <v>0</v>
      </c>
      <c r="J172" s="174"/>
      <c r="K172" s="175">
        <f>ROUND(E172*J172,2)</f>
        <v>0</v>
      </c>
      <c r="L172" s="175">
        <v>21</v>
      </c>
      <c r="M172" s="175">
        <f>G172*(1+L172/100)</f>
        <v>0</v>
      </c>
      <c r="N172" s="173">
        <v>2.9999999999999997E-4</v>
      </c>
      <c r="O172" s="173">
        <f>ROUND(E172*N172,2)</f>
        <v>0</v>
      </c>
      <c r="P172" s="173">
        <v>0</v>
      </c>
      <c r="Q172" s="173">
        <f>ROUND(E172*P172,2)</f>
        <v>0</v>
      </c>
      <c r="R172" s="175" t="s">
        <v>329</v>
      </c>
      <c r="S172" s="175" t="s">
        <v>155</v>
      </c>
      <c r="T172" s="176" t="s">
        <v>155</v>
      </c>
      <c r="U172" s="159">
        <v>0.219</v>
      </c>
      <c r="V172" s="159">
        <f>ROUND(E172*U172,2)</f>
        <v>0.44</v>
      </c>
      <c r="W172" s="159"/>
      <c r="X172" s="159" t="s">
        <v>156</v>
      </c>
      <c r="Y172" s="149"/>
      <c r="Z172" s="149"/>
      <c r="AA172" s="149"/>
      <c r="AB172" s="149"/>
      <c r="AC172" s="149"/>
      <c r="AD172" s="149"/>
      <c r="AE172" s="149"/>
      <c r="AF172" s="149"/>
      <c r="AG172" s="149" t="s">
        <v>157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6"/>
      <c r="B173" s="157"/>
      <c r="C173" s="251"/>
      <c r="D173" s="252"/>
      <c r="E173" s="252"/>
      <c r="F173" s="252"/>
      <c r="G173" s="252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162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ht="22.5" outlineLevel="1" x14ac:dyDescent="0.2">
      <c r="A174" s="170">
        <v>57</v>
      </c>
      <c r="B174" s="171" t="s">
        <v>330</v>
      </c>
      <c r="C174" s="179" t="s">
        <v>331</v>
      </c>
      <c r="D174" s="172" t="s">
        <v>328</v>
      </c>
      <c r="E174" s="173">
        <v>2</v>
      </c>
      <c r="F174" s="174"/>
      <c r="G174" s="175">
        <f>ROUND(E174*F174,2)</f>
        <v>0</v>
      </c>
      <c r="H174" s="174"/>
      <c r="I174" s="175">
        <f>ROUND(E174*H174,2)</f>
        <v>0</v>
      </c>
      <c r="J174" s="174"/>
      <c r="K174" s="175">
        <f>ROUND(E174*J174,2)</f>
        <v>0</v>
      </c>
      <c r="L174" s="175">
        <v>21</v>
      </c>
      <c r="M174" s="175">
        <f>G174*(1+L174/100)</f>
        <v>0</v>
      </c>
      <c r="N174" s="173">
        <v>2.9999999999999997E-4</v>
      </c>
      <c r="O174" s="173">
        <f>ROUND(E174*N174,2)</f>
        <v>0</v>
      </c>
      <c r="P174" s="173">
        <v>0</v>
      </c>
      <c r="Q174" s="173">
        <f>ROUND(E174*P174,2)</f>
        <v>0</v>
      </c>
      <c r="R174" s="175" t="s">
        <v>329</v>
      </c>
      <c r="S174" s="175" t="s">
        <v>155</v>
      </c>
      <c r="T174" s="176" t="s">
        <v>155</v>
      </c>
      <c r="U174" s="159">
        <v>0.219</v>
      </c>
      <c r="V174" s="159">
        <f>ROUND(E174*U174,2)</f>
        <v>0.44</v>
      </c>
      <c r="W174" s="159"/>
      <c r="X174" s="159" t="s">
        <v>156</v>
      </c>
      <c r="Y174" s="149"/>
      <c r="Z174" s="149"/>
      <c r="AA174" s="149"/>
      <c r="AB174" s="149"/>
      <c r="AC174" s="149"/>
      <c r="AD174" s="149"/>
      <c r="AE174" s="149"/>
      <c r="AF174" s="149"/>
      <c r="AG174" s="149" t="s">
        <v>157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6"/>
      <c r="B175" s="157"/>
      <c r="C175" s="251"/>
      <c r="D175" s="252"/>
      <c r="E175" s="252"/>
      <c r="F175" s="252"/>
      <c r="G175" s="252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162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70">
        <v>58</v>
      </c>
      <c r="B176" s="171" t="s">
        <v>332</v>
      </c>
      <c r="C176" s="179" t="s">
        <v>333</v>
      </c>
      <c r="D176" s="172" t="s">
        <v>165</v>
      </c>
      <c r="E176" s="173">
        <v>3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3">
        <v>0</v>
      </c>
      <c r="O176" s="173">
        <f>ROUND(E176*N176,2)</f>
        <v>0</v>
      </c>
      <c r="P176" s="173">
        <v>0</v>
      </c>
      <c r="Q176" s="173">
        <f>ROUND(E176*P176,2)</f>
        <v>0</v>
      </c>
      <c r="R176" s="175" t="s">
        <v>114</v>
      </c>
      <c r="S176" s="175" t="s">
        <v>155</v>
      </c>
      <c r="T176" s="176" t="s">
        <v>155</v>
      </c>
      <c r="U176" s="159">
        <v>0.11</v>
      </c>
      <c r="V176" s="159">
        <f>ROUND(E176*U176,2)</f>
        <v>0.33</v>
      </c>
      <c r="W176" s="159"/>
      <c r="X176" s="159" t="s">
        <v>156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157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56"/>
      <c r="B177" s="157"/>
      <c r="C177" s="251"/>
      <c r="D177" s="252"/>
      <c r="E177" s="252"/>
      <c r="F177" s="252"/>
      <c r="G177" s="252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162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ht="22.5" outlineLevel="1" x14ac:dyDescent="0.2">
      <c r="A178" s="170">
        <v>59</v>
      </c>
      <c r="B178" s="171" t="s">
        <v>334</v>
      </c>
      <c r="C178" s="179" t="s">
        <v>335</v>
      </c>
      <c r="D178" s="172" t="s">
        <v>178</v>
      </c>
      <c r="E178" s="173">
        <v>18</v>
      </c>
      <c r="F178" s="174"/>
      <c r="G178" s="175">
        <f>ROUND(E178*F178,2)</f>
        <v>0</v>
      </c>
      <c r="H178" s="174"/>
      <c r="I178" s="175">
        <f>ROUND(E178*H178,2)</f>
        <v>0</v>
      </c>
      <c r="J178" s="174"/>
      <c r="K178" s="175">
        <f>ROUND(E178*J178,2)</f>
        <v>0</v>
      </c>
      <c r="L178" s="175">
        <v>21</v>
      </c>
      <c r="M178" s="175">
        <f>G178*(1+L178/100)</f>
        <v>0</v>
      </c>
      <c r="N178" s="173">
        <v>0</v>
      </c>
      <c r="O178" s="173">
        <f>ROUND(E178*N178,2)</f>
        <v>0</v>
      </c>
      <c r="P178" s="173">
        <v>0</v>
      </c>
      <c r="Q178" s="173">
        <f>ROUND(E178*P178,2)</f>
        <v>0</v>
      </c>
      <c r="R178" s="175" t="s">
        <v>199</v>
      </c>
      <c r="S178" s="175" t="s">
        <v>155</v>
      </c>
      <c r="T178" s="176" t="s">
        <v>155</v>
      </c>
      <c r="U178" s="159">
        <v>6.2E-2</v>
      </c>
      <c r="V178" s="159">
        <f>ROUND(E178*U178,2)</f>
        <v>1.1200000000000001</v>
      </c>
      <c r="W178" s="159"/>
      <c r="X178" s="159" t="s">
        <v>156</v>
      </c>
      <c r="Y178" s="149"/>
      <c r="Z178" s="149"/>
      <c r="AA178" s="149"/>
      <c r="AB178" s="149"/>
      <c r="AC178" s="149"/>
      <c r="AD178" s="149"/>
      <c r="AE178" s="149"/>
      <c r="AF178" s="149"/>
      <c r="AG178" s="149" t="s">
        <v>157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6"/>
      <c r="B179" s="157"/>
      <c r="C179" s="251"/>
      <c r="D179" s="252"/>
      <c r="E179" s="252"/>
      <c r="F179" s="252"/>
      <c r="G179" s="252"/>
      <c r="H179" s="159"/>
      <c r="I179" s="159"/>
      <c r="J179" s="159"/>
      <c r="K179" s="159"/>
      <c r="L179" s="159"/>
      <c r="M179" s="159"/>
      <c r="N179" s="158"/>
      <c r="O179" s="158"/>
      <c r="P179" s="158"/>
      <c r="Q179" s="158"/>
      <c r="R179" s="159"/>
      <c r="S179" s="159"/>
      <c r="T179" s="159"/>
      <c r="U179" s="159"/>
      <c r="V179" s="159"/>
      <c r="W179" s="159"/>
      <c r="X179" s="15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162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ht="22.5" outlineLevel="1" x14ac:dyDescent="0.2">
      <c r="A180" s="170">
        <v>60</v>
      </c>
      <c r="B180" s="171" t="s">
        <v>336</v>
      </c>
      <c r="C180" s="179" t="s">
        <v>337</v>
      </c>
      <c r="D180" s="172" t="s">
        <v>165</v>
      </c>
      <c r="E180" s="173">
        <v>1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21</v>
      </c>
      <c r="M180" s="175">
        <f>G180*(1+L180/100)</f>
        <v>0</v>
      </c>
      <c r="N180" s="173">
        <v>0</v>
      </c>
      <c r="O180" s="173">
        <f>ROUND(E180*N180,2)</f>
        <v>0</v>
      </c>
      <c r="P180" s="173">
        <v>0</v>
      </c>
      <c r="Q180" s="173">
        <f>ROUND(E180*P180,2)</f>
        <v>0</v>
      </c>
      <c r="R180" s="175" t="s">
        <v>199</v>
      </c>
      <c r="S180" s="175" t="s">
        <v>155</v>
      </c>
      <c r="T180" s="176" t="s">
        <v>155</v>
      </c>
      <c r="U180" s="159">
        <v>0.48199999999999998</v>
      </c>
      <c r="V180" s="159">
        <f>ROUND(E180*U180,2)</f>
        <v>0.48</v>
      </c>
      <c r="W180" s="159"/>
      <c r="X180" s="159" t="s">
        <v>156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157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6"/>
      <c r="B181" s="157"/>
      <c r="C181" s="251"/>
      <c r="D181" s="252"/>
      <c r="E181" s="252"/>
      <c r="F181" s="252"/>
      <c r="G181" s="252"/>
      <c r="H181" s="159"/>
      <c r="I181" s="159"/>
      <c r="J181" s="159"/>
      <c r="K181" s="159"/>
      <c r="L181" s="159"/>
      <c r="M181" s="159"/>
      <c r="N181" s="158"/>
      <c r="O181" s="158"/>
      <c r="P181" s="158"/>
      <c r="Q181" s="158"/>
      <c r="R181" s="159"/>
      <c r="S181" s="159"/>
      <c r="T181" s="159"/>
      <c r="U181" s="159"/>
      <c r="V181" s="159"/>
      <c r="W181" s="159"/>
      <c r="X181" s="15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162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70">
        <v>61</v>
      </c>
      <c r="B182" s="171" t="s">
        <v>338</v>
      </c>
      <c r="C182" s="179" t="s">
        <v>339</v>
      </c>
      <c r="D182" s="172" t="s">
        <v>265</v>
      </c>
      <c r="E182" s="173">
        <v>1</v>
      </c>
      <c r="F182" s="174"/>
      <c r="G182" s="175">
        <f>ROUND(E182*F182,2)</f>
        <v>0</v>
      </c>
      <c r="H182" s="174"/>
      <c r="I182" s="175">
        <f>ROUND(E182*H182,2)</f>
        <v>0</v>
      </c>
      <c r="J182" s="174"/>
      <c r="K182" s="175">
        <f>ROUND(E182*J182,2)</f>
        <v>0</v>
      </c>
      <c r="L182" s="175">
        <v>21</v>
      </c>
      <c r="M182" s="175">
        <f>G182*(1+L182/100)</f>
        <v>0</v>
      </c>
      <c r="N182" s="173">
        <v>0</v>
      </c>
      <c r="O182" s="173">
        <f>ROUND(E182*N182,2)</f>
        <v>0</v>
      </c>
      <c r="P182" s="173">
        <v>0</v>
      </c>
      <c r="Q182" s="173">
        <f>ROUND(E182*P182,2)</f>
        <v>0</v>
      </c>
      <c r="R182" s="175"/>
      <c r="S182" s="175" t="s">
        <v>222</v>
      </c>
      <c r="T182" s="176" t="s">
        <v>223</v>
      </c>
      <c r="U182" s="159">
        <v>0.48</v>
      </c>
      <c r="V182" s="159">
        <f>ROUND(E182*U182,2)</f>
        <v>0.48</v>
      </c>
      <c r="W182" s="159"/>
      <c r="X182" s="159" t="s">
        <v>156</v>
      </c>
      <c r="Y182" s="149"/>
      <c r="Z182" s="149"/>
      <c r="AA182" s="149"/>
      <c r="AB182" s="149"/>
      <c r="AC182" s="149"/>
      <c r="AD182" s="149"/>
      <c r="AE182" s="149"/>
      <c r="AF182" s="149"/>
      <c r="AG182" s="149" t="s">
        <v>157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56"/>
      <c r="B183" s="157"/>
      <c r="C183" s="253" t="s">
        <v>340</v>
      </c>
      <c r="D183" s="254"/>
      <c r="E183" s="254"/>
      <c r="F183" s="254"/>
      <c r="G183" s="254"/>
      <c r="H183" s="159"/>
      <c r="I183" s="159"/>
      <c r="J183" s="159"/>
      <c r="K183" s="159"/>
      <c r="L183" s="159"/>
      <c r="M183" s="159"/>
      <c r="N183" s="158"/>
      <c r="O183" s="158"/>
      <c r="P183" s="158"/>
      <c r="Q183" s="158"/>
      <c r="R183" s="159"/>
      <c r="S183" s="159"/>
      <c r="T183" s="159"/>
      <c r="U183" s="159"/>
      <c r="V183" s="159"/>
      <c r="W183" s="159"/>
      <c r="X183" s="15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286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56"/>
      <c r="B184" s="157"/>
      <c r="C184" s="249"/>
      <c r="D184" s="250"/>
      <c r="E184" s="250"/>
      <c r="F184" s="250"/>
      <c r="G184" s="250"/>
      <c r="H184" s="159"/>
      <c r="I184" s="159"/>
      <c r="J184" s="159"/>
      <c r="K184" s="159"/>
      <c r="L184" s="159"/>
      <c r="M184" s="159"/>
      <c r="N184" s="158"/>
      <c r="O184" s="158"/>
      <c r="P184" s="158"/>
      <c r="Q184" s="158"/>
      <c r="R184" s="159"/>
      <c r="S184" s="159"/>
      <c r="T184" s="159"/>
      <c r="U184" s="159"/>
      <c r="V184" s="159"/>
      <c r="W184" s="159"/>
      <c r="X184" s="15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162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2.5" outlineLevel="1" x14ac:dyDescent="0.2">
      <c r="A185" s="170">
        <v>62</v>
      </c>
      <c r="B185" s="171" t="s">
        <v>341</v>
      </c>
      <c r="C185" s="179" t="s">
        <v>342</v>
      </c>
      <c r="D185" s="172" t="s">
        <v>165</v>
      </c>
      <c r="E185" s="173">
        <v>2</v>
      </c>
      <c r="F185" s="174"/>
      <c r="G185" s="175">
        <f>ROUND(E185*F185,2)</f>
        <v>0</v>
      </c>
      <c r="H185" s="174"/>
      <c r="I185" s="175">
        <f>ROUND(E185*H185,2)</f>
        <v>0</v>
      </c>
      <c r="J185" s="174"/>
      <c r="K185" s="175">
        <f>ROUND(E185*J185,2)</f>
        <v>0</v>
      </c>
      <c r="L185" s="175">
        <v>21</v>
      </c>
      <c r="M185" s="175">
        <f>G185*(1+L185/100)</f>
        <v>0</v>
      </c>
      <c r="N185" s="173">
        <v>0</v>
      </c>
      <c r="O185" s="173">
        <f>ROUND(E185*N185,2)</f>
        <v>0</v>
      </c>
      <c r="P185" s="173">
        <v>0</v>
      </c>
      <c r="Q185" s="173">
        <f>ROUND(E185*P185,2)</f>
        <v>0</v>
      </c>
      <c r="R185" s="175" t="s">
        <v>199</v>
      </c>
      <c r="S185" s="175" t="s">
        <v>155</v>
      </c>
      <c r="T185" s="176" t="s">
        <v>155</v>
      </c>
      <c r="U185" s="159">
        <v>6.4000000000000001E-2</v>
      </c>
      <c r="V185" s="159">
        <f>ROUND(E185*U185,2)</f>
        <v>0.13</v>
      </c>
      <c r="W185" s="159"/>
      <c r="X185" s="159" t="s">
        <v>156</v>
      </c>
      <c r="Y185" s="149"/>
      <c r="Z185" s="149"/>
      <c r="AA185" s="149"/>
      <c r="AB185" s="149"/>
      <c r="AC185" s="149"/>
      <c r="AD185" s="149"/>
      <c r="AE185" s="149"/>
      <c r="AF185" s="149"/>
      <c r="AG185" s="149" t="s">
        <v>157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56"/>
      <c r="B186" s="157"/>
      <c r="C186" s="251"/>
      <c r="D186" s="252"/>
      <c r="E186" s="252"/>
      <c r="F186" s="252"/>
      <c r="G186" s="252"/>
      <c r="H186" s="159"/>
      <c r="I186" s="159"/>
      <c r="J186" s="159"/>
      <c r="K186" s="159"/>
      <c r="L186" s="159"/>
      <c r="M186" s="159"/>
      <c r="N186" s="158"/>
      <c r="O186" s="158"/>
      <c r="P186" s="158"/>
      <c r="Q186" s="158"/>
      <c r="R186" s="159"/>
      <c r="S186" s="159"/>
      <c r="T186" s="159"/>
      <c r="U186" s="159"/>
      <c r="V186" s="159"/>
      <c r="W186" s="159"/>
      <c r="X186" s="15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162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70">
        <v>63</v>
      </c>
      <c r="B187" s="171" t="s">
        <v>343</v>
      </c>
      <c r="C187" s="179" t="s">
        <v>344</v>
      </c>
      <c r="D187" s="172" t="s">
        <v>190</v>
      </c>
      <c r="E187" s="173">
        <v>5.4280000000000002E-2</v>
      </c>
      <c r="F187" s="174"/>
      <c r="G187" s="175">
        <f>ROUND(E187*F187,2)</f>
        <v>0</v>
      </c>
      <c r="H187" s="174"/>
      <c r="I187" s="175">
        <f>ROUND(E187*H187,2)</f>
        <v>0</v>
      </c>
      <c r="J187" s="174"/>
      <c r="K187" s="175">
        <f>ROUND(E187*J187,2)</f>
        <v>0</v>
      </c>
      <c r="L187" s="175">
        <v>21</v>
      </c>
      <c r="M187" s="175">
        <f>G187*(1+L187/100)</f>
        <v>0</v>
      </c>
      <c r="N187" s="173">
        <v>0</v>
      </c>
      <c r="O187" s="173">
        <f>ROUND(E187*N187,2)</f>
        <v>0</v>
      </c>
      <c r="P187" s="173">
        <v>0</v>
      </c>
      <c r="Q187" s="173">
        <f>ROUND(E187*P187,2)</f>
        <v>0</v>
      </c>
      <c r="R187" s="175" t="s">
        <v>199</v>
      </c>
      <c r="S187" s="175" t="s">
        <v>155</v>
      </c>
      <c r="T187" s="176" t="s">
        <v>155</v>
      </c>
      <c r="U187" s="159">
        <v>1.333</v>
      </c>
      <c r="V187" s="159">
        <f>ROUND(E187*U187,2)</f>
        <v>7.0000000000000007E-2</v>
      </c>
      <c r="W187" s="159"/>
      <c r="X187" s="159" t="s">
        <v>191</v>
      </c>
      <c r="Y187" s="149"/>
      <c r="Z187" s="149"/>
      <c r="AA187" s="149"/>
      <c r="AB187" s="149"/>
      <c r="AC187" s="149"/>
      <c r="AD187" s="149"/>
      <c r="AE187" s="149"/>
      <c r="AF187" s="149"/>
      <c r="AG187" s="149" t="s">
        <v>192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56"/>
      <c r="B188" s="157"/>
      <c r="C188" s="247" t="s">
        <v>300</v>
      </c>
      <c r="D188" s="248"/>
      <c r="E188" s="248"/>
      <c r="F188" s="248"/>
      <c r="G188" s="248"/>
      <c r="H188" s="159"/>
      <c r="I188" s="159"/>
      <c r="J188" s="159"/>
      <c r="K188" s="159"/>
      <c r="L188" s="159"/>
      <c r="M188" s="159"/>
      <c r="N188" s="158"/>
      <c r="O188" s="158"/>
      <c r="P188" s="158"/>
      <c r="Q188" s="158"/>
      <c r="R188" s="159"/>
      <c r="S188" s="159"/>
      <c r="T188" s="159"/>
      <c r="U188" s="159"/>
      <c r="V188" s="159"/>
      <c r="W188" s="159"/>
      <c r="X188" s="15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159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56"/>
      <c r="B189" s="157"/>
      <c r="C189" s="249"/>
      <c r="D189" s="250"/>
      <c r="E189" s="250"/>
      <c r="F189" s="250"/>
      <c r="G189" s="250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162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x14ac:dyDescent="0.2">
      <c r="A190" s="163" t="s">
        <v>149</v>
      </c>
      <c r="B190" s="164" t="s">
        <v>96</v>
      </c>
      <c r="C190" s="178" t="s">
        <v>97</v>
      </c>
      <c r="D190" s="165"/>
      <c r="E190" s="166"/>
      <c r="F190" s="167"/>
      <c r="G190" s="167">
        <f>SUMIF(AG191:AG243,"&lt;&gt;NOR",G191:G243)</f>
        <v>0</v>
      </c>
      <c r="H190" s="167"/>
      <c r="I190" s="167">
        <f>SUM(I191:I243)</f>
        <v>0</v>
      </c>
      <c r="J190" s="167"/>
      <c r="K190" s="167">
        <f>SUM(K191:K243)</f>
        <v>0</v>
      </c>
      <c r="L190" s="167"/>
      <c r="M190" s="167">
        <f>SUM(M191:M243)</f>
        <v>0</v>
      </c>
      <c r="N190" s="166"/>
      <c r="O190" s="166">
        <f>SUM(O191:O243)</f>
        <v>0.32</v>
      </c>
      <c r="P190" s="166"/>
      <c r="Q190" s="166">
        <f>SUM(Q191:Q243)</f>
        <v>1.1399999999999999</v>
      </c>
      <c r="R190" s="167"/>
      <c r="S190" s="167"/>
      <c r="T190" s="168"/>
      <c r="U190" s="162"/>
      <c r="V190" s="162">
        <f>SUM(V191:V243)</f>
        <v>80.969999999999985</v>
      </c>
      <c r="W190" s="162"/>
      <c r="X190" s="162"/>
      <c r="AG190" t="s">
        <v>150</v>
      </c>
    </row>
    <row r="191" spans="1:60" outlineLevel="1" x14ac:dyDescent="0.2">
      <c r="A191" s="170">
        <v>64</v>
      </c>
      <c r="B191" s="171" t="s">
        <v>345</v>
      </c>
      <c r="C191" s="179" t="s">
        <v>346</v>
      </c>
      <c r="D191" s="172" t="s">
        <v>265</v>
      </c>
      <c r="E191" s="173">
        <v>1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0</v>
      </c>
      <c r="N191" s="173">
        <v>0</v>
      </c>
      <c r="O191" s="173">
        <f>ROUND(E191*N191,2)</f>
        <v>0</v>
      </c>
      <c r="P191" s="173">
        <v>0.11700000000000001</v>
      </c>
      <c r="Q191" s="173">
        <f>ROUND(E191*P191,2)</f>
        <v>0.12</v>
      </c>
      <c r="R191" s="175" t="s">
        <v>199</v>
      </c>
      <c r="S191" s="175" t="s">
        <v>155</v>
      </c>
      <c r="T191" s="176" t="s">
        <v>155</v>
      </c>
      <c r="U191" s="159">
        <v>1.3720000000000001</v>
      </c>
      <c r="V191" s="159">
        <f>ROUND(E191*U191,2)</f>
        <v>1.37</v>
      </c>
      <c r="W191" s="159"/>
      <c r="X191" s="159" t="s">
        <v>156</v>
      </c>
      <c r="Y191" s="149"/>
      <c r="Z191" s="149"/>
      <c r="AA191" s="149"/>
      <c r="AB191" s="149"/>
      <c r="AC191" s="149"/>
      <c r="AD191" s="149"/>
      <c r="AE191" s="149"/>
      <c r="AF191" s="149"/>
      <c r="AG191" s="149" t="s">
        <v>157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56"/>
      <c r="B192" s="157"/>
      <c r="C192" s="180" t="s">
        <v>347</v>
      </c>
      <c r="D192" s="160"/>
      <c r="E192" s="161">
        <v>1</v>
      </c>
      <c r="F192" s="159"/>
      <c r="G192" s="159"/>
      <c r="H192" s="159"/>
      <c r="I192" s="159"/>
      <c r="J192" s="159"/>
      <c r="K192" s="159"/>
      <c r="L192" s="159"/>
      <c r="M192" s="159"/>
      <c r="N192" s="158"/>
      <c r="O192" s="158"/>
      <c r="P192" s="158"/>
      <c r="Q192" s="158"/>
      <c r="R192" s="159"/>
      <c r="S192" s="159"/>
      <c r="T192" s="159"/>
      <c r="U192" s="159"/>
      <c r="V192" s="159"/>
      <c r="W192" s="159"/>
      <c r="X192" s="15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161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56"/>
      <c r="B193" s="157"/>
      <c r="C193" s="249"/>
      <c r="D193" s="250"/>
      <c r="E193" s="250"/>
      <c r="F193" s="250"/>
      <c r="G193" s="250"/>
      <c r="H193" s="159"/>
      <c r="I193" s="159"/>
      <c r="J193" s="159"/>
      <c r="K193" s="159"/>
      <c r="L193" s="159"/>
      <c r="M193" s="159"/>
      <c r="N193" s="158"/>
      <c r="O193" s="158"/>
      <c r="P193" s="158"/>
      <c r="Q193" s="158"/>
      <c r="R193" s="159"/>
      <c r="S193" s="159"/>
      <c r="T193" s="159"/>
      <c r="U193" s="159"/>
      <c r="V193" s="159"/>
      <c r="W193" s="159"/>
      <c r="X193" s="15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162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70">
        <v>65</v>
      </c>
      <c r="B194" s="171" t="s">
        <v>348</v>
      </c>
      <c r="C194" s="179" t="s">
        <v>349</v>
      </c>
      <c r="D194" s="172" t="s">
        <v>265</v>
      </c>
      <c r="E194" s="173">
        <v>1</v>
      </c>
      <c r="F194" s="174"/>
      <c r="G194" s="175">
        <f>ROUND(E194*F194,2)</f>
        <v>0</v>
      </c>
      <c r="H194" s="174"/>
      <c r="I194" s="175">
        <f>ROUND(E194*H194,2)</f>
        <v>0</v>
      </c>
      <c r="J194" s="174"/>
      <c r="K194" s="175">
        <f>ROUND(E194*J194,2)</f>
        <v>0</v>
      </c>
      <c r="L194" s="175">
        <v>21</v>
      </c>
      <c r="M194" s="175">
        <f>G194*(1+L194/100)</f>
        <v>0</v>
      </c>
      <c r="N194" s="173">
        <v>0</v>
      </c>
      <c r="O194" s="173">
        <f>ROUND(E194*N194,2)</f>
        <v>0</v>
      </c>
      <c r="P194" s="173">
        <v>0.312</v>
      </c>
      <c r="Q194" s="173">
        <f>ROUND(E194*P194,2)</f>
        <v>0.31</v>
      </c>
      <c r="R194" s="175" t="s">
        <v>199</v>
      </c>
      <c r="S194" s="175" t="s">
        <v>155</v>
      </c>
      <c r="T194" s="176" t="s">
        <v>155</v>
      </c>
      <c r="U194" s="159">
        <v>0.72899999999999998</v>
      </c>
      <c r="V194" s="159">
        <f>ROUND(E194*U194,2)</f>
        <v>0.73</v>
      </c>
      <c r="W194" s="159"/>
      <c r="X194" s="159" t="s">
        <v>156</v>
      </c>
      <c r="Y194" s="149"/>
      <c r="Z194" s="149"/>
      <c r="AA194" s="149"/>
      <c r="AB194" s="149"/>
      <c r="AC194" s="149"/>
      <c r="AD194" s="149"/>
      <c r="AE194" s="149"/>
      <c r="AF194" s="149"/>
      <c r="AG194" s="149" t="s">
        <v>157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56"/>
      <c r="B195" s="157"/>
      <c r="C195" s="247" t="s">
        <v>350</v>
      </c>
      <c r="D195" s="248"/>
      <c r="E195" s="248"/>
      <c r="F195" s="248"/>
      <c r="G195" s="248"/>
      <c r="H195" s="159"/>
      <c r="I195" s="159"/>
      <c r="J195" s="159"/>
      <c r="K195" s="159"/>
      <c r="L195" s="159"/>
      <c r="M195" s="159"/>
      <c r="N195" s="158"/>
      <c r="O195" s="158"/>
      <c r="P195" s="158"/>
      <c r="Q195" s="158"/>
      <c r="R195" s="159"/>
      <c r="S195" s="159"/>
      <c r="T195" s="159"/>
      <c r="U195" s="159"/>
      <c r="V195" s="159"/>
      <c r="W195" s="159"/>
      <c r="X195" s="159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159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56"/>
      <c r="B196" s="157"/>
      <c r="C196" s="249"/>
      <c r="D196" s="250"/>
      <c r="E196" s="250"/>
      <c r="F196" s="250"/>
      <c r="G196" s="250"/>
      <c r="H196" s="159"/>
      <c r="I196" s="159"/>
      <c r="J196" s="159"/>
      <c r="K196" s="159"/>
      <c r="L196" s="159"/>
      <c r="M196" s="159"/>
      <c r="N196" s="158"/>
      <c r="O196" s="158"/>
      <c r="P196" s="158"/>
      <c r="Q196" s="158"/>
      <c r="R196" s="159"/>
      <c r="S196" s="159"/>
      <c r="T196" s="159"/>
      <c r="U196" s="159"/>
      <c r="V196" s="159"/>
      <c r="W196" s="159"/>
      <c r="X196" s="15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162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70">
        <v>66</v>
      </c>
      <c r="B197" s="171" t="s">
        <v>351</v>
      </c>
      <c r="C197" s="179" t="s">
        <v>352</v>
      </c>
      <c r="D197" s="172" t="s">
        <v>165</v>
      </c>
      <c r="E197" s="173">
        <v>2</v>
      </c>
      <c r="F197" s="174"/>
      <c r="G197" s="175">
        <f>ROUND(E197*F197,2)</f>
        <v>0</v>
      </c>
      <c r="H197" s="174"/>
      <c r="I197" s="175">
        <f>ROUND(E197*H197,2)</f>
        <v>0</v>
      </c>
      <c r="J197" s="174"/>
      <c r="K197" s="175">
        <f>ROUND(E197*J197,2)</f>
        <v>0</v>
      </c>
      <c r="L197" s="175">
        <v>21</v>
      </c>
      <c r="M197" s="175">
        <f>G197*(1+L197/100)</f>
        <v>0</v>
      </c>
      <c r="N197" s="173">
        <v>2.0000000000000001E-4</v>
      </c>
      <c r="O197" s="173">
        <f>ROUND(E197*N197,2)</f>
        <v>0</v>
      </c>
      <c r="P197" s="173">
        <v>0.35625000000000001</v>
      </c>
      <c r="Q197" s="173">
        <f>ROUND(E197*P197,2)</f>
        <v>0.71</v>
      </c>
      <c r="R197" s="175" t="s">
        <v>266</v>
      </c>
      <c r="S197" s="175" t="s">
        <v>155</v>
      </c>
      <c r="T197" s="176" t="s">
        <v>155</v>
      </c>
      <c r="U197" s="159">
        <v>2.915</v>
      </c>
      <c r="V197" s="159">
        <f>ROUND(E197*U197,2)</f>
        <v>5.83</v>
      </c>
      <c r="W197" s="159"/>
      <c r="X197" s="159" t="s">
        <v>156</v>
      </c>
      <c r="Y197" s="149"/>
      <c r="Z197" s="149"/>
      <c r="AA197" s="149"/>
      <c r="AB197" s="149"/>
      <c r="AC197" s="149"/>
      <c r="AD197" s="149"/>
      <c r="AE197" s="149"/>
      <c r="AF197" s="149"/>
      <c r="AG197" s="149" t="s">
        <v>157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56"/>
      <c r="B198" s="157"/>
      <c r="C198" s="251"/>
      <c r="D198" s="252"/>
      <c r="E198" s="252"/>
      <c r="F198" s="252"/>
      <c r="G198" s="252"/>
      <c r="H198" s="159"/>
      <c r="I198" s="159"/>
      <c r="J198" s="159"/>
      <c r="K198" s="159"/>
      <c r="L198" s="159"/>
      <c r="M198" s="159"/>
      <c r="N198" s="158"/>
      <c r="O198" s="158"/>
      <c r="P198" s="158"/>
      <c r="Q198" s="158"/>
      <c r="R198" s="159"/>
      <c r="S198" s="159"/>
      <c r="T198" s="159"/>
      <c r="U198" s="159"/>
      <c r="V198" s="159"/>
      <c r="W198" s="159"/>
      <c r="X198" s="159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162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70">
        <v>67</v>
      </c>
      <c r="B199" s="171" t="s">
        <v>353</v>
      </c>
      <c r="C199" s="179" t="s">
        <v>354</v>
      </c>
      <c r="D199" s="172" t="s">
        <v>165</v>
      </c>
      <c r="E199" s="173">
        <v>1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73">
        <v>1.4999999999999999E-2</v>
      </c>
      <c r="O199" s="173">
        <f>ROUND(E199*N199,2)</f>
        <v>0.02</v>
      </c>
      <c r="P199" s="173">
        <v>0</v>
      </c>
      <c r="Q199" s="173">
        <f>ROUND(E199*P199,2)</f>
        <v>0</v>
      </c>
      <c r="R199" s="175"/>
      <c r="S199" s="175" t="s">
        <v>222</v>
      </c>
      <c r="T199" s="176" t="s">
        <v>223</v>
      </c>
      <c r="U199" s="159">
        <v>10.58</v>
      </c>
      <c r="V199" s="159">
        <f>ROUND(E199*U199,2)</f>
        <v>10.58</v>
      </c>
      <c r="W199" s="159"/>
      <c r="X199" s="159" t="s">
        <v>211</v>
      </c>
      <c r="Y199" s="149"/>
      <c r="Z199" s="149"/>
      <c r="AA199" s="149"/>
      <c r="AB199" s="149"/>
      <c r="AC199" s="149"/>
      <c r="AD199" s="149"/>
      <c r="AE199" s="149"/>
      <c r="AF199" s="149"/>
      <c r="AG199" s="149" t="s">
        <v>212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56"/>
      <c r="B200" s="157"/>
      <c r="C200" s="251"/>
      <c r="D200" s="252"/>
      <c r="E200" s="252"/>
      <c r="F200" s="252"/>
      <c r="G200" s="252"/>
      <c r="H200" s="159"/>
      <c r="I200" s="159"/>
      <c r="J200" s="159"/>
      <c r="K200" s="159"/>
      <c r="L200" s="159"/>
      <c r="M200" s="159"/>
      <c r="N200" s="158"/>
      <c r="O200" s="158"/>
      <c r="P200" s="158"/>
      <c r="Q200" s="158"/>
      <c r="R200" s="159"/>
      <c r="S200" s="159"/>
      <c r="T200" s="159"/>
      <c r="U200" s="159"/>
      <c r="V200" s="159"/>
      <c r="W200" s="159"/>
      <c r="X200" s="159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162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ht="33.75" outlineLevel="1" x14ac:dyDescent="0.2">
      <c r="A201" s="170">
        <v>68</v>
      </c>
      <c r="B201" s="171" t="s">
        <v>355</v>
      </c>
      <c r="C201" s="179" t="s">
        <v>356</v>
      </c>
      <c r="D201" s="172" t="s">
        <v>165</v>
      </c>
      <c r="E201" s="173">
        <v>1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21</v>
      </c>
      <c r="M201" s="175">
        <f>G201*(1+L201/100)</f>
        <v>0</v>
      </c>
      <c r="N201" s="173">
        <v>3.9E-2</v>
      </c>
      <c r="O201" s="173">
        <f>ROUND(E201*N201,2)</f>
        <v>0.04</v>
      </c>
      <c r="P201" s="173">
        <v>0</v>
      </c>
      <c r="Q201" s="173">
        <f>ROUND(E201*P201,2)</f>
        <v>0</v>
      </c>
      <c r="R201" s="175"/>
      <c r="S201" s="175" t="s">
        <v>222</v>
      </c>
      <c r="T201" s="176" t="s">
        <v>223</v>
      </c>
      <c r="U201" s="159">
        <v>10.58</v>
      </c>
      <c r="V201" s="159">
        <f>ROUND(E201*U201,2)</f>
        <v>10.58</v>
      </c>
      <c r="W201" s="159"/>
      <c r="X201" s="159" t="s">
        <v>211</v>
      </c>
      <c r="Y201" s="149"/>
      <c r="Z201" s="149"/>
      <c r="AA201" s="149"/>
      <c r="AB201" s="149"/>
      <c r="AC201" s="149"/>
      <c r="AD201" s="149"/>
      <c r="AE201" s="149"/>
      <c r="AF201" s="149"/>
      <c r="AG201" s="149" t="s">
        <v>212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56"/>
      <c r="B202" s="157"/>
      <c r="C202" s="253" t="s">
        <v>357</v>
      </c>
      <c r="D202" s="254"/>
      <c r="E202" s="254"/>
      <c r="F202" s="254"/>
      <c r="G202" s="254"/>
      <c r="H202" s="159"/>
      <c r="I202" s="159"/>
      <c r="J202" s="159"/>
      <c r="K202" s="159"/>
      <c r="L202" s="159"/>
      <c r="M202" s="159"/>
      <c r="N202" s="158"/>
      <c r="O202" s="158"/>
      <c r="P202" s="158"/>
      <c r="Q202" s="158"/>
      <c r="R202" s="159"/>
      <c r="S202" s="159"/>
      <c r="T202" s="159"/>
      <c r="U202" s="159"/>
      <c r="V202" s="159"/>
      <c r="W202" s="159"/>
      <c r="X202" s="15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286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56"/>
      <c r="B203" s="157"/>
      <c r="C203" s="249"/>
      <c r="D203" s="250"/>
      <c r="E203" s="250"/>
      <c r="F203" s="250"/>
      <c r="G203" s="250"/>
      <c r="H203" s="159"/>
      <c r="I203" s="159"/>
      <c r="J203" s="159"/>
      <c r="K203" s="159"/>
      <c r="L203" s="159"/>
      <c r="M203" s="159"/>
      <c r="N203" s="158"/>
      <c r="O203" s="158"/>
      <c r="P203" s="158"/>
      <c r="Q203" s="158"/>
      <c r="R203" s="159"/>
      <c r="S203" s="159"/>
      <c r="T203" s="159"/>
      <c r="U203" s="159"/>
      <c r="V203" s="159"/>
      <c r="W203" s="159"/>
      <c r="X203" s="159"/>
      <c r="Y203" s="149"/>
      <c r="Z203" s="149"/>
      <c r="AA203" s="149"/>
      <c r="AB203" s="149"/>
      <c r="AC203" s="149"/>
      <c r="AD203" s="149"/>
      <c r="AE203" s="149"/>
      <c r="AF203" s="149"/>
      <c r="AG203" s="149" t="s">
        <v>162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70">
        <v>69</v>
      </c>
      <c r="B204" s="171" t="s">
        <v>358</v>
      </c>
      <c r="C204" s="179" t="s">
        <v>359</v>
      </c>
      <c r="D204" s="172" t="s">
        <v>165</v>
      </c>
      <c r="E204" s="173">
        <v>1</v>
      </c>
      <c r="F204" s="174"/>
      <c r="G204" s="175">
        <f>ROUND(E204*F204,2)</f>
        <v>0</v>
      </c>
      <c r="H204" s="174"/>
      <c r="I204" s="175">
        <f>ROUND(E204*H204,2)</f>
        <v>0</v>
      </c>
      <c r="J204" s="174"/>
      <c r="K204" s="175">
        <f>ROUND(E204*J204,2)</f>
        <v>0</v>
      </c>
      <c r="L204" s="175">
        <v>21</v>
      </c>
      <c r="M204" s="175">
        <f>G204*(1+L204/100)</f>
        <v>0</v>
      </c>
      <c r="N204" s="173">
        <v>3.0000000000000001E-3</v>
      </c>
      <c r="O204" s="173">
        <f>ROUND(E204*N204,2)</f>
        <v>0</v>
      </c>
      <c r="P204" s="173">
        <v>0</v>
      </c>
      <c r="Q204" s="173">
        <f>ROUND(E204*P204,2)</f>
        <v>0</v>
      </c>
      <c r="R204" s="175"/>
      <c r="S204" s="175" t="s">
        <v>222</v>
      </c>
      <c r="T204" s="176" t="s">
        <v>223</v>
      </c>
      <c r="U204" s="159">
        <v>10.58</v>
      </c>
      <c r="V204" s="159">
        <f>ROUND(E204*U204,2)</f>
        <v>10.58</v>
      </c>
      <c r="W204" s="159"/>
      <c r="X204" s="159" t="s">
        <v>211</v>
      </c>
      <c r="Y204" s="149"/>
      <c r="Z204" s="149"/>
      <c r="AA204" s="149"/>
      <c r="AB204" s="149"/>
      <c r="AC204" s="149"/>
      <c r="AD204" s="149"/>
      <c r="AE204" s="149"/>
      <c r="AF204" s="149"/>
      <c r="AG204" s="149" t="s">
        <v>212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56"/>
      <c r="B205" s="157"/>
      <c r="C205" s="251"/>
      <c r="D205" s="252"/>
      <c r="E205" s="252"/>
      <c r="F205" s="252"/>
      <c r="G205" s="252"/>
      <c r="H205" s="159"/>
      <c r="I205" s="159"/>
      <c r="J205" s="159"/>
      <c r="K205" s="159"/>
      <c r="L205" s="159"/>
      <c r="M205" s="159"/>
      <c r="N205" s="158"/>
      <c r="O205" s="158"/>
      <c r="P205" s="158"/>
      <c r="Q205" s="158"/>
      <c r="R205" s="159"/>
      <c r="S205" s="159"/>
      <c r="T205" s="159"/>
      <c r="U205" s="159"/>
      <c r="V205" s="159"/>
      <c r="W205" s="159"/>
      <c r="X205" s="15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162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0">
        <v>70</v>
      </c>
      <c r="B206" s="171" t="s">
        <v>360</v>
      </c>
      <c r="C206" s="179" t="s">
        <v>361</v>
      </c>
      <c r="D206" s="172" t="s">
        <v>165</v>
      </c>
      <c r="E206" s="173">
        <v>1</v>
      </c>
      <c r="F206" s="174"/>
      <c r="G206" s="175">
        <f>ROUND(E206*F206,2)</f>
        <v>0</v>
      </c>
      <c r="H206" s="174"/>
      <c r="I206" s="175">
        <f>ROUND(E206*H206,2)</f>
        <v>0</v>
      </c>
      <c r="J206" s="174"/>
      <c r="K206" s="175">
        <f>ROUND(E206*J206,2)</f>
        <v>0</v>
      </c>
      <c r="L206" s="175">
        <v>21</v>
      </c>
      <c r="M206" s="175">
        <f>G206*(1+L206/100)</f>
        <v>0</v>
      </c>
      <c r="N206" s="173">
        <v>1E-3</v>
      </c>
      <c r="O206" s="173">
        <f>ROUND(E206*N206,2)</f>
        <v>0</v>
      </c>
      <c r="P206" s="173">
        <v>0</v>
      </c>
      <c r="Q206" s="173">
        <f>ROUND(E206*P206,2)</f>
        <v>0</v>
      </c>
      <c r="R206" s="175"/>
      <c r="S206" s="175" t="s">
        <v>222</v>
      </c>
      <c r="T206" s="176" t="s">
        <v>223</v>
      </c>
      <c r="U206" s="159">
        <v>10.58</v>
      </c>
      <c r="V206" s="159">
        <f>ROUND(E206*U206,2)</f>
        <v>10.58</v>
      </c>
      <c r="W206" s="159"/>
      <c r="X206" s="159" t="s">
        <v>211</v>
      </c>
      <c r="Y206" s="149"/>
      <c r="Z206" s="149"/>
      <c r="AA206" s="149"/>
      <c r="AB206" s="149"/>
      <c r="AC206" s="149"/>
      <c r="AD206" s="149"/>
      <c r="AE206" s="149"/>
      <c r="AF206" s="149"/>
      <c r="AG206" s="149" t="s">
        <v>212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56"/>
      <c r="B207" s="157"/>
      <c r="C207" s="251"/>
      <c r="D207" s="252"/>
      <c r="E207" s="252"/>
      <c r="F207" s="252"/>
      <c r="G207" s="252"/>
      <c r="H207" s="159"/>
      <c r="I207" s="159"/>
      <c r="J207" s="159"/>
      <c r="K207" s="159"/>
      <c r="L207" s="159"/>
      <c r="M207" s="159"/>
      <c r="N207" s="158"/>
      <c r="O207" s="158"/>
      <c r="P207" s="158"/>
      <c r="Q207" s="158"/>
      <c r="R207" s="159"/>
      <c r="S207" s="159"/>
      <c r="T207" s="159"/>
      <c r="U207" s="159"/>
      <c r="V207" s="159"/>
      <c r="W207" s="159"/>
      <c r="X207" s="159"/>
      <c r="Y207" s="149"/>
      <c r="Z207" s="149"/>
      <c r="AA207" s="149"/>
      <c r="AB207" s="149"/>
      <c r="AC207" s="149"/>
      <c r="AD207" s="149"/>
      <c r="AE207" s="149"/>
      <c r="AF207" s="149"/>
      <c r="AG207" s="149" t="s">
        <v>162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ht="22.5" outlineLevel="1" x14ac:dyDescent="0.2">
      <c r="A208" s="170">
        <v>71</v>
      </c>
      <c r="B208" s="171" t="s">
        <v>362</v>
      </c>
      <c r="C208" s="179" t="s">
        <v>363</v>
      </c>
      <c r="D208" s="172" t="s">
        <v>265</v>
      </c>
      <c r="E208" s="173">
        <v>1</v>
      </c>
      <c r="F208" s="174"/>
      <c r="G208" s="175">
        <f>ROUND(E208*F208,2)</f>
        <v>0</v>
      </c>
      <c r="H208" s="174"/>
      <c r="I208" s="175">
        <f>ROUND(E208*H208,2)</f>
        <v>0</v>
      </c>
      <c r="J208" s="174"/>
      <c r="K208" s="175">
        <f>ROUND(E208*J208,2)</f>
        <v>0</v>
      </c>
      <c r="L208" s="175">
        <v>21</v>
      </c>
      <c r="M208" s="175">
        <f>G208*(1+L208/100)</f>
        <v>0</v>
      </c>
      <c r="N208" s="173">
        <v>4.6000000000000001E-4</v>
      </c>
      <c r="O208" s="173">
        <f>ROUND(E208*N208,2)</f>
        <v>0</v>
      </c>
      <c r="P208" s="173">
        <v>0</v>
      </c>
      <c r="Q208" s="173">
        <f>ROUND(E208*P208,2)</f>
        <v>0</v>
      </c>
      <c r="R208" s="175" t="s">
        <v>266</v>
      </c>
      <c r="S208" s="175" t="s">
        <v>155</v>
      </c>
      <c r="T208" s="176" t="s">
        <v>155</v>
      </c>
      <c r="U208" s="159">
        <v>7.8280000000000003</v>
      </c>
      <c r="V208" s="159">
        <f>ROUND(E208*U208,2)</f>
        <v>7.83</v>
      </c>
      <c r="W208" s="159"/>
      <c r="X208" s="159" t="s">
        <v>156</v>
      </c>
      <c r="Y208" s="149"/>
      <c r="Z208" s="149"/>
      <c r="AA208" s="149"/>
      <c r="AB208" s="149"/>
      <c r="AC208" s="149"/>
      <c r="AD208" s="149"/>
      <c r="AE208" s="149"/>
      <c r="AF208" s="149"/>
      <c r="AG208" s="149" t="s">
        <v>157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56"/>
      <c r="B209" s="157"/>
      <c r="C209" s="180" t="s">
        <v>364</v>
      </c>
      <c r="D209" s="160"/>
      <c r="E209" s="161">
        <v>1</v>
      </c>
      <c r="F209" s="159"/>
      <c r="G209" s="159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161</v>
      </c>
      <c r="AH209" s="149">
        <v>5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56"/>
      <c r="B210" s="157"/>
      <c r="C210" s="249"/>
      <c r="D210" s="250"/>
      <c r="E210" s="250"/>
      <c r="F210" s="250"/>
      <c r="G210" s="250"/>
      <c r="H210" s="159"/>
      <c r="I210" s="159"/>
      <c r="J210" s="159"/>
      <c r="K210" s="159"/>
      <c r="L210" s="159"/>
      <c r="M210" s="159"/>
      <c r="N210" s="158"/>
      <c r="O210" s="158"/>
      <c r="P210" s="158"/>
      <c r="Q210" s="158"/>
      <c r="R210" s="159"/>
      <c r="S210" s="159"/>
      <c r="T210" s="159"/>
      <c r="U210" s="159"/>
      <c r="V210" s="159"/>
      <c r="W210" s="159"/>
      <c r="X210" s="159"/>
      <c r="Y210" s="149"/>
      <c r="Z210" s="149"/>
      <c r="AA210" s="149"/>
      <c r="AB210" s="149"/>
      <c r="AC210" s="149"/>
      <c r="AD210" s="149"/>
      <c r="AE210" s="149"/>
      <c r="AF210" s="149"/>
      <c r="AG210" s="149" t="s">
        <v>162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ht="22.5" outlineLevel="1" x14ac:dyDescent="0.2">
      <c r="A211" s="170">
        <v>72</v>
      </c>
      <c r="B211" s="171" t="s">
        <v>365</v>
      </c>
      <c r="C211" s="179" t="s">
        <v>366</v>
      </c>
      <c r="D211" s="172" t="s">
        <v>165</v>
      </c>
      <c r="E211" s="173">
        <v>1</v>
      </c>
      <c r="F211" s="174"/>
      <c r="G211" s="175">
        <f>ROUND(E211*F211,2)</f>
        <v>0</v>
      </c>
      <c r="H211" s="174"/>
      <c r="I211" s="175">
        <f>ROUND(E211*H211,2)</f>
        <v>0</v>
      </c>
      <c r="J211" s="174"/>
      <c r="K211" s="175">
        <f>ROUND(E211*J211,2)</f>
        <v>0</v>
      </c>
      <c r="L211" s="175">
        <v>21</v>
      </c>
      <c r="M211" s="175">
        <f>G211*(1+L211/100)</f>
        <v>0</v>
      </c>
      <c r="N211" s="173">
        <v>3.9E-2</v>
      </c>
      <c r="O211" s="173">
        <f>ROUND(E211*N211,2)</f>
        <v>0.04</v>
      </c>
      <c r="P211" s="173">
        <v>0</v>
      </c>
      <c r="Q211" s="173">
        <f>ROUND(E211*P211,2)</f>
        <v>0</v>
      </c>
      <c r="R211" s="175"/>
      <c r="S211" s="175" t="s">
        <v>222</v>
      </c>
      <c r="T211" s="176" t="s">
        <v>223</v>
      </c>
      <c r="U211" s="159">
        <v>10.58</v>
      </c>
      <c r="V211" s="159">
        <f>ROUND(E211*U211,2)</f>
        <v>10.58</v>
      </c>
      <c r="W211" s="159"/>
      <c r="X211" s="159" t="s">
        <v>211</v>
      </c>
      <c r="Y211" s="149"/>
      <c r="Z211" s="149"/>
      <c r="AA211" s="149"/>
      <c r="AB211" s="149"/>
      <c r="AC211" s="149"/>
      <c r="AD211" s="149"/>
      <c r="AE211" s="149"/>
      <c r="AF211" s="149"/>
      <c r="AG211" s="149" t="s">
        <v>212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56"/>
      <c r="B212" s="157"/>
      <c r="C212" s="251"/>
      <c r="D212" s="252"/>
      <c r="E212" s="252"/>
      <c r="F212" s="252"/>
      <c r="G212" s="252"/>
      <c r="H212" s="159"/>
      <c r="I212" s="159"/>
      <c r="J212" s="159"/>
      <c r="K212" s="159"/>
      <c r="L212" s="159"/>
      <c r="M212" s="159"/>
      <c r="N212" s="158"/>
      <c r="O212" s="158"/>
      <c r="P212" s="158"/>
      <c r="Q212" s="158"/>
      <c r="R212" s="159"/>
      <c r="S212" s="159"/>
      <c r="T212" s="159"/>
      <c r="U212" s="159"/>
      <c r="V212" s="159"/>
      <c r="W212" s="159"/>
      <c r="X212" s="159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162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70">
        <v>73</v>
      </c>
      <c r="B213" s="171" t="s">
        <v>367</v>
      </c>
      <c r="C213" s="179" t="s">
        <v>368</v>
      </c>
      <c r="D213" s="172" t="s">
        <v>265</v>
      </c>
      <c r="E213" s="173">
        <v>1</v>
      </c>
      <c r="F213" s="174"/>
      <c r="G213" s="175">
        <f>ROUND(E213*F213,2)</f>
        <v>0</v>
      </c>
      <c r="H213" s="174"/>
      <c r="I213" s="175">
        <f>ROUND(E213*H213,2)</f>
        <v>0</v>
      </c>
      <c r="J213" s="174"/>
      <c r="K213" s="175">
        <f>ROUND(E213*J213,2)</f>
        <v>0</v>
      </c>
      <c r="L213" s="175">
        <v>21</v>
      </c>
      <c r="M213" s="175">
        <f>G213*(1+L213/100)</f>
        <v>0</v>
      </c>
      <c r="N213" s="173">
        <v>1.2540000000000001E-2</v>
      </c>
      <c r="O213" s="173">
        <f>ROUND(E213*N213,2)</f>
        <v>0.01</v>
      </c>
      <c r="P213" s="173">
        <v>0</v>
      </c>
      <c r="Q213" s="173">
        <f>ROUND(E213*P213,2)</f>
        <v>0</v>
      </c>
      <c r="R213" s="175" t="s">
        <v>266</v>
      </c>
      <c r="S213" s="175" t="s">
        <v>155</v>
      </c>
      <c r="T213" s="176" t="s">
        <v>155</v>
      </c>
      <c r="U213" s="159">
        <v>1.3520000000000001</v>
      </c>
      <c r="V213" s="159">
        <f>ROUND(E213*U213,2)</f>
        <v>1.35</v>
      </c>
      <c r="W213" s="159"/>
      <c r="X213" s="159" t="s">
        <v>156</v>
      </c>
      <c r="Y213" s="149"/>
      <c r="Z213" s="149"/>
      <c r="AA213" s="149"/>
      <c r="AB213" s="149"/>
      <c r="AC213" s="149"/>
      <c r="AD213" s="149"/>
      <c r="AE213" s="149"/>
      <c r="AF213" s="149"/>
      <c r="AG213" s="149" t="s">
        <v>157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56"/>
      <c r="B214" s="157"/>
      <c r="C214" s="180" t="s">
        <v>369</v>
      </c>
      <c r="D214" s="160"/>
      <c r="E214" s="161">
        <v>1</v>
      </c>
      <c r="F214" s="159"/>
      <c r="G214" s="159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161</v>
      </c>
      <c r="AH214" s="149">
        <v>5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56"/>
      <c r="B215" s="157"/>
      <c r="C215" s="249"/>
      <c r="D215" s="250"/>
      <c r="E215" s="250"/>
      <c r="F215" s="250"/>
      <c r="G215" s="250"/>
      <c r="H215" s="159"/>
      <c r="I215" s="159"/>
      <c r="J215" s="159"/>
      <c r="K215" s="159"/>
      <c r="L215" s="159"/>
      <c r="M215" s="159"/>
      <c r="N215" s="158"/>
      <c r="O215" s="158"/>
      <c r="P215" s="158"/>
      <c r="Q215" s="158"/>
      <c r="R215" s="159"/>
      <c r="S215" s="159"/>
      <c r="T215" s="159"/>
      <c r="U215" s="159"/>
      <c r="V215" s="159"/>
      <c r="W215" s="159"/>
      <c r="X215" s="159"/>
      <c r="Y215" s="149"/>
      <c r="Z215" s="149"/>
      <c r="AA215" s="149"/>
      <c r="AB215" s="149"/>
      <c r="AC215" s="149"/>
      <c r="AD215" s="149"/>
      <c r="AE215" s="149"/>
      <c r="AF215" s="149"/>
      <c r="AG215" s="149" t="s">
        <v>162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ht="45" outlineLevel="1" x14ac:dyDescent="0.2">
      <c r="A216" s="170">
        <v>74</v>
      </c>
      <c r="B216" s="171" t="s">
        <v>370</v>
      </c>
      <c r="C216" s="179" t="s">
        <v>371</v>
      </c>
      <c r="D216" s="172" t="s">
        <v>165</v>
      </c>
      <c r="E216" s="173">
        <v>1</v>
      </c>
      <c r="F216" s="174"/>
      <c r="G216" s="175">
        <f>ROUND(E216*F216,2)</f>
        <v>0</v>
      </c>
      <c r="H216" s="174"/>
      <c r="I216" s="175">
        <f>ROUND(E216*H216,2)</f>
        <v>0</v>
      </c>
      <c r="J216" s="174"/>
      <c r="K216" s="175">
        <f>ROUND(E216*J216,2)</f>
        <v>0</v>
      </c>
      <c r="L216" s="175">
        <v>21</v>
      </c>
      <c r="M216" s="175">
        <f>G216*(1+L216/100)</f>
        <v>0</v>
      </c>
      <c r="N216" s="173">
        <v>1.17E-2</v>
      </c>
      <c r="O216" s="173">
        <f>ROUND(E216*N216,2)</f>
        <v>0.01</v>
      </c>
      <c r="P216" s="173">
        <v>0</v>
      </c>
      <c r="Q216" s="173">
        <f>ROUND(E216*P216,2)</f>
        <v>0</v>
      </c>
      <c r="R216" s="175" t="s">
        <v>210</v>
      </c>
      <c r="S216" s="175" t="s">
        <v>155</v>
      </c>
      <c r="T216" s="176" t="s">
        <v>155</v>
      </c>
      <c r="U216" s="159">
        <v>0</v>
      </c>
      <c r="V216" s="159">
        <f>ROUND(E216*U216,2)</f>
        <v>0</v>
      </c>
      <c r="W216" s="159"/>
      <c r="X216" s="159" t="s">
        <v>211</v>
      </c>
      <c r="Y216" s="149"/>
      <c r="Z216" s="149"/>
      <c r="AA216" s="149"/>
      <c r="AB216" s="149"/>
      <c r="AC216" s="149"/>
      <c r="AD216" s="149"/>
      <c r="AE216" s="149"/>
      <c r="AF216" s="149"/>
      <c r="AG216" s="149" t="s">
        <v>212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56"/>
      <c r="B217" s="157"/>
      <c r="C217" s="251"/>
      <c r="D217" s="252"/>
      <c r="E217" s="252"/>
      <c r="F217" s="252"/>
      <c r="G217" s="252"/>
      <c r="H217" s="159"/>
      <c r="I217" s="159"/>
      <c r="J217" s="159"/>
      <c r="K217" s="159"/>
      <c r="L217" s="159"/>
      <c r="M217" s="159"/>
      <c r="N217" s="158"/>
      <c r="O217" s="158"/>
      <c r="P217" s="158"/>
      <c r="Q217" s="158"/>
      <c r="R217" s="159"/>
      <c r="S217" s="159"/>
      <c r="T217" s="159"/>
      <c r="U217" s="159"/>
      <c r="V217" s="159"/>
      <c r="W217" s="159"/>
      <c r="X217" s="15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162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70">
        <v>75</v>
      </c>
      <c r="B218" s="171" t="s">
        <v>372</v>
      </c>
      <c r="C218" s="179" t="s">
        <v>373</v>
      </c>
      <c r="D218" s="172" t="s">
        <v>265</v>
      </c>
      <c r="E218" s="173">
        <v>1</v>
      </c>
      <c r="F218" s="174"/>
      <c r="G218" s="175">
        <f>ROUND(E218*F218,2)</f>
        <v>0</v>
      </c>
      <c r="H218" s="174"/>
      <c r="I218" s="175">
        <f>ROUND(E218*H218,2)</f>
        <v>0</v>
      </c>
      <c r="J218" s="174"/>
      <c r="K218" s="175">
        <f>ROUND(E218*J218,2)</f>
        <v>0</v>
      </c>
      <c r="L218" s="175">
        <v>21</v>
      </c>
      <c r="M218" s="175">
        <f>G218*(1+L218/100)</f>
        <v>0</v>
      </c>
      <c r="N218" s="173">
        <v>4.7600000000000003E-3</v>
      </c>
      <c r="O218" s="173">
        <f>ROUND(E218*N218,2)</f>
        <v>0</v>
      </c>
      <c r="P218" s="173">
        <v>0</v>
      </c>
      <c r="Q218" s="173">
        <f>ROUND(E218*P218,2)</f>
        <v>0</v>
      </c>
      <c r="R218" s="175" t="s">
        <v>266</v>
      </c>
      <c r="S218" s="175" t="s">
        <v>155</v>
      </c>
      <c r="T218" s="176" t="s">
        <v>155</v>
      </c>
      <c r="U218" s="159">
        <v>1.7050000000000001</v>
      </c>
      <c r="V218" s="159">
        <f>ROUND(E218*U218,2)</f>
        <v>1.71</v>
      </c>
      <c r="W218" s="159"/>
      <c r="X218" s="159" t="s">
        <v>156</v>
      </c>
      <c r="Y218" s="149"/>
      <c r="Z218" s="149"/>
      <c r="AA218" s="149"/>
      <c r="AB218" s="149"/>
      <c r="AC218" s="149"/>
      <c r="AD218" s="149"/>
      <c r="AE218" s="149"/>
      <c r="AF218" s="149"/>
      <c r="AG218" s="149" t="s">
        <v>157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56"/>
      <c r="B219" s="157"/>
      <c r="C219" s="180" t="s">
        <v>374</v>
      </c>
      <c r="D219" s="160"/>
      <c r="E219" s="161">
        <v>1</v>
      </c>
      <c r="F219" s="159"/>
      <c r="G219" s="159"/>
      <c r="H219" s="159"/>
      <c r="I219" s="159"/>
      <c r="J219" s="159"/>
      <c r="K219" s="159"/>
      <c r="L219" s="159"/>
      <c r="M219" s="159"/>
      <c r="N219" s="158"/>
      <c r="O219" s="158"/>
      <c r="P219" s="158"/>
      <c r="Q219" s="158"/>
      <c r="R219" s="159"/>
      <c r="S219" s="159"/>
      <c r="T219" s="159"/>
      <c r="U219" s="159"/>
      <c r="V219" s="159"/>
      <c r="W219" s="159"/>
      <c r="X219" s="15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161</v>
      </c>
      <c r="AH219" s="149">
        <v>5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56"/>
      <c r="B220" s="157"/>
      <c r="C220" s="249"/>
      <c r="D220" s="250"/>
      <c r="E220" s="250"/>
      <c r="F220" s="250"/>
      <c r="G220" s="250"/>
      <c r="H220" s="159"/>
      <c r="I220" s="159"/>
      <c r="J220" s="159"/>
      <c r="K220" s="159"/>
      <c r="L220" s="159"/>
      <c r="M220" s="159"/>
      <c r="N220" s="158"/>
      <c r="O220" s="158"/>
      <c r="P220" s="158"/>
      <c r="Q220" s="158"/>
      <c r="R220" s="159"/>
      <c r="S220" s="159"/>
      <c r="T220" s="159"/>
      <c r="U220" s="159"/>
      <c r="V220" s="159"/>
      <c r="W220" s="159"/>
      <c r="X220" s="159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162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ht="33.75" outlineLevel="1" x14ac:dyDescent="0.2">
      <c r="A221" s="170">
        <v>76</v>
      </c>
      <c r="B221" s="171" t="s">
        <v>375</v>
      </c>
      <c r="C221" s="179" t="s">
        <v>376</v>
      </c>
      <c r="D221" s="172" t="s">
        <v>165</v>
      </c>
      <c r="E221" s="173">
        <v>1</v>
      </c>
      <c r="F221" s="174"/>
      <c r="G221" s="175">
        <f>ROUND(E221*F221,2)</f>
        <v>0</v>
      </c>
      <c r="H221" s="174"/>
      <c r="I221" s="175">
        <f>ROUND(E221*H221,2)</f>
        <v>0</v>
      </c>
      <c r="J221" s="174"/>
      <c r="K221" s="175">
        <f>ROUND(E221*J221,2)</f>
        <v>0</v>
      </c>
      <c r="L221" s="175">
        <v>21</v>
      </c>
      <c r="M221" s="175">
        <f>G221*(1+L221/100)</f>
        <v>0</v>
      </c>
      <c r="N221" s="173">
        <v>0.111</v>
      </c>
      <c r="O221" s="173">
        <f>ROUND(E221*N221,2)</f>
        <v>0.11</v>
      </c>
      <c r="P221" s="173">
        <v>0</v>
      </c>
      <c r="Q221" s="173">
        <f>ROUND(E221*P221,2)</f>
        <v>0</v>
      </c>
      <c r="R221" s="175" t="s">
        <v>210</v>
      </c>
      <c r="S221" s="175" t="s">
        <v>155</v>
      </c>
      <c r="T221" s="176" t="s">
        <v>155</v>
      </c>
      <c r="U221" s="159">
        <v>0</v>
      </c>
      <c r="V221" s="159">
        <f>ROUND(E221*U221,2)</f>
        <v>0</v>
      </c>
      <c r="W221" s="159"/>
      <c r="X221" s="159" t="s">
        <v>211</v>
      </c>
      <c r="Y221" s="149"/>
      <c r="Z221" s="149"/>
      <c r="AA221" s="149"/>
      <c r="AB221" s="149"/>
      <c r="AC221" s="149"/>
      <c r="AD221" s="149"/>
      <c r="AE221" s="149"/>
      <c r="AF221" s="149"/>
      <c r="AG221" s="149" t="s">
        <v>212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56"/>
      <c r="B222" s="157"/>
      <c r="C222" s="251"/>
      <c r="D222" s="252"/>
      <c r="E222" s="252"/>
      <c r="F222" s="252"/>
      <c r="G222" s="252"/>
      <c r="H222" s="159"/>
      <c r="I222" s="159"/>
      <c r="J222" s="159"/>
      <c r="K222" s="159"/>
      <c r="L222" s="159"/>
      <c r="M222" s="159"/>
      <c r="N222" s="158"/>
      <c r="O222" s="158"/>
      <c r="P222" s="158"/>
      <c r="Q222" s="158"/>
      <c r="R222" s="159"/>
      <c r="S222" s="159"/>
      <c r="T222" s="159"/>
      <c r="U222" s="159"/>
      <c r="V222" s="159"/>
      <c r="W222" s="159"/>
      <c r="X222" s="159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162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70">
        <v>77</v>
      </c>
      <c r="B223" s="171" t="s">
        <v>377</v>
      </c>
      <c r="C223" s="179" t="s">
        <v>378</v>
      </c>
      <c r="D223" s="172" t="s">
        <v>165</v>
      </c>
      <c r="E223" s="173">
        <v>1</v>
      </c>
      <c r="F223" s="174"/>
      <c r="G223" s="175">
        <f>ROUND(E223*F223,2)</f>
        <v>0</v>
      </c>
      <c r="H223" s="174"/>
      <c r="I223" s="175">
        <f>ROUND(E223*H223,2)</f>
        <v>0</v>
      </c>
      <c r="J223" s="174"/>
      <c r="K223" s="175">
        <f>ROUND(E223*J223,2)</f>
        <v>0</v>
      </c>
      <c r="L223" s="175">
        <v>21</v>
      </c>
      <c r="M223" s="175">
        <f>G223*(1+L223/100)</f>
        <v>0</v>
      </c>
      <c r="N223" s="173">
        <v>8.8999999999999999E-3</v>
      </c>
      <c r="O223" s="173">
        <f>ROUND(E223*N223,2)</f>
        <v>0.01</v>
      </c>
      <c r="P223" s="173">
        <v>0</v>
      </c>
      <c r="Q223" s="173">
        <f>ROUND(E223*P223,2)</f>
        <v>0</v>
      </c>
      <c r="R223" s="175" t="s">
        <v>199</v>
      </c>
      <c r="S223" s="175" t="s">
        <v>155</v>
      </c>
      <c r="T223" s="176" t="s">
        <v>155</v>
      </c>
      <c r="U223" s="159">
        <v>2.4529999999999998</v>
      </c>
      <c r="V223" s="159">
        <f>ROUND(E223*U223,2)</f>
        <v>2.4500000000000002</v>
      </c>
      <c r="W223" s="159"/>
      <c r="X223" s="159" t="s">
        <v>156</v>
      </c>
      <c r="Y223" s="149"/>
      <c r="Z223" s="149"/>
      <c r="AA223" s="149"/>
      <c r="AB223" s="149"/>
      <c r="AC223" s="149"/>
      <c r="AD223" s="149"/>
      <c r="AE223" s="149"/>
      <c r="AF223" s="149"/>
      <c r="AG223" s="149" t="s">
        <v>157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56"/>
      <c r="B224" s="157"/>
      <c r="C224" s="247" t="s">
        <v>379</v>
      </c>
      <c r="D224" s="248"/>
      <c r="E224" s="248"/>
      <c r="F224" s="248"/>
      <c r="G224" s="248"/>
      <c r="H224" s="159"/>
      <c r="I224" s="159"/>
      <c r="J224" s="159"/>
      <c r="K224" s="159"/>
      <c r="L224" s="159"/>
      <c r="M224" s="159"/>
      <c r="N224" s="158"/>
      <c r="O224" s="158"/>
      <c r="P224" s="158"/>
      <c r="Q224" s="158"/>
      <c r="R224" s="159"/>
      <c r="S224" s="159"/>
      <c r="T224" s="159"/>
      <c r="U224" s="159"/>
      <c r="V224" s="159"/>
      <c r="W224" s="159"/>
      <c r="X224" s="159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159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56"/>
      <c r="B225" s="157"/>
      <c r="C225" s="180" t="s">
        <v>380</v>
      </c>
      <c r="D225" s="160"/>
      <c r="E225" s="161">
        <v>1</v>
      </c>
      <c r="F225" s="159"/>
      <c r="G225" s="159"/>
      <c r="H225" s="159"/>
      <c r="I225" s="159"/>
      <c r="J225" s="159"/>
      <c r="K225" s="159"/>
      <c r="L225" s="159"/>
      <c r="M225" s="159"/>
      <c r="N225" s="158"/>
      <c r="O225" s="158"/>
      <c r="P225" s="158"/>
      <c r="Q225" s="158"/>
      <c r="R225" s="159"/>
      <c r="S225" s="159"/>
      <c r="T225" s="159"/>
      <c r="U225" s="159"/>
      <c r="V225" s="159"/>
      <c r="W225" s="159"/>
      <c r="X225" s="159"/>
      <c r="Y225" s="149"/>
      <c r="Z225" s="149"/>
      <c r="AA225" s="149"/>
      <c r="AB225" s="149"/>
      <c r="AC225" s="149"/>
      <c r="AD225" s="149"/>
      <c r="AE225" s="149"/>
      <c r="AF225" s="149"/>
      <c r="AG225" s="149" t="s">
        <v>161</v>
      </c>
      <c r="AH225" s="149">
        <v>5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56"/>
      <c r="B226" s="157"/>
      <c r="C226" s="249"/>
      <c r="D226" s="250"/>
      <c r="E226" s="250"/>
      <c r="F226" s="250"/>
      <c r="G226" s="250"/>
      <c r="H226" s="159"/>
      <c r="I226" s="159"/>
      <c r="J226" s="159"/>
      <c r="K226" s="159"/>
      <c r="L226" s="159"/>
      <c r="M226" s="159"/>
      <c r="N226" s="158"/>
      <c r="O226" s="158"/>
      <c r="P226" s="158"/>
      <c r="Q226" s="158"/>
      <c r="R226" s="159"/>
      <c r="S226" s="159"/>
      <c r="T226" s="159"/>
      <c r="U226" s="159"/>
      <c r="V226" s="159"/>
      <c r="W226" s="159"/>
      <c r="X226" s="159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162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70">
        <v>78</v>
      </c>
      <c r="B227" s="171" t="s">
        <v>381</v>
      </c>
      <c r="C227" s="179" t="s">
        <v>382</v>
      </c>
      <c r="D227" s="172" t="s">
        <v>383</v>
      </c>
      <c r="E227" s="173">
        <v>1</v>
      </c>
      <c r="F227" s="174"/>
      <c r="G227" s="175">
        <f>ROUND(E227*F227,2)</f>
        <v>0</v>
      </c>
      <c r="H227" s="174"/>
      <c r="I227" s="175">
        <f>ROUND(E227*H227,2)</f>
        <v>0</v>
      </c>
      <c r="J227" s="174"/>
      <c r="K227" s="175">
        <f>ROUND(E227*J227,2)</f>
        <v>0</v>
      </c>
      <c r="L227" s="175">
        <v>21</v>
      </c>
      <c r="M227" s="175">
        <f>G227*(1+L227/100)</f>
        <v>0</v>
      </c>
      <c r="N227" s="173">
        <v>8.8999999999999999E-3</v>
      </c>
      <c r="O227" s="173">
        <f>ROUND(E227*N227,2)</f>
        <v>0.01</v>
      </c>
      <c r="P227" s="173">
        <v>0</v>
      </c>
      <c r="Q227" s="173">
        <f>ROUND(E227*P227,2)</f>
        <v>0</v>
      </c>
      <c r="R227" s="175"/>
      <c r="S227" s="175" t="s">
        <v>222</v>
      </c>
      <c r="T227" s="176" t="s">
        <v>223</v>
      </c>
      <c r="U227" s="159">
        <v>2.4500000000000002</v>
      </c>
      <c r="V227" s="159">
        <f>ROUND(E227*U227,2)</f>
        <v>2.4500000000000002</v>
      </c>
      <c r="W227" s="159"/>
      <c r="X227" s="159" t="s">
        <v>156</v>
      </c>
      <c r="Y227" s="149"/>
      <c r="Z227" s="149"/>
      <c r="AA227" s="149"/>
      <c r="AB227" s="149"/>
      <c r="AC227" s="149"/>
      <c r="AD227" s="149"/>
      <c r="AE227" s="149"/>
      <c r="AF227" s="149"/>
      <c r="AG227" s="149" t="s">
        <v>157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 x14ac:dyDescent="0.2">
      <c r="A228" s="156"/>
      <c r="B228" s="157"/>
      <c r="C228" s="180" t="s">
        <v>380</v>
      </c>
      <c r="D228" s="160"/>
      <c r="E228" s="161">
        <v>1</v>
      </c>
      <c r="F228" s="159"/>
      <c r="G228" s="159"/>
      <c r="H228" s="159"/>
      <c r="I228" s="159"/>
      <c r="J228" s="159"/>
      <c r="K228" s="159"/>
      <c r="L228" s="159"/>
      <c r="M228" s="159"/>
      <c r="N228" s="158"/>
      <c r="O228" s="158"/>
      <c r="P228" s="158"/>
      <c r="Q228" s="158"/>
      <c r="R228" s="159"/>
      <c r="S228" s="159"/>
      <c r="T228" s="159"/>
      <c r="U228" s="159"/>
      <c r="V228" s="159"/>
      <c r="W228" s="159"/>
      <c r="X228" s="159"/>
      <c r="Y228" s="149"/>
      <c r="Z228" s="149"/>
      <c r="AA228" s="149"/>
      <c r="AB228" s="149"/>
      <c r="AC228" s="149"/>
      <c r="AD228" s="149"/>
      <c r="AE228" s="149"/>
      <c r="AF228" s="149"/>
      <c r="AG228" s="149" t="s">
        <v>161</v>
      </c>
      <c r="AH228" s="149">
        <v>5</v>
      </c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56"/>
      <c r="B229" s="157"/>
      <c r="C229" s="249"/>
      <c r="D229" s="250"/>
      <c r="E229" s="250"/>
      <c r="F229" s="250"/>
      <c r="G229" s="250"/>
      <c r="H229" s="159"/>
      <c r="I229" s="159"/>
      <c r="J229" s="159"/>
      <c r="K229" s="159"/>
      <c r="L229" s="159"/>
      <c r="M229" s="159"/>
      <c r="N229" s="158"/>
      <c r="O229" s="158"/>
      <c r="P229" s="158"/>
      <c r="Q229" s="158"/>
      <c r="R229" s="159"/>
      <c r="S229" s="159"/>
      <c r="T229" s="159"/>
      <c r="U229" s="159"/>
      <c r="V229" s="159"/>
      <c r="W229" s="159"/>
      <c r="X229" s="159"/>
      <c r="Y229" s="149"/>
      <c r="Z229" s="149"/>
      <c r="AA229" s="149"/>
      <c r="AB229" s="149"/>
      <c r="AC229" s="149"/>
      <c r="AD229" s="149"/>
      <c r="AE229" s="149"/>
      <c r="AF229" s="149"/>
      <c r="AG229" s="149" t="s">
        <v>162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ht="22.5" outlineLevel="1" x14ac:dyDescent="0.2">
      <c r="A230" s="170">
        <v>79</v>
      </c>
      <c r="B230" s="171" t="s">
        <v>384</v>
      </c>
      <c r="C230" s="179" t="s">
        <v>385</v>
      </c>
      <c r="D230" s="172" t="s">
        <v>165</v>
      </c>
      <c r="E230" s="173">
        <v>1</v>
      </c>
      <c r="F230" s="174"/>
      <c r="G230" s="175">
        <f>ROUND(E230*F230,2)</f>
        <v>0</v>
      </c>
      <c r="H230" s="174"/>
      <c r="I230" s="175">
        <f>ROUND(E230*H230,2)</f>
        <v>0</v>
      </c>
      <c r="J230" s="174"/>
      <c r="K230" s="175">
        <f>ROUND(E230*J230,2)</f>
        <v>0</v>
      </c>
      <c r="L230" s="175">
        <v>21</v>
      </c>
      <c r="M230" s="175">
        <f>G230*(1+L230/100)</f>
        <v>0</v>
      </c>
      <c r="N230" s="173">
        <v>6.6350000000000006E-2</v>
      </c>
      <c r="O230" s="173">
        <f>ROUND(E230*N230,2)</f>
        <v>7.0000000000000007E-2</v>
      </c>
      <c r="P230" s="173">
        <v>0</v>
      </c>
      <c r="Q230" s="173">
        <f>ROUND(E230*P230,2)</f>
        <v>0</v>
      </c>
      <c r="R230" s="175" t="s">
        <v>266</v>
      </c>
      <c r="S230" s="175" t="s">
        <v>155</v>
      </c>
      <c r="T230" s="176" t="s">
        <v>155</v>
      </c>
      <c r="U230" s="159">
        <v>0.88</v>
      </c>
      <c r="V230" s="159">
        <f>ROUND(E230*U230,2)</f>
        <v>0.88</v>
      </c>
      <c r="W230" s="159"/>
      <c r="X230" s="159" t="s">
        <v>156</v>
      </c>
      <c r="Y230" s="149"/>
      <c r="Z230" s="149"/>
      <c r="AA230" s="149"/>
      <c r="AB230" s="149"/>
      <c r="AC230" s="149"/>
      <c r="AD230" s="149"/>
      <c r="AE230" s="149"/>
      <c r="AF230" s="149"/>
      <c r="AG230" s="149" t="s">
        <v>157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6"/>
      <c r="B231" s="157"/>
      <c r="C231" s="180" t="s">
        <v>386</v>
      </c>
      <c r="D231" s="160"/>
      <c r="E231" s="161">
        <v>1</v>
      </c>
      <c r="F231" s="159"/>
      <c r="G231" s="159"/>
      <c r="H231" s="159"/>
      <c r="I231" s="159"/>
      <c r="J231" s="159"/>
      <c r="K231" s="159"/>
      <c r="L231" s="159"/>
      <c r="M231" s="159"/>
      <c r="N231" s="158"/>
      <c r="O231" s="158"/>
      <c r="P231" s="158"/>
      <c r="Q231" s="158"/>
      <c r="R231" s="159"/>
      <c r="S231" s="159"/>
      <c r="T231" s="159"/>
      <c r="U231" s="159"/>
      <c r="V231" s="159"/>
      <c r="W231" s="159"/>
      <c r="X231" s="159"/>
      <c r="Y231" s="149"/>
      <c r="Z231" s="149"/>
      <c r="AA231" s="149"/>
      <c r="AB231" s="149"/>
      <c r="AC231" s="149"/>
      <c r="AD231" s="149"/>
      <c r="AE231" s="149"/>
      <c r="AF231" s="149"/>
      <c r="AG231" s="149" t="s">
        <v>161</v>
      </c>
      <c r="AH231" s="149">
        <v>5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56"/>
      <c r="B232" s="157"/>
      <c r="C232" s="249"/>
      <c r="D232" s="250"/>
      <c r="E232" s="250"/>
      <c r="F232" s="250"/>
      <c r="G232" s="250"/>
      <c r="H232" s="159"/>
      <c r="I232" s="159"/>
      <c r="J232" s="159"/>
      <c r="K232" s="159"/>
      <c r="L232" s="159"/>
      <c r="M232" s="159"/>
      <c r="N232" s="158"/>
      <c r="O232" s="158"/>
      <c r="P232" s="158"/>
      <c r="Q232" s="158"/>
      <c r="R232" s="159"/>
      <c r="S232" s="159"/>
      <c r="T232" s="159"/>
      <c r="U232" s="159"/>
      <c r="V232" s="159"/>
      <c r="W232" s="159"/>
      <c r="X232" s="159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162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ht="22.5" outlineLevel="1" x14ac:dyDescent="0.2">
      <c r="A233" s="170">
        <v>80</v>
      </c>
      <c r="B233" s="171" t="s">
        <v>387</v>
      </c>
      <c r="C233" s="179" t="s">
        <v>388</v>
      </c>
      <c r="D233" s="172" t="s">
        <v>165</v>
      </c>
      <c r="E233" s="173">
        <v>1</v>
      </c>
      <c r="F233" s="174"/>
      <c r="G233" s="175">
        <f>ROUND(E233*F233,2)</f>
        <v>0</v>
      </c>
      <c r="H233" s="174"/>
      <c r="I233" s="175">
        <f>ROUND(E233*H233,2)</f>
        <v>0</v>
      </c>
      <c r="J233" s="174"/>
      <c r="K233" s="175">
        <f>ROUND(E233*J233,2)</f>
        <v>0</v>
      </c>
      <c r="L233" s="175">
        <v>21</v>
      </c>
      <c r="M233" s="175">
        <f>G233*(1+L233/100)</f>
        <v>0</v>
      </c>
      <c r="N233" s="173">
        <v>2.8E-3</v>
      </c>
      <c r="O233" s="173">
        <f>ROUND(E233*N233,2)</f>
        <v>0</v>
      </c>
      <c r="P233" s="173">
        <v>0</v>
      </c>
      <c r="Q233" s="173">
        <f>ROUND(E233*P233,2)</f>
        <v>0</v>
      </c>
      <c r="R233" s="175"/>
      <c r="S233" s="175" t="s">
        <v>222</v>
      </c>
      <c r="T233" s="176" t="s">
        <v>223</v>
      </c>
      <c r="U233" s="159">
        <v>0</v>
      </c>
      <c r="V233" s="159">
        <f>ROUND(E233*U233,2)</f>
        <v>0</v>
      </c>
      <c r="W233" s="159"/>
      <c r="X233" s="159" t="s">
        <v>211</v>
      </c>
      <c r="Y233" s="149"/>
      <c r="Z233" s="149"/>
      <c r="AA233" s="149"/>
      <c r="AB233" s="149"/>
      <c r="AC233" s="149"/>
      <c r="AD233" s="149"/>
      <c r="AE233" s="149"/>
      <c r="AF233" s="149"/>
      <c r="AG233" s="149" t="s">
        <v>212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56"/>
      <c r="B234" s="157"/>
      <c r="C234" s="251"/>
      <c r="D234" s="252"/>
      <c r="E234" s="252"/>
      <c r="F234" s="252"/>
      <c r="G234" s="252"/>
      <c r="H234" s="159"/>
      <c r="I234" s="159"/>
      <c r="J234" s="159"/>
      <c r="K234" s="159"/>
      <c r="L234" s="159"/>
      <c r="M234" s="159"/>
      <c r="N234" s="158"/>
      <c r="O234" s="158"/>
      <c r="P234" s="158"/>
      <c r="Q234" s="158"/>
      <c r="R234" s="159"/>
      <c r="S234" s="159"/>
      <c r="T234" s="159"/>
      <c r="U234" s="159"/>
      <c r="V234" s="159"/>
      <c r="W234" s="159"/>
      <c r="X234" s="159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162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ht="22.5" outlineLevel="1" x14ac:dyDescent="0.2">
      <c r="A235" s="170">
        <v>81</v>
      </c>
      <c r="B235" s="171" t="s">
        <v>389</v>
      </c>
      <c r="C235" s="179" t="s">
        <v>390</v>
      </c>
      <c r="D235" s="172" t="s">
        <v>165</v>
      </c>
      <c r="E235" s="173">
        <v>1</v>
      </c>
      <c r="F235" s="174"/>
      <c r="G235" s="175">
        <f>ROUND(E235*F235,2)</f>
        <v>0</v>
      </c>
      <c r="H235" s="174"/>
      <c r="I235" s="175">
        <f>ROUND(E235*H235,2)</f>
        <v>0</v>
      </c>
      <c r="J235" s="174"/>
      <c r="K235" s="175">
        <f>ROUND(E235*J235,2)</f>
        <v>0</v>
      </c>
      <c r="L235" s="175">
        <v>21</v>
      </c>
      <c r="M235" s="175">
        <f>G235*(1+L235/100)</f>
        <v>0</v>
      </c>
      <c r="N235" s="173">
        <v>2.8E-3</v>
      </c>
      <c r="O235" s="173">
        <f>ROUND(E235*N235,2)</f>
        <v>0</v>
      </c>
      <c r="P235" s="173">
        <v>0</v>
      </c>
      <c r="Q235" s="173">
        <f>ROUND(E235*P235,2)</f>
        <v>0</v>
      </c>
      <c r="R235" s="175"/>
      <c r="S235" s="175" t="s">
        <v>222</v>
      </c>
      <c r="T235" s="176" t="s">
        <v>223</v>
      </c>
      <c r="U235" s="159">
        <v>0</v>
      </c>
      <c r="V235" s="159">
        <f>ROUND(E235*U235,2)</f>
        <v>0</v>
      </c>
      <c r="W235" s="159"/>
      <c r="X235" s="159" t="s">
        <v>211</v>
      </c>
      <c r="Y235" s="149"/>
      <c r="Z235" s="149"/>
      <c r="AA235" s="149"/>
      <c r="AB235" s="149"/>
      <c r="AC235" s="149"/>
      <c r="AD235" s="149"/>
      <c r="AE235" s="149"/>
      <c r="AF235" s="149"/>
      <c r="AG235" s="149" t="s">
        <v>212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56"/>
      <c r="B236" s="157"/>
      <c r="C236" s="251"/>
      <c r="D236" s="252"/>
      <c r="E236" s="252"/>
      <c r="F236" s="252"/>
      <c r="G236" s="252"/>
      <c r="H236" s="159"/>
      <c r="I236" s="159"/>
      <c r="J236" s="159"/>
      <c r="K236" s="159"/>
      <c r="L236" s="159"/>
      <c r="M236" s="159"/>
      <c r="N236" s="158"/>
      <c r="O236" s="158"/>
      <c r="P236" s="158"/>
      <c r="Q236" s="158"/>
      <c r="R236" s="159"/>
      <c r="S236" s="159"/>
      <c r="T236" s="159"/>
      <c r="U236" s="159"/>
      <c r="V236" s="159"/>
      <c r="W236" s="159"/>
      <c r="X236" s="159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162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70">
        <v>82</v>
      </c>
      <c r="B237" s="171" t="s">
        <v>391</v>
      </c>
      <c r="C237" s="179" t="s">
        <v>392</v>
      </c>
      <c r="D237" s="172" t="s">
        <v>165</v>
      </c>
      <c r="E237" s="173">
        <v>2</v>
      </c>
      <c r="F237" s="174"/>
      <c r="G237" s="175">
        <f>ROUND(E237*F237,2)</f>
        <v>0</v>
      </c>
      <c r="H237" s="174"/>
      <c r="I237" s="175">
        <f>ROUND(E237*H237,2)</f>
        <v>0</v>
      </c>
      <c r="J237" s="174"/>
      <c r="K237" s="175">
        <f>ROUND(E237*J237,2)</f>
        <v>0</v>
      </c>
      <c r="L237" s="175">
        <v>21</v>
      </c>
      <c r="M237" s="175">
        <f>G237*(1+L237/100)</f>
        <v>0</v>
      </c>
      <c r="N237" s="173">
        <v>0</v>
      </c>
      <c r="O237" s="173">
        <f>ROUND(E237*N237,2)</f>
        <v>0</v>
      </c>
      <c r="P237" s="173">
        <v>0</v>
      </c>
      <c r="Q237" s="173">
        <f>ROUND(E237*P237,2)</f>
        <v>0</v>
      </c>
      <c r="R237" s="175"/>
      <c r="S237" s="175" t="s">
        <v>222</v>
      </c>
      <c r="T237" s="176" t="s">
        <v>223</v>
      </c>
      <c r="U237" s="159">
        <v>0</v>
      </c>
      <c r="V237" s="159">
        <f>ROUND(E237*U237,2)</f>
        <v>0</v>
      </c>
      <c r="W237" s="159"/>
      <c r="X237" s="159" t="s">
        <v>211</v>
      </c>
      <c r="Y237" s="149"/>
      <c r="Z237" s="149"/>
      <c r="AA237" s="149"/>
      <c r="AB237" s="149"/>
      <c r="AC237" s="149"/>
      <c r="AD237" s="149"/>
      <c r="AE237" s="149"/>
      <c r="AF237" s="149"/>
      <c r="AG237" s="149" t="s">
        <v>212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6"/>
      <c r="B238" s="157"/>
      <c r="C238" s="180" t="s">
        <v>393</v>
      </c>
      <c r="D238" s="160"/>
      <c r="E238" s="161">
        <v>1</v>
      </c>
      <c r="F238" s="159"/>
      <c r="G238" s="159"/>
      <c r="H238" s="159"/>
      <c r="I238" s="159"/>
      <c r="J238" s="159"/>
      <c r="K238" s="159"/>
      <c r="L238" s="159"/>
      <c r="M238" s="159"/>
      <c r="N238" s="158"/>
      <c r="O238" s="158"/>
      <c r="P238" s="158"/>
      <c r="Q238" s="158"/>
      <c r="R238" s="159"/>
      <c r="S238" s="159"/>
      <c r="T238" s="159"/>
      <c r="U238" s="159"/>
      <c r="V238" s="159"/>
      <c r="W238" s="159"/>
      <c r="X238" s="15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161</v>
      </c>
      <c r="AH238" s="149">
        <v>5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56"/>
      <c r="B239" s="157"/>
      <c r="C239" s="180" t="s">
        <v>394</v>
      </c>
      <c r="D239" s="160"/>
      <c r="E239" s="161">
        <v>1</v>
      </c>
      <c r="F239" s="159"/>
      <c r="G239" s="159"/>
      <c r="H239" s="159"/>
      <c r="I239" s="159"/>
      <c r="J239" s="159"/>
      <c r="K239" s="159"/>
      <c r="L239" s="159"/>
      <c r="M239" s="159"/>
      <c r="N239" s="158"/>
      <c r="O239" s="158"/>
      <c r="P239" s="158"/>
      <c r="Q239" s="158"/>
      <c r="R239" s="159"/>
      <c r="S239" s="159"/>
      <c r="T239" s="159"/>
      <c r="U239" s="159"/>
      <c r="V239" s="159"/>
      <c r="W239" s="159"/>
      <c r="X239" s="159"/>
      <c r="Y239" s="149"/>
      <c r="Z239" s="149"/>
      <c r="AA239" s="149"/>
      <c r="AB239" s="149"/>
      <c r="AC239" s="149"/>
      <c r="AD239" s="149"/>
      <c r="AE239" s="149"/>
      <c r="AF239" s="149"/>
      <c r="AG239" s="149" t="s">
        <v>161</v>
      </c>
      <c r="AH239" s="149">
        <v>5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">
      <c r="A240" s="156"/>
      <c r="B240" s="157"/>
      <c r="C240" s="249"/>
      <c r="D240" s="250"/>
      <c r="E240" s="250"/>
      <c r="F240" s="250"/>
      <c r="G240" s="250"/>
      <c r="H240" s="159"/>
      <c r="I240" s="159"/>
      <c r="J240" s="159"/>
      <c r="K240" s="159"/>
      <c r="L240" s="159"/>
      <c r="M240" s="159"/>
      <c r="N240" s="158"/>
      <c r="O240" s="158"/>
      <c r="P240" s="158"/>
      <c r="Q240" s="158"/>
      <c r="R240" s="159"/>
      <c r="S240" s="159"/>
      <c r="T240" s="159"/>
      <c r="U240" s="159"/>
      <c r="V240" s="159"/>
      <c r="W240" s="159"/>
      <c r="X240" s="159"/>
      <c r="Y240" s="149"/>
      <c r="Z240" s="149"/>
      <c r="AA240" s="149"/>
      <c r="AB240" s="149"/>
      <c r="AC240" s="149"/>
      <c r="AD240" s="149"/>
      <c r="AE240" s="149"/>
      <c r="AF240" s="149"/>
      <c r="AG240" s="149" t="s">
        <v>162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70">
        <v>83</v>
      </c>
      <c r="B241" s="171" t="s">
        <v>395</v>
      </c>
      <c r="C241" s="179" t="s">
        <v>396</v>
      </c>
      <c r="D241" s="172" t="s">
        <v>190</v>
      </c>
      <c r="E241" s="173">
        <v>0.32761000000000001</v>
      </c>
      <c r="F241" s="174"/>
      <c r="G241" s="175">
        <f>ROUND(E241*F241,2)</f>
        <v>0</v>
      </c>
      <c r="H241" s="174"/>
      <c r="I241" s="175">
        <f>ROUND(E241*H241,2)</f>
        <v>0</v>
      </c>
      <c r="J241" s="174"/>
      <c r="K241" s="175">
        <f>ROUND(E241*J241,2)</f>
        <v>0</v>
      </c>
      <c r="L241" s="175">
        <v>21</v>
      </c>
      <c r="M241" s="175">
        <f>G241*(1+L241/100)</f>
        <v>0</v>
      </c>
      <c r="N241" s="173">
        <v>0</v>
      </c>
      <c r="O241" s="173">
        <f>ROUND(E241*N241,2)</f>
        <v>0</v>
      </c>
      <c r="P241" s="173">
        <v>0</v>
      </c>
      <c r="Q241" s="173">
        <f>ROUND(E241*P241,2)</f>
        <v>0</v>
      </c>
      <c r="R241" s="175" t="s">
        <v>266</v>
      </c>
      <c r="S241" s="175" t="s">
        <v>155</v>
      </c>
      <c r="T241" s="176" t="s">
        <v>155</v>
      </c>
      <c r="U241" s="159">
        <v>10.582000000000001</v>
      </c>
      <c r="V241" s="159">
        <f>ROUND(E241*U241,2)</f>
        <v>3.47</v>
      </c>
      <c r="W241" s="159"/>
      <c r="X241" s="159" t="s">
        <v>191</v>
      </c>
      <c r="Y241" s="149"/>
      <c r="Z241" s="149"/>
      <c r="AA241" s="149"/>
      <c r="AB241" s="149"/>
      <c r="AC241" s="149"/>
      <c r="AD241" s="149"/>
      <c r="AE241" s="149"/>
      <c r="AF241" s="149"/>
      <c r="AG241" s="149" t="s">
        <v>192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">
      <c r="A242" s="156"/>
      <c r="B242" s="157"/>
      <c r="C242" s="247" t="s">
        <v>300</v>
      </c>
      <c r="D242" s="248"/>
      <c r="E242" s="248"/>
      <c r="F242" s="248"/>
      <c r="G242" s="248"/>
      <c r="H242" s="159"/>
      <c r="I242" s="159"/>
      <c r="J242" s="159"/>
      <c r="K242" s="159"/>
      <c r="L242" s="159"/>
      <c r="M242" s="159"/>
      <c r="N242" s="158"/>
      <c r="O242" s="158"/>
      <c r="P242" s="158"/>
      <c r="Q242" s="158"/>
      <c r="R242" s="159"/>
      <c r="S242" s="159"/>
      <c r="T242" s="159"/>
      <c r="U242" s="159"/>
      <c r="V242" s="159"/>
      <c r="W242" s="159"/>
      <c r="X242" s="159"/>
      <c r="Y242" s="149"/>
      <c r="Z242" s="149"/>
      <c r="AA242" s="149"/>
      <c r="AB242" s="149"/>
      <c r="AC242" s="149"/>
      <c r="AD242" s="149"/>
      <c r="AE242" s="149"/>
      <c r="AF242" s="149"/>
      <c r="AG242" s="149" t="s">
        <v>159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56"/>
      <c r="B243" s="157"/>
      <c r="C243" s="249"/>
      <c r="D243" s="250"/>
      <c r="E243" s="250"/>
      <c r="F243" s="250"/>
      <c r="G243" s="250"/>
      <c r="H243" s="159"/>
      <c r="I243" s="159"/>
      <c r="J243" s="159"/>
      <c r="K243" s="159"/>
      <c r="L243" s="159"/>
      <c r="M243" s="159"/>
      <c r="N243" s="158"/>
      <c r="O243" s="158"/>
      <c r="P243" s="158"/>
      <c r="Q243" s="158"/>
      <c r="R243" s="159"/>
      <c r="S243" s="159"/>
      <c r="T243" s="159"/>
      <c r="U243" s="159"/>
      <c r="V243" s="159"/>
      <c r="W243" s="159"/>
      <c r="X243" s="159"/>
      <c r="Y243" s="149"/>
      <c r="Z243" s="149"/>
      <c r="AA243" s="149"/>
      <c r="AB243" s="149"/>
      <c r="AC243" s="149"/>
      <c r="AD243" s="149"/>
      <c r="AE243" s="149"/>
      <c r="AF243" s="149"/>
      <c r="AG243" s="149" t="s">
        <v>162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x14ac:dyDescent="0.2">
      <c r="A244" s="163" t="s">
        <v>149</v>
      </c>
      <c r="B244" s="164" t="s">
        <v>98</v>
      </c>
      <c r="C244" s="178" t="s">
        <v>99</v>
      </c>
      <c r="D244" s="165"/>
      <c r="E244" s="166"/>
      <c r="F244" s="167"/>
      <c r="G244" s="167">
        <f>SUMIF(AG245:AG266,"&lt;&gt;NOR",G245:G266)</f>
        <v>0</v>
      </c>
      <c r="H244" s="167"/>
      <c r="I244" s="167">
        <f>SUM(I245:I266)</f>
        <v>0</v>
      </c>
      <c r="J244" s="167"/>
      <c r="K244" s="167">
        <f>SUM(K245:K266)</f>
        <v>0</v>
      </c>
      <c r="L244" s="167"/>
      <c r="M244" s="167">
        <f>SUM(M245:M266)</f>
        <v>0</v>
      </c>
      <c r="N244" s="166"/>
      <c r="O244" s="166">
        <f>SUM(O245:O266)</f>
        <v>0</v>
      </c>
      <c r="P244" s="166"/>
      <c r="Q244" s="166">
        <f>SUM(Q245:Q266)</f>
        <v>0.01</v>
      </c>
      <c r="R244" s="167"/>
      <c r="S244" s="167"/>
      <c r="T244" s="168"/>
      <c r="U244" s="162"/>
      <c r="V244" s="162">
        <f>SUM(V245:V266)</f>
        <v>84.75</v>
      </c>
      <c r="W244" s="162"/>
      <c r="X244" s="162"/>
      <c r="AG244" t="s">
        <v>150</v>
      </c>
    </row>
    <row r="245" spans="1:60" outlineLevel="1" x14ac:dyDescent="0.2">
      <c r="A245" s="170">
        <v>84</v>
      </c>
      <c r="B245" s="171" t="s">
        <v>397</v>
      </c>
      <c r="C245" s="179" t="s">
        <v>398</v>
      </c>
      <c r="D245" s="172" t="s">
        <v>165</v>
      </c>
      <c r="E245" s="173">
        <v>1</v>
      </c>
      <c r="F245" s="174"/>
      <c r="G245" s="175">
        <f>ROUND(E245*F245,2)</f>
        <v>0</v>
      </c>
      <c r="H245" s="174"/>
      <c r="I245" s="175">
        <f>ROUND(E245*H245,2)</f>
        <v>0</v>
      </c>
      <c r="J245" s="174"/>
      <c r="K245" s="175">
        <f>ROUND(E245*J245,2)</f>
        <v>0</v>
      </c>
      <c r="L245" s="175">
        <v>21</v>
      </c>
      <c r="M245" s="175">
        <f>G245*(1+L245/100)</f>
        <v>0</v>
      </c>
      <c r="N245" s="173">
        <v>0</v>
      </c>
      <c r="O245" s="173">
        <f>ROUND(E245*N245,2)</f>
        <v>0</v>
      </c>
      <c r="P245" s="173">
        <v>0.01</v>
      </c>
      <c r="Q245" s="173">
        <f>ROUND(E245*P245,2)</f>
        <v>0.01</v>
      </c>
      <c r="R245" s="175"/>
      <c r="S245" s="175" t="s">
        <v>222</v>
      </c>
      <c r="T245" s="176" t="s">
        <v>223</v>
      </c>
      <c r="U245" s="159">
        <v>10.58</v>
      </c>
      <c r="V245" s="159">
        <f>ROUND(E245*U245,2)</f>
        <v>10.58</v>
      </c>
      <c r="W245" s="159"/>
      <c r="X245" s="159" t="s">
        <v>156</v>
      </c>
      <c r="Y245" s="149"/>
      <c r="Z245" s="149"/>
      <c r="AA245" s="149"/>
      <c r="AB245" s="149"/>
      <c r="AC245" s="149"/>
      <c r="AD245" s="149"/>
      <c r="AE245" s="149"/>
      <c r="AF245" s="149"/>
      <c r="AG245" s="149" t="s">
        <v>157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56"/>
      <c r="B246" s="157"/>
      <c r="C246" s="251"/>
      <c r="D246" s="252"/>
      <c r="E246" s="252"/>
      <c r="F246" s="252"/>
      <c r="G246" s="252"/>
      <c r="H246" s="159"/>
      <c r="I246" s="159"/>
      <c r="J246" s="159"/>
      <c r="K246" s="159"/>
      <c r="L246" s="159"/>
      <c r="M246" s="159"/>
      <c r="N246" s="158"/>
      <c r="O246" s="158"/>
      <c r="P246" s="158"/>
      <c r="Q246" s="158"/>
      <c r="R246" s="159"/>
      <c r="S246" s="159"/>
      <c r="T246" s="159"/>
      <c r="U246" s="159"/>
      <c r="V246" s="159"/>
      <c r="W246" s="159"/>
      <c r="X246" s="159"/>
      <c r="Y246" s="149"/>
      <c r="Z246" s="149"/>
      <c r="AA246" s="149"/>
      <c r="AB246" s="149"/>
      <c r="AC246" s="149"/>
      <c r="AD246" s="149"/>
      <c r="AE246" s="149"/>
      <c r="AF246" s="149"/>
      <c r="AG246" s="149" t="s">
        <v>162</v>
      </c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70">
        <v>85</v>
      </c>
      <c r="B247" s="171" t="s">
        <v>399</v>
      </c>
      <c r="C247" s="179" t="s">
        <v>400</v>
      </c>
      <c r="D247" s="172" t="s">
        <v>165</v>
      </c>
      <c r="E247" s="173">
        <v>1</v>
      </c>
      <c r="F247" s="174"/>
      <c r="G247" s="175">
        <f>ROUND(E247*F247,2)</f>
        <v>0</v>
      </c>
      <c r="H247" s="174"/>
      <c r="I247" s="175">
        <f>ROUND(E247*H247,2)</f>
        <v>0</v>
      </c>
      <c r="J247" s="174"/>
      <c r="K247" s="175">
        <f>ROUND(E247*J247,2)</f>
        <v>0</v>
      </c>
      <c r="L247" s="175">
        <v>21</v>
      </c>
      <c r="M247" s="175">
        <f>G247*(1+L247/100)</f>
        <v>0</v>
      </c>
      <c r="N247" s="173">
        <v>2.5000000000000001E-3</v>
      </c>
      <c r="O247" s="173">
        <f>ROUND(E247*N247,2)</f>
        <v>0</v>
      </c>
      <c r="P247" s="173">
        <v>0</v>
      </c>
      <c r="Q247" s="173">
        <f>ROUND(E247*P247,2)</f>
        <v>0</v>
      </c>
      <c r="R247" s="175"/>
      <c r="S247" s="175" t="s">
        <v>222</v>
      </c>
      <c r="T247" s="176" t="s">
        <v>223</v>
      </c>
      <c r="U247" s="159">
        <v>10.58</v>
      </c>
      <c r="V247" s="159">
        <f>ROUND(E247*U247,2)</f>
        <v>10.58</v>
      </c>
      <c r="W247" s="159"/>
      <c r="X247" s="159" t="s">
        <v>211</v>
      </c>
      <c r="Y247" s="149"/>
      <c r="Z247" s="149"/>
      <c r="AA247" s="149"/>
      <c r="AB247" s="149"/>
      <c r="AC247" s="149"/>
      <c r="AD247" s="149"/>
      <c r="AE247" s="149"/>
      <c r="AF247" s="149"/>
      <c r="AG247" s="149" t="s">
        <v>212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56"/>
      <c r="B248" s="157"/>
      <c r="C248" s="253" t="s">
        <v>401</v>
      </c>
      <c r="D248" s="254"/>
      <c r="E248" s="254"/>
      <c r="F248" s="254"/>
      <c r="G248" s="254"/>
      <c r="H248" s="159"/>
      <c r="I248" s="159"/>
      <c r="J248" s="159"/>
      <c r="K248" s="159"/>
      <c r="L248" s="159"/>
      <c r="M248" s="159"/>
      <c r="N248" s="158"/>
      <c r="O248" s="158"/>
      <c r="P248" s="158"/>
      <c r="Q248" s="158"/>
      <c r="R248" s="159"/>
      <c r="S248" s="159"/>
      <c r="T248" s="159"/>
      <c r="U248" s="159"/>
      <c r="V248" s="159"/>
      <c r="W248" s="159"/>
      <c r="X248" s="159"/>
      <c r="Y248" s="149"/>
      <c r="Z248" s="149"/>
      <c r="AA248" s="149"/>
      <c r="AB248" s="149"/>
      <c r="AC248" s="149"/>
      <c r="AD248" s="149"/>
      <c r="AE248" s="149"/>
      <c r="AF248" s="149"/>
      <c r="AG248" s="149" t="s">
        <v>286</v>
      </c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56"/>
      <c r="B249" s="157"/>
      <c r="C249" s="255" t="s">
        <v>402</v>
      </c>
      <c r="D249" s="256"/>
      <c r="E249" s="256"/>
      <c r="F249" s="256"/>
      <c r="G249" s="256"/>
      <c r="H249" s="159"/>
      <c r="I249" s="159"/>
      <c r="J249" s="159"/>
      <c r="K249" s="159"/>
      <c r="L249" s="159"/>
      <c r="M249" s="159"/>
      <c r="N249" s="158"/>
      <c r="O249" s="158"/>
      <c r="P249" s="158"/>
      <c r="Q249" s="158"/>
      <c r="R249" s="159"/>
      <c r="S249" s="159"/>
      <c r="T249" s="159"/>
      <c r="U249" s="159"/>
      <c r="V249" s="159"/>
      <c r="W249" s="159"/>
      <c r="X249" s="159"/>
      <c r="Y249" s="149"/>
      <c r="Z249" s="149"/>
      <c r="AA249" s="149"/>
      <c r="AB249" s="149"/>
      <c r="AC249" s="149"/>
      <c r="AD249" s="149"/>
      <c r="AE249" s="149"/>
      <c r="AF249" s="149"/>
      <c r="AG249" s="149" t="s">
        <v>286</v>
      </c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 x14ac:dyDescent="0.2">
      <c r="A250" s="156"/>
      <c r="B250" s="157"/>
      <c r="C250" s="255" t="s">
        <v>403</v>
      </c>
      <c r="D250" s="256"/>
      <c r="E250" s="256"/>
      <c r="F250" s="256"/>
      <c r="G250" s="256"/>
      <c r="H250" s="159"/>
      <c r="I250" s="159"/>
      <c r="J250" s="159"/>
      <c r="K250" s="159"/>
      <c r="L250" s="159"/>
      <c r="M250" s="159"/>
      <c r="N250" s="158"/>
      <c r="O250" s="158"/>
      <c r="P250" s="158"/>
      <c r="Q250" s="158"/>
      <c r="R250" s="159"/>
      <c r="S250" s="159"/>
      <c r="T250" s="159"/>
      <c r="U250" s="159"/>
      <c r="V250" s="159"/>
      <c r="W250" s="159"/>
      <c r="X250" s="159"/>
      <c r="Y250" s="149"/>
      <c r="Z250" s="149"/>
      <c r="AA250" s="149"/>
      <c r="AB250" s="149"/>
      <c r="AC250" s="149"/>
      <c r="AD250" s="149"/>
      <c r="AE250" s="149"/>
      <c r="AF250" s="149"/>
      <c r="AG250" s="149" t="s">
        <v>286</v>
      </c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56"/>
      <c r="B251" s="157"/>
      <c r="C251" s="255" t="s">
        <v>404</v>
      </c>
      <c r="D251" s="256"/>
      <c r="E251" s="256"/>
      <c r="F251" s="256"/>
      <c r="G251" s="256"/>
      <c r="H251" s="159"/>
      <c r="I251" s="159"/>
      <c r="J251" s="159"/>
      <c r="K251" s="159"/>
      <c r="L251" s="159"/>
      <c r="M251" s="159"/>
      <c r="N251" s="158"/>
      <c r="O251" s="158"/>
      <c r="P251" s="158"/>
      <c r="Q251" s="158"/>
      <c r="R251" s="159"/>
      <c r="S251" s="159"/>
      <c r="T251" s="159"/>
      <c r="U251" s="159"/>
      <c r="V251" s="159"/>
      <c r="W251" s="159"/>
      <c r="X251" s="159"/>
      <c r="Y251" s="149"/>
      <c r="Z251" s="149"/>
      <c r="AA251" s="149"/>
      <c r="AB251" s="149"/>
      <c r="AC251" s="149"/>
      <c r="AD251" s="149"/>
      <c r="AE251" s="149"/>
      <c r="AF251" s="149"/>
      <c r="AG251" s="149" t="s">
        <v>286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56"/>
      <c r="B252" s="157"/>
      <c r="C252" s="255" t="s">
        <v>405</v>
      </c>
      <c r="D252" s="256"/>
      <c r="E252" s="256"/>
      <c r="F252" s="256"/>
      <c r="G252" s="256"/>
      <c r="H252" s="159"/>
      <c r="I252" s="159"/>
      <c r="J252" s="159"/>
      <c r="K252" s="159"/>
      <c r="L252" s="159"/>
      <c r="M252" s="159"/>
      <c r="N252" s="158"/>
      <c r="O252" s="158"/>
      <c r="P252" s="158"/>
      <c r="Q252" s="158"/>
      <c r="R252" s="159"/>
      <c r="S252" s="159"/>
      <c r="T252" s="159"/>
      <c r="U252" s="159"/>
      <c r="V252" s="159"/>
      <c r="W252" s="159"/>
      <c r="X252" s="159"/>
      <c r="Y252" s="149"/>
      <c r="Z252" s="149"/>
      <c r="AA252" s="149"/>
      <c r="AB252" s="149"/>
      <c r="AC252" s="149"/>
      <c r="AD252" s="149"/>
      <c r="AE252" s="149"/>
      <c r="AF252" s="149"/>
      <c r="AG252" s="149" t="s">
        <v>286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 x14ac:dyDescent="0.2">
      <c r="A253" s="156"/>
      <c r="B253" s="157"/>
      <c r="C253" s="255" t="s">
        <v>406</v>
      </c>
      <c r="D253" s="256"/>
      <c r="E253" s="256"/>
      <c r="F253" s="256"/>
      <c r="G253" s="256"/>
      <c r="H253" s="159"/>
      <c r="I253" s="159"/>
      <c r="J253" s="159"/>
      <c r="K253" s="159"/>
      <c r="L253" s="159"/>
      <c r="M253" s="159"/>
      <c r="N253" s="158"/>
      <c r="O253" s="158"/>
      <c r="P253" s="158"/>
      <c r="Q253" s="158"/>
      <c r="R253" s="159"/>
      <c r="S253" s="159"/>
      <c r="T253" s="159"/>
      <c r="U253" s="159"/>
      <c r="V253" s="159"/>
      <c r="W253" s="159"/>
      <c r="X253" s="159"/>
      <c r="Y253" s="149"/>
      <c r="Z253" s="149"/>
      <c r="AA253" s="149"/>
      <c r="AB253" s="149"/>
      <c r="AC253" s="149"/>
      <c r="AD253" s="149"/>
      <c r="AE253" s="149"/>
      <c r="AF253" s="149"/>
      <c r="AG253" s="149" t="s">
        <v>286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1" x14ac:dyDescent="0.2">
      <c r="A254" s="156"/>
      <c r="B254" s="157"/>
      <c r="C254" s="249"/>
      <c r="D254" s="250"/>
      <c r="E254" s="250"/>
      <c r="F254" s="250"/>
      <c r="G254" s="250"/>
      <c r="H254" s="159"/>
      <c r="I254" s="159"/>
      <c r="J254" s="159"/>
      <c r="K254" s="159"/>
      <c r="L254" s="159"/>
      <c r="M254" s="159"/>
      <c r="N254" s="158"/>
      <c r="O254" s="158"/>
      <c r="P254" s="158"/>
      <c r="Q254" s="158"/>
      <c r="R254" s="159"/>
      <c r="S254" s="159"/>
      <c r="T254" s="159"/>
      <c r="U254" s="159"/>
      <c r="V254" s="159"/>
      <c r="W254" s="159"/>
      <c r="X254" s="159"/>
      <c r="Y254" s="149"/>
      <c r="Z254" s="149"/>
      <c r="AA254" s="149"/>
      <c r="AB254" s="149"/>
      <c r="AC254" s="149"/>
      <c r="AD254" s="149"/>
      <c r="AE254" s="149"/>
      <c r="AF254" s="149"/>
      <c r="AG254" s="149" t="s">
        <v>162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 x14ac:dyDescent="0.2">
      <c r="A255" s="170">
        <v>86</v>
      </c>
      <c r="B255" s="171" t="s">
        <v>407</v>
      </c>
      <c r="C255" s="179" t="s">
        <v>408</v>
      </c>
      <c r="D255" s="172" t="s">
        <v>165</v>
      </c>
      <c r="E255" s="173">
        <v>2</v>
      </c>
      <c r="F255" s="174"/>
      <c r="G255" s="175">
        <f>ROUND(E255*F255,2)</f>
        <v>0</v>
      </c>
      <c r="H255" s="174"/>
      <c r="I255" s="175">
        <f>ROUND(E255*H255,2)</f>
        <v>0</v>
      </c>
      <c r="J255" s="174"/>
      <c r="K255" s="175">
        <f>ROUND(E255*J255,2)</f>
        <v>0</v>
      </c>
      <c r="L255" s="175">
        <v>21</v>
      </c>
      <c r="M255" s="175">
        <f>G255*(1+L255/100)</f>
        <v>0</v>
      </c>
      <c r="N255" s="173">
        <v>2.2000000000000001E-4</v>
      </c>
      <c r="O255" s="173">
        <f>ROUND(E255*N255,2)</f>
        <v>0</v>
      </c>
      <c r="P255" s="173">
        <v>0</v>
      </c>
      <c r="Q255" s="173">
        <f>ROUND(E255*P255,2)</f>
        <v>0</v>
      </c>
      <c r="R255" s="175"/>
      <c r="S255" s="175" t="s">
        <v>222</v>
      </c>
      <c r="T255" s="176" t="s">
        <v>223</v>
      </c>
      <c r="U255" s="159">
        <v>10.58</v>
      </c>
      <c r="V255" s="159">
        <f>ROUND(E255*U255,2)</f>
        <v>21.16</v>
      </c>
      <c r="W255" s="159"/>
      <c r="X255" s="159" t="s">
        <v>211</v>
      </c>
      <c r="Y255" s="149"/>
      <c r="Z255" s="149"/>
      <c r="AA255" s="149"/>
      <c r="AB255" s="149"/>
      <c r="AC255" s="149"/>
      <c r="AD255" s="149"/>
      <c r="AE255" s="149"/>
      <c r="AF255" s="149"/>
      <c r="AG255" s="149" t="s">
        <v>212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1" x14ac:dyDescent="0.2">
      <c r="A256" s="156"/>
      <c r="B256" s="157"/>
      <c r="C256" s="251"/>
      <c r="D256" s="252"/>
      <c r="E256" s="252"/>
      <c r="F256" s="252"/>
      <c r="G256" s="252"/>
      <c r="H256" s="159"/>
      <c r="I256" s="159"/>
      <c r="J256" s="159"/>
      <c r="K256" s="159"/>
      <c r="L256" s="159"/>
      <c r="M256" s="159"/>
      <c r="N256" s="158"/>
      <c r="O256" s="158"/>
      <c r="P256" s="158"/>
      <c r="Q256" s="158"/>
      <c r="R256" s="159"/>
      <c r="S256" s="159"/>
      <c r="T256" s="159"/>
      <c r="U256" s="159"/>
      <c r="V256" s="159"/>
      <c r="W256" s="159"/>
      <c r="X256" s="159"/>
      <c r="Y256" s="149"/>
      <c r="Z256" s="149"/>
      <c r="AA256" s="149"/>
      <c r="AB256" s="149"/>
      <c r="AC256" s="149"/>
      <c r="AD256" s="149"/>
      <c r="AE256" s="149"/>
      <c r="AF256" s="149"/>
      <c r="AG256" s="149" t="s">
        <v>162</v>
      </c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70">
        <v>87</v>
      </c>
      <c r="B257" s="171" t="s">
        <v>409</v>
      </c>
      <c r="C257" s="179" t="s">
        <v>410</v>
      </c>
      <c r="D257" s="172" t="s">
        <v>165</v>
      </c>
      <c r="E257" s="173">
        <v>1</v>
      </c>
      <c r="F257" s="174"/>
      <c r="G257" s="175">
        <f>ROUND(E257*F257,2)</f>
        <v>0</v>
      </c>
      <c r="H257" s="174"/>
      <c r="I257" s="175">
        <f>ROUND(E257*H257,2)</f>
        <v>0</v>
      </c>
      <c r="J257" s="174"/>
      <c r="K257" s="175">
        <f>ROUND(E257*J257,2)</f>
        <v>0</v>
      </c>
      <c r="L257" s="175">
        <v>21</v>
      </c>
      <c r="M257" s="175">
        <f>G257*(1+L257/100)</f>
        <v>0</v>
      </c>
      <c r="N257" s="173">
        <v>1.07E-3</v>
      </c>
      <c r="O257" s="173">
        <f>ROUND(E257*N257,2)</f>
        <v>0</v>
      </c>
      <c r="P257" s="173">
        <v>0</v>
      </c>
      <c r="Q257" s="173">
        <f>ROUND(E257*P257,2)</f>
        <v>0</v>
      </c>
      <c r="R257" s="175"/>
      <c r="S257" s="175" t="s">
        <v>222</v>
      </c>
      <c r="T257" s="176" t="s">
        <v>223</v>
      </c>
      <c r="U257" s="159">
        <v>10.58</v>
      </c>
      <c r="V257" s="159">
        <f>ROUND(E257*U257,2)</f>
        <v>10.58</v>
      </c>
      <c r="W257" s="159"/>
      <c r="X257" s="159" t="s">
        <v>211</v>
      </c>
      <c r="Y257" s="149"/>
      <c r="Z257" s="149"/>
      <c r="AA257" s="149"/>
      <c r="AB257" s="149"/>
      <c r="AC257" s="149"/>
      <c r="AD257" s="149"/>
      <c r="AE257" s="149"/>
      <c r="AF257" s="149"/>
      <c r="AG257" s="149" t="s">
        <v>212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56"/>
      <c r="B258" s="157"/>
      <c r="C258" s="251"/>
      <c r="D258" s="252"/>
      <c r="E258" s="252"/>
      <c r="F258" s="252"/>
      <c r="G258" s="252"/>
      <c r="H258" s="159"/>
      <c r="I258" s="159"/>
      <c r="J258" s="159"/>
      <c r="K258" s="159"/>
      <c r="L258" s="159"/>
      <c r="M258" s="159"/>
      <c r="N258" s="158"/>
      <c r="O258" s="158"/>
      <c r="P258" s="158"/>
      <c r="Q258" s="158"/>
      <c r="R258" s="159"/>
      <c r="S258" s="159"/>
      <c r="T258" s="159"/>
      <c r="U258" s="159"/>
      <c r="V258" s="159"/>
      <c r="W258" s="159"/>
      <c r="X258" s="159"/>
      <c r="Y258" s="149"/>
      <c r="Z258" s="149"/>
      <c r="AA258" s="149"/>
      <c r="AB258" s="149"/>
      <c r="AC258" s="149"/>
      <c r="AD258" s="149"/>
      <c r="AE258" s="149"/>
      <c r="AF258" s="149"/>
      <c r="AG258" s="149" t="s">
        <v>162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70">
        <v>88</v>
      </c>
      <c r="B259" s="171" t="s">
        <v>411</v>
      </c>
      <c r="C259" s="179" t="s">
        <v>412</v>
      </c>
      <c r="D259" s="172" t="s">
        <v>165</v>
      </c>
      <c r="E259" s="173">
        <v>1</v>
      </c>
      <c r="F259" s="174"/>
      <c r="G259" s="175">
        <f>ROUND(E259*F259,2)</f>
        <v>0</v>
      </c>
      <c r="H259" s="174"/>
      <c r="I259" s="175">
        <f>ROUND(E259*H259,2)</f>
        <v>0</v>
      </c>
      <c r="J259" s="174"/>
      <c r="K259" s="175">
        <f>ROUND(E259*J259,2)</f>
        <v>0</v>
      </c>
      <c r="L259" s="175">
        <v>21</v>
      </c>
      <c r="M259" s="175">
        <f>G259*(1+L259/100)</f>
        <v>0</v>
      </c>
      <c r="N259" s="173">
        <v>4.0000000000000001E-3</v>
      </c>
      <c r="O259" s="173">
        <f>ROUND(E259*N259,2)</f>
        <v>0</v>
      </c>
      <c r="P259" s="173">
        <v>0</v>
      </c>
      <c r="Q259" s="173">
        <f>ROUND(E259*P259,2)</f>
        <v>0</v>
      </c>
      <c r="R259" s="175"/>
      <c r="S259" s="175" t="s">
        <v>222</v>
      </c>
      <c r="T259" s="176" t="s">
        <v>223</v>
      </c>
      <c r="U259" s="159">
        <v>10.58</v>
      </c>
      <c r="V259" s="159">
        <f>ROUND(E259*U259,2)</f>
        <v>10.58</v>
      </c>
      <c r="W259" s="159"/>
      <c r="X259" s="159" t="s">
        <v>211</v>
      </c>
      <c r="Y259" s="149"/>
      <c r="Z259" s="149"/>
      <c r="AA259" s="149"/>
      <c r="AB259" s="149"/>
      <c r="AC259" s="149"/>
      <c r="AD259" s="149"/>
      <c r="AE259" s="149"/>
      <c r="AF259" s="149"/>
      <c r="AG259" s="149" t="s">
        <v>212</v>
      </c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56"/>
      <c r="B260" s="157"/>
      <c r="C260" s="251"/>
      <c r="D260" s="252"/>
      <c r="E260" s="252"/>
      <c r="F260" s="252"/>
      <c r="G260" s="252"/>
      <c r="H260" s="159"/>
      <c r="I260" s="159"/>
      <c r="J260" s="159"/>
      <c r="K260" s="159"/>
      <c r="L260" s="159"/>
      <c r="M260" s="159"/>
      <c r="N260" s="158"/>
      <c r="O260" s="158"/>
      <c r="P260" s="158"/>
      <c r="Q260" s="158"/>
      <c r="R260" s="159"/>
      <c r="S260" s="159"/>
      <c r="T260" s="159"/>
      <c r="U260" s="159"/>
      <c r="V260" s="159"/>
      <c r="W260" s="159"/>
      <c r="X260" s="159"/>
      <c r="Y260" s="149"/>
      <c r="Z260" s="149"/>
      <c r="AA260" s="149"/>
      <c r="AB260" s="149"/>
      <c r="AC260" s="149"/>
      <c r="AD260" s="149"/>
      <c r="AE260" s="149"/>
      <c r="AF260" s="149"/>
      <c r="AG260" s="149" t="s">
        <v>162</v>
      </c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1" x14ac:dyDescent="0.2">
      <c r="A261" s="170">
        <v>89</v>
      </c>
      <c r="B261" s="171" t="s">
        <v>413</v>
      </c>
      <c r="C261" s="179" t="s">
        <v>414</v>
      </c>
      <c r="D261" s="172" t="s">
        <v>165</v>
      </c>
      <c r="E261" s="173">
        <v>1</v>
      </c>
      <c r="F261" s="174"/>
      <c r="G261" s="175">
        <f>ROUND(E261*F261,2)</f>
        <v>0</v>
      </c>
      <c r="H261" s="174"/>
      <c r="I261" s="175">
        <f>ROUND(E261*H261,2)</f>
        <v>0</v>
      </c>
      <c r="J261" s="174"/>
      <c r="K261" s="175">
        <f>ROUND(E261*J261,2)</f>
        <v>0</v>
      </c>
      <c r="L261" s="175">
        <v>21</v>
      </c>
      <c r="M261" s="175">
        <f>G261*(1+L261/100)</f>
        <v>0</v>
      </c>
      <c r="N261" s="173">
        <v>1.9300000000000001E-3</v>
      </c>
      <c r="O261" s="173">
        <f>ROUND(E261*N261,2)</f>
        <v>0</v>
      </c>
      <c r="P261" s="173">
        <v>0</v>
      </c>
      <c r="Q261" s="173">
        <f>ROUND(E261*P261,2)</f>
        <v>0</v>
      </c>
      <c r="R261" s="175"/>
      <c r="S261" s="175" t="s">
        <v>222</v>
      </c>
      <c r="T261" s="176" t="s">
        <v>223</v>
      </c>
      <c r="U261" s="159">
        <v>10.58</v>
      </c>
      <c r="V261" s="159">
        <f>ROUND(E261*U261,2)</f>
        <v>10.58</v>
      </c>
      <c r="W261" s="159"/>
      <c r="X261" s="159" t="s">
        <v>211</v>
      </c>
      <c r="Y261" s="149"/>
      <c r="Z261" s="149"/>
      <c r="AA261" s="149"/>
      <c r="AB261" s="149"/>
      <c r="AC261" s="149"/>
      <c r="AD261" s="149"/>
      <c r="AE261" s="149"/>
      <c r="AF261" s="149"/>
      <c r="AG261" s="149" t="s">
        <v>212</v>
      </c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56"/>
      <c r="B262" s="157"/>
      <c r="C262" s="251"/>
      <c r="D262" s="252"/>
      <c r="E262" s="252"/>
      <c r="F262" s="252"/>
      <c r="G262" s="252"/>
      <c r="H262" s="159"/>
      <c r="I262" s="159"/>
      <c r="J262" s="159"/>
      <c r="K262" s="159"/>
      <c r="L262" s="159"/>
      <c r="M262" s="159"/>
      <c r="N262" s="158"/>
      <c r="O262" s="158"/>
      <c r="P262" s="158"/>
      <c r="Q262" s="158"/>
      <c r="R262" s="159"/>
      <c r="S262" s="159"/>
      <c r="T262" s="159"/>
      <c r="U262" s="159"/>
      <c r="V262" s="159"/>
      <c r="W262" s="159"/>
      <c r="X262" s="159"/>
      <c r="Y262" s="149"/>
      <c r="Z262" s="149"/>
      <c r="AA262" s="149"/>
      <c r="AB262" s="149"/>
      <c r="AC262" s="149"/>
      <c r="AD262" s="149"/>
      <c r="AE262" s="149"/>
      <c r="AF262" s="149"/>
      <c r="AG262" s="149" t="s">
        <v>162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70">
        <v>90</v>
      </c>
      <c r="B263" s="171" t="s">
        <v>415</v>
      </c>
      <c r="C263" s="179" t="s">
        <v>416</v>
      </c>
      <c r="D263" s="172" t="s">
        <v>265</v>
      </c>
      <c r="E263" s="173">
        <v>1</v>
      </c>
      <c r="F263" s="174"/>
      <c r="G263" s="175">
        <f>ROUND(E263*F263,2)</f>
        <v>0</v>
      </c>
      <c r="H263" s="174"/>
      <c r="I263" s="175">
        <f>ROUND(E263*H263,2)</f>
        <v>0</v>
      </c>
      <c r="J263" s="174"/>
      <c r="K263" s="175">
        <f>ROUND(E263*J263,2)</f>
        <v>0</v>
      </c>
      <c r="L263" s="175">
        <v>21</v>
      </c>
      <c r="M263" s="175">
        <f>G263*(1+L263/100)</f>
        <v>0</v>
      </c>
      <c r="N263" s="173">
        <v>0</v>
      </c>
      <c r="O263" s="173">
        <f>ROUND(E263*N263,2)</f>
        <v>0</v>
      </c>
      <c r="P263" s="173">
        <v>0</v>
      </c>
      <c r="Q263" s="173">
        <f>ROUND(E263*P263,2)</f>
        <v>0</v>
      </c>
      <c r="R263" s="175"/>
      <c r="S263" s="175" t="s">
        <v>222</v>
      </c>
      <c r="T263" s="176" t="s">
        <v>223</v>
      </c>
      <c r="U263" s="159">
        <v>10.58</v>
      </c>
      <c r="V263" s="159">
        <f>ROUND(E263*U263,2)</f>
        <v>10.58</v>
      </c>
      <c r="W263" s="159"/>
      <c r="X263" s="159" t="s">
        <v>156</v>
      </c>
      <c r="Y263" s="149"/>
      <c r="Z263" s="149"/>
      <c r="AA263" s="149"/>
      <c r="AB263" s="149"/>
      <c r="AC263" s="149"/>
      <c r="AD263" s="149"/>
      <c r="AE263" s="149"/>
      <c r="AF263" s="149"/>
      <c r="AG263" s="149" t="s">
        <v>157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56"/>
      <c r="B264" s="157"/>
      <c r="C264" s="251"/>
      <c r="D264" s="252"/>
      <c r="E264" s="252"/>
      <c r="F264" s="252"/>
      <c r="G264" s="252"/>
      <c r="H264" s="159"/>
      <c r="I264" s="159"/>
      <c r="J264" s="159"/>
      <c r="K264" s="159"/>
      <c r="L264" s="159"/>
      <c r="M264" s="159"/>
      <c r="N264" s="158"/>
      <c r="O264" s="158"/>
      <c r="P264" s="158"/>
      <c r="Q264" s="158"/>
      <c r="R264" s="159"/>
      <c r="S264" s="159"/>
      <c r="T264" s="159"/>
      <c r="U264" s="159"/>
      <c r="V264" s="159"/>
      <c r="W264" s="159"/>
      <c r="X264" s="159"/>
      <c r="Y264" s="149"/>
      <c r="Z264" s="149"/>
      <c r="AA264" s="149"/>
      <c r="AB264" s="149"/>
      <c r="AC264" s="149"/>
      <c r="AD264" s="149"/>
      <c r="AE264" s="149"/>
      <c r="AF264" s="149"/>
      <c r="AG264" s="149" t="s">
        <v>162</v>
      </c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70">
        <v>91</v>
      </c>
      <c r="B265" s="171" t="s">
        <v>417</v>
      </c>
      <c r="C265" s="179" t="s">
        <v>418</v>
      </c>
      <c r="D265" s="172" t="s">
        <v>190</v>
      </c>
      <c r="E265" s="173">
        <v>9.9399999999999992E-3</v>
      </c>
      <c r="F265" s="174"/>
      <c r="G265" s="175">
        <f>ROUND(E265*F265,2)</f>
        <v>0</v>
      </c>
      <c r="H265" s="174"/>
      <c r="I265" s="175">
        <f>ROUND(E265*H265,2)</f>
        <v>0</v>
      </c>
      <c r="J265" s="174"/>
      <c r="K265" s="175">
        <f>ROUND(E265*J265,2)</f>
        <v>0</v>
      </c>
      <c r="L265" s="175">
        <v>21</v>
      </c>
      <c r="M265" s="175">
        <f>G265*(1+L265/100)</f>
        <v>0</v>
      </c>
      <c r="N265" s="173">
        <v>0</v>
      </c>
      <c r="O265" s="173">
        <f>ROUND(E265*N265,2)</f>
        <v>0</v>
      </c>
      <c r="P265" s="173">
        <v>0</v>
      </c>
      <c r="Q265" s="173">
        <f>ROUND(E265*P265,2)</f>
        <v>0</v>
      </c>
      <c r="R265" s="175"/>
      <c r="S265" s="175" t="s">
        <v>222</v>
      </c>
      <c r="T265" s="176" t="s">
        <v>155</v>
      </c>
      <c r="U265" s="159">
        <v>10.58</v>
      </c>
      <c r="V265" s="159">
        <f>ROUND(E265*U265,2)</f>
        <v>0.11</v>
      </c>
      <c r="W265" s="159"/>
      <c r="X265" s="159" t="s">
        <v>191</v>
      </c>
      <c r="Y265" s="149"/>
      <c r="Z265" s="149"/>
      <c r="AA265" s="149"/>
      <c r="AB265" s="149"/>
      <c r="AC265" s="149"/>
      <c r="AD265" s="149"/>
      <c r="AE265" s="149"/>
      <c r="AF265" s="149"/>
      <c r="AG265" s="149" t="s">
        <v>192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56"/>
      <c r="B266" s="157"/>
      <c r="C266" s="251"/>
      <c r="D266" s="252"/>
      <c r="E266" s="252"/>
      <c r="F266" s="252"/>
      <c r="G266" s="252"/>
      <c r="H266" s="159"/>
      <c r="I266" s="159"/>
      <c r="J266" s="159"/>
      <c r="K266" s="159"/>
      <c r="L266" s="159"/>
      <c r="M266" s="159"/>
      <c r="N266" s="158"/>
      <c r="O266" s="158"/>
      <c r="P266" s="158"/>
      <c r="Q266" s="158"/>
      <c r="R266" s="159"/>
      <c r="S266" s="159"/>
      <c r="T266" s="159"/>
      <c r="U266" s="159"/>
      <c r="V266" s="159"/>
      <c r="W266" s="159"/>
      <c r="X266" s="159"/>
      <c r="Y266" s="149"/>
      <c r="Z266" s="149"/>
      <c r="AA266" s="149"/>
      <c r="AB266" s="149"/>
      <c r="AC266" s="149"/>
      <c r="AD266" s="149"/>
      <c r="AE266" s="149"/>
      <c r="AF266" s="149"/>
      <c r="AG266" s="149" t="s">
        <v>162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x14ac:dyDescent="0.2">
      <c r="A267" s="163" t="s">
        <v>149</v>
      </c>
      <c r="B267" s="164" t="s">
        <v>100</v>
      </c>
      <c r="C267" s="178" t="s">
        <v>101</v>
      </c>
      <c r="D267" s="165"/>
      <c r="E267" s="166"/>
      <c r="F267" s="167"/>
      <c r="G267" s="167">
        <f>SUMIF(AG268:AG285,"&lt;&gt;NOR",G268:G285)</f>
        <v>0</v>
      </c>
      <c r="H267" s="167"/>
      <c r="I267" s="167">
        <f>SUM(I268:I285)</f>
        <v>0</v>
      </c>
      <c r="J267" s="167"/>
      <c r="K267" s="167">
        <f>SUM(K268:K285)</f>
        <v>0</v>
      </c>
      <c r="L267" s="167"/>
      <c r="M267" s="167">
        <f>SUM(M268:M285)</f>
        <v>0</v>
      </c>
      <c r="N267" s="166"/>
      <c r="O267" s="166">
        <f>SUM(O268:O285)</f>
        <v>0.01</v>
      </c>
      <c r="P267" s="166"/>
      <c r="Q267" s="166">
        <f>SUM(Q268:Q285)</f>
        <v>0.02</v>
      </c>
      <c r="R267" s="167"/>
      <c r="S267" s="167"/>
      <c r="T267" s="168"/>
      <c r="U267" s="162"/>
      <c r="V267" s="162">
        <f>SUM(V268:V285)</f>
        <v>148.32</v>
      </c>
      <c r="W267" s="162"/>
      <c r="X267" s="162"/>
      <c r="AG267" t="s">
        <v>150</v>
      </c>
    </row>
    <row r="268" spans="1:60" outlineLevel="1" x14ac:dyDescent="0.2">
      <c r="A268" s="170">
        <v>92</v>
      </c>
      <c r="B268" s="171" t="s">
        <v>419</v>
      </c>
      <c r="C268" s="179" t="s">
        <v>420</v>
      </c>
      <c r="D268" s="172" t="s">
        <v>265</v>
      </c>
      <c r="E268" s="173">
        <v>1</v>
      </c>
      <c r="F268" s="174"/>
      <c r="G268" s="175">
        <f>ROUND(E268*F268,2)</f>
        <v>0</v>
      </c>
      <c r="H268" s="174"/>
      <c r="I268" s="175">
        <f>ROUND(E268*H268,2)</f>
        <v>0</v>
      </c>
      <c r="J268" s="174"/>
      <c r="K268" s="175">
        <f>ROUND(E268*J268,2)</f>
        <v>0</v>
      </c>
      <c r="L268" s="175">
        <v>21</v>
      </c>
      <c r="M268" s="175">
        <f>G268*(1+L268/100)</f>
        <v>0</v>
      </c>
      <c r="N268" s="173">
        <v>0</v>
      </c>
      <c r="O268" s="173">
        <f>ROUND(E268*N268,2)</f>
        <v>0</v>
      </c>
      <c r="P268" s="173">
        <v>0.02</v>
      </c>
      <c r="Q268" s="173">
        <f>ROUND(E268*P268,2)</f>
        <v>0.02</v>
      </c>
      <c r="R268" s="175"/>
      <c r="S268" s="175" t="s">
        <v>222</v>
      </c>
      <c r="T268" s="176" t="s">
        <v>223</v>
      </c>
      <c r="U268" s="159">
        <v>10.58</v>
      </c>
      <c r="V268" s="159">
        <f>ROUND(E268*U268,2)</f>
        <v>10.58</v>
      </c>
      <c r="W268" s="159"/>
      <c r="X268" s="159" t="s">
        <v>156</v>
      </c>
      <c r="Y268" s="149"/>
      <c r="Z268" s="149"/>
      <c r="AA268" s="149"/>
      <c r="AB268" s="149"/>
      <c r="AC268" s="149"/>
      <c r="AD268" s="149"/>
      <c r="AE268" s="149"/>
      <c r="AF268" s="149"/>
      <c r="AG268" s="149" t="s">
        <v>157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56"/>
      <c r="B269" s="157"/>
      <c r="C269" s="251"/>
      <c r="D269" s="252"/>
      <c r="E269" s="252"/>
      <c r="F269" s="252"/>
      <c r="G269" s="252"/>
      <c r="H269" s="159"/>
      <c r="I269" s="159"/>
      <c r="J269" s="159"/>
      <c r="K269" s="159"/>
      <c r="L269" s="159"/>
      <c r="M269" s="159"/>
      <c r="N269" s="158"/>
      <c r="O269" s="158"/>
      <c r="P269" s="158"/>
      <c r="Q269" s="158"/>
      <c r="R269" s="159"/>
      <c r="S269" s="159"/>
      <c r="T269" s="159"/>
      <c r="U269" s="159"/>
      <c r="V269" s="159"/>
      <c r="W269" s="159"/>
      <c r="X269" s="159"/>
      <c r="Y269" s="149"/>
      <c r="Z269" s="149"/>
      <c r="AA269" s="149"/>
      <c r="AB269" s="149"/>
      <c r="AC269" s="149"/>
      <c r="AD269" s="149"/>
      <c r="AE269" s="149"/>
      <c r="AF269" s="149"/>
      <c r="AG269" s="149" t="s">
        <v>162</v>
      </c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1" x14ac:dyDescent="0.2">
      <c r="A270" s="170">
        <v>93</v>
      </c>
      <c r="B270" s="171" t="s">
        <v>421</v>
      </c>
      <c r="C270" s="179" t="s">
        <v>422</v>
      </c>
      <c r="D270" s="172" t="s">
        <v>265</v>
      </c>
      <c r="E270" s="173">
        <v>1</v>
      </c>
      <c r="F270" s="174"/>
      <c r="G270" s="175">
        <f>ROUND(E270*F270,2)</f>
        <v>0</v>
      </c>
      <c r="H270" s="174"/>
      <c r="I270" s="175">
        <f>ROUND(E270*H270,2)</f>
        <v>0</v>
      </c>
      <c r="J270" s="174"/>
      <c r="K270" s="175">
        <f>ROUND(E270*J270,2)</f>
        <v>0</v>
      </c>
      <c r="L270" s="175">
        <v>21</v>
      </c>
      <c r="M270" s="175">
        <f>G270*(1+L270/100)</f>
        <v>0</v>
      </c>
      <c r="N270" s="173">
        <v>1.0300000000000001E-3</v>
      </c>
      <c r="O270" s="173">
        <f>ROUND(E270*N270,2)</f>
        <v>0</v>
      </c>
      <c r="P270" s="173">
        <v>0</v>
      </c>
      <c r="Q270" s="173">
        <f>ROUND(E270*P270,2)</f>
        <v>0</v>
      </c>
      <c r="R270" s="175"/>
      <c r="S270" s="175" t="s">
        <v>222</v>
      </c>
      <c r="T270" s="176" t="s">
        <v>223</v>
      </c>
      <c r="U270" s="159">
        <v>10.58</v>
      </c>
      <c r="V270" s="159">
        <f>ROUND(E270*U270,2)</f>
        <v>10.58</v>
      </c>
      <c r="W270" s="159"/>
      <c r="X270" s="159" t="s">
        <v>211</v>
      </c>
      <c r="Y270" s="149"/>
      <c r="Z270" s="149"/>
      <c r="AA270" s="149"/>
      <c r="AB270" s="149"/>
      <c r="AC270" s="149"/>
      <c r="AD270" s="149"/>
      <c r="AE270" s="149"/>
      <c r="AF270" s="149"/>
      <c r="AG270" s="149" t="s">
        <v>212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1" x14ac:dyDescent="0.2">
      <c r="A271" s="156"/>
      <c r="B271" s="157"/>
      <c r="C271" s="251"/>
      <c r="D271" s="252"/>
      <c r="E271" s="252"/>
      <c r="F271" s="252"/>
      <c r="G271" s="252"/>
      <c r="H271" s="159"/>
      <c r="I271" s="159"/>
      <c r="J271" s="159"/>
      <c r="K271" s="159"/>
      <c r="L271" s="159"/>
      <c r="M271" s="159"/>
      <c r="N271" s="158"/>
      <c r="O271" s="158"/>
      <c r="P271" s="158"/>
      <c r="Q271" s="158"/>
      <c r="R271" s="159"/>
      <c r="S271" s="159"/>
      <c r="T271" s="159"/>
      <c r="U271" s="159"/>
      <c r="V271" s="159"/>
      <c r="W271" s="159"/>
      <c r="X271" s="159"/>
      <c r="Y271" s="149"/>
      <c r="Z271" s="149"/>
      <c r="AA271" s="149"/>
      <c r="AB271" s="149"/>
      <c r="AC271" s="149"/>
      <c r="AD271" s="149"/>
      <c r="AE271" s="149"/>
      <c r="AF271" s="149"/>
      <c r="AG271" s="149" t="s">
        <v>162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1" x14ac:dyDescent="0.2">
      <c r="A272" s="170">
        <v>94</v>
      </c>
      <c r="B272" s="171" t="s">
        <v>423</v>
      </c>
      <c r="C272" s="179" t="s">
        <v>424</v>
      </c>
      <c r="D272" s="172" t="s">
        <v>265</v>
      </c>
      <c r="E272" s="173">
        <v>7</v>
      </c>
      <c r="F272" s="174"/>
      <c r="G272" s="175">
        <f>ROUND(E272*F272,2)</f>
        <v>0</v>
      </c>
      <c r="H272" s="174"/>
      <c r="I272" s="175">
        <f>ROUND(E272*H272,2)</f>
        <v>0</v>
      </c>
      <c r="J272" s="174"/>
      <c r="K272" s="175">
        <f>ROUND(E272*J272,2)</f>
        <v>0</v>
      </c>
      <c r="L272" s="175">
        <v>21</v>
      </c>
      <c r="M272" s="175">
        <f>G272*(1+L272/100)</f>
        <v>0</v>
      </c>
      <c r="N272" s="173">
        <v>2.1299999999999999E-3</v>
      </c>
      <c r="O272" s="173">
        <f>ROUND(E272*N272,2)</f>
        <v>0.01</v>
      </c>
      <c r="P272" s="173">
        <v>0</v>
      </c>
      <c r="Q272" s="173">
        <f>ROUND(E272*P272,2)</f>
        <v>0</v>
      </c>
      <c r="R272" s="175"/>
      <c r="S272" s="175" t="s">
        <v>222</v>
      </c>
      <c r="T272" s="176" t="s">
        <v>223</v>
      </c>
      <c r="U272" s="159">
        <v>10.58</v>
      </c>
      <c r="V272" s="159">
        <f>ROUND(E272*U272,2)</f>
        <v>74.06</v>
      </c>
      <c r="W272" s="159"/>
      <c r="X272" s="159" t="s">
        <v>211</v>
      </c>
      <c r="Y272" s="149"/>
      <c r="Z272" s="149"/>
      <c r="AA272" s="149"/>
      <c r="AB272" s="149"/>
      <c r="AC272" s="149"/>
      <c r="AD272" s="149"/>
      <c r="AE272" s="149"/>
      <c r="AF272" s="149"/>
      <c r="AG272" s="149" t="s">
        <v>212</v>
      </c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 x14ac:dyDescent="0.2">
      <c r="A273" s="156"/>
      <c r="B273" s="157"/>
      <c r="C273" s="251"/>
      <c r="D273" s="252"/>
      <c r="E273" s="252"/>
      <c r="F273" s="252"/>
      <c r="G273" s="252"/>
      <c r="H273" s="159"/>
      <c r="I273" s="159"/>
      <c r="J273" s="159"/>
      <c r="K273" s="159"/>
      <c r="L273" s="159"/>
      <c r="M273" s="159"/>
      <c r="N273" s="158"/>
      <c r="O273" s="158"/>
      <c r="P273" s="158"/>
      <c r="Q273" s="158"/>
      <c r="R273" s="159"/>
      <c r="S273" s="159"/>
      <c r="T273" s="159"/>
      <c r="U273" s="159"/>
      <c r="V273" s="159"/>
      <c r="W273" s="159"/>
      <c r="X273" s="159"/>
      <c r="Y273" s="149"/>
      <c r="Z273" s="149"/>
      <c r="AA273" s="149"/>
      <c r="AB273" s="149"/>
      <c r="AC273" s="149"/>
      <c r="AD273" s="149"/>
      <c r="AE273" s="149"/>
      <c r="AF273" s="149"/>
      <c r="AG273" s="149" t="s">
        <v>162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70">
        <v>95</v>
      </c>
      <c r="B274" s="171" t="s">
        <v>425</v>
      </c>
      <c r="C274" s="179" t="s">
        <v>426</v>
      </c>
      <c r="D274" s="172" t="s">
        <v>265</v>
      </c>
      <c r="E274" s="173">
        <v>1</v>
      </c>
      <c r="F274" s="174"/>
      <c r="G274" s="175">
        <f>ROUND(E274*F274,2)</f>
        <v>0</v>
      </c>
      <c r="H274" s="174"/>
      <c r="I274" s="175">
        <f>ROUND(E274*H274,2)</f>
        <v>0</v>
      </c>
      <c r="J274" s="174"/>
      <c r="K274" s="175">
        <f>ROUND(E274*J274,2)</f>
        <v>0</v>
      </c>
      <c r="L274" s="175">
        <v>21</v>
      </c>
      <c r="M274" s="175">
        <f>G274*(1+L274/100)</f>
        <v>0</v>
      </c>
      <c r="N274" s="173">
        <v>1E-3</v>
      </c>
      <c r="O274" s="173">
        <f>ROUND(E274*N274,2)</f>
        <v>0</v>
      </c>
      <c r="P274" s="173">
        <v>0</v>
      </c>
      <c r="Q274" s="173">
        <f>ROUND(E274*P274,2)</f>
        <v>0</v>
      </c>
      <c r="R274" s="175"/>
      <c r="S274" s="175" t="s">
        <v>222</v>
      </c>
      <c r="T274" s="176" t="s">
        <v>223</v>
      </c>
      <c r="U274" s="159">
        <v>10.58</v>
      </c>
      <c r="V274" s="159">
        <f>ROUND(E274*U274,2)</f>
        <v>10.58</v>
      </c>
      <c r="W274" s="159"/>
      <c r="X274" s="159" t="s">
        <v>211</v>
      </c>
      <c r="Y274" s="149"/>
      <c r="Z274" s="149"/>
      <c r="AA274" s="149"/>
      <c r="AB274" s="149"/>
      <c r="AC274" s="149"/>
      <c r="AD274" s="149"/>
      <c r="AE274" s="149"/>
      <c r="AF274" s="149"/>
      <c r="AG274" s="149" t="s">
        <v>212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1" x14ac:dyDescent="0.2">
      <c r="A275" s="156"/>
      <c r="B275" s="157"/>
      <c r="C275" s="251"/>
      <c r="D275" s="252"/>
      <c r="E275" s="252"/>
      <c r="F275" s="252"/>
      <c r="G275" s="252"/>
      <c r="H275" s="159"/>
      <c r="I275" s="159"/>
      <c r="J275" s="159"/>
      <c r="K275" s="159"/>
      <c r="L275" s="159"/>
      <c r="M275" s="159"/>
      <c r="N275" s="158"/>
      <c r="O275" s="158"/>
      <c r="P275" s="158"/>
      <c r="Q275" s="158"/>
      <c r="R275" s="159"/>
      <c r="S275" s="159"/>
      <c r="T275" s="159"/>
      <c r="U275" s="159"/>
      <c r="V275" s="159"/>
      <c r="W275" s="159"/>
      <c r="X275" s="159"/>
      <c r="Y275" s="149"/>
      <c r="Z275" s="149"/>
      <c r="AA275" s="149"/>
      <c r="AB275" s="149"/>
      <c r="AC275" s="149"/>
      <c r="AD275" s="149"/>
      <c r="AE275" s="149"/>
      <c r="AF275" s="149"/>
      <c r="AG275" s="149" t="s">
        <v>162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 x14ac:dyDescent="0.2">
      <c r="A276" s="170">
        <v>96</v>
      </c>
      <c r="B276" s="171" t="s">
        <v>427</v>
      </c>
      <c r="C276" s="179" t="s">
        <v>428</v>
      </c>
      <c r="D276" s="172" t="s">
        <v>265</v>
      </c>
      <c r="E276" s="173">
        <v>1</v>
      </c>
      <c r="F276" s="174"/>
      <c r="G276" s="175">
        <f>ROUND(E276*F276,2)</f>
        <v>0</v>
      </c>
      <c r="H276" s="174"/>
      <c r="I276" s="175">
        <f>ROUND(E276*H276,2)</f>
        <v>0</v>
      </c>
      <c r="J276" s="174"/>
      <c r="K276" s="175">
        <f>ROUND(E276*J276,2)</f>
        <v>0</v>
      </c>
      <c r="L276" s="175">
        <v>21</v>
      </c>
      <c r="M276" s="175">
        <f>G276*(1+L276/100)</f>
        <v>0</v>
      </c>
      <c r="N276" s="173">
        <v>1.5499999999999999E-3</v>
      </c>
      <c r="O276" s="173">
        <f>ROUND(E276*N276,2)</f>
        <v>0</v>
      </c>
      <c r="P276" s="173">
        <v>0</v>
      </c>
      <c r="Q276" s="173">
        <f>ROUND(E276*P276,2)</f>
        <v>0</v>
      </c>
      <c r="R276" s="175"/>
      <c r="S276" s="175" t="s">
        <v>222</v>
      </c>
      <c r="T276" s="176" t="s">
        <v>223</v>
      </c>
      <c r="U276" s="159">
        <v>10.58</v>
      </c>
      <c r="V276" s="159">
        <f>ROUND(E276*U276,2)</f>
        <v>10.58</v>
      </c>
      <c r="W276" s="159"/>
      <c r="X276" s="159" t="s">
        <v>211</v>
      </c>
      <c r="Y276" s="149"/>
      <c r="Z276" s="149"/>
      <c r="AA276" s="149"/>
      <c r="AB276" s="149"/>
      <c r="AC276" s="149"/>
      <c r="AD276" s="149"/>
      <c r="AE276" s="149"/>
      <c r="AF276" s="149"/>
      <c r="AG276" s="149" t="s">
        <v>212</v>
      </c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 x14ac:dyDescent="0.2">
      <c r="A277" s="156"/>
      <c r="B277" s="157"/>
      <c r="C277" s="251"/>
      <c r="D277" s="252"/>
      <c r="E277" s="252"/>
      <c r="F277" s="252"/>
      <c r="G277" s="252"/>
      <c r="H277" s="159"/>
      <c r="I277" s="159"/>
      <c r="J277" s="159"/>
      <c r="K277" s="159"/>
      <c r="L277" s="159"/>
      <c r="M277" s="159"/>
      <c r="N277" s="158"/>
      <c r="O277" s="158"/>
      <c r="P277" s="158"/>
      <c r="Q277" s="158"/>
      <c r="R277" s="159"/>
      <c r="S277" s="159"/>
      <c r="T277" s="159"/>
      <c r="U277" s="159"/>
      <c r="V277" s="159"/>
      <c r="W277" s="159"/>
      <c r="X277" s="159"/>
      <c r="Y277" s="149"/>
      <c r="Z277" s="149"/>
      <c r="AA277" s="149"/>
      <c r="AB277" s="149"/>
      <c r="AC277" s="149"/>
      <c r="AD277" s="149"/>
      <c r="AE277" s="149"/>
      <c r="AF277" s="149"/>
      <c r="AG277" s="149" t="s">
        <v>162</v>
      </c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 x14ac:dyDescent="0.2">
      <c r="A278" s="170">
        <v>97</v>
      </c>
      <c r="B278" s="171" t="s">
        <v>429</v>
      </c>
      <c r="C278" s="179" t="s">
        <v>430</v>
      </c>
      <c r="D278" s="172" t="s">
        <v>265</v>
      </c>
      <c r="E278" s="173">
        <v>1</v>
      </c>
      <c r="F278" s="174"/>
      <c r="G278" s="175">
        <f>ROUND(E278*F278,2)</f>
        <v>0</v>
      </c>
      <c r="H278" s="174"/>
      <c r="I278" s="175">
        <f>ROUND(E278*H278,2)</f>
        <v>0</v>
      </c>
      <c r="J278" s="174"/>
      <c r="K278" s="175">
        <f>ROUND(E278*J278,2)</f>
        <v>0</v>
      </c>
      <c r="L278" s="175">
        <v>21</v>
      </c>
      <c r="M278" s="175">
        <f>G278*(1+L278/100)</f>
        <v>0</v>
      </c>
      <c r="N278" s="173">
        <v>6.0000000000000002E-5</v>
      </c>
      <c r="O278" s="173">
        <f>ROUND(E278*N278,2)</f>
        <v>0</v>
      </c>
      <c r="P278" s="173">
        <v>0</v>
      </c>
      <c r="Q278" s="173">
        <f>ROUND(E278*P278,2)</f>
        <v>0</v>
      </c>
      <c r="R278" s="175"/>
      <c r="S278" s="175" t="s">
        <v>222</v>
      </c>
      <c r="T278" s="176" t="s">
        <v>223</v>
      </c>
      <c r="U278" s="159">
        <v>10.58</v>
      </c>
      <c r="V278" s="159">
        <f>ROUND(E278*U278,2)</f>
        <v>10.58</v>
      </c>
      <c r="W278" s="159"/>
      <c r="X278" s="159" t="s">
        <v>211</v>
      </c>
      <c r="Y278" s="149"/>
      <c r="Z278" s="149"/>
      <c r="AA278" s="149"/>
      <c r="AB278" s="149"/>
      <c r="AC278" s="149"/>
      <c r="AD278" s="149"/>
      <c r="AE278" s="149"/>
      <c r="AF278" s="149"/>
      <c r="AG278" s="149" t="s">
        <v>212</v>
      </c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 x14ac:dyDescent="0.2">
      <c r="A279" s="156"/>
      <c r="B279" s="157"/>
      <c r="C279" s="251"/>
      <c r="D279" s="252"/>
      <c r="E279" s="252"/>
      <c r="F279" s="252"/>
      <c r="G279" s="252"/>
      <c r="H279" s="159"/>
      <c r="I279" s="159"/>
      <c r="J279" s="159"/>
      <c r="K279" s="159"/>
      <c r="L279" s="159"/>
      <c r="M279" s="159"/>
      <c r="N279" s="158"/>
      <c r="O279" s="158"/>
      <c r="P279" s="158"/>
      <c r="Q279" s="158"/>
      <c r="R279" s="159"/>
      <c r="S279" s="159"/>
      <c r="T279" s="159"/>
      <c r="U279" s="159"/>
      <c r="V279" s="159"/>
      <c r="W279" s="159"/>
      <c r="X279" s="159"/>
      <c r="Y279" s="149"/>
      <c r="Z279" s="149"/>
      <c r="AA279" s="149"/>
      <c r="AB279" s="149"/>
      <c r="AC279" s="149"/>
      <c r="AD279" s="149"/>
      <c r="AE279" s="149"/>
      <c r="AF279" s="149"/>
      <c r="AG279" s="149" t="s">
        <v>162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 x14ac:dyDescent="0.2">
      <c r="A280" s="170">
        <v>98</v>
      </c>
      <c r="B280" s="171" t="s">
        <v>431</v>
      </c>
      <c r="C280" s="179" t="s">
        <v>432</v>
      </c>
      <c r="D280" s="172" t="s">
        <v>265</v>
      </c>
      <c r="E280" s="173">
        <v>1</v>
      </c>
      <c r="F280" s="174"/>
      <c r="G280" s="175">
        <f>ROUND(E280*F280,2)</f>
        <v>0</v>
      </c>
      <c r="H280" s="174"/>
      <c r="I280" s="175">
        <f>ROUND(E280*H280,2)</f>
        <v>0</v>
      </c>
      <c r="J280" s="174"/>
      <c r="K280" s="175">
        <f>ROUND(E280*J280,2)</f>
        <v>0</v>
      </c>
      <c r="L280" s="175">
        <v>21</v>
      </c>
      <c r="M280" s="175">
        <f>G280*(1+L280/100)</f>
        <v>0</v>
      </c>
      <c r="N280" s="173">
        <v>6.0000000000000002E-5</v>
      </c>
      <c r="O280" s="173">
        <f>ROUND(E280*N280,2)</f>
        <v>0</v>
      </c>
      <c r="P280" s="173">
        <v>0</v>
      </c>
      <c r="Q280" s="173">
        <f>ROUND(E280*P280,2)</f>
        <v>0</v>
      </c>
      <c r="R280" s="175"/>
      <c r="S280" s="175" t="s">
        <v>222</v>
      </c>
      <c r="T280" s="176" t="s">
        <v>223</v>
      </c>
      <c r="U280" s="159">
        <v>10.58</v>
      </c>
      <c r="V280" s="159">
        <f>ROUND(E280*U280,2)</f>
        <v>10.58</v>
      </c>
      <c r="W280" s="159"/>
      <c r="X280" s="159" t="s">
        <v>211</v>
      </c>
      <c r="Y280" s="149"/>
      <c r="Z280" s="149"/>
      <c r="AA280" s="149"/>
      <c r="AB280" s="149"/>
      <c r="AC280" s="149"/>
      <c r="AD280" s="149"/>
      <c r="AE280" s="149"/>
      <c r="AF280" s="149"/>
      <c r="AG280" s="149" t="s">
        <v>212</v>
      </c>
      <c r="AH280" s="149"/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 x14ac:dyDescent="0.2">
      <c r="A281" s="156"/>
      <c r="B281" s="157"/>
      <c r="C281" s="251"/>
      <c r="D281" s="252"/>
      <c r="E281" s="252"/>
      <c r="F281" s="252"/>
      <c r="G281" s="252"/>
      <c r="H281" s="159"/>
      <c r="I281" s="159"/>
      <c r="J281" s="159"/>
      <c r="K281" s="159"/>
      <c r="L281" s="159"/>
      <c r="M281" s="159"/>
      <c r="N281" s="158"/>
      <c r="O281" s="158"/>
      <c r="P281" s="158"/>
      <c r="Q281" s="158"/>
      <c r="R281" s="159"/>
      <c r="S281" s="159"/>
      <c r="T281" s="159"/>
      <c r="U281" s="159"/>
      <c r="V281" s="159"/>
      <c r="W281" s="159"/>
      <c r="X281" s="159"/>
      <c r="Y281" s="149"/>
      <c r="Z281" s="149"/>
      <c r="AA281" s="149"/>
      <c r="AB281" s="149"/>
      <c r="AC281" s="149"/>
      <c r="AD281" s="149"/>
      <c r="AE281" s="149"/>
      <c r="AF281" s="149"/>
      <c r="AG281" s="149" t="s">
        <v>162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1" x14ac:dyDescent="0.2">
      <c r="A282" s="170">
        <v>99</v>
      </c>
      <c r="B282" s="171" t="s">
        <v>433</v>
      </c>
      <c r="C282" s="179" t="s">
        <v>434</v>
      </c>
      <c r="D282" s="172" t="s">
        <v>265</v>
      </c>
      <c r="E282" s="173">
        <v>1</v>
      </c>
      <c r="F282" s="174"/>
      <c r="G282" s="175">
        <f>ROUND(E282*F282,2)</f>
        <v>0</v>
      </c>
      <c r="H282" s="174"/>
      <c r="I282" s="175">
        <f>ROUND(E282*H282,2)</f>
        <v>0</v>
      </c>
      <c r="J282" s="174"/>
      <c r="K282" s="175">
        <f>ROUND(E282*J282,2)</f>
        <v>0</v>
      </c>
      <c r="L282" s="175">
        <v>21</v>
      </c>
      <c r="M282" s="175">
        <f>G282*(1+L282/100)</f>
        <v>0</v>
      </c>
      <c r="N282" s="173">
        <v>0</v>
      </c>
      <c r="O282" s="173">
        <f>ROUND(E282*N282,2)</f>
        <v>0</v>
      </c>
      <c r="P282" s="173">
        <v>0</v>
      </c>
      <c r="Q282" s="173">
        <f>ROUND(E282*P282,2)</f>
        <v>0</v>
      </c>
      <c r="R282" s="175"/>
      <c r="S282" s="175" t="s">
        <v>222</v>
      </c>
      <c r="T282" s="176" t="s">
        <v>223</v>
      </c>
      <c r="U282" s="159">
        <v>10.58</v>
      </c>
      <c r="V282" s="159">
        <f>ROUND(E282*U282,2)</f>
        <v>10.58</v>
      </c>
      <c r="W282" s="159"/>
      <c r="X282" s="159" t="s">
        <v>156</v>
      </c>
      <c r="Y282" s="149"/>
      <c r="Z282" s="149"/>
      <c r="AA282" s="149"/>
      <c r="AB282" s="149"/>
      <c r="AC282" s="149"/>
      <c r="AD282" s="149"/>
      <c r="AE282" s="149"/>
      <c r="AF282" s="149"/>
      <c r="AG282" s="149" t="s">
        <v>157</v>
      </c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1" x14ac:dyDescent="0.2">
      <c r="A283" s="156"/>
      <c r="B283" s="157"/>
      <c r="C283" s="251"/>
      <c r="D283" s="252"/>
      <c r="E283" s="252"/>
      <c r="F283" s="252"/>
      <c r="G283" s="252"/>
      <c r="H283" s="159"/>
      <c r="I283" s="159"/>
      <c r="J283" s="159"/>
      <c r="K283" s="159"/>
      <c r="L283" s="159"/>
      <c r="M283" s="159"/>
      <c r="N283" s="158"/>
      <c r="O283" s="158"/>
      <c r="P283" s="158"/>
      <c r="Q283" s="158"/>
      <c r="R283" s="159"/>
      <c r="S283" s="159"/>
      <c r="T283" s="159"/>
      <c r="U283" s="159"/>
      <c r="V283" s="159"/>
      <c r="W283" s="159"/>
      <c r="X283" s="159"/>
      <c r="Y283" s="149"/>
      <c r="Z283" s="149"/>
      <c r="AA283" s="149"/>
      <c r="AB283" s="149"/>
      <c r="AC283" s="149"/>
      <c r="AD283" s="149"/>
      <c r="AE283" s="149"/>
      <c r="AF283" s="149"/>
      <c r="AG283" s="149" t="s">
        <v>162</v>
      </c>
      <c r="AH283" s="149"/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 x14ac:dyDescent="0.2">
      <c r="A284" s="170">
        <v>100</v>
      </c>
      <c r="B284" s="171" t="s">
        <v>417</v>
      </c>
      <c r="C284" s="179" t="s">
        <v>418</v>
      </c>
      <c r="D284" s="172" t="s">
        <v>190</v>
      </c>
      <c r="E284" s="173">
        <v>1.8610000000000002E-2</v>
      </c>
      <c r="F284" s="174"/>
      <c r="G284" s="175">
        <f>ROUND(E284*F284,2)</f>
        <v>0</v>
      </c>
      <c r="H284" s="174"/>
      <c r="I284" s="175">
        <f>ROUND(E284*H284,2)</f>
        <v>0</v>
      </c>
      <c r="J284" s="174"/>
      <c r="K284" s="175">
        <f>ROUND(E284*J284,2)</f>
        <v>0</v>
      </c>
      <c r="L284" s="175">
        <v>21</v>
      </c>
      <c r="M284" s="175">
        <f>G284*(1+L284/100)</f>
        <v>0</v>
      </c>
      <c r="N284" s="173">
        <v>0</v>
      </c>
      <c r="O284" s="173">
        <f>ROUND(E284*N284,2)</f>
        <v>0</v>
      </c>
      <c r="P284" s="173">
        <v>0</v>
      </c>
      <c r="Q284" s="173">
        <f>ROUND(E284*P284,2)</f>
        <v>0</v>
      </c>
      <c r="R284" s="175"/>
      <c r="S284" s="175" t="s">
        <v>222</v>
      </c>
      <c r="T284" s="176" t="s">
        <v>155</v>
      </c>
      <c r="U284" s="159">
        <v>10.58</v>
      </c>
      <c r="V284" s="159">
        <f>ROUND(E284*U284,2)</f>
        <v>0.2</v>
      </c>
      <c r="W284" s="159"/>
      <c r="X284" s="159" t="s">
        <v>191</v>
      </c>
      <c r="Y284" s="149"/>
      <c r="Z284" s="149"/>
      <c r="AA284" s="149"/>
      <c r="AB284" s="149"/>
      <c r="AC284" s="149"/>
      <c r="AD284" s="149"/>
      <c r="AE284" s="149"/>
      <c r="AF284" s="149"/>
      <c r="AG284" s="149" t="s">
        <v>192</v>
      </c>
      <c r="AH284" s="149"/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 x14ac:dyDescent="0.2">
      <c r="A285" s="156"/>
      <c r="B285" s="157"/>
      <c r="C285" s="251"/>
      <c r="D285" s="252"/>
      <c r="E285" s="252"/>
      <c r="F285" s="252"/>
      <c r="G285" s="252"/>
      <c r="H285" s="159"/>
      <c r="I285" s="159"/>
      <c r="J285" s="159"/>
      <c r="K285" s="159"/>
      <c r="L285" s="159"/>
      <c r="M285" s="159"/>
      <c r="N285" s="158"/>
      <c r="O285" s="158"/>
      <c r="P285" s="158"/>
      <c r="Q285" s="158"/>
      <c r="R285" s="159"/>
      <c r="S285" s="159"/>
      <c r="T285" s="159"/>
      <c r="U285" s="159"/>
      <c r="V285" s="159"/>
      <c r="W285" s="159"/>
      <c r="X285" s="159"/>
      <c r="Y285" s="149"/>
      <c r="Z285" s="149"/>
      <c r="AA285" s="149"/>
      <c r="AB285" s="149"/>
      <c r="AC285" s="149"/>
      <c r="AD285" s="149"/>
      <c r="AE285" s="149"/>
      <c r="AF285" s="149"/>
      <c r="AG285" s="149" t="s">
        <v>162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x14ac:dyDescent="0.2">
      <c r="A286" s="163" t="s">
        <v>149</v>
      </c>
      <c r="B286" s="164" t="s">
        <v>102</v>
      </c>
      <c r="C286" s="178" t="s">
        <v>103</v>
      </c>
      <c r="D286" s="165"/>
      <c r="E286" s="166"/>
      <c r="F286" s="167"/>
      <c r="G286" s="167">
        <f>SUMIF(AG287:AG310,"&lt;&gt;NOR",G287:G310)</f>
        <v>0</v>
      </c>
      <c r="H286" s="167"/>
      <c r="I286" s="167">
        <f>SUM(I287:I310)</f>
        <v>0</v>
      </c>
      <c r="J286" s="167"/>
      <c r="K286" s="167">
        <f>SUM(K287:K310)</f>
        <v>0</v>
      </c>
      <c r="L286" s="167"/>
      <c r="M286" s="167">
        <f>SUM(M287:M310)</f>
        <v>0</v>
      </c>
      <c r="N286" s="166"/>
      <c r="O286" s="166">
        <f>SUM(O287:O310)</f>
        <v>7.0000000000000007E-2</v>
      </c>
      <c r="P286" s="166"/>
      <c r="Q286" s="166">
        <f>SUM(Q287:Q310)</f>
        <v>0.08</v>
      </c>
      <c r="R286" s="167"/>
      <c r="S286" s="167"/>
      <c r="T286" s="168"/>
      <c r="U286" s="162"/>
      <c r="V286" s="162">
        <f>SUM(V287:V310)</f>
        <v>19.21</v>
      </c>
      <c r="W286" s="162"/>
      <c r="X286" s="162"/>
      <c r="AG286" t="s">
        <v>150</v>
      </c>
    </row>
    <row r="287" spans="1:60" outlineLevel="1" x14ac:dyDescent="0.2">
      <c r="A287" s="170">
        <v>101</v>
      </c>
      <c r="B287" s="171" t="s">
        <v>435</v>
      </c>
      <c r="C287" s="179" t="s">
        <v>436</v>
      </c>
      <c r="D287" s="172" t="s">
        <v>178</v>
      </c>
      <c r="E287" s="173">
        <v>8</v>
      </c>
      <c r="F287" s="174"/>
      <c r="G287" s="175">
        <f>ROUND(E287*F287,2)</f>
        <v>0</v>
      </c>
      <c r="H287" s="174"/>
      <c r="I287" s="175">
        <f>ROUND(E287*H287,2)</f>
        <v>0</v>
      </c>
      <c r="J287" s="174"/>
      <c r="K287" s="175">
        <f>ROUND(E287*J287,2)</f>
        <v>0</v>
      </c>
      <c r="L287" s="175">
        <v>21</v>
      </c>
      <c r="M287" s="175">
        <f>G287*(1+L287/100)</f>
        <v>0</v>
      </c>
      <c r="N287" s="173">
        <v>2.0000000000000002E-5</v>
      </c>
      <c r="O287" s="173">
        <f>ROUND(E287*N287,2)</f>
        <v>0</v>
      </c>
      <c r="P287" s="173">
        <v>3.2000000000000002E-3</v>
      </c>
      <c r="Q287" s="173">
        <f>ROUND(E287*P287,2)</f>
        <v>0.03</v>
      </c>
      <c r="R287" s="175" t="s">
        <v>266</v>
      </c>
      <c r="S287" s="175" t="s">
        <v>155</v>
      </c>
      <c r="T287" s="176" t="s">
        <v>155</v>
      </c>
      <c r="U287" s="159">
        <v>5.2999999999999999E-2</v>
      </c>
      <c r="V287" s="159">
        <f>ROUND(E287*U287,2)</f>
        <v>0.42</v>
      </c>
      <c r="W287" s="159"/>
      <c r="X287" s="159" t="s">
        <v>156</v>
      </c>
      <c r="Y287" s="149"/>
      <c r="Z287" s="149"/>
      <c r="AA287" s="149"/>
      <c r="AB287" s="149"/>
      <c r="AC287" s="149"/>
      <c r="AD287" s="149"/>
      <c r="AE287" s="149"/>
      <c r="AF287" s="149"/>
      <c r="AG287" s="149" t="s">
        <v>157</v>
      </c>
      <c r="AH287" s="149"/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 x14ac:dyDescent="0.2">
      <c r="A288" s="156"/>
      <c r="B288" s="157"/>
      <c r="C288" s="251"/>
      <c r="D288" s="252"/>
      <c r="E288" s="252"/>
      <c r="F288" s="252"/>
      <c r="G288" s="252"/>
      <c r="H288" s="159"/>
      <c r="I288" s="159"/>
      <c r="J288" s="159"/>
      <c r="K288" s="159"/>
      <c r="L288" s="159"/>
      <c r="M288" s="159"/>
      <c r="N288" s="158"/>
      <c r="O288" s="158"/>
      <c r="P288" s="158"/>
      <c r="Q288" s="158"/>
      <c r="R288" s="159"/>
      <c r="S288" s="159"/>
      <c r="T288" s="159"/>
      <c r="U288" s="159"/>
      <c r="V288" s="159"/>
      <c r="W288" s="159"/>
      <c r="X288" s="159"/>
      <c r="Y288" s="149"/>
      <c r="Z288" s="149"/>
      <c r="AA288" s="149"/>
      <c r="AB288" s="149"/>
      <c r="AC288" s="149"/>
      <c r="AD288" s="149"/>
      <c r="AE288" s="149"/>
      <c r="AF288" s="149"/>
      <c r="AG288" s="149" t="s">
        <v>162</v>
      </c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 x14ac:dyDescent="0.2">
      <c r="A289" s="170">
        <v>102</v>
      </c>
      <c r="B289" s="171" t="s">
        <v>437</v>
      </c>
      <c r="C289" s="179" t="s">
        <v>438</v>
      </c>
      <c r="D289" s="172" t="s">
        <v>178</v>
      </c>
      <c r="E289" s="173">
        <v>10</v>
      </c>
      <c r="F289" s="174"/>
      <c r="G289" s="175">
        <f>ROUND(E289*F289,2)</f>
        <v>0</v>
      </c>
      <c r="H289" s="174"/>
      <c r="I289" s="175">
        <f>ROUND(E289*H289,2)</f>
        <v>0</v>
      </c>
      <c r="J289" s="174"/>
      <c r="K289" s="175">
        <f>ROUND(E289*J289,2)</f>
        <v>0</v>
      </c>
      <c r="L289" s="175">
        <v>21</v>
      </c>
      <c r="M289" s="175">
        <f>G289*(1+L289/100)</f>
        <v>0</v>
      </c>
      <c r="N289" s="173">
        <v>5.0000000000000002E-5</v>
      </c>
      <c r="O289" s="173">
        <f>ROUND(E289*N289,2)</f>
        <v>0</v>
      </c>
      <c r="P289" s="173">
        <v>5.3200000000000001E-3</v>
      </c>
      <c r="Q289" s="173">
        <f>ROUND(E289*P289,2)</f>
        <v>0.05</v>
      </c>
      <c r="R289" s="175" t="s">
        <v>266</v>
      </c>
      <c r="S289" s="175" t="s">
        <v>155</v>
      </c>
      <c r="T289" s="176" t="s">
        <v>155</v>
      </c>
      <c r="U289" s="159">
        <v>0.10299999999999999</v>
      </c>
      <c r="V289" s="159">
        <f>ROUND(E289*U289,2)</f>
        <v>1.03</v>
      </c>
      <c r="W289" s="159"/>
      <c r="X289" s="159" t="s">
        <v>156</v>
      </c>
      <c r="Y289" s="149"/>
      <c r="Z289" s="149"/>
      <c r="AA289" s="149"/>
      <c r="AB289" s="149"/>
      <c r="AC289" s="149"/>
      <c r="AD289" s="149"/>
      <c r="AE289" s="149"/>
      <c r="AF289" s="149"/>
      <c r="AG289" s="149" t="s">
        <v>157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56"/>
      <c r="B290" s="157"/>
      <c r="C290" s="251"/>
      <c r="D290" s="252"/>
      <c r="E290" s="252"/>
      <c r="F290" s="252"/>
      <c r="G290" s="252"/>
      <c r="H290" s="159"/>
      <c r="I290" s="159"/>
      <c r="J290" s="159"/>
      <c r="K290" s="159"/>
      <c r="L290" s="159"/>
      <c r="M290" s="159"/>
      <c r="N290" s="158"/>
      <c r="O290" s="158"/>
      <c r="P290" s="158"/>
      <c r="Q290" s="158"/>
      <c r="R290" s="159"/>
      <c r="S290" s="159"/>
      <c r="T290" s="159"/>
      <c r="U290" s="159"/>
      <c r="V290" s="159"/>
      <c r="W290" s="159"/>
      <c r="X290" s="159"/>
      <c r="Y290" s="149"/>
      <c r="Z290" s="149"/>
      <c r="AA290" s="149"/>
      <c r="AB290" s="149"/>
      <c r="AC290" s="149"/>
      <c r="AD290" s="149"/>
      <c r="AE290" s="149"/>
      <c r="AF290" s="149"/>
      <c r="AG290" s="149" t="s">
        <v>162</v>
      </c>
      <c r="AH290" s="149"/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ht="22.5" outlineLevel="1" x14ac:dyDescent="0.2">
      <c r="A291" s="170">
        <v>103</v>
      </c>
      <c r="B291" s="171" t="s">
        <v>439</v>
      </c>
      <c r="C291" s="179" t="s">
        <v>440</v>
      </c>
      <c r="D291" s="172" t="s">
        <v>178</v>
      </c>
      <c r="E291" s="173">
        <v>40</v>
      </c>
      <c r="F291" s="174"/>
      <c r="G291" s="175">
        <f>ROUND(E291*F291,2)</f>
        <v>0</v>
      </c>
      <c r="H291" s="174"/>
      <c r="I291" s="175">
        <f>ROUND(E291*H291,2)</f>
        <v>0</v>
      </c>
      <c r="J291" s="174"/>
      <c r="K291" s="175">
        <f>ROUND(E291*J291,2)</f>
        <v>0</v>
      </c>
      <c r="L291" s="175">
        <v>21</v>
      </c>
      <c r="M291" s="175">
        <f>G291*(1+L291/100)</f>
        <v>0</v>
      </c>
      <c r="N291" s="173">
        <v>1.08E-3</v>
      </c>
      <c r="O291" s="173">
        <f>ROUND(E291*N291,2)</f>
        <v>0.04</v>
      </c>
      <c r="P291" s="173">
        <v>0</v>
      </c>
      <c r="Q291" s="173">
        <f>ROUND(E291*P291,2)</f>
        <v>0</v>
      </c>
      <c r="R291" s="175" t="s">
        <v>266</v>
      </c>
      <c r="S291" s="175" t="s">
        <v>155</v>
      </c>
      <c r="T291" s="176" t="s">
        <v>155</v>
      </c>
      <c r="U291" s="159">
        <v>0.27400000000000002</v>
      </c>
      <c r="V291" s="159">
        <f>ROUND(E291*U291,2)</f>
        <v>10.96</v>
      </c>
      <c r="W291" s="159"/>
      <c r="X291" s="159" t="s">
        <v>156</v>
      </c>
      <c r="Y291" s="149"/>
      <c r="Z291" s="149"/>
      <c r="AA291" s="149"/>
      <c r="AB291" s="149"/>
      <c r="AC291" s="149"/>
      <c r="AD291" s="149"/>
      <c r="AE291" s="149"/>
      <c r="AF291" s="149"/>
      <c r="AG291" s="149" t="s">
        <v>157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 x14ac:dyDescent="0.2">
      <c r="A292" s="156"/>
      <c r="B292" s="157"/>
      <c r="C292" s="247" t="s">
        <v>253</v>
      </c>
      <c r="D292" s="248"/>
      <c r="E292" s="248"/>
      <c r="F292" s="248"/>
      <c r="G292" s="248"/>
      <c r="H292" s="159"/>
      <c r="I292" s="159"/>
      <c r="J292" s="159"/>
      <c r="K292" s="159"/>
      <c r="L292" s="159"/>
      <c r="M292" s="159"/>
      <c r="N292" s="158"/>
      <c r="O292" s="158"/>
      <c r="P292" s="158"/>
      <c r="Q292" s="158"/>
      <c r="R292" s="159"/>
      <c r="S292" s="159"/>
      <c r="T292" s="159"/>
      <c r="U292" s="159"/>
      <c r="V292" s="159"/>
      <c r="W292" s="159"/>
      <c r="X292" s="159"/>
      <c r="Y292" s="149"/>
      <c r="Z292" s="149"/>
      <c r="AA292" s="149"/>
      <c r="AB292" s="149"/>
      <c r="AC292" s="149"/>
      <c r="AD292" s="149"/>
      <c r="AE292" s="149"/>
      <c r="AF292" s="149"/>
      <c r="AG292" s="149" t="s">
        <v>159</v>
      </c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 x14ac:dyDescent="0.2">
      <c r="A293" s="156"/>
      <c r="B293" s="157"/>
      <c r="C293" s="249"/>
      <c r="D293" s="250"/>
      <c r="E293" s="250"/>
      <c r="F293" s="250"/>
      <c r="G293" s="250"/>
      <c r="H293" s="159"/>
      <c r="I293" s="159"/>
      <c r="J293" s="159"/>
      <c r="K293" s="159"/>
      <c r="L293" s="159"/>
      <c r="M293" s="159"/>
      <c r="N293" s="158"/>
      <c r="O293" s="158"/>
      <c r="P293" s="158"/>
      <c r="Q293" s="158"/>
      <c r="R293" s="159"/>
      <c r="S293" s="159"/>
      <c r="T293" s="159"/>
      <c r="U293" s="159"/>
      <c r="V293" s="159"/>
      <c r="W293" s="159"/>
      <c r="X293" s="159"/>
      <c r="Y293" s="149"/>
      <c r="Z293" s="149"/>
      <c r="AA293" s="149"/>
      <c r="AB293" s="149"/>
      <c r="AC293" s="149"/>
      <c r="AD293" s="149"/>
      <c r="AE293" s="149"/>
      <c r="AF293" s="149"/>
      <c r="AG293" s="149" t="s">
        <v>162</v>
      </c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ht="22.5" outlineLevel="1" x14ac:dyDescent="0.2">
      <c r="A294" s="170">
        <v>104</v>
      </c>
      <c r="B294" s="171" t="s">
        <v>441</v>
      </c>
      <c r="C294" s="179" t="s">
        <v>442</v>
      </c>
      <c r="D294" s="172" t="s">
        <v>178</v>
      </c>
      <c r="E294" s="173">
        <v>4</v>
      </c>
      <c r="F294" s="174"/>
      <c r="G294" s="175">
        <f>ROUND(E294*F294,2)</f>
        <v>0</v>
      </c>
      <c r="H294" s="174"/>
      <c r="I294" s="175">
        <f>ROUND(E294*H294,2)</f>
        <v>0</v>
      </c>
      <c r="J294" s="174"/>
      <c r="K294" s="175">
        <f>ROUND(E294*J294,2)</f>
        <v>0</v>
      </c>
      <c r="L294" s="175">
        <v>21</v>
      </c>
      <c r="M294" s="175">
        <f>G294*(1+L294/100)</f>
        <v>0</v>
      </c>
      <c r="N294" s="173">
        <v>1.33E-3</v>
      </c>
      <c r="O294" s="173">
        <f>ROUND(E294*N294,2)</f>
        <v>0.01</v>
      </c>
      <c r="P294" s="173">
        <v>0</v>
      </c>
      <c r="Q294" s="173">
        <f>ROUND(E294*P294,2)</f>
        <v>0</v>
      </c>
      <c r="R294" s="175" t="s">
        <v>266</v>
      </c>
      <c r="S294" s="175" t="s">
        <v>155</v>
      </c>
      <c r="T294" s="176" t="s">
        <v>155</v>
      </c>
      <c r="U294" s="159">
        <v>0.28499999999999998</v>
      </c>
      <c r="V294" s="159">
        <f>ROUND(E294*U294,2)</f>
        <v>1.1399999999999999</v>
      </c>
      <c r="W294" s="159"/>
      <c r="X294" s="159" t="s">
        <v>156</v>
      </c>
      <c r="Y294" s="149"/>
      <c r="Z294" s="149"/>
      <c r="AA294" s="149"/>
      <c r="AB294" s="149"/>
      <c r="AC294" s="149"/>
      <c r="AD294" s="149"/>
      <c r="AE294" s="149"/>
      <c r="AF294" s="149"/>
      <c r="AG294" s="149" t="s">
        <v>157</v>
      </c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 x14ac:dyDescent="0.2">
      <c r="A295" s="156"/>
      <c r="B295" s="157"/>
      <c r="C295" s="247" t="s">
        <v>253</v>
      </c>
      <c r="D295" s="248"/>
      <c r="E295" s="248"/>
      <c r="F295" s="248"/>
      <c r="G295" s="248"/>
      <c r="H295" s="159"/>
      <c r="I295" s="159"/>
      <c r="J295" s="159"/>
      <c r="K295" s="159"/>
      <c r="L295" s="159"/>
      <c r="M295" s="159"/>
      <c r="N295" s="158"/>
      <c r="O295" s="158"/>
      <c r="P295" s="158"/>
      <c r="Q295" s="158"/>
      <c r="R295" s="159"/>
      <c r="S295" s="159"/>
      <c r="T295" s="159"/>
      <c r="U295" s="159"/>
      <c r="V295" s="159"/>
      <c r="W295" s="159"/>
      <c r="X295" s="159"/>
      <c r="Y295" s="149"/>
      <c r="Z295" s="149"/>
      <c r="AA295" s="149"/>
      <c r="AB295" s="149"/>
      <c r="AC295" s="149"/>
      <c r="AD295" s="149"/>
      <c r="AE295" s="149"/>
      <c r="AF295" s="149"/>
      <c r="AG295" s="149" t="s">
        <v>159</v>
      </c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1" x14ac:dyDescent="0.2">
      <c r="A296" s="156"/>
      <c r="B296" s="157"/>
      <c r="C296" s="249"/>
      <c r="D296" s="250"/>
      <c r="E296" s="250"/>
      <c r="F296" s="250"/>
      <c r="G296" s="250"/>
      <c r="H296" s="159"/>
      <c r="I296" s="159"/>
      <c r="J296" s="159"/>
      <c r="K296" s="159"/>
      <c r="L296" s="159"/>
      <c r="M296" s="159"/>
      <c r="N296" s="158"/>
      <c r="O296" s="158"/>
      <c r="P296" s="158"/>
      <c r="Q296" s="158"/>
      <c r="R296" s="159"/>
      <c r="S296" s="159"/>
      <c r="T296" s="159"/>
      <c r="U296" s="159"/>
      <c r="V296" s="159"/>
      <c r="W296" s="159"/>
      <c r="X296" s="159"/>
      <c r="Y296" s="149"/>
      <c r="Z296" s="149"/>
      <c r="AA296" s="149"/>
      <c r="AB296" s="149"/>
      <c r="AC296" s="149"/>
      <c r="AD296" s="149"/>
      <c r="AE296" s="149"/>
      <c r="AF296" s="149"/>
      <c r="AG296" s="149" t="s">
        <v>162</v>
      </c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ht="22.5" outlineLevel="1" x14ac:dyDescent="0.2">
      <c r="A297" s="170">
        <v>105</v>
      </c>
      <c r="B297" s="171" t="s">
        <v>443</v>
      </c>
      <c r="C297" s="179" t="s">
        <v>444</v>
      </c>
      <c r="D297" s="172" t="s">
        <v>178</v>
      </c>
      <c r="E297" s="173">
        <v>10</v>
      </c>
      <c r="F297" s="174"/>
      <c r="G297" s="175">
        <f>ROUND(E297*F297,2)</f>
        <v>0</v>
      </c>
      <c r="H297" s="174"/>
      <c r="I297" s="175">
        <f>ROUND(E297*H297,2)</f>
        <v>0</v>
      </c>
      <c r="J297" s="174"/>
      <c r="K297" s="175">
        <f>ROUND(E297*J297,2)</f>
        <v>0</v>
      </c>
      <c r="L297" s="175">
        <v>21</v>
      </c>
      <c r="M297" s="175">
        <f>G297*(1+L297/100)</f>
        <v>0</v>
      </c>
      <c r="N297" s="173">
        <v>1.9300000000000001E-3</v>
      </c>
      <c r="O297" s="173">
        <f>ROUND(E297*N297,2)</f>
        <v>0.02</v>
      </c>
      <c r="P297" s="173">
        <v>0</v>
      </c>
      <c r="Q297" s="173">
        <f>ROUND(E297*P297,2)</f>
        <v>0</v>
      </c>
      <c r="R297" s="175" t="s">
        <v>266</v>
      </c>
      <c r="S297" s="175" t="s">
        <v>155</v>
      </c>
      <c r="T297" s="176" t="s">
        <v>155</v>
      </c>
      <c r="U297" s="159">
        <v>0.33200000000000002</v>
      </c>
      <c r="V297" s="159">
        <f>ROUND(E297*U297,2)</f>
        <v>3.32</v>
      </c>
      <c r="W297" s="159"/>
      <c r="X297" s="159" t="s">
        <v>156</v>
      </c>
      <c r="Y297" s="149"/>
      <c r="Z297" s="149"/>
      <c r="AA297" s="149"/>
      <c r="AB297" s="149"/>
      <c r="AC297" s="149"/>
      <c r="AD297" s="149"/>
      <c r="AE297" s="149"/>
      <c r="AF297" s="149"/>
      <c r="AG297" s="149" t="s">
        <v>157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 x14ac:dyDescent="0.2">
      <c r="A298" s="156"/>
      <c r="B298" s="157"/>
      <c r="C298" s="247" t="s">
        <v>253</v>
      </c>
      <c r="D298" s="248"/>
      <c r="E298" s="248"/>
      <c r="F298" s="248"/>
      <c r="G298" s="248"/>
      <c r="H298" s="159"/>
      <c r="I298" s="159"/>
      <c r="J298" s="159"/>
      <c r="K298" s="159"/>
      <c r="L298" s="159"/>
      <c r="M298" s="159"/>
      <c r="N298" s="158"/>
      <c r="O298" s="158"/>
      <c r="P298" s="158"/>
      <c r="Q298" s="158"/>
      <c r="R298" s="159"/>
      <c r="S298" s="159"/>
      <c r="T298" s="159"/>
      <c r="U298" s="159"/>
      <c r="V298" s="159"/>
      <c r="W298" s="159"/>
      <c r="X298" s="159"/>
      <c r="Y298" s="149"/>
      <c r="Z298" s="149"/>
      <c r="AA298" s="149"/>
      <c r="AB298" s="149"/>
      <c r="AC298" s="149"/>
      <c r="AD298" s="149"/>
      <c r="AE298" s="149"/>
      <c r="AF298" s="149"/>
      <c r="AG298" s="149" t="s">
        <v>159</v>
      </c>
      <c r="AH298" s="149"/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 x14ac:dyDescent="0.2">
      <c r="A299" s="156"/>
      <c r="B299" s="157"/>
      <c r="C299" s="249"/>
      <c r="D299" s="250"/>
      <c r="E299" s="250"/>
      <c r="F299" s="250"/>
      <c r="G299" s="250"/>
      <c r="H299" s="159"/>
      <c r="I299" s="159"/>
      <c r="J299" s="159"/>
      <c r="K299" s="159"/>
      <c r="L299" s="159"/>
      <c r="M299" s="159"/>
      <c r="N299" s="158"/>
      <c r="O299" s="158"/>
      <c r="P299" s="158"/>
      <c r="Q299" s="158"/>
      <c r="R299" s="159"/>
      <c r="S299" s="159"/>
      <c r="T299" s="159"/>
      <c r="U299" s="159"/>
      <c r="V299" s="159"/>
      <c r="W299" s="159"/>
      <c r="X299" s="159"/>
      <c r="Y299" s="149"/>
      <c r="Z299" s="149"/>
      <c r="AA299" s="149"/>
      <c r="AB299" s="149"/>
      <c r="AC299" s="149"/>
      <c r="AD299" s="149"/>
      <c r="AE299" s="149"/>
      <c r="AF299" s="149"/>
      <c r="AG299" s="149" t="s">
        <v>162</v>
      </c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 x14ac:dyDescent="0.2">
      <c r="A300" s="170">
        <v>106</v>
      </c>
      <c r="B300" s="171" t="s">
        <v>445</v>
      </c>
      <c r="C300" s="179" t="s">
        <v>446</v>
      </c>
      <c r="D300" s="172" t="s">
        <v>178</v>
      </c>
      <c r="E300" s="173">
        <v>44</v>
      </c>
      <c r="F300" s="174"/>
      <c r="G300" s="175">
        <f>ROUND(E300*F300,2)</f>
        <v>0</v>
      </c>
      <c r="H300" s="174"/>
      <c r="I300" s="175">
        <f>ROUND(E300*H300,2)</f>
        <v>0</v>
      </c>
      <c r="J300" s="174"/>
      <c r="K300" s="175">
        <f>ROUND(E300*J300,2)</f>
        <v>0</v>
      </c>
      <c r="L300" s="175">
        <v>21</v>
      </c>
      <c r="M300" s="175">
        <f>G300*(1+L300/100)</f>
        <v>0</v>
      </c>
      <c r="N300" s="173">
        <v>0</v>
      </c>
      <c r="O300" s="173">
        <f>ROUND(E300*N300,2)</f>
        <v>0</v>
      </c>
      <c r="P300" s="173">
        <v>0</v>
      </c>
      <c r="Q300" s="173">
        <f>ROUND(E300*P300,2)</f>
        <v>0</v>
      </c>
      <c r="R300" s="175" t="s">
        <v>266</v>
      </c>
      <c r="S300" s="175" t="s">
        <v>155</v>
      </c>
      <c r="T300" s="176" t="s">
        <v>155</v>
      </c>
      <c r="U300" s="159">
        <v>1.7999999999999999E-2</v>
      </c>
      <c r="V300" s="159">
        <f>ROUND(E300*U300,2)</f>
        <v>0.79</v>
      </c>
      <c r="W300" s="159"/>
      <c r="X300" s="159" t="s">
        <v>156</v>
      </c>
      <c r="Y300" s="149"/>
      <c r="Z300" s="149"/>
      <c r="AA300" s="149"/>
      <c r="AB300" s="149"/>
      <c r="AC300" s="149"/>
      <c r="AD300" s="149"/>
      <c r="AE300" s="149"/>
      <c r="AF300" s="149"/>
      <c r="AG300" s="149" t="s">
        <v>157</v>
      </c>
      <c r="AH300" s="149"/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1" x14ac:dyDescent="0.2">
      <c r="A301" s="156"/>
      <c r="B301" s="157"/>
      <c r="C301" s="180" t="s">
        <v>213</v>
      </c>
      <c r="D301" s="160"/>
      <c r="E301" s="161">
        <v>40</v>
      </c>
      <c r="F301" s="159"/>
      <c r="G301" s="159"/>
      <c r="H301" s="159"/>
      <c r="I301" s="159"/>
      <c r="J301" s="159"/>
      <c r="K301" s="159"/>
      <c r="L301" s="159"/>
      <c r="M301" s="159"/>
      <c r="N301" s="158"/>
      <c r="O301" s="158"/>
      <c r="P301" s="158"/>
      <c r="Q301" s="158"/>
      <c r="R301" s="159"/>
      <c r="S301" s="159"/>
      <c r="T301" s="159"/>
      <c r="U301" s="159"/>
      <c r="V301" s="159"/>
      <c r="W301" s="159"/>
      <c r="X301" s="159"/>
      <c r="Y301" s="149"/>
      <c r="Z301" s="149"/>
      <c r="AA301" s="149"/>
      <c r="AB301" s="149"/>
      <c r="AC301" s="149"/>
      <c r="AD301" s="149"/>
      <c r="AE301" s="149"/>
      <c r="AF301" s="149"/>
      <c r="AG301" s="149" t="s">
        <v>161</v>
      </c>
      <c r="AH301" s="149">
        <v>5</v>
      </c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1" x14ac:dyDescent="0.2">
      <c r="A302" s="156"/>
      <c r="B302" s="157"/>
      <c r="C302" s="180" t="s">
        <v>216</v>
      </c>
      <c r="D302" s="160"/>
      <c r="E302" s="161">
        <v>4</v>
      </c>
      <c r="F302" s="159"/>
      <c r="G302" s="159"/>
      <c r="H302" s="159"/>
      <c r="I302" s="159"/>
      <c r="J302" s="159"/>
      <c r="K302" s="159"/>
      <c r="L302" s="159"/>
      <c r="M302" s="159"/>
      <c r="N302" s="158"/>
      <c r="O302" s="158"/>
      <c r="P302" s="158"/>
      <c r="Q302" s="158"/>
      <c r="R302" s="159"/>
      <c r="S302" s="159"/>
      <c r="T302" s="159"/>
      <c r="U302" s="159"/>
      <c r="V302" s="159"/>
      <c r="W302" s="159"/>
      <c r="X302" s="159"/>
      <c r="Y302" s="149"/>
      <c r="Z302" s="149"/>
      <c r="AA302" s="149"/>
      <c r="AB302" s="149"/>
      <c r="AC302" s="149"/>
      <c r="AD302" s="149"/>
      <c r="AE302" s="149"/>
      <c r="AF302" s="149"/>
      <c r="AG302" s="149" t="s">
        <v>161</v>
      </c>
      <c r="AH302" s="149">
        <v>5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1" x14ac:dyDescent="0.2">
      <c r="A303" s="156"/>
      <c r="B303" s="157"/>
      <c r="C303" s="249"/>
      <c r="D303" s="250"/>
      <c r="E303" s="250"/>
      <c r="F303" s="250"/>
      <c r="G303" s="250"/>
      <c r="H303" s="159"/>
      <c r="I303" s="159"/>
      <c r="J303" s="159"/>
      <c r="K303" s="159"/>
      <c r="L303" s="159"/>
      <c r="M303" s="159"/>
      <c r="N303" s="158"/>
      <c r="O303" s="158"/>
      <c r="P303" s="158"/>
      <c r="Q303" s="158"/>
      <c r="R303" s="159"/>
      <c r="S303" s="159"/>
      <c r="T303" s="159"/>
      <c r="U303" s="159"/>
      <c r="V303" s="159"/>
      <c r="W303" s="159"/>
      <c r="X303" s="159"/>
      <c r="Y303" s="149"/>
      <c r="Z303" s="149"/>
      <c r="AA303" s="149"/>
      <c r="AB303" s="149"/>
      <c r="AC303" s="149"/>
      <c r="AD303" s="149"/>
      <c r="AE303" s="149"/>
      <c r="AF303" s="149"/>
      <c r="AG303" s="149" t="s">
        <v>162</v>
      </c>
      <c r="AH303" s="149"/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ht="22.5" outlineLevel="1" x14ac:dyDescent="0.2">
      <c r="A304" s="170">
        <v>107</v>
      </c>
      <c r="B304" s="171" t="s">
        <v>447</v>
      </c>
      <c r="C304" s="179" t="s">
        <v>448</v>
      </c>
      <c r="D304" s="172" t="s">
        <v>178</v>
      </c>
      <c r="E304" s="173">
        <v>10</v>
      </c>
      <c r="F304" s="174"/>
      <c r="G304" s="175">
        <f>ROUND(E304*F304,2)</f>
        <v>0</v>
      </c>
      <c r="H304" s="174"/>
      <c r="I304" s="175">
        <f>ROUND(E304*H304,2)</f>
        <v>0</v>
      </c>
      <c r="J304" s="174"/>
      <c r="K304" s="175">
        <f>ROUND(E304*J304,2)</f>
        <v>0</v>
      </c>
      <c r="L304" s="175">
        <v>21</v>
      </c>
      <c r="M304" s="175">
        <f>G304*(1+L304/100)</f>
        <v>0</v>
      </c>
      <c r="N304" s="173">
        <v>0</v>
      </c>
      <c r="O304" s="173">
        <f>ROUND(E304*N304,2)</f>
        <v>0</v>
      </c>
      <c r="P304" s="173">
        <v>0</v>
      </c>
      <c r="Q304" s="173">
        <f>ROUND(E304*P304,2)</f>
        <v>0</v>
      </c>
      <c r="R304" s="175" t="s">
        <v>266</v>
      </c>
      <c r="S304" s="175" t="s">
        <v>155</v>
      </c>
      <c r="T304" s="176" t="s">
        <v>155</v>
      </c>
      <c r="U304" s="159">
        <v>2.1000000000000001E-2</v>
      </c>
      <c r="V304" s="159">
        <f>ROUND(E304*U304,2)</f>
        <v>0.21</v>
      </c>
      <c r="W304" s="159"/>
      <c r="X304" s="159" t="s">
        <v>156</v>
      </c>
      <c r="Y304" s="149"/>
      <c r="Z304" s="149"/>
      <c r="AA304" s="149"/>
      <c r="AB304" s="149"/>
      <c r="AC304" s="149"/>
      <c r="AD304" s="149"/>
      <c r="AE304" s="149"/>
      <c r="AF304" s="149"/>
      <c r="AG304" s="149" t="s">
        <v>157</v>
      </c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56"/>
      <c r="B305" s="157"/>
      <c r="C305" s="180" t="s">
        <v>219</v>
      </c>
      <c r="D305" s="160"/>
      <c r="E305" s="161">
        <v>10</v>
      </c>
      <c r="F305" s="159"/>
      <c r="G305" s="159"/>
      <c r="H305" s="159"/>
      <c r="I305" s="159"/>
      <c r="J305" s="159"/>
      <c r="K305" s="159"/>
      <c r="L305" s="159"/>
      <c r="M305" s="159"/>
      <c r="N305" s="158"/>
      <c r="O305" s="158"/>
      <c r="P305" s="158"/>
      <c r="Q305" s="158"/>
      <c r="R305" s="159"/>
      <c r="S305" s="159"/>
      <c r="T305" s="159"/>
      <c r="U305" s="159"/>
      <c r="V305" s="159"/>
      <c r="W305" s="159"/>
      <c r="X305" s="159"/>
      <c r="Y305" s="149"/>
      <c r="Z305" s="149"/>
      <c r="AA305" s="149"/>
      <c r="AB305" s="149"/>
      <c r="AC305" s="149"/>
      <c r="AD305" s="149"/>
      <c r="AE305" s="149"/>
      <c r="AF305" s="149"/>
      <c r="AG305" s="149" t="s">
        <v>161</v>
      </c>
      <c r="AH305" s="149">
        <v>5</v>
      </c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1" x14ac:dyDescent="0.2">
      <c r="A306" s="156"/>
      <c r="B306" s="157"/>
      <c r="C306" s="249"/>
      <c r="D306" s="250"/>
      <c r="E306" s="250"/>
      <c r="F306" s="250"/>
      <c r="G306" s="250"/>
      <c r="H306" s="159"/>
      <c r="I306" s="159"/>
      <c r="J306" s="159"/>
      <c r="K306" s="159"/>
      <c r="L306" s="159"/>
      <c r="M306" s="159"/>
      <c r="N306" s="158"/>
      <c r="O306" s="158"/>
      <c r="P306" s="158"/>
      <c r="Q306" s="158"/>
      <c r="R306" s="159"/>
      <c r="S306" s="159"/>
      <c r="T306" s="159"/>
      <c r="U306" s="159"/>
      <c r="V306" s="159"/>
      <c r="W306" s="159"/>
      <c r="X306" s="159"/>
      <c r="Y306" s="149"/>
      <c r="Z306" s="149"/>
      <c r="AA306" s="149"/>
      <c r="AB306" s="149"/>
      <c r="AC306" s="149"/>
      <c r="AD306" s="149"/>
      <c r="AE306" s="149"/>
      <c r="AF306" s="149"/>
      <c r="AG306" s="149" t="s">
        <v>162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1" x14ac:dyDescent="0.2">
      <c r="A307" s="170">
        <v>108</v>
      </c>
      <c r="B307" s="171" t="s">
        <v>332</v>
      </c>
      <c r="C307" s="179" t="s">
        <v>333</v>
      </c>
      <c r="D307" s="172" t="s">
        <v>165</v>
      </c>
      <c r="E307" s="173">
        <v>10</v>
      </c>
      <c r="F307" s="174"/>
      <c r="G307" s="175">
        <f>ROUND(E307*F307,2)</f>
        <v>0</v>
      </c>
      <c r="H307" s="174"/>
      <c r="I307" s="175">
        <f>ROUND(E307*H307,2)</f>
        <v>0</v>
      </c>
      <c r="J307" s="174"/>
      <c r="K307" s="175">
        <f>ROUND(E307*J307,2)</f>
        <v>0</v>
      </c>
      <c r="L307" s="175">
        <v>21</v>
      </c>
      <c r="M307" s="175">
        <f>G307*(1+L307/100)</f>
        <v>0</v>
      </c>
      <c r="N307" s="173">
        <v>0</v>
      </c>
      <c r="O307" s="173">
        <f>ROUND(E307*N307,2)</f>
        <v>0</v>
      </c>
      <c r="P307" s="173">
        <v>0</v>
      </c>
      <c r="Q307" s="173">
        <f>ROUND(E307*P307,2)</f>
        <v>0</v>
      </c>
      <c r="R307" s="175" t="s">
        <v>114</v>
      </c>
      <c r="S307" s="175" t="s">
        <v>155</v>
      </c>
      <c r="T307" s="176" t="s">
        <v>155</v>
      </c>
      <c r="U307" s="159">
        <v>0.11</v>
      </c>
      <c r="V307" s="159">
        <f>ROUND(E307*U307,2)</f>
        <v>1.1000000000000001</v>
      </c>
      <c r="W307" s="159"/>
      <c r="X307" s="159" t="s">
        <v>156</v>
      </c>
      <c r="Y307" s="149"/>
      <c r="Z307" s="149"/>
      <c r="AA307" s="149"/>
      <c r="AB307" s="149"/>
      <c r="AC307" s="149"/>
      <c r="AD307" s="149"/>
      <c r="AE307" s="149"/>
      <c r="AF307" s="149"/>
      <c r="AG307" s="149" t="s">
        <v>157</v>
      </c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1" x14ac:dyDescent="0.2">
      <c r="A308" s="156"/>
      <c r="B308" s="157"/>
      <c r="C308" s="251"/>
      <c r="D308" s="252"/>
      <c r="E308" s="252"/>
      <c r="F308" s="252"/>
      <c r="G308" s="252"/>
      <c r="H308" s="159"/>
      <c r="I308" s="159"/>
      <c r="J308" s="159"/>
      <c r="K308" s="159"/>
      <c r="L308" s="159"/>
      <c r="M308" s="159"/>
      <c r="N308" s="158"/>
      <c r="O308" s="158"/>
      <c r="P308" s="158"/>
      <c r="Q308" s="158"/>
      <c r="R308" s="159"/>
      <c r="S308" s="159"/>
      <c r="T308" s="159"/>
      <c r="U308" s="159"/>
      <c r="V308" s="159"/>
      <c r="W308" s="159"/>
      <c r="X308" s="159"/>
      <c r="Y308" s="149"/>
      <c r="Z308" s="149"/>
      <c r="AA308" s="149"/>
      <c r="AB308" s="149"/>
      <c r="AC308" s="149"/>
      <c r="AD308" s="149"/>
      <c r="AE308" s="149"/>
      <c r="AF308" s="149"/>
      <c r="AG308" s="149" t="s">
        <v>162</v>
      </c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1" x14ac:dyDescent="0.2">
      <c r="A309" s="170">
        <v>109</v>
      </c>
      <c r="B309" s="171" t="s">
        <v>449</v>
      </c>
      <c r="C309" s="179" t="s">
        <v>450</v>
      </c>
      <c r="D309" s="172" t="s">
        <v>190</v>
      </c>
      <c r="E309" s="173">
        <v>6.8479999999999999E-2</v>
      </c>
      <c r="F309" s="174"/>
      <c r="G309" s="175">
        <f>ROUND(E309*F309,2)</f>
        <v>0</v>
      </c>
      <c r="H309" s="174"/>
      <c r="I309" s="175">
        <f>ROUND(E309*H309,2)</f>
        <v>0</v>
      </c>
      <c r="J309" s="174"/>
      <c r="K309" s="175">
        <f>ROUND(E309*J309,2)</f>
        <v>0</v>
      </c>
      <c r="L309" s="175">
        <v>21</v>
      </c>
      <c r="M309" s="175">
        <f>G309*(1+L309/100)</f>
        <v>0</v>
      </c>
      <c r="N309" s="173">
        <v>0</v>
      </c>
      <c r="O309" s="173">
        <f>ROUND(E309*N309,2)</f>
        <v>0</v>
      </c>
      <c r="P309" s="173">
        <v>0</v>
      </c>
      <c r="Q309" s="173">
        <f>ROUND(E309*P309,2)</f>
        <v>0</v>
      </c>
      <c r="R309" s="175" t="s">
        <v>266</v>
      </c>
      <c r="S309" s="175" t="s">
        <v>155</v>
      </c>
      <c r="T309" s="176" t="s">
        <v>155</v>
      </c>
      <c r="U309" s="159">
        <v>3.5630000000000002</v>
      </c>
      <c r="V309" s="159">
        <f>ROUND(E309*U309,2)</f>
        <v>0.24</v>
      </c>
      <c r="W309" s="159"/>
      <c r="X309" s="159" t="s">
        <v>191</v>
      </c>
      <c r="Y309" s="149"/>
      <c r="Z309" s="149"/>
      <c r="AA309" s="149"/>
      <c r="AB309" s="149"/>
      <c r="AC309" s="149"/>
      <c r="AD309" s="149"/>
      <c r="AE309" s="149"/>
      <c r="AF309" s="149"/>
      <c r="AG309" s="149" t="s">
        <v>192</v>
      </c>
      <c r="AH309" s="149"/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1" x14ac:dyDescent="0.2">
      <c r="A310" s="156"/>
      <c r="B310" s="157"/>
      <c r="C310" s="251"/>
      <c r="D310" s="252"/>
      <c r="E310" s="252"/>
      <c r="F310" s="252"/>
      <c r="G310" s="252"/>
      <c r="H310" s="159"/>
      <c r="I310" s="159"/>
      <c r="J310" s="159"/>
      <c r="K310" s="159"/>
      <c r="L310" s="159"/>
      <c r="M310" s="159"/>
      <c r="N310" s="158"/>
      <c r="O310" s="158"/>
      <c r="P310" s="158"/>
      <c r="Q310" s="158"/>
      <c r="R310" s="159"/>
      <c r="S310" s="159"/>
      <c r="T310" s="159"/>
      <c r="U310" s="159"/>
      <c r="V310" s="159"/>
      <c r="W310" s="159"/>
      <c r="X310" s="159"/>
      <c r="Y310" s="149"/>
      <c r="Z310" s="149"/>
      <c r="AA310" s="149"/>
      <c r="AB310" s="149"/>
      <c r="AC310" s="149"/>
      <c r="AD310" s="149"/>
      <c r="AE310" s="149"/>
      <c r="AF310" s="149"/>
      <c r="AG310" s="149" t="s">
        <v>162</v>
      </c>
      <c r="AH310" s="149"/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x14ac:dyDescent="0.2">
      <c r="A311" s="163" t="s">
        <v>149</v>
      </c>
      <c r="B311" s="164" t="s">
        <v>104</v>
      </c>
      <c r="C311" s="178" t="s">
        <v>105</v>
      </c>
      <c r="D311" s="165"/>
      <c r="E311" s="166"/>
      <c r="F311" s="167"/>
      <c r="G311" s="167">
        <f>SUMIF(AG312:AG363,"&lt;&gt;NOR",G312:G363)</f>
        <v>0</v>
      </c>
      <c r="H311" s="167"/>
      <c r="I311" s="167">
        <f>SUM(I312:I363)</f>
        <v>0</v>
      </c>
      <c r="J311" s="167"/>
      <c r="K311" s="167">
        <f>SUM(K312:K363)</f>
        <v>0</v>
      </c>
      <c r="L311" s="167"/>
      <c r="M311" s="167">
        <f>SUM(M312:M363)</f>
        <v>0</v>
      </c>
      <c r="N311" s="166"/>
      <c r="O311" s="166">
        <f>SUM(O312:O363)</f>
        <v>0.01</v>
      </c>
      <c r="P311" s="166"/>
      <c r="Q311" s="166">
        <f>SUM(Q312:Q363)</f>
        <v>0</v>
      </c>
      <c r="R311" s="167"/>
      <c r="S311" s="167"/>
      <c r="T311" s="168"/>
      <c r="U311" s="162"/>
      <c r="V311" s="162">
        <f>SUM(V312:V363)</f>
        <v>7.74</v>
      </c>
      <c r="W311" s="162"/>
      <c r="X311" s="162"/>
      <c r="AG311" t="s">
        <v>150</v>
      </c>
    </row>
    <row r="312" spans="1:60" outlineLevel="1" x14ac:dyDescent="0.2">
      <c r="A312" s="170">
        <v>110</v>
      </c>
      <c r="B312" s="171" t="s">
        <v>451</v>
      </c>
      <c r="C312" s="179" t="s">
        <v>452</v>
      </c>
      <c r="D312" s="172" t="s">
        <v>165</v>
      </c>
      <c r="E312" s="173">
        <v>2</v>
      </c>
      <c r="F312" s="174"/>
      <c r="G312" s="175">
        <f>ROUND(E312*F312,2)</f>
        <v>0</v>
      </c>
      <c r="H312" s="174"/>
      <c r="I312" s="175">
        <f>ROUND(E312*H312,2)</f>
        <v>0</v>
      </c>
      <c r="J312" s="174"/>
      <c r="K312" s="175">
        <f>ROUND(E312*J312,2)</f>
        <v>0</v>
      </c>
      <c r="L312" s="175">
        <v>21</v>
      </c>
      <c r="M312" s="175">
        <f>G312*(1+L312/100)</f>
        <v>0</v>
      </c>
      <c r="N312" s="173">
        <v>5.0000000000000001E-4</v>
      </c>
      <c r="O312" s="173">
        <f>ROUND(E312*N312,2)</f>
        <v>0</v>
      </c>
      <c r="P312" s="173">
        <v>0</v>
      </c>
      <c r="Q312" s="173">
        <f>ROUND(E312*P312,2)</f>
        <v>0</v>
      </c>
      <c r="R312" s="175" t="s">
        <v>266</v>
      </c>
      <c r="S312" s="175" t="s">
        <v>155</v>
      </c>
      <c r="T312" s="176" t="s">
        <v>155</v>
      </c>
      <c r="U312" s="159">
        <v>0.22700000000000001</v>
      </c>
      <c r="V312" s="159">
        <f>ROUND(E312*U312,2)</f>
        <v>0.45</v>
      </c>
      <c r="W312" s="159"/>
      <c r="X312" s="159" t="s">
        <v>156</v>
      </c>
      <c r="Y312" s="149"/>
      <c r="Z312" s="149"/>
      <c r="AA312" s="149"/>
      <c r="AB312" s="149"/>
      <c r="AC312" s="149"/>
      <c r="AD312" s="149"/>
      <c r="AE312" s="149"/>
      <c r="AF312" s="149"/>
      <c r="AG312" s="149" t="s">
        <v>157</v>
      </c>
      <c r="AH312" s="149"/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1" x14ac:dyDescent="0.2">
      <c r="A313" s="156"/>
      <c r="B313" s="157"/>
      <c r="C313" s="251"/>
      <c r="D313" s="252"/>
      <c r="E313" s="252"/>
      <c r="F313" s="252"/>
      <c r="G313" s="252"/>
      <c r="H313" s="159"/>
      <c r="I313" s="159"/>
      <c r="J313" s="159"/>
      <c r="K313" s="159"/>
      <c r="L313" s="159"/>
      <c r="M313" s="159"/>
      <c r="N313" s="158"/>
      <c r="O313" s="158"/>
      <c r="P313" s="158"/>
      <c r="Q313" s="158"/>
      <c r="R313" s="159"/>
      <c r="S313" s="159"/>
      <c r="T313" s="159"/>
      <c r="U313" s="159"/>
      <c r="V313" s="159"/>
      <c r="W313" s="159"/>
      <c r="X313" s="159"/>
      <c r="Y313" s="149"/>
      <c r="Z313" s="149"/>
      <c r="AA313" s="149"/>
      <c r="AB313" s="149"/>
      <c r="AC313" s="149"/>
      <c r="AD313" s="149"/>
      <c r="AE313" s="149"/>
      <c r="AF313" s="149"/>
      <c r="AG313" s="149" t="s">
        <v>162</v>
      </c>
      <c r="AH313" s="149"/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ht="22.5" outlineLevel="1" x14ac:dyDescent="0.2">
      <c r="A314" s="170">
        <v>111</v>
      </c>
      <c r="B314" s="171" t="s">
        <v>453</v>
      </c>
      <c r="C314" s="179" t="s">
        <v>454</v>
      </c>
      <c r="D314" s="172" t="s">
        <v>165</v>
      </c>
      <c r="E314" s="173">
        <v>2</v>
      </c>
      <c r="F314" s="174"/>
      <c r="G314" s="175">
        <f>ROUND(E314*F314,2)</f>
        <v>0</v>
      </c>
      <c r="H314" s="174"/>
      <c r="I314" s="175">
        <f>ROUND(E314*H314,2)</f>
        <v>0</v>
      </c>
      <c r="J314" s="174"/>
      <c r="K314" s="175">
        <f>ROUND(E314*J314,2)</f>
        <v>0</v>
      </c>
      <c r="L314" s="175">
        <v>21</v>
      </c>
      <c r="M314" s="175">
        <f>G314*(1+L314/100)</f>
        <v>0</v>
      </c>
      <c r="N314" s="173">
        <v>6.9999999999999999E-4</v>
      </c>
      <c r="O314" s="173">
        <f>ROUND(E314*N314,2)</f>
        <v>0</v>
      </c>
      <c r="P314" s="173">
        <v>0</v>
      </c>
      <c r="Q314" s="173">
        <f>ROUND(E314*P314,2)</f>
        <v>0</v>
      </c>
      <c r="R314" s="175" t="s">
        <v>210</v>
      </c>
      <c r="S314" s="175" t="s">
        <v>155</v>
      </c>
      <c r="T314" s="176" t="s">
        <v>155</v>
      </c>
      <c r="U314" s="159">
        <v>0</v>
      </c>
      <c r="V314" s="159">
        <f>ROUND(E314*U314,2)</f>
        <v>0</v>
      </c>
      <c r="W314" s="159"/>
      <c r="X314" s="159" t="s">
        <v>211</v>
      </c>
      <c r="Y314" s="149"/>
      <c r="Z314" s="149"/>
      <c r="AA314" s="149"/>
      <c r="AB314" s="149"/>
      <c r="AC314" s="149"/>
      <c r="AD314" s="149"/>
      <c r="AE314" s="149"/>
      <c r="AF314" s="149"/>
      <c r="AG314" s="149" t="s">
        <v>212</v>
      </c>
      <c r="AH314" s="149"/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 outlineLevel="1" x14ac:dyDescent="0.2">
      <c r="A315" s="156"/>
      <c r="B315" s="157"/>
      <c r="C315" s="251"/>
      <c r="D315" s="252"/>
      <c r="E315" s="252"/>
      <c r="F315" s="252"/>
      <c r="G315" s="252"/>
      <c r="H315" s="159"/>
      <c r="I315" s="159"/>
      <c r="J315" s="159"/>
      <c r="K315" s="159"/>
      <c r="L315" s="159"/>
      <c r="M315" s="159"/>
      <c r="N315" s="158"/>
      <c r="O315" s="158"/>
      <c r="P315" s="158"/>
      <c r="Q315" s="158"/>
      <c r="R315" s="159"/>
      <c r="S315" s="159"/>
      <c r="T315" s="159"/>
      <c r="U315" s="159"/>
      <c r="V315" s="159"/>
      <c r="W315" s="159"/>
      <c r="X315" s="159"/>
      <c r="Y315" s="149"/>
      <c r="Z315" s="149"/>
      <c r="AA315" s="149"/>
      <c r="AB315" s="149"/>
      <c r="AC315" s="149"/>
      <c r="AD315" s="149"/>
      <c r="AE315" s="149"/>
      <c r="AF315" s="149"/>
      <c r="AG315" s="149" t="s">
        <v>162</v>
      </c>
      <c r="AH315" s="149"/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outlineLevel="1" x14ac:dyDescent="0.2">
      <c r="A316" s="170">
        <v>112</v>
      </c>
      <c r="B316" s="171" t="s">
        <v>455</v>
      </c>
      <c r="C316" s="179" t="s">
        <v>456</v>
      </c>
      <c r="D316" s="172" t="s">
        <v>165</v>
      </c>
      <c r="E316" s="173">
        <v>2</v>
      </c>
      <c r="F316" s="174"/>
      <c r="G316" s="175">
        <f>ROUND(E316*F316,2)</f>
        <v>0</v>
      </c>
      <c r="H316" s="174"/>
      <c r="I316" s="175">
        <f>ROUND(E316*H316,2)</f>
        <v>0</v>
      </c>
      <c r="J316" s="174"/>
      <c r="K316" s="175">
        <f>ROUND(E316*J316,2)</f>
        <v>0</v>
      </c>
      <c r="L316" s="175">
        <v>21</v>
      </c>
      <c r="M316" s="175">
        <f>G316*(1+L316/100)</f>
        <v>0</v>
      </c>
      <c r="N316" s="173">
        <v>0</v>
      </c>
      <c r="O316" s="173">
        <f>ROUND(E316*N316,2)</f>
        <v>0</v>
      </c>
      <c r="P316" s="173">
        <v>0</v>
      </c>
      <c r="Q316" s="173">
        <f>ROUND(E316*P316,2)</f>
        <v>0</v>
      </c>
      <c r="R316" s="175" t="s">
        <v>266</v>
      </c>
      <c r="S316" s="175" t="s">
        <v>155</v>
      </c>
      <c r="T316" s="176" t="s">
        <v>155</v>
      </c>
      <c r="U316" s="159">
        <v>0.22700000000000001</v>
      </c>
      <c r="V316" s="159">
        <f>ROUND(E316*U316,2)</f>
        <v>0.45</v>
      </c>
      <c r="W316" s="159"/>
      <c r="X316" s="159" t="s">
        <v>156</v>
      </c>
      <c r="Y316" s="149"/>
      <c r="Z316" s="149"/>
      <c r="AA316" s="149"/>
      <c r="AB316" s="149"/>
      <c r="AC316" s="149"/>
      <c r="AD316" s="149"/>
      <c r="AE316" s="149"/>
      <c r="AF316" s="149"/>
      <c r="AG316" s="149" t="s">
        <v>157</v>
      </c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1" x14ac:dyDescent="0.2">
      <c r="A317" s="156"/>
      <c r="B317" s="157"/>
      <c r="C317" s="180" t="s">
        <v>457</v>
      </c>
      <c r="D317" s="160"/>
      <c r="E317" s="161">
        <v>2</v>
      </c>
      <c r="F317" s="159"/>
      <c r="G317" s="159"/>
      <c r="H317" s="159"/>
      <c r="I317" s="159"/>
      <c r="J317" s="159"/>
      <c r="K317" s="159"/>
      <c r="L317" s="159"/>
      <c r="M317" s="159"/>
      <c r="N317" s="158"/>
      <c r="O317" s="158"/>
      <c r="P317" s="158"/>
      <c r="Q317" s="158"/>
      <c r="R317" s="159"/>
      <c r="S317" s="159"/>
      <c r="T317" s="159"/>
      <c r="U317" s="159"/>
      <c r="V317" s="159"/>
      <c r="W317" s="159"/>
      <c r="X317" s="159"/>
      <c r="Y317" s="149"/>
      <c r="Z317" s="149"/>
      <c r="AA317" s="149"/>
      <c r="AB317" s="149"/>
      <c r="AC317" s="149"/>
      <c r="AD317" s="149"/>
      <c r="AE317" s="149"/>
      <c r="AF317" s="149"/>
      <c r="AG317" s="149" t="s">
        <v>161</v>
      </c>
      <c r="AH317" s="149">
        <v>5</v>
      </c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1" x14ac:dyDescent="0.2">
      <c r="A318" s="156"/>
      <c r="B318" s="157"/>
      <c r="C318" s="249"/>
      <c r="D318" s="250"/>
      <c r="E318" s="250"/>
      <c r="F318" s="250"/>
      <c r="G318" s="250"/>
      <c r="H318" s="159"/>
      <c r="I318" s="159"/>
      <c r="J318" s="159"/>
      <c r="K318" s="159"/>
      <c r="L318" s="159"/>
      <c r="M318" s="159"/>
      <c r="N318" s="158"/>
      <c r="O318" s="158"/>
      <c r="P318" s="158"/>
      <c r="Q318" s="158"/>
      <c r="R318" s="159"/>
      <c r="S318" s="159"/>
      <c r="T318" s="159"/>
      <c r="U318" s="159"/>
      <c r="V318" s="159"/>
      <c r="W318" s="159"/>
      <c r="X318" s="159"/>
      <c r="Y318" s="149"/>
      <c r="Z318" s="149"/>
      <c r="AA318" s="149"/>
      <c r="AB318" s="149"/>
      <c r="AC318" s="149"/>
      <c r="AD318" s="149"/>
      <c r="AE318" s="149"/>
      <c r="AF318" s="149"/>
      <c r="AG318" s="149" t="s">
        <v>162</v>
      </c>
      <c r="AH318" s="149"/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outlineLevel="1" x14ac:dyDescent="0.2">
      <c r="A319" s="170">
        <v>113</v>
      </c>
      <c r="B319" s="171" t="s">
        <v>458</v>
      </c>
      <c r="C319" s="179" t="s">
        <v>459</v>
      </c>
      <c r="D319" s="172" t="s">
        <v>165</v>
      </c>
      <c r="E319" s="173">
        <v>5</v>
      </c>
      <c r="F319" s="174"/>
      <c r="G319" s="175">
        <f>ROUND(E319*F319,2)</f>
        <v>0</v>
      </c>
      <c r="H319" s="174"/>
      <c r="I319" s="175">
        <f>ROUND(E319*H319,2)</f>
        <v>0</v>
      </c>
      <c r="J319" s="174"/>
      <c r="K319" s="175">
        <f>ROUND(E319*J319,2)</f>
        <v>0</v>
      </c>
      <c r="L319" s="175">
        <v>21</v>
      </c>
      <c r="M319" s="175">
        <f>G319*(1+L319/100)</f>
        <v>0</v>
      </c>
      <c r="N319" s="173">
        <v>1.3999999999999999E-4</v>
      </c>
      <c r="O319" s="173">
        <f>ROUND(E319*N319,2)</f>
        <v>0</v>
      </c>
      <c r="P319" s="173">
        <v>0</v>
      </c>
      <c r="Q319" s="173">
        <f>ROUND(E319*P319,2)</f>
        <v>0</v>
      </c>
      <c r="R319" s="175" t="s">
        <v>266</v>
      </c>
      <c r="S319" s="175" t="s">
        <v>155</v>
      </c>
      <c r="T319" s="176" t="s">
        <v>155</v>
      </c>
      <c r="U319" s="159">
        <v>0.16500000000000001</v>
      </c>
      <c r="V319" s="159">
        <f>ROUND(E319*U319,2)</f>
        <v>0.83</v>
      </c>
      <c r="W319" s="159"/>
      <c r="X319" s="159" t="s">
        <v>156</v>
      </c>
      <c r="Y319" s="149"/>
      <c r="Z319" s="149"/>
      <c r="AA319" s="149"/>
      <c r="AB319" s="149"/>
      <c r="AC319" s="149"/>
      <c r="AD319" s="149"/>
      <c r="AE319" s="149"/>
      <c r="AF319" s="149"/>
      <c r="AG319" s="149" t="s">
        <v>157</v>
      </c>
      <c r="AH319" s="149"/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1" x14ac:dyDescent="0.2">
      <c r="A320" s="156"/>
      <c r="B320" s="157"/>
      <c r="C320" s="251"/>
      <c r="D320" s="252"/>
      <c r="E320" s="252"/>
      <c r="F320" s="252"/>
      <c r="G320" s="252"/>
      <c r="H320" s="159"/>
      <c r="I320" s="159"/>
      <c r="J320" s="159"/>
      <c r="K320" s="159"/>
      <c r="L320" s="159"/>
      <c r="M320" s="159"/>
      <c r="N320" s="158"/>
      <c r="O320" s="158"/>
      <c r="P320" s="158"/>
      <c r="Q320" s="158"/>
      <c r="R320" s="159"/>
      <c r="S320" s="159"/>
      <c r="T320" s="159"/>
      <c r="U320" s="159"/>
      <c r="V320" s="159"/>
      <c r="W320" s="159"/>
      <c r="X320" s="159"/>
      <c r="Y320" s="149"/>
      <c r="Z320" s="149"/>
      <c r="AA320" s="149"/>
      <c r="AB320" s="149"/>
      <c r="AC320" s="149"/>
      <c r="AD320" s="149"/>
      <c r="AE320" s="149"/>
      <c r="AF320" s="149"/>
      <c r="AG320" s="149" t="s">
        <v>162</v>
      </c>
      <c r="AH320" s="149"/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outlineLevel="1" x14ac:dyDescent="0.2">
      <c r="A321" s="170">
        <v>114</v>
      </c>
      <c r="B321" s="171" t="s">
        <v>460</v>
      </c>
      <c r="C321" s="179" t="s">
        <v>461</v>
      </c>
      <c r="D321" s="172" t="s">
        <v>165</v>
      </c>
      <c r="E321" s="173">
        <v>2</v>
      </c>
      <c r="F321" s="174"/>
      <c r="G321" s="175">
        <f>ROUND(E321*F321,2)</f>
        <v>0</v>
      </c>
      <c r="H321" s="174"/>
      <c r="I321" s="175">
        <f>ROUND(E321*H321,2)</f>
        <v>0</v>
      </c>
      <c r="J321" s="174"/>
      <c r="K321" s="175">
        <f>ROUND(E321*J321,2)</f>
        <v>0</v>
      </c>
      <c r="L321" s="175">
        <v>21</v>
      </c>
      <c r="M321" s="175">
        <f>G321*(1+L321/100)</f>
        <v>0</v>
      </c>
      <c r="N321" s="173">
        <v>2.0000000000000001E-4</v>
      </c>
      <c r="O321" s="173">
        <f>ROUND(E321*N321,2)</f>
        <v>0</v>
      </c>
      <c r="P321" s="173">
        <v>0</v>
      </c>
      <c r="Q321" s="173">
        <f>ROUND(E321*P321,2)</f>
        <v>0</v>
      </c>
      <c r="R321" s="175" t="s">
        <v>266</v>
      </c>
      <c r="S321" s="175" t="s">
        <v>155</v>
      </c>
      <c r="T321" s="176" t="s">
        <v>155</v>
      </c>
      <c r="U321" s="159">
        <v>0.20699999999999999</v>
      </c>
      <c r="V321" s="159">
        <f>ROUND(E321*U321,2)</f>
        <v>0.41</v>
      </c>
      <c r="W321" s="159"/>
      <c r="X321" s="159" t="s">
        <v>156</v>
      </c>
      <c r="Y321" s="149"/>
      <c r="Z321" s="149"/>
      <c r="AA321" s="149"/>
      <c r="AB321" s="149"/>
      <c r="AC321" s="149"/>
      <c r="AD321" s="149"/>
      <c r="AE321" s="149"/>
      <c r="AF321" s="149"/>
      <c r="AG321" s="149" t="s">
        <v>157</v>
      </c>
      <c r="AH321" s="149"/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1" x14ac:dyDescent="0.2">
      <c r="A322" s="156"/>
      <c r="B322" s="157"/>
      <c r="C322" s="251"/>
      <c r="D322" s="252"/>
      <c r="E322" s="252"/>
      <c r="F322" s="252"/>
      <c r="G322" s="252"/>
      <c r="H322" s="159"/>
      <c r="I322" s="159"/>
      <c r="J322" s="159"/>
      <c r="K322" s="159"/>
      <c r="L322" s="159"/>
      <c r="M322" s="159"/>
      <c r="N322" s="158"/>
      <c r="O322" s="158"/>
      <c r="P322" s="158"/>
      <c r="Q322" s="158"/>
      <c r="R322" s="159"/>
      <c r="S322" s="159"/>
      <c r="T322" s="159"/>
      <c r="U322" s="159"/>
      <c r="V322" s="159"/>
      <c r="W322" s="159"/>
      <c r="X322" s="159"/>
      <c r="Y322" s="149"/>
      <c r="Z322" s="149"/>
      <c r="AA322" s="149"/>
      <c r="AB322" s="149"/>
      <c r="AC322" s="149"/>
      <c r="AD322" s="149"/>
      <c r="AE322" s="149"/>
      <c r="AF322" s="149"/>
      <c r="AG322" s="149" t="s">
        <v>162</v>
      </c>
      <c r="AH322" s="149"/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1" x14ac:dyDescent="0.2">
      <c r="A323" s="170">
        <v>115</v>
      </c>
      <c r="B323" s="171" t="s">
        <v>462</v>
      </c>
      <c r="C323" s="179" t="s">
        <v>463</v>
      </c>
      <c r="D323" s="172" t="s">
        <v>165</v>
      </c>
      <c r="E323" s="173">
        <v>3</v>
      </c>
      <c r="F323" s="174"/>
      <c r="G323" s="175">
        <f>ROUND(E323*F323,2)</f>
        <v>0</v>
      </c>
      <c r="H323" s="174"/>
      <c r="I323" s="175">
        <f>ROUND(E323*H323,2)</f>
        <v>0</v>
      </c>
      <c r="J323" s="174"/>
      <c r="K323" s="175">
        <f>ROUND(E323*J323,2)</f>
        <v>0</v>
      </c>
      <c r="L323" s="175">
        <v>21</v>
      </c>
      <c r="M323" s="175">
        <f>G323*(1+L323/100)</f>
        <v>0</v>
      </c>
      <c r="N323" s="173">
        <v>3.2000000000000003E-4</v>
      </c>
      <c r="O323" s="173">
        <f>ROUND(E323*N323,2)</f>
        <v>0</v>
      </c>
      <c r="P323" s="173">
        <v>0</v>
      </c>
      <c r="Q323" s="173">
        <f>ROUND(E323*P323,2)</f>
        <v>0</v>
      </c>
      <c r="R323" s="175" t="s">
        <v>266</v>
      </c>
      <c r="S323" s="175" t="s">
        <v>155</v>
      </c>
      <c r="T323" s="176" t="s">
        <v>155</v>
      </c>
      <c r="U323" s="159">
        <v>0.22700000000000001</v>
      </c>
      <c r="V323" s="159">
        <f>ROUND(E323*U323,2)</f>
        <v>0.68</v>
      </c>
      <c r="W323" s="159"/>
      <c r="X323" s="159" t="s">
        <v>156</v>
      </c>
      <c r="Y323" s="149"/>
      <c r="Z323" s="149"/>
      <c r="AA323" s="149"/>
      <c r="AB323" s="149"/>
      <c r="AC323" s="149"/>
      <c r="AD323" s="149"/>
      <c r="AE323" s="149"/>
      <c r="AF323" s="149"/>
      <c r="AG323" s="149" t="s">
        <v>157</v>
      </c>
      <c r="AH323" s="149"/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1" x14ac:dyDescent="0.2">
      <c r="A324" s="156"/>
      <c r="B324" s="157"/>
      <c r="C324" s="251"/>
      <c r="D324" s="252"/>
      <c r="E324" s="252"/>
      <c r="F324" s="252"/>
      <c r="G324" s="252"/>
      <c r="H324" s="159"/>
      <c r="I324" s="159"/>
      <c r="J324" s="159"/>
      <c r="K324" s="159"/>
      <c r="L324" s="159"/>
      <c r="M324" s="159"/>
      <c r="N324" s="158"/>
      <c r="O324" s="158"/>
      <c r="P324" s="158"/>
      <c r="Q324" s="158"/>
      <c r="R324" s="159"/>
      <c r="S324" s="159"/>
      <c r="T324" s="159"/>
      <c r="U324" s="159"/>
      <c r="V324" s="159"/>
      <c r="W324" s="159"/>
      <c r="X324" s="159"/>
      <c r="Y324" s="149"/>
      <c r="Z324" s="149"/>
      <c r="AA324" s="149"/>
      <c r="AB324" s="149"/>
      <c r="AC324" s="149"/>
      <c r="AD324" s="149"/>
      <c r="AE324" s="149"/>
      <c r="AF324" s="149"/>
      <c r="AG324" s="149" t="s">
        <v>162</v>
      </c>
      <c r="AH324" s="149"/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1" x14ac:dyDescent="0.2">
      <c r="A325" s="170">
        <v>116</v>
      </c>
      <c r="B325" s="171" t="s">
        <v>464</v>
      </c>
      <c r="C325" s="179" t="s">
        <v>465</v>
      </c>
      <c r="D325" s="172" t="s">
        <v>165</v>
      </c>
      <c r="E325" s="173">
        <v>1</v>
      </c>
      <c r="F325" s="174"/>
      <c r="G325" s="175">
        <f>ROUND(E325*F325,2)</f>
        <v>0</v>
      </c>
      <c r="H325" s="174"/>
      <c r="I325" s="175">
        <f>ROUND(E325*H325,2)</f>
        <v>0</v>
      </c>
      <c r="J325" s="174"/>
      <c r="K325" s="175">
        <f>ROUND(E325*J325,2)</f>
        <v>0</v>
      </c>
      <c r="L325" s="175">
        <v>21</v>
      </c>
      <c r="M325" s="175">
        <f>G325*(1+L325/100)</f>
        <v>0</v>
      </c>
      <c r="N325" s="173">
        <v>7.6999999999999996E-4</v>
      </c>
      <c r="O325" s="173">
        <f>ROUND(E325*N325,2)</f>
        <v>0</v>
      </c>
      <c r="P325" s="173">
        <v>0</v>
      </c>
      <c r="Q325" s="173">
        <f>ROUND(E325*P325,2)</f>
        <v>0</v>
      </c>
      <c r="R325" s="175" t="s">
        <v>266</v>
      </c>
      <c r="S325" s="175" t="s">
        <v>155</v>
      </c>
      <c r="T325" s="176" t="s">
        <v>155</v>
      </c>
      <c r="U325" s="159">
        <v>0.35099999999999998</v>
      </c>
      <c r="V325" s="159">
        <f>ROUND(E325*U325,2)</f>
        <v>0.35</v>
      </c>
      <c r="W325" s="159"/>
      <c r="X325" s="159" t="s">
        <v>156</v>
      </c>
      <c r="Y325" s="149"/>
      <c r="Z325" s="149"/>
      <c r="AA325" s="149"/>
      <c r="AB325" s="149"/>
      <c r="AC325" s="149"/>
      <c r="AD325" s="149"/>
      <c r="AE325" s="149"/>
      <c r="AF325" s="149"/>
      <c r="AG325" s="149" t="s">
        <v>157</v>
      </c>
      <c r="AH325" s="149"/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1" x14ac:dyDescent="0.2">
      <c r="A326" s="156"/>
      <c r="B326" s="157"/>
      <c r="C326" s="251"/>
      <c r="D326" s="252"/>
      <c r="E326" s="252"/>
      <c r="F326" s="252"/>
      <c r="G326" s="252"/>
      <c r="H326" s="159"/>
      <c r="I326" s="159"/>
      <c r="J326" s="159"/>
      <c r="K326" s="159"/>
      <c r="L326" s="159"/>
      <c r="M326" s="159"/>
      <c r="N326" s="158"/>
      <c r="O326" s="158"/>
      <c r="P326" s="158"/>
      <c r="Q326" s="158"/>
      <c r="R326" s="159"/>
      <c r="S326" s="159"/>
      <c r="T326" s="159"/>
      <c r="U326" s="159"/>
      <c r="V326" s="159"/>
      <c r="W326" s="159"/>
      <c r="X326" s="159"/>
      <c r="Y326" s="149"/>
      <c r="Z326" s="149"/>
      <c r="AA326" s="149"/>
      <c r="AB326" s="149"/>
      <c r="AC326" s="149"/>
      <c r="AD326" s="149"/>
      <c r="AE326" s="149"/>
      <c r="AF326" s="149"/>
      <c r="AG326" s="149" t="s">
        <v>162</v>
      </c>
      <c r="AH326" s="149"/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1" x14ac:dyDescent="0.2">
      <c r="A327" s="170">
        <v>117</v>
      </c>
      <c r="B327" s="171" t="s">
        <v>466</v>
      </c>
      <c r="C327" s="179" t="s">
        <v>467</v>
      </c>
      <c r="D327" s="172" t="s">
        <v>165</v>
      </c>
      <c r="E327" s="173">
        <v>1</v>
      </c>
      <c r="F327" s="174"/>
      <c r="G327" s="175">
        <f>ROUND(E327*F327,2)</f>
        <v>0</v>
      </c>
      <c r="H327" s="174"/>
      <c r="I327" s="175">
        <f>ROUND(E327*H327,2)</f>
        <v>0</v>
      </c>
      <c r="J327" s="174"/>
      <c r="K327" s="175">
        <f>ROUND(E327*J327,2)</f>
        <v>0</v>
      </c>
      <c r="L327" s="175">
        <v>21</v>
      </c>
      <c r="M327" s="175">
        <f>G327*(1+L327/100)</f>
        <v>0</v>
      </c>
      <c r="N327" s="173">
        <v>8.0000000000000004E-4</v>
      </c>
      <c r="O327" s="173">
        <f>ROUND(E327*N327,2)</f>
        <v>0</v>
      </c>
      <c r="P327" s="173">
        <v>0</v>
      </c>
      <c r="Q327" s="173">
        <f>ROUND(E327*P327,2)</f>
        <v>0</v>
      </c>
      <c r="R327" s="175" t="s">
        <v>266</v>
      </c>
      <c r="S327" s="175" t="s">
        <v>155</v>
      </c>
      <c r="T327" s="176" t="s">
        <v>155</v>
      </c>
      <c r="U327" s="159">
        <v>0.35099999999999998</v>
      </c>
      <c r="V327" s="159">
        <f>ROUND(E327*U327,2)</f>
        <v>0.35</v>
      </c>
      <c r="W327" s="159"/>
      <c r="X327" s="159" t="s">
        <v>156</v>
      </c>
      <c r="Y327" s="149"/>
      <c r="Z327" s="149"/>
      <c r="AA327" s="149"/>
      <c r="AB327" s="149"/>
      <c r="AC327" s="149"/>
      <c r="AD327" s="149"/>
      <c r="AE327" s="149"/>
      <c r="AF327" s="149"/>
      <c r="AG327" s="149" t="s">
        <v>157</v>
      </c>
      <c r="AH327" s="149"/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outlineLevel="1" x14ac:dyDescent="0.2">
      <c r="A328" s="156"/>
      <c r="B328" s="157"/>
      <c r="C328" s="251"/>
      <c r="D328" s="252"/>
      <c r="E328" s="252"/>
      <c r="F328" s="252"/>
      <c r="G328" s="252"/>
      <c r="H328" s="159"/>
      <c r="I328" s="159"/>
      <c r="J328" s="159"/>
      <c r="K328" s="159"/>
      <c r="L328" s="159"/>
      <c r="M328" s="159"/>
      <c r="N328" s="158"/>
      <c r="O328" s="158"/>
      <c r="P328" s="158"/>
      <c r="Q328" s="158"/>
      <c r="R328" s="159"/>
      <c r="S328" s="159"/>
      <c r="T328" s="159"/>
      <c r="U328" s="159"/>
      <c r="V328" s="159"/>
      <c r="W328" s="159"/>
      <c r="X328" s="159"/>
      <c r="Y328" s="149"/>
      <c r="Z328" s="149"/>
      <c r="AA328" s="149"/>
      <c r="AB328" s="149"/>
      <c r="AC328" s="149"/>
      <c r="AD328" s="149"/>
      <c r="AE328" s="149"/>
      <c r="AF328" s="149"/>
      <c r="AG328" s="149" t="s">
        <v>162</v>
      </c>
      <c r="AH328" s="149"/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outlineLevel="1" x14ac:dyDescent="0.2">
      <c r="A329" s="170">
        <v>118</v>
      </c>
      <c r="B329" s="171" t="s">
        <v>468</v>
      </c>
      <c r="C329" s="179" t="s">
        <v>469</v>
      </c>
      <c r="D329" s="172" t="s">
        <v>165</v>
      </c>
      <c r="E329" s="173">
        <v>2</v>
      </c>
      <c r="F329" s="174"/>
      <c r="G329" s="175">
        <f>ROUND(E329*F329,2)</f>
        <v>0</v>
      </c>
      <c r="H329" s="174"/>
      <c r="I329" s="175">
        <f>ROUND(E329*H329,2)</f>
        <v>0</v>
      </c>
      <c r="J329" s="174"/>
      <c r="K329" s="175">
        <f>ROUND(E329*J329,2)</f>
        <v>0</v>
      </c>
      <c r="L329" s="175">
        <v>21</v>
      </c>
      <c r="M329" s="175">
        <f>G329*(1+L329/100)</f>
        <v>0</v>
      </c>
      <c r="N329" s="173">
        <v>4.0000000000000002E-4</v>
      </c>
      <c r="O329" s="173">
        <f>ROUND(E329*N329,2)</f>
        <v>0</v>
      </c>
      <c r="P329" s="173">
        <v>0</v>
      </c>
      <c r="Q329" s="173">
        <f>ROUND(E329*P329,2)</f>
        <v>0</v>
      </c>
      <c r="R329" s="175" t="s">
        <v>266</v>
      </c>
      <c r="S329" s="175" t="s">
        <v>155</v>
      </c>
      <c r="T329" s="176" t="s">
        <v>155</v>
      </c>
      <c r="U329" s="159">
        <v>0.22700000000000001</v>
      </c>
      <c r="V329" s="159">
        <f>ROUND(E329*U329,2)</f>
        <v>0.45</v>
      </c>
      <c r="W329" s="159"/>
      <c r="X329" s="159" t="s">
        <v>156</v>
      </c>
      <c r="Y329" s="149"/>
      <c r="Z329" s="149"/>
      <c r="AA329" s="149"/>
      <c r="AB329" s="149"/>
      <c r="AC329" s="149"/>
      <c r="AD329" s="149"/>
      <c r="AE329" s="149"/>
      <c r="AF329" s="149"/>
      <c r="AG329" s="149" t="s">
        <v>157</v>
      </c>
      <c r="AH329" s="149"/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1" x14ac:dyDescent="0.2">
      <c r="A330" s="156"/>
      <c r="B330" s="157"/>
      <c r="C330" s="251"/>
      <c r="D330" s="252"/>
      <c r="E330" s="252"/>
      <c r="F330" s="252"/>
      <c r="G330" s="252"/>
      <c r="H330" s="159"/>
      <c r="I330" s="159"/>
      <c r="J330" s="159"/>
      <c r="K330" s="159"/>
      <c r="L330" s="159"/>
      <c r="M330" s="159"/>
      <c r="N330" s="158"/>
      <c r="O330" s="158"/>
      <c r="P330" s="158"/>
      <c r="Q330" s="158"/>
      <c r="R330" s="159"/>
      <c r="S330" s="159"/>
      <c r="T330" s="159"/>
      <c r="U330" s="159"/>
      <c r="V330" s="159"/>
      <c r="W330" s="159"/>
      <c r="X330" s="159"/>
      <c r="Y330" s="149"/>
      <c r="Z330" s="149"/>
      <c r="AA330" s="149"/>
      <c r="AB330" s="149"/>
      <c r="AC330" s="149"/>
      <c r="AD330" s="149"/>
      <c r="AE330" s="149"/>
      <c r="AF330" s="149"/>
      <c r="AG330" s="149" t="s">
        <v>162</v>
      </c>
      <c r="AH330" s="149"/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1" x14ac:dyDescent="0.2">
      <c r="A331" s="170">
        <v>119</v>
      </c>
      <c r="B331" s="171" t="s">
        <v>470</v>
      </c>
      <c r="C331" s="179" t="s">
        <v>471</v>
      </c>
      <c r="D331" s="172" t="s">
        <v>165</v>
      </c>
      <c r="E331" s="173">
        <v>4</v>
      </c>
      <c r="F331" s="174"/>
      <c r="G331" s="175">
        <f>ROUND(E331*F331,2)</f>
        <v>0</v>
      </c>
      <c r="H331" s="174"/>
      <c r="I331" s="175">
        <f>ROUND(E331*H331,2)</f>
        <v>0</v>
      </c>
      <c r="J331" s="174"/>
      <c r="K331" s="175">
        <f>ROUND(E331*J331,2)</f>
        <v>0</v>
      </c>
      <c r="L331" s="175">
        <v>21</v>
      </c>
      <c r="M331" s="175">
        <f>G331*(1+L331/100)</f>
        <v>0</v>
      </c>
      <c r="N331" s="173">
        <v>8.0000000000000004E-4</v>
      </c>
      <c r="O331" s="173">
        <f>ROUND(E331*N331,2)</f>
        <v>0</v>
      </c>
      <c r="P331" s="173">
        <v>0</v>
      </c>
      <c r="Q331" s="173">
        <f>ROUND(E331*P331,2)</f>
        <v>0</v>
      </c>
      <c r="R331" s="175" t="s">
        <v>266</v>
      </c>
      <c r="S331" s="175" t="s">
        <v>155</v>
      </c>
      <c r="T331" s="176" t="s">
        <v>155</v>
      </c>
      <c r="U331" s="159">
        <v>6.2E-2</v>
      </c>
      <c r="V331" s="159">
        <f>ROUND(E331*U331,2)</f>
        <v>0.25</v>
      </c>
      <c r="W331" s="159"/>
      <c r="X331" s="159" t="s">
        <v>156</v>
      </c>
      <c r="Y331" s="149"/>
      <c r="Z331" s="149"/>
      <c r="AA331" s="149"/>
      <c r="AB331" s="149"/>
      <c r="AC331" s="149"/>
      <c r="AD331" s="149"/>
      <c r="AE331" s="149"/>
      <c r="AF331" s="149"/>
      <c r="AG331" s="149" t="s">
        <v>157</v>
      </c>
      <c r="AH331" s="149"/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1" x14ac:dyDescent="0.2">
      <c r="A332" s="156"/>
      <c r="B332" s="157"/>
      <c r="C332" s="251"/>
      <c r="D332" s="252"/>
      <c r="E332" s="252"/>
      <c r="F332" s="252"/>
      <c r="G332" s="252"/>
      <c r="H332" s="159"/>
      <c r="I332" s="159"/>
      <c r="J332" s="159"/>
      <c r="K332" s="159"/>
      <c r="L332" s="159"/>
      <c r="M332" s="159"/>
      <c r="N332" s="158"/>
      <c r="O332" s="158"/>
      <c r="P332" s="158"/>
      <c r="Q332" s="158"/>
      <c r="R332" s="159"/>
      <c r="S332" s="159"/>
      <c r="T332" s="159"/>
      <c r="U332" s="159"/>
      <c r="V332" s="159"/>
      <c r="W332" s="159"/>
      <c r="X332" s="159"/>
      <c r="Y332" s="149"/>
      <c r="Z332" s="149"/>
      <c r="AA332" s="149"/>
      <c r="AB332" s="149"/>
      <c r="AC332" s="149"/>
      <c r="AD332" s="149"/>
      <c r="AE332" s="149"/>
      <c r="AF332" s="149"/>
      <c r="AG332" s="149" t="s">
        <v>162</v>
      </c>
      <c r="AH332" s="149"/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ht="22.5" outlineLevel="1" x14ac:dyDescent="0.2">
      <c r="A333" s="170">
        <v>120</v>
      </c>
      <c r="B333" s="171" t="s">
        <v>472</v>
      </c>
      <c r="C333" s="179" t="s">
        <v>473</v>
      </c>
      <c r="D333" s="172" t="s">
        <v>165</v>
      </c>
      <c r="E333" s="173">
        <v>4</v>
      </c>
      <c r="F333" s="174"/>
      <c r="G333" s="175">
        <f>ROUND(E333*F333,2)</f>
        <v>0</v>
      </c>
      <c r="H333" s="174"/>
      <c r="I333" s="175">
        <f>ROUND(E333*H333,2)</f>
        <v>0</v>
      </c>
      <c r="J333" s="174"/>
      <c r="K333" s="175">
        <f>ROUND(E333*J333,2)</f>
        <v>0</v>
      </c>
      <c r="L333" s="175">
        <v>21</v>
      </c>
      <c r="M333" s="175">
        <f>G333*(1+L333/100)</f>
        <v>0</v>
      </c>
      <c r="N333" s="173">
        <v>2.9999999999999997E-4</v>
      </c>
      <c r="O333" s="173">
        <f>ROUND(E333*N333,2)</f>
        <v>0</v>
      </c>
      <c r="P333" s="173">
        <v>0</v>
      </c>
      <c r="Q333" s="173">
        <f>ROUND(E333*P333,2)</f>
        <v>0</v>
      </c>
      <c r="R333" s="175" t="s">
        <v>266</v>
      </c>
      <c r="S333" s="175" t="s">
        <v>155</v>
      </c>
      <c r="T333" s="176" t="s">
        <v>155</v>
      </c>
      <c r="U333" s="159">
        <v>8.3000000000000004E-2</v>
      </c>
      <c r="V333" s="159">
        <f>ROUND(E333*U333,2)</f>
        <v>0.33</v>
      </c>
      <c r="W333" s="159"/>
      <c r="X333" s="159" t="s">
        <v>156</v>
      </c>
      <c r="Y333" s="149"/>
      <c r="Z333" s="149"/>
      <c r="AA333" s="149"/>
      <c r="AB333" s="149"/>
      <c r="AC333" s="149"/>
      <c r="AD333" s="149"/>
      <c r="AE333" s="149"/>
      <c r="AF333" s="149"/>
      <c r="AG333" s="149" t="s">
        <v>157</v>
      </c>
      <c r="AH333" s="149"/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1" x14ac:dyDescent="0.2">
      <c r="A334" s="156"/>
      <c r="B334" s="157"/>
      <c r="C334" s="251"/>
      <c r="D334" s="252"/>
      <c r="E334" s="252"/>
      <c r="F334" s="252"/>
      <c r="G334" s="252"/>
      <c r="H334" s="159"/>
      <c r="I334" s="159"/>
      <c r="J334" s="159"/>
      <c r="K334" s="159"/>
      <c r="L334" s="159"/>
      <c r="M334" s="159"/>
      <c r="N334" s="158"/>
      <c r="O334" s="158"/>
      <c r="P334" s="158"/>
      <c r="Q334" s="158"/>
      <c r="R334" s="159"/>
      <c r="S334" s="159"/>
      <c r="T334" s="159"/>
      <c r="U334" s="159"/>
      <c r="V334" s="159"/>
      <c r="W334" s="159"/>
      <c r="X334" s="159"/>
      <c r="Y334" s="149"/>
      <c r="Z334" s="149"/>
      <c r="AA334" s="149"/>
      <c r="AB334" s="149"/>
      <c r="AC334" s="149"/>
      <c r="AD334" s="149"/>
      <c r="AE334" s="149"/>
      <c r="AF334" s="149"/>
      <c r="AG334" s="149" t="s">
        <v>162</v>
      </c>
      <c r="AH334" s="149"/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ht="22.5" outlineLevel="1" x14ac:dyDescent="0.2">
      <c r="A335" s="170">
        <v>121</v>
      </c>
      <c r="B335" s="171" t="s">
        <v>474</v>
      </c>
      <c r="C335" s="179" t="s">
        <v>475</v>
      </c>
      <c r="D335" s="172" t="s">
        <v>165</v>
      </c>
      <c r="E335" s="173">
        <v>4</v>
      </c>
      <c r="F335" s="174"/>
      <c r="G335" s="175">
        <f>ROUND(E335*F335,2)</f>
        <v>0</v>
      </c>
      <c r="H335" s="174"/>
      <c r="I335" s="175">
        <f>ROUND(E335*H335,2)</f>
        <v>0</v>
      </c>
      <c r="J335" s="174"/>
      <c r="K335" s="175">
        <f>ROUND(E335*J335,2)</f>
        <v>0</v>
      </c>
      <c r="L335" s="175">
        <v>21</v>
      </c>
      <c r="M335" s="175">
        <f>G335*(1+L335/100)</f>
        <v>0</v>
      </c>
      <c r="N335" s="173">
        <v>5.2999999999999998E-4</v>
      </c>
      <c r="O335" s="173">
        <f>ROUND(E335*N335,2)</f>
        <v>0</v>
      </c>
      <c r="P335" s="173">
        <v>0</v>
      </c>
      <c r="Q335" s="173">
        <f>ROUND(E335*P335,2)</f>
        <v>0</v>
      </c>
      <c r="R335" s="175" t="s">
        <v>266</v>
      </c>
      <c r="S335" s="175" t="s">
        <v>155</v>
      </c>
      <c r="T335" s="176" t="s">
        <v>155</v>
      </c>
      <c r="U335" s="159">
        <v>0.38100000000000001</v>
      </c>
      <c r="V335" s="159">
        <f>ROUND(E335*U335,2)</f>
        <v>1.52</v>
      </c>
      <c r="W335" s="159"/>
      <c r="X335" s="159" t="s">
        <v>156</v>
      </c>
      <c r="Y335" s="149"/>
      <c r="Z335" s="149"/>
      <c r="AA335" s="149"/>
      <c r="AB335" s="149"/>
      <c r="AC335" s="149"/>
      <c r="AD335" s="149"/>
      <c r="AE335" s="149"/>
      <c r="AF335" s="149"/>
      <c r="AG335" s="149" t="s">
        <v>157</v>
      </c>
      <c r="AH335" s="149"/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1" x14ac:dyDescent="0.2">
      <c r="A336" s="156"/>
      <c r="B336" s="157"/>
      <c r="C336" s="251"/>
      <c r="D336" s="252"/>
      <c r="E336" s="252"/>
      <c r="F336" s="252"/>
      <c r="G336" s="252"/>
      <c r="H336" s="159"/>
      <c r="I336" s="159"/>
      <c r="J336" s="159"/>
      <c r="K336" s="159"/>
      <c r="L336" s="159"/>
      <c r="M336" s="159"/>
      <c r="N336" s="158"/>
      <c r="O336" s="158"/>
      <c r="P336" s="158"/>
      <c r="Q336" s="158"/>
      <c r="R336" s="159"/>
      <c r="S336" s="159"/>
      <c r="T336" s="159"/>
      <c r="U336" s="159"/>
      <c r="V336" s="159"/>
      <c r="W336" s="159"/>
      <c r="X336" s="159"/>
      <c r="Y336" s="149"/>
      <c r="Z336" s="149"/>
      <c r="AA336" s="149"/>
      <c r="AB336" s="149"/>
      <c r="AC336" s="149"/>
      <c r="AD336" s="149"/>
      <c r="AE336" s="149"/>
      <c r="AF336" s="149"/>
      <c r="AG336" s="149" t="s">
        <v>162</v>
      </c>
      <c r="AH336" s="149"/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1" x14ac:dyDescent="0.2">
      <c r="A337" s="170">
        <v>122</v>
      </c>
      <c r="B337" s="171" t="s">
        <v>283</v>
      </c>
      <c r="C337" s="179" t="s">
        <v>284</v>
      </c>
      <c r="D337" s="172" t="s">
        <v>165</v>
      </c>
      <c r="E337" s="173">
        <v>1</v>
      </c>
      <c r="F337" s="174"/>
      <c r="G337" s="175">
        <f>ROUND(E337*F337,2)</f>
        <v>0</v>
      </c>
      <c r="H337" s="174"/>
      <c r="I337" s="175">
        <f>ROUND(E337*H337,2)</f>
        <v>0</v>
      </c>
      <c r="J337" s="174"/>
      <c r="K337" s="175">
        <f>ROUND(E337*J337,2)</f>
        <v>0</v>
      </c>
      <c r="L337" s="175">
        <v>21</v>
      </c>
      <c r="M337" s="175">
        <f>G337*(1+L337/100)</f>
        <v>0</v>
      </c>
      <c r="N337" s="173">
        <v>2.5200000000000001E-3</v>
      </c>
      <c r="O337" s="173">
        <f>ROUND(E337*N337,2)</f>
        <v>0</v>
      </c>
      <c r="P337" s="173">
        <v>0</v>
      </c>
      <c r="Q337" s="173">
        <f>ROUND(E337*P337,2)</f>
        <v>0</v>
      </c>
      <c r="R337" s="175" t="s">
        <v>266</v>
      </c>
      <c r="S337" s="175" t="s">
        <v>155</v>
      </c>
      <c r="T337" s="176" t="s">
        <v>155</v>
      </c>
      <c r="U337" s="159">
        <v>0.43</v>
      </c>
      <c r="V337" s="159">
        <f>ROUND(E337*U337,2)</f>
        <v>0.43</v>
      </c>
      <c r="W337" s="159"/>
      <c r="X337" s="159" t="s">
        <v>156</v>
      </c>
      <c r="Y337" s="149"/>
      <c r="Z337" s="149"/>
      <c r="AA337" s="149"/>
      <c r="AB337" s="149"/>
      <c r="AC337" s="149"/>
      <c r="AD337" s="149"/>
      <c r="AE337" s="149"/>
      <c r="AF337" s="149"/>
      <c r="AG337" s="149" t="s">
        <v>157</v>
      </c>
      <c r="AH337" s="149"/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1" x14ac:dyDescent="0.2">
      <c r="A338" s="156"/>
      <c r="B338" s="157"/>
      <c r="C338" s="253" t="s">
        <v>476</v>
      </c>
      <c r="D338" s="254"/>
      <c r="E338" s="254"/>
      <c r="F338" s="254"/>
      <c r="G338" s="254"/>
      <c r="H338" s="159"/>
      <c r="I338" s="159"/>
      <c r="J338" s="159"/>
      <c r="K338" s="159"/>
      <c r="L338" s="159"/>
      <c r="M338" s="159"/>
      <c r="N338" s="158"/>
      <c r="O338" s="158"/>
      <c r="P338" s="158"/>
      <c r="Q338" s="158"/>
      <c r="R338" s="159"/>
      <c r="S338" s="159"/>
      <c r="T338" s="159"/>
      <c r="U338" s="159"/>
      <c r="V338" s="159"/>
      <c r="W338" s="159"/>
      <c r="X338" s="159"/>
      <c r="Y338" s="149"/>
      <c r="Z338" s="149"/>
      <c r="AA338" s="149"/>
      <c r="AB338" s="149"/>
      <c r="AC338" s="149"/>
      <c r="AD338" s="149"/>
      <c r="AE338" s="149"/>
      <c r="AF338" s="149"/>
      <c r="AG338" s="149" t="s">
        <v>286</v>
      </c>
      <c r="AH338" s="149"/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1" x14ac:dyDescent="0.2">
      <c r="A339" s="156"/>
      <c r="B339" s="157"/>
      <c r="C339" s="249"/>
      <c r="D339" s="250"/>
      <c r="E339" s="250"/>
      <c r="F339" s="250"/>
      <c r="G339" s="250"/>
      <c r="H339" s="159"/>
      <c r="I339" s="159"/>
      <c r="J339" s="159"/>
      <c r="K339" s="159"/>
      <c r="L339" s="159"/>
      <c r="M339" s="159"/>
      <c r="N339" s="158"/>
      <c r="O339" s="158"/>
      <c r="P339" s="158"/>
      <c r="Q339" s="158"/>
      <c r="R339" s="159"/>
      <c r="S339" s="159"/>
      <c r="T339" s="159"/>
      <c r="U339" s="159"/>
      <c r="V339" s="159"/>
      <c r="W339" s="159"/>
      <c r="X339" s="159"/>
      <c r="Y339" s="149"/>
      <c r="Z339" s="149"/>
      <c r="AA339" s="149"/>
      <c r="AB339" s="149"/>
      <c r="AC339" s="149"/>
      <c r="AD339" s="149"/>
      <c r="AE339" s="149"/>
      <c r="AF339" s="149"/>
      <c r="AG339" s="149" t="s">
        <v>162</v>
      </c>
      <c r="AH339" s="149"/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outlineLevel="1" x14ac:dyDescent="0.2">
      <c r="A340" s="170">
        <v>123</v>
      </c>
      <c r="B340" s="171" t="s">
        <v>477</v>
      </c>
      <c r="C340" s="179" t="s">
        <v>478</v>
      </c>
      <c r="D340" s="172" t="s">
        <v>165</v>
      </c>
      <c r="E340" s="173">
        <v>1</v>
      </c>
      <c r="F340" s="174"/>
      <c r="G340" s="175">
        <f>ROUND(E340*F340,2)</f>
        <v>0</v>
      </c>
      <c r="H340" s="174"/>
      <c r="I340" s="175">
        <f>ROUND(E340*H340,2)</f>
        <v>0</v>
      </c>
      <c r="J340" s="174"/>
      <c r="K340" s="175">
        <f>ROUND(E340*J340,2)</f>
        <v>0</v>
      </c>
      <c r="L340" s="175">
        <v>21</v>
      </c>
      <c r="M340" s="175">
        <f>G340*(1+L340/100)</f>
        <v>0</v>
      </c>
      <c r="N340" s="173">
        <v>2E-3</v>
      </c>
      <c r="O340" s="173">
        <f>ROUND(E340*N340,2)</f>
        <v>0</v>
      </c>
      <c r="P340" s="173">
        <v>0</v>
      </c>
      <c r="Q340" s="173">
        <f>ROUND(E340*P340,2)</f>
        <v>0</v>
      </c>
      <c r="R340" s="175" t="s">
        <v>210</v>
      </c>
      <c r="S340" s="175" t="s">
        <v>155</v>
      </c>
      <c r="T340" s="176" t="s">
        <v>155</v>
      </c>
      <c r="U340" s="159">
        <v>0</v>
      </c>
      <c r="V340" s="159">
        <f>ROUND(E340*U340,2)</f>
        <v>0</v>
      </c>
      <c r="W340" s="159"/>
      <c r="X340" s="159" t="s">
        <v>211</v>
      </c>
      <c r="Y340" s="149"/>
      <c r="Z340" s="149"/>
      <c r="AA340" s="149"/>
      <c r="AB340" s="149"/>
      <c r="AC340" s="149"/>
      <c r="AD340" s="149"/>
      <c r="AE340" s="149"/>
      <c r="AF340" s="149"/>
      <c r="AG340" s="149" t="s">
        <v>212</v>
      </c>
      <c r="AH340" s="149"/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1" x14ac:dyDescent="0.2">
      <c r="A341" s="156"/>
      <c r="B341" s="157"/>
      <c r="C341" s="251"/>
      <c r="D341" s="252"/>
      <c r="E341" s="252"/>
      <c r="F341" s="252"/>
      <c r="G341" s="252"/>
      <c r="H341" s="159"/>
      <c r="I341" s="159"/>
      <c r="J341" s="159"/>
      <c r="K341" s="159"/>
      <c r="L341" s="159"/>
      <c r="M341" s="159"/>
      <c r="N341" s="158"/>
      <c r="O341" s="158"/>
      <c r="P341" s="158"/>
      <c r="Q341" s="158"/>
      <c r="R341" s="159"/>
      <c r="S341" s="159"/>
      <c r="T341" s="159"/>
      <c r="U341" s="159"/>
      <c r="V341" s="159"/>
      <c r="W341" s="159"/>
      <c r="X341" s="159"/>
      <c r="Y341" s="149"/>
      <c r="Z341" s="149"/>
      <c r="AA341" s="149"/>
      <c r="AB341" s="149"/>
      <c r="AC341" s="149"/>
      <c r="AD341" s="149"/>
      <c r="AE341" s="149"/>
      <c r="AF341" s="149"/>
      <c r="AG341" s="149" t="s">
        <v>162</v>
      </c>
      <c r="AH341" s="149"/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ht="22.5" outlineLevel="1" x14ac:dyDescent="0.2">
      <c r="A342" s="170">
        <v>124</v>
      </c>
      <c r="B342" s="171" t="s">
        <v>479</v>
      </c>
      <c r="C342" s="179" t="s">
        <v>480</v>
      </c>
      <c r="D342" s="172" t="s">
        <v>165</v>
      </c>
      <c r="E342" s="173">
        <v>1</v>
      </c>
      <c r="F342" s="174"/>
      <c r="G342" s="175">
        <f>ROUND(E342*F342,2)</f>
        <v>0</v>
      </c>
      <c r="H342" s="174"/>
      <c r="I342" s="175">
        <f>ROUND(E342*H342,2)</f>
        <v>0</v>
      </c>
      <c r="J342" s="174"/>
      <c r="K342" s="175">
        <f>ROUND(E342*J342,2)</f>
        <v>0</v>
      </c>
      <c r="L342" s="175">
        <v>21</v>
      </c>
      <c r="M342" s="175">
        <f>G342*(1+L342/100)</f>
        <v>0</v>
      </c>
      <c r="N342" s="173">
        <v>2E-3</v>
      </c>
      <c r="O342" s="173">
        <f>ROUND(E342*N342,2)</f>
        <v>0</v>
      </c>
      <c r="P342" s="173">
        <v>0</v>
      </c>
      <c r="Q342" s="173">
        <f>ROUND(E342*P342,2)</f>
        <v>0</v>
      </c>
      <c r="R342" s="175"/>
      <c r="S342" s="175" t="s">
        <v>222</v>
      </c>
      <c r="T342" s="176" t="s">
        <v>223</v>
      </c>
      <c r="U342" s="159">
        <v>0</v>
      </c>
      <c r="V342" s="159">
        <f>ROUND(E342*U342,2)</f>
        <v>0</v>
      </c>
      <c r="W342" s="159"/>
      <c r="X342" s="159" t="s">
        <v>211</v>
      </c>
      <c r="Y342" s="149"/>
      <c r="Z342" s="149"/>
      <c r="AA342" s="149"/>
      <c r="AB342" s="149"/>
      <c r="AC342" s="149"/>
      <c r="AD342" s="149"/>
      <c r="AE342" s="149"/>
      <c r="AF342" s="149"/>
      <c r="AG342" s="149" t="s">
        <v>212</v>
      </c>
      <c r="AH342" s="149"/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outlineLevel="1" x14ac:dyDescent="0.2">
      <c r="A343" s="156"/>
      <c r="B343" s="157"/>
      <c r="C343" s="251"/>
      <c r="D343" s="252"/>
      <c r="E343" s="252"/>
      <c r="F343" s="252"/>
      <c r="G343" s="252"/>
      <c r="H343" s="159"/>
      <c r="I343" s="159"/>
      <c r="J343" s="159"/>
      <c r="K343" s="159"/>
      <c r="L343" s="159"/>
      <c r="M343" s="159"/>
      <c r="N343" s="158"/>
      <c r="O343" s="158"/>
      <c r="P343" s="158"/>
      <c r="Q343" s="158"/>
      <c r="R343" s="159"/>
      <c r="S343" s="159"/>
      <c r="T343" s="159"/>
      <c r="U343" s="159"/>
      <c r="V343" s="159"/>
      <c r="W343" s="159"/>
      <c r="X343" s="159"/>
      <c r="Y343" s="149"/>
      <c r="Z343" s="149"/>
      <c r="AA343" s="149"/>
      <c r="AB343" s="149"/>
      <c r="AC343" s="149"/>
      <c r="AD343" s="149"/>
      <c r="AE343" s="149"/>
      <c r="AF343" s="149"/>
      <c r="AG343" s="149" t="s">
        <v>162</v>
      </c>
      <c r="AH343" s="149"/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1" x14ac:dyDescent="0.2">
      <c r="A344" s="170">
        <v>125</v>
      </c>
      <c r="B344" s="171" t="s">
        <v>481</v>
      </c>
      <c r="C344" s="179" t="s">
        <v>482</v>
      </c>
      <c r="D344" s="172" t="s">
        <v>165</v>
      </c>
      <c r="E344" s="173">
        <v>1</v>
      </c>
      <c r="F344" s="174"/>
      <c r="G344" s="175">
        <f>ROUND(E344*F344,2)</f>
        <v>0</v>
      </c>
      <c r="H344" s="174"/>
      <c r="I344" s="175">
        <f>ROUND(E344*H344,2)</f>
        <v>0</v>
      </c>
      <c r="J344" s="174"/>
      <c r="K344" s="175">
        <f>ROUND(E344*J344,2)</f>
        <v>0</v>
      </c>
      <c r="L344" s="175">
        <v>21</v>
      </c>
      <c r="M344" s="175">
        <f>G344*(1+L344/100)</f>
        <v>0</v>
      </c>
      <c r="N344" s="173">
        <v>2E-3</v>
      </c>
      <c r="O344" s="173">
        <f>ROUND(E344*N344,2)</f>
        <v>0</v>
      </c>
      <c r="P344" s="173">
        <v>0</v>
      </c>
      <c r="Q344" s="173">
        <f>ROUND(E344*P344,2)</f>
        <v>0</v>
      </c>
      <c r="R344" s="175"/>
      <c r="S344" s="175" t="s">
        <v>222</v>
      </c>
      <c r="T344" s="176" t="s">
        <v>223</v>
      </c>
      <c r="U344" s="159">
        <v>0</v>
      </c>
      <c r="V344" s="159">
        <f>ROUND(E344*U344,2)</f>
        <v>0</v>
      </c>
      <c r="W344" s="159"/>
      <c r="X344" s="159" t="s">
        <v>211</v>
      </c>
      <c r="Y344" s="149"/>
      <c r="Z344" s="149"/>
      <c r="AA344" s="149"/>
      <c r="AB344" s="149"/>
      <c r="AC344" s="149"/>
      <c r="AD344" s="149"/>
      <c r="AE344" s="149"/>
      <c r="AF344" s="149"/>
      <c r="AG344" s="149" t="s">
        <v>212</v>
      </c>
      <c r="AH344" s="149"/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outlineLevel="1" x14ac:dyDescent="0.2">
      <c r="A345" s="156"/>
      <c r="B345" s="157"/>
      <c r="C345" s="251"/>
      <c r="D345" s="252"/>
      <c r="E345" s="252"/>
      <c r="F345" s="252"/>
      <c r="G345" s="252"/>
      <c r="H345" s="159"/>
      <c r="I345" s="159"/>
      <c r="J345" s="159"/>
      <c r="K345" s="159"/>
      <c r="L345" s="159"/>
      <c r="M345" s="159"/>
      <c r="N345" s="158"/>
      <c r="O345" s="158"/>
      <c r="P345" s="158"/>
      <c r="Q345" s="158"/>
      <c r="R345" s="159"/>
      <c r="S345" s="159"/>
      <c r="T345" s="159"/>
      <c r="U345" s="159"/>
      <c r="V345" s="159"/>
      <c r="W345" s="159"/>
      <c r="X345" s="159"/>
      <c r="Y345" s="149"/>
      <c r="Z345" s="149"/>
      <c r="AA345" s="149"/>
      <c r="AB345" s="149"/>
      <c r="AC345" s="149"/>
      <c r="AD345" s="149"/>
      <c r="AE345" s="149"/>
      <c r="AF345" s="149"/>
      <c r="AG345" s="149" t="s">
        <v>162</v>
      </c>
      <c r="AH345" s="149"/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outlineLevel="1" x14ac:dyDescent="0.2">
      <c r="A346" s="170">
        <v>126</v>
      </c>
      <c r="B346" s="171" t="s">
        <v>483</v>
      </c>
      <c r="C346" s="179" t="s">
        <v>484</v>
      </c>
      <c r="D346" s="172" t="s">
        <v>165</v>
      </c>
      <c r="E346" s="173">
        <v>3</v>
      </c>
      <c r="F346" s="174"/>
      <c r="G346" s="175">
        <f>ROUND(E346*F346,2)</f>
        <v>0</v>
      </c>
      <c r="H346" s="174"/>
      <c r="I346" s="175">
        <f>ROUND(E346*H346,2)</f>
        <v>0</v>
      </c>
      <c r="J346" s="174"/>
      <c r="K346" s="175">
        <f>ROUND(E346*J346,2)</f>
        <v>0</v>
      </c>
      <c r="L346" s="175">
        <v>21</v>
      </c>
      <c r="M346" s="175">
        <f>G346*(1+L346/100)</f>
        <v>0</v>
      </c>
      <c r="N346" s="173">
        <v>2E-3</v>
      </c>
      <c r="O346" s="173">
        <f>ROUND(E346*N346,2)</f>
        <v>0.01</v>
      </c>
      <c r="P346" s="173">
        <v>0</v>
      </c>
      <c r="Q346" s="173">
        <f>ROUND(E346*P346,2)</f>
        <v>0</v>
      </c>
      <c r="R346" s="175"/>
      <c r="S346" s="175" t="s">
        <v>222</v>
      </c>
      <c r="T346" s="176" t="s">
        <v>223</v>
      </c>
      <c r="U346" s="159">
        <v>0</v>
      </c>
      <c r="V346" s="159">
        <f>ROUND(E346*U346,2)</f>
        <v>0</v>
      </c>
      <c r="W346" s="159"/>
      <c r="X346" s="159" t="s">
        <v>211</v>
      </c>
      <c r="Y346" s="149"/>
      <c r="Z346" s="149"/>
      <c r="AA346" s="149"/>
      <c r="AB346" s="149"/>
      <c r="AC346" s="149"/>
      <c r="AD346" s="149"/>
      <c r="AE346" s="149"/>
      <c r="AF346" s="149"/>
      <c r="AG346" s="149" t="s">
        <v>212</v>
      </c>
      <c r="AH346" s="149"/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1" x14ac:dyDescent="0.2">
      <c r="A347" s="156"/>
      <c r="B347" s="157"/>
      <c r="C347" s="251"/>
      <c r="D347" s="252"/>
      <c r="E347" s="252"/>
      <c r="F347" s="252"/>
      <c r="G347" s="252"/>
      <c r="H347" s="159"/>
      <c r="I347" s="159"/>
      <c r="J347" s="159"/>
      <c r="K347" s="159"/>
      <c r="L347" s="159"/>
      <c r="M347" s="159"/>
      <c r="N347" s="158"/>
      <c r="O347" s="158"/>
      <c r="P347" s="158"/>
      <c r="Q347" s="158"/>
      <c r="R347" s="159"/>
      <c r="S347" s="159"/>
      <c r="T347" s="159"/>
      <c r="U347" s="159"/>
      <c r="V347" s="159"/>
      <c r="W347" s="159"/>
      <c r="X347" s="159"/>
      <c r="Y347" s="149"/>
      <c r="Z347" s="149"/>
      <c r="AA347" s="149"/>
      <c r="AB347" s="149"/>
      <c r="AC347" s="149"/>
      <c r="AD347" s="149"/>
      <c r="AE347" s="149"/>
      <c r="AF347" s="149"/>
      <c r="AG347" s="149" t="s">
        <v>162</v>
      </c>
      <c r="AH347" s="149"/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ht="22.5" outlineLevel="1" x14ac:dyDescent="0.2">
      <c r="A348" s="170">
        <v>127</v>
      </c>
      <c r="B348" s="171" t="s">
        <v>485</v>
      </c>
      <c r="C348" s="179" t="s">
        <v>486</v>
      </c>
      <c r="D348" s="172" t="s">
        <v>165</v>
      </c>
      <c r="E348" s="173">
        <v>1</v>
      </c>
      <c r="F348" s="174"/>
      <c r="G348" s="175">
        <f>ROUND(E348*F348,2)</f>
        <v>0</v>
      </c>
      <c r="H348" s="174"/>
      <c r="I348" s="175">
        <f>ROUND(E348*H348,2)</f>
        <v>0</v>
      </c>
      <c r="J348" s="174"/>
      <c r="K348" s="175">
        <f>ROUND(E348*J348,2)</f>
        <v>0</v>
      </c>
      <c r="L348" s="175">
        <v>21</v>
      </c>
      <c r="M348" s="175">
        <f>G348*(1+L348/100)</f>
        <v>0</v>
      </c>
      <c r="N348" s="173">
        <v>2E-3</v>
      </c>
      <c r="O348" s="173">
        <f>ROUND(E348*N348,2)</f>
        <v>0</v>
      </c>
      <c r="P348" s="173">
        <v>0</v>
      </c>
      <c r="Q348" s="173">
        <f>ROUND(E348*P348,2)</f>
        <v>0</v>
      </c>
      <c r="R348" s="175"/>
      <c r="S348" s="175" t="s">
        <v>222</v>
      </c>
      <c r="T348" s="176" t="s">
        <v>223</v>
      </c>
      <c r="U348" s="159">
        <v>0</v>
      </c>
      <c r="V348" s="159">
        <f>ROUND(E348*U348,2)</f>
        <v>0</v>
      </c>
      <c r="W348" s="159"/>
      <c r="X348" s="159" t="s">
        <v>211</v>
      </c>
      <c r="Y348" s="149"/>
      <c r="Z348" s="149"/>
      <c r="AA348" s="149"/>
      <c r="AB348" s="149"/>
      <c r="AC348" s="149"/>
      <c r="AD348" s="149"/>
      <c r="AE348" s="149"/>
      <c r="AF348" s="149"/>
      <c r="AG348" s="149" t="s">
        <v>212</v>
      </c>
      <c r="AH348" s="149"/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outlineLevel="1" x14ac:dyDescent="0.2">
      <c r="A349" s="156"/>
      <c r="B349" s="157"/>
      <c r="C349" s="251"/>
      <c r="D349" s="252"/>
      <c r="E349" s="252"/>
      <c r="F349" s="252"/>
      <c r="G349" s="252"/>
      <c r="H349" s="159"/>
      <c r="I349" s="159"/>
      <c r="J349" s="159"/>
      <c r="K349" s="159"/>
      <c r="L349" s="159"/>
      <c r="M349" s="159"/>
      <c r="N349" s="158"/>
      <c r="O349" s="158"/>
      <c r="P349" s="158"/>
      <c r="Q349" s="158"/>
      <c r="R349" s="159"/>
      <c r="S349" s="159"/>
      <c r="T349" s="159"/>
      <c r="U349" s="159"/>
      <c r="V349" s="159"/>
      <c r="W349" s="159"/>
      <c r="X349" s="159"/>
      <c r="Y349" s="149"/>
      <c r="Z349" s="149"/>
      <c r="AA349" s="149"/>
      <c r="AB349" s="149"/>
      <c r="AC349" s="149"/>
      <c r="AD349" s="149"/>
      <c r="AE349" s="149"/>
      <c r="AF349" s="149"/>
      <c r="AG349" s="149" t="s">
        <v>162</v>
      </c>
      <c r="AH349" s="149"/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1" x14ac:dyDescent="0.2">
      <c r="A350" s="170">
        <v>128</v>
      </c>
      <c r="B350" s="171" t="s">
        <v>487</v>
      </c>
      <c r="C350" s="179" t="s">
        <v>488</v>
      </c>
      <c r="D350" s="172" t="s">
        <v>165</v>
      </c>
      <c r="E350" s="173">
        <v>6</v>
      </c>
      <c r="F350" s="174"/>
      <c r="G350" s="175">
        <f>ROUND(E350*F350,2)</f>
        <v>0</v>
      </c>
      <c r="H350" s="174"/>
      <c r="I350" s="175">
        <f>ROUND(E350*H350,2)</f>
        <v>0</v>
      </c>
      <c r="J350" s="174"/>
      <c r="K350" s="175">
        <f>ROUND(E350*J350,2)</f>
        <v>0</v>
      </c>
      <c r="L350" s="175">
        <v>21</v>
      </c>
      <c r="M350" s="175">
        <f>G350*(1+L350/100)</f>
        <v>0</v>
      </c>
      <c r="N350" s="173">
        <v>0</v>
      </c>
      <c r="O350" s="173">
        <f>ROUND(E350*N350,2)</f>
        <v>0</v>
      </c>
      <c r="P350" s="173">
        <v>0</v>
      </c>
      <c r="Q350" s="173">
        <f>ROUND(E350*P350,2)</f>
        <v>0</v>
      </c>
      <c r="R350" s="175" t="s">
        <v>266</v>
      </c>
      <c r="S350" s="175" t="s">
        <v>155</v>
      </c>
      <c r="T350" s="176" t="s">
        <v>155</v>
      </c>
      <c r="U350" s="159">
        <v>0.16500000000000001</v>
      </c>
      <c r="V350" s="159">
        <f>ROUND(E350*U350,2)</f>
        <v>0.99</v>
      </c>
      <c r="W350" s="159"/>
      <c r="X350" s="159" t="s">
        <v>156</v>
      </c>
      <c r="Y350" s="149"/>
      <c r="Z350" s="149"/>
      <c r="AA350" s="149"/>
      <c r="AB350" s="149"/>
      <c r="AC350" s="149"/>
      <c r="AD350" s="149"/>
      <c r="AE350" s="149"/>
      <c r="AF350" s="149"/>
      <c r="AG350" s="149" t="s">
        <v>157</v>
      </c>
      <c r="AH350" s="149"/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outlineLevel="1" x14ac:dyDescent="0.2">
      <c r="A351" s="156"/>
      <c r="B351" s="157"/>
      <c r="C351" s="180" t="s">
        <v>457</v>
      </c>
      <c r="D351" s="160"/>
      <c r="E351" s="161">
        <v>2</v>
      </c>
      <c r="F351" s="159"/>
      <c r="G351" s="159"/>
      <c r="H351" s="159"/>
      <c r="I351" s="159"/>
      <c r="J351" s="159"/>
      <c r="K351" s="159"/>
      <c r="L351" s="159"/>
      <c r="M351" s="159"/>
      <c r="N351" s="158"/>
      <c r="O351" s="158"/>
      <c r="P351" s="158"/>
      <c r="Q351" s="158"/>
      <c r="R351" s="159"/>
      <c r="S351" s="159"/>
      <c r="T351" s="159"/>
      <c r="U351" s="159"/>
      <c r="V351" s="159"/>
      <c r="W351" s="159"/>
      <c r="X351" s="159"/>
      <c r="Y351" s="149"/>
      <c r="Z351" s="149"/>
      <c r="AA351" s="149"/>
      <c r="AB351" s="149"/>
      <c r="AC351" s="149"/>
      <c r="AD351" s="149"/>
      <c r="AE351" s="149"/>
      <c r="AF351" s="149"/>
      <c r="AG351" s="149" t="s">
        <v>161</v>
      </c>
      <c r="AH351" s="149">
        <v>5</v>
      </c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1" x14ac:dyDescent="0.2">
      <c r="A352" s="156"/>
      <c r="B352" s="157"/>
      <c r="C352" s="180" t="s">
        <v>489</v>
      </c>
      <c r="D352" s="160"/>
      <c r="E352" s="161">
        <v>1</v>
      </c>
      <c r="F352" s="159"/>
      <c r="G352" s="159"/>
      <c r="H352" s="159"/>
      <c r="I352" s="159"/>
      <c r="J352" s="159"/>
      <c r="K352" s="159"/>
      <c r="L352" s="159"/>
      <c r="M352" s="159"/>
      <c r="N352" s="158"/>
      <c r="O352" s="158"/>
      <c r="P352" s="158"/>
      <c r="Q352" s="158"/>
      <c r="R352" s="159"/>
      <c r="S352" s="159"/>
      <c r="T352" s="159"/>
      <c r="U352" s="159"/>
      <c r="V352" s="159"/>
      <c r="W352" s="159"/>
      <c r="X352" s="159"/>
      <c r="Y352" s="149"/>
      <c r="Z352" s="149"/>
      <c r="AA352" s="149"/>
      <c r="AB352" s="149"/>
      <c r="AC352" s="149"/>
      <c r="AD352" s="149"/>
      <c r="AE352" s="149"/>
      <c r="AF352" s="149"/>
      <c r="AG352" s="149" t="s">
        <v>161</v>
      </c>
      <c r="AH352" s="149">
        <v>5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1" x14ac:dyDescent="0.2">
      <c r="A353" s="156"/>
      <c r="B353" s="157"/>
      <c r="C353" s="180" t="s">
        <v>490</v>
      </c>
      <c r="D353" s="160"/>
      <c r="E353" s="161">
        <v>1</v>
      </c>
      <c r="F353" s="159"/>
      <c r="G353" s="159"/>
      <c r="H353" s="159"/>
      <c r="I353" s="159"/>
      <c r="J353" s="159"/>
      <c r="K353" s="159"/>
      <c r="L353" s="159"/>
      <c r="M353" s="159"/>
      <c r="N353" s="158"/>
      <c r="O353" s="158"/>
      <c r="P353" s="158"/>
      <c r="Q353" s="158"/>
      <c r="R353" s="159"/>
      <c r="S353" s="159"/>
      <c r="T353" s="159"/>
      <c r="U353" s="159"/>
      <c r="V353" s="159"/>
      <c r="W353" s="159"/>
      <c r="X353" s="159"/>
      <c r="Y353" s="149"/>
      <c r="Z353" s="149"/>
      <c r="AA353" s="149"/>
      <c r="AB353" s="149"/>
      <c r="AC353" s="149"/>
      <c r="AD353" s="149"/>
      <c r="AE353" s="149"/>
      <c r="AF353" s="149"/>
      <c r="AG353" s="149" t="s">
        <v>161</v>
      </c>
      <c r="AH353" s="149">
        <v>5</v>
      </c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1" x14ac:dyDescent="0.2">
      <c r="A354" s="156"/>
      <c r="B354" s="157"/>
      <c r="C354" s="180" t="s">
        <v>491</v>
      </c>
      <c r="D354" s="160"/>
      <c r="E354" s="161">
        <v>1</v>
      </c>
      <c r="F354" s="159"/>
      <c r="G354" s="159"/>
      <c r="H354" s="159"/>
      <c r="I354" s="159"/>
      <c r="J354" s="159"/>
      <c r="K354" s="159"/>
      <c r="L354" s="159"/>
      <c r="M354" s="159"/>
      <c r="N354" s="158"/>
      <c r="O354" s="158"/>
      <c r="P354" s="158"/>
      <c r="Q354" s="158"/>
      <c r="R354" s="159"/>
      <c r="S354" s="159"/>
      <c r="T354" s="159"/>
      <c r="U354" s="159"/>
      <c r="V354" s="159"/>
      <c r="W354" s="159"/>
      <c r="X354" s="159"/>
      <c r="Y354" s="149"/>
      <c r="Z354" s="149"/>
      <c r="AA354" s="149"/>
      <c r="AB354" s="149"/>
      <c r="AC354" s="149"/>
      <c r="AD354" s="149"/>
      <c r="AE354" s="149"/>
      <c r="AF354" s="149"/>
      <c r="AG354" s="149" t="s">
        <v>161</v>
      </c>
      <c r="AH354" s="149">
        <v>5</v>
      </c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1" x14ac:dyDescent="0.2">
      <c r="A355" s="156"/>
      <c r="B355" s="157"/>
      <c r="C355" s="180" t="s">
        <v>492</v>
      </c>
      <c r="D355" s="160"/>
      <c r="E355" s="161">
        <v>1</v>
      </c>
      <c r="F355" s="159"/>
      <c r="G355" s="159"/>
      <c r="H355" s="159"/>
      <c r="I355" s="159"/>
      <c r="J355" s="159"/>
      <c r="K355" s="159"/>
      <c r="L355" s="159"/>
      <c r="M355" s="159"/>
      <c r="N355" s="158"/>
      <c r="O355" s="158"/>
      <c r="P355" s="158"/>
      <c r="Q355" s="158"/>
      <c r="R355" s="159"/>
      <c r="S355" s="159"/>
      <c r="T355" s="159"/>
      <c r="U355" s="159"/>
      <c r="V355" s="159"/>
      <c r="W355" s="159"/>
      <c r="X355" s="159"/>
      <c r="Y355" s="149"/>
      <c r="Z355" s="149"/>
      <c r="AA355" s="149"/>
      <c r="AB355" s="149"/>
      <c r="AC355" s="149"/>
      <c r="AD355" s="149"/>
      <c r="AE355" s="149"/>
      <c r="AF355" s="149"/>
      <c r="AG355" s="149" t="s">
        <v>161</v>
      </c>
      <c r="AH355" s="149">
        <v>5</v>
      </c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1" x14ac:dyDescent="0.2">
      <c r="A356" s="156"/>
      <c r="B356" s="157"/>
      <c r="C356" s="249"/>
      <c r="D356" s="250"/>
      <c r="E356" s="250"/>
      <c r="F356" s="250"/>
      <c r="G356" s="250"/>
      <c r="H356" s="159"/>
      <c r="I356" s="159"/>
      <c r="J356" s="159"/>
      <c r="K356" s="159"/>
      <c r="L356" s="159"/>
      <c r="M356" s="159"/>
      <c r="N356" s="158"/>
      <c r="O356" s="158"/>
      <c r="P356" s="158"/>
      <c r="Q356" s="158"/>
      <c r="R356" s="159"/>
      <c r="S356" s="159"/>
      <c r="T356" s="159"/>
      <c r="U356" s="159"/>
      <c r="V356" s="159"/>
      <c r="W356" s="159"/>
      <c r="X356" s="159"/>
      <c r="Y356" s="149"/>
      <c r="Z356" s="149"/>
      <c r="AA356" s="149"/>
      <c r="AB356" s="149"/>
      <c r="AC356" s="149"/>
      <c r="AD356" s="149"/>
      <c r="AE356" s="149"/>
      <c r="AF356" s="149"/>
      <c r="AG356" s="149" t="s">
        <v>162</v>
      </c>
      <c r="AH356" s="149"/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ht="22.5" outlineLevel="1" x14ac:dyDescent="0.2">
      <c r="A357" s="170">
        <v>129</v>
      </c>
      <c r="B357" s="171" t="s">
        <v>493</v>
      </c>
      <c r="C357" s="179" t="s">
        <v>494</v>
      </c>
      <c r="D357" s="172" t="s">
        <v>165</v>
      </c>
      <c r="E357" s="173">
        <v>1</v>
      </c>
      <c r="F357" s="174"/>
      <c r="G357" s="175">
        <f>ROUND(E357*F357,2)</f>
        <v>0</v>
      </c>
      <c r="H357" s="174"/>
      <c r="I357" s="175">
        <f>ROUND(E357*H357,2)</f>
        <v>0</v>
      </c>
      <c r="J357" s="174"/>
      <c r="K357" s="175">
        <f>ROUND(E357*J357,2)</f>
        <v>0</v>
      </c>
      <c r="L357" s="175">
        <v>21</v>
      </c>
      <c r="M357" s="175">
        <f>G357*(1+L357/100)</f>
        <v>0</v>
      </c>
      <c r="N357" s="173">
        <v>1.1E-4</v>
      </c>
      <c r="O357" s="173">
        <f>ROUND(E357*N357,2)</f>
        <v>0</v>
      </c>
      <c r="P357" s="173">
        <v>0</v>
      </c>
      <c r="Q357" s="173">
        <f>ROUND(E357*P357,2)</f>
        <v>0</v>
      </c>
      <c r="R357" s="175" t="s">
        <v>266</v>
      </c>
      <c r="S357" s="175" t="s">
        <v>155</v>
      </c>
      <c r="T357" s="176" t="s">
        <v>155</v>
      </c>
      <c r="U357" s="159">
        <v>0.16500000000000001</v>
      </c>
      <c r="V357" s="159">
        <f>ROUND(E357*U357,2)</f>
        <v>0.17</v>
      </c>
      <c r="W357" s="159"/>
      <c r="X357" s="159" t="s">
        <v>156</v>
      </c>
      <c r="Y357" s="149"/>
      <c r="Z357" s="149"/>
      <c r="AA357" s="149"/>
      <c r="AB357" s="149"/>
      <c r="AC357" s="149"/>
      <c r="AD357" s="149"/>
      <c r="AE357" s="149"/>
      <c r="AF357" s="149"/>
      <c r="AG357" s="149" t="s">
        <v>157</v>
      </c>
      <c r="AH357" s="149"/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outlineLevel="1" x14ac:dyDescent="0.2">
      <c r="A358" s="156"/>
      <c r="B358" s="157"/>
      <c r="C358" s="251"/>
      <c r="D358" s="252"/>
      <c r="E358" s="252"/>
      <c r="F358" s="252"/>
      <c r="G358" s="252"/>
      <c r="H358" s="159"/>
      <c r="I358" s="159"/>
      <c r="J358" s="159"/>
      <c r="K358" s="159"/>
      <c r="L358" s="159"/>
      <c r="M358" s="159"/>
      <c r="N358" s="158"/>
      <c r="O358" s="158"/>
      <c r="P358" s="158"/>
      <c r="Q358" s="158"/>
      <c r="R358" s="159"/>
      <c r="S358" s="159"/>
      <c r="T358" s="159"/>
      <c r="U358" s="159"/>
      <c r="V358" s="159"/>
      <c r="W358" s="159"/>
      <c r="X358" s="159"/>
      <c r="Y358" s="149"/>
      <c r="Z358" s="149"/>
      <c r="AA358" s="149"/>
      <c r="AB358" s="149"/>
      <c r="AC358" s="149"/>
      <c r="AD358" s="149"/>
      <c r="AE358" s="149"/>
      <c r="AF358" s="149"/>
      <c r="AG358" s="149" t="s">
        <v>162</v>
      </c>
      <c r="AH358" s="149"/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outlineLevel="1" x14ac:dyDescent="0.2">
      <c r="A359" s="170">
        <v>130</v>
      </c>
      <c r="B359" s="171" t="s">
        <v>495</v>
      </c>
      <c r="C359" s="179" t="s">
        <v>339</v>
      </c>
      <c r="D359" s="172" t="s">
        <v>265</v>
      </c>
      <c r="E359" s="173">
        <v>1</v>
      </c>
      <c r="F359" s="174"/>
      <c r="G359" s="175">
        <f>ROUND(E359*F359,2)</f>
        <v>0</v>
      </c>
      <c r="H359" s="174"/>
      <c r="I359" s="175">
        <f>ROUND(E359*H359,2)</f>
        <v>0</v>
      </c>
      <c r="J359" s="174"/>
      <c r="K359" s="175">
        <f>ROUND(E359*J359,2)</f>
        <v>0</v>
      </c>
      <c r="L359" s="175">
        <v>21</v>
      </c>
      <c r="M359" s="175">
        <f>G359*(1+L359/100)</f>
        <v>0</v>
      </c>
      <c r="N359" s="173">
        <v>2.9E-4</v>
      </c>
      <c r="O359" s="173">
        <f>ROUND(E359*N359,2)</f>
        <v>0</v>
      </c>
      <c r="P359" s="173">
        <v>0</v>
      </c>
      <c r="Q359" s="173">
        <f>ROUND(E359*P359,2)</f>
        <v>0</v>
      </c>
      <c r="R359" s="175"/>
      <c r="S359" s="175" t="s">
        <v>222</v>
      </c>
      <c r="T359" s="176" t="s">
        <v>223</v>
      </c>
      <c r="U359" s="159">
        <v>0</v>
      </c>
      <c r="V359" s="159">
        <f>ROUND(E359*U359,2)</f>
        <v>0</v>
      </c>
      <c r="W359" s="159"/>
      <c r="X359" s="159" t="s">
        <v>211</v>
      </c>
      <c r="Y359" s="149"/>
      <c r="Z359" s="149"/>
      <c r="AA359" s="149"/>
      <c r="AB359" s="149"/>
      <c r="AC359" s="149"/>
      <c r="AD359" s="149"/>
      <c r="AE359" s="149"/>
      <c r="AF359" s="149"/>
      <c r="AG359" s="149" t="s">
        <v>212</v>
      </c>
      <c r="AH359" s="149"/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1" x14ac:dyDescent="0.2">
      <c r="A360" s="156"/>
      <c r="B360" s="157"/>
      <c r="C360" s="253" t="s">
        <v>340</v>
      </c>
      <c r="D360" s="254"/>
      <c r="E360" s="254"/>
      <c r="F360" s="254"/>
      <c r="G360" s="254"/>
      <c r="H360" s="159"/>
      <c r="I360" s="159"/>
      <c r="J360" s="159"/>
      <c r="K360" s="159"/>
      <c r="L360" s="159"/>
      <c r="M360" s="159"/>
      <c r="N360" s="158"/>
      <c r="O360" s="158"/>
      <c r="P360" s="158"/>
      <c r="Q360" s="158"/>
      <c r="R360" s="159"/>
      <c r="S360" s="159"/>
      <c r="T360" s="159"/>
      <c r="U360" s="159"/>
      <c r="V360" s="159"/>
      <c r="W360" s="159"/>
      <c r="X360" s="159"/>
      <c r="Y360" s="149"/>
      <c r="Z360" s="149"/>
      <c r="AA360" s="149"/>
      <c r="AB360" s="149"/>
      <c r="AC360" s="149"/>
      <c r="AD360" s="149"/>
      <c r="AE360" s="149"/>
      <c r="AF360" s="149"/>
      <c r="AG360" s="149" t="s">
        <v>286</v>
      </c>
      <c r="AH360" s="149"/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1" x14ac:dyDescent="0.2">
      <c r="A361" s="156"/>
      <c r="B361" s="157"/>
      <c r="C361" s="249"/>
      <c r="D361" s="250"/>
      <c r="E361" s="250"/>
      <c r="F361" s="250"/>
      <c r="G361" s="250"/>
      <c r="H361" s="159"/>
      <c r="I361" s="159"/>
      <c r="J361" s="159"/>
      <c r="K361" s="159"/>
      <c r="L361" s="159"/>
      <c r="M361" s="159"/>
      <c r="N361" s="158"/>
      <c r="O361" s="158"/>
      <c r="P361" s="158"/>
      <c r="Q361" s="158"/>
      <c r="R361" s="159"/>
      <c r="S361" s="159"/>
      <c r="T361" s="159"/>
      <c r="U361" s="159"/>
      <c r="V361" s="159"/>
      <c r="W361" s="159"/>
      <c r="X361" s="159"/>
      <c r="Y361" s="149"/>
      <c r="Z361" s="149"/>
      <c r="AA361" s="149"/>
      <c r="AB361" s="149"/>
      <c r="AC361" s="149"/>
      <c r="AD361" s="149"/>
      <c r="AE361" s="149"/>
      <c r="AF361" s="149"/>
      <c r="AG361" s="149" t="s">
        <v>162</v>
      </c>
      <c r="AH361" s="149"/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outlineLevel="1" x14ac:dyDescent="0.2">
      <c r="A362" s="170">
        <v>131</v>
      </c>
      <c r="B362" s="171" t="s">
        <v>496</v>
      </c>
      <c r="C362" s="179" t="s">
        <v>497</v>
      </c>
      <c r="D362" s="172" t="s">
        <v>190</v>
      </c>
      <c r="E362" s="173">
        <v>3.0269999999999998E-2</v>
      </c>
      <c r="F362" s="174"/>
      <c r="G362" s="175">
        <f>ROUND(E362*F362,2)</f>
        <v>0</v>
      </c>
      <c r="H362" s="174"/>
      <c r="I362" s="175">
        <f>ROUND(E362*H362,2)</f>
        <v>0</v>
      </c>
      <c r="J362" s="174"/>
      <c r="K362" s="175">
        <f>ROUND(E362*J362,2)</f>
        <v>0</v>
      </c>
      <c r="L362" s="175">
        <v>21</v>
      </c>
      <c r="M362" s="175">
        <f>G362*(1+L362/100)</f>
        <v>0</v>
      </c>
      <c r="N362" s="173">
        <v>0</v>
      </c>
      <c r="O362" s="173">
        <f>ROUND(E362*N362,2)</f>
        <v>0</v>
      </c>
      <c r="P362" s="173">
        <v>0</v>
      </c>
      <c r="Q362" s="173">
        <f>ROUND(E362*P362,2)</f>
        <v>0</v>
      </c>
      <c r="R362" s="175" t="s">
        <v>266</v>
      </c>
      <c r="S362" s="175" t="s">
        <v>155</v>
      </c>
      <c r="T362" s="176" t="s">
        <v>155</v>
      </c>
      <c r="U362" s="159">
        <v>2.5750000000000002</v>
      </c>
      <c r="V362" s="159">
        <f>ROUND(E362*U362,2)</f>
        <v>0.08</v>
      </c>
      <c r="W362" s="159"/>
      <c r="X362" s="159" t="s">
        <v>191</v>
      </c>
      <c r="Y362" s="149"/>
      <c r="Z362" s="149"/>
      <c r="AA362" s="149"/>
      <c r="AB362" s="149"/>
      <c r="AC362" s="149"/>
      <c r="AD362" s="149"/>
      <c r="AE362" s="149"/>
      <c r="AF362" s="149"/>
      <c r="AG362" s="149" t="s">
        <v>192</v>
      </c>
      <c r="AH362" s="149"/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outlineLevel="1" x14ac:dyDescent="0.2">
      <c r="A363" s="156"/>
      <c r="B363" s="157"/>
      <c r="C363" s="251"/>
      <c r="D363" s="252"/>
      <c r="E363" s="252"/>
      <c r="F363" s="252"/>
      <c r="G363" s="252"/>
      <c r="H363" s="159"/>
      <c r="I363" s="159"/>
      <c r="J363" s="159"/>
      <c r="K363" s="159"/>
      <c r="L363" s="159"/>
      <c r="M363" s="159"/>
      <c r="N363" s="158"/>
      <c r="O363" s="158"/>
      <c r="P363" s="158"/>
      <c r="Q363" s="158"/>
      <c r="R363" s="159"/>
      <c r="S363" s="159"/>
      <c r="T363" s="159"/>
      <c r="U363" s="159"/>
      <c r="V363" s="159"/>
      <c r="W363" s="159"/>
      <c r="X363" s="159"/>
      <c r="Y363" s="149"/>
      <c r="Z363" s="149"/>
      <c r="AA363" s="149"/>
      <c r="AB363" s="149"/>
      <c r="AC363" s="149"/>
      <c r="AD363" s="149"/>
      <c r="AE363" s="149"/>
      <c r="AF363" s="149"/>
      <c r="AG363" s="149" t="s">
        <v>162</v>
      </c>
      <c r="AH363" s="149"/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x14ac:dyDescent="0.2">
      <c r="A364" s="163" t="s">
        <v>149</v>
      </c>
      <c r="B364" s="164" t="s">
        <v>106</v>
      </c>
      <c r="C364" s="178" t="s">
        <v>107</v>
      </c>
      <c r="D364" s="165"/>
      <c r="E364" s="166"/>
      <c r="F364" s="167"/>
      <c r="G364" s="167">
        <f>SUMIF(AG365:AG370,"&lt;&gt;NOR",G365:G370)</f>
        <v>0</v>
      </c>
      <c r="H364" s="167"/>
      <c r="I364" s="167">
        <f>SUM(I365:I370)</f>
        <v>0</v>
      </c>
      <c r="J364" s="167"/>
      <c r="K364" s="167">
        <f>SUM(K365:K370)</f>
        <v>0</v>
      </c>
      <c r="L364" s="167"/>
      <c r="M364" s="167">
        <f>SUM(M365:M370)</f>
        <v>0</v>
      </c>
      <c r="N364" s="166"/>
      <c r="O364" s="166">
        <f>SUM(O365:O370)</f>
        <v>0</v>
      </c>
      <c r="P364" s="166"/>
      <c r="Q364" s="166">
        <f>SUM(Q365:Q370)</f>
        <v>0</v>
      </c>
      <c r="R364" s="167"/>
      <c r="S364" s="167"/>
      <c r="T364" s="168"/>
      <c r="U364" s="162"/>
      <c r="V364" s="162">
        <f>SUM(V365:V370)</f>
        <v>0.14000000000000001</v>
      </c>
      <c r="W364" s="162"/>
      <c r="X364" s="162"/>
      <c r="AG364" t="s">
        <v>150</v>
      </c>
    </row>
    <row r="365" spans="1:60" outlineLevel="1" x14ac:dyDescent="0.2">
      <c r="A365" s="170">
        <v>132</v>
      </c>
      <c r="B365" s="171" t="s">
        <v>498</v>
      </c>
      <c r="C365" s="179" t="s">
        <v>499</v>
      </c>
      <c r="D365" s="172" t="s">
        <v>265</v>
      </c>
      <c r="E365" s="173">
        <v>1</v>
      </c>
      <c r="F365" s="174"/>
      <c r="G365" s="175">
        <f>ROUND(E365*F365,2)</f>
        <v>0</v>
      </c>
      <c r="H365" s="174"/>
      <c r="I365" s="175">
        <f>ROUND(E365*H365,2)</f>
        <v>0</v>
      </c>
      <c r="J365" s="174"/>
      <c r="K365" s="175">
        <f>ROUND(E365*J365,2)</f>
        <v>0</v>
      </c>
      <c r="L365" s="175">
        <v>21</v>
      </c>
      <c r="M365" s="175">
        <f>G365*(1+L365/100)</f>
        <v>0</v>
      </c>
      <c r="N365" s="173">
        <v>0</v>
      </c>
      <c r="O365" s="173">
        <f>ROUND(E365*N365,2)</f>
        <v>0</v>
      </c>
      <c r="P365" s="173">
        <v>0</v>
      </c>
      <c r="Q365" s="173">
        <f>ROUND(E365*P365,2)</f>
        <v>0</v>
      </c>
      <c r="R365" s="175"/>
      <c r="S365" s="175" t="s">
        <v>222</v>
      </c>
      <c r="T365" s="176" t="s">
        <v>223</v>
      </c>
      <c r="U365" s="159">
        <v>5.1999999999999998E-2</v>
      </c>
      <c r="V365" s="159">
        <f>ROUND(E365*U365,2)</f>
        <v>0.05</v>
      </c>
      <c r="W365" s="159"/>
      <c r="X365" s="159" t="s">
        <v>156</v>
      </c>
      <c r="Y365" s="149"/>
      <c r="Z365" s="149"/>
      <c r="AA365" s="149"/>
      <c r="AB365" s="149"/>
      <c r="AC365" s="149"/>
      <c r="AD365" s="149"/>
      <c r="AE365" s="149"/>
      <c r="AF365" s="149"/>
      <c r="AG365" s="149" t="s">
        <v>157</v>
      </c>
      <c r="AH365" s="149"/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outlineLevel="1" x14ac:dyDescent="0.2">
      <c r="A366" s="156"/>
      <c r="B366" s="157"/>
      <c r="C366" s="251"/>
      <c r="D366" s="252"/>
      <c r="E366" s="252"/>
      <c r="F366" s="252"/>
      <c r="G366" s="252"/>
      <c r="H366" s="159"/>
      <c r="I366" s="159"/>
      <c r="J366" s="159"/>
      <c r="K366" s="159"/>
      <c r="L366" s="159"/>
      <c r="M366" s="159"/>
      <c r="N366" s="158"/>
      <c r="O366" s="158"/>
      <c r="P366" s="158"/>
      <c r="Q366" s="158"/>
      <c r="R366" s="159"/>
      <c r="S366" s="159"/>
      <c r="T366" s="159"/>
      <c r="U366" s="159"/>
      <c r="V366" s="159"/>
      <c r="W366" s="159"/>
      <c r="X366" s="159"/>
      <c r="Y366" s="149"/>
      <c r="Z366" s="149"/>
      <c r="AA366" s="149"/>
      <c r="AB366" s="149"/>
      <c r="AC366" s="149"/>
      <c r="AD366" s="149"/>
      <c r="AE366" s="149"/>
      <c r="AF366" s="149"/>
      <c r="AG366" s="149" t="s">
        <v>162</v>
      </c>
      <c r="AH366" s="149"/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ht="33.75" outlineLevel="1" x14ac:dyDescent="0.2">
      <c r="A367" s="170">
        <v>133</v>
      </c>
      <c r="B367" s="171" t="s">
        <v>500</v>
      </c>
      <c r="C367" s="179" t="s">
        <v>501</v>
      </c>
      <c r="D367" s="172" t="s">
        <v>265</v>
      </c>
      <c r="E367" s="173">
        <v>1</v>
      </c>
      <c r="F367" s="174"/>
      <c r="G367" s="175">
        <f>ROUND(E367*F367,2)</f>
        <v>0</v>
      </c>
      <c r="H367" s="174"/>
      <c r="I367" s="175">
        <f>ROUND(E367*H367,2)</f>
        <v>0</v>
      </c>
      <c r="J367" s="174"/>
      <c r="K367" s="175">
        <f>ROUND(E367*J367,2)</f>
        <v>0</v>
      </c>
      <c r="L367" s="175">
        <v>21</v>
      </c>
      <c r="M367" s="175">
        <f>G367*(1+L367/100)</f>
        <v>0</v>
      </c>
      <c r="N367" s="173">
        <v>0</v>
      </c>
      <c r="O367" s="173">
        <f>ROUND(E367*N367,2)</f>
        <v>0</v>
      </c>
      <c r="P367" s="173">
        <v>0</v>
      </c>
      <c r="Q367" s="173">
        <f>ROUND(E367*P367,2)</f>
        <v>0</v>
      </c>
      <c r="R367" s="175" t="s">
        <v>266</v>
      </c>
      <c r="S367" s="175" t="s">
        <v>155</v>
      </c>
      <c r="T367" s="176" t="s">
        <v>223</v>
      </c>
      <c r="U367" s="159">
        <v>3.1E-2</v>
      </c>
      <c r="V367" s="159">
        <f>ROUND(E367*U367,2)</f>
        <v>0.03</v>
      </c>
      <c r="W367" s="159"/>
      <c r="X367" s="159" t="s">
        <v>156</v>
      </c>
      <c r="Y367" s="149"/>
      <c r="Z367" s="149"/>
      <c r="AA367" s="149"/>
      <c r="AB367" s="149"/>
      <c r="AC367" s="149"/>
      <c r="AD367" s="149"/>
      <c r="AE367" s="149"/>
      <c r="AF367" s="149"/>
      <c r="AG367" s="149" t="s">
        <v>157</v>
      </c>
      <c r="AH367" s="149"/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1" x14ac:dyDescent="0.2">
      <c r="A368" s="156"/>
      <c r="B368" s="157"/>
      <c r="C368" s="251"/>
      <c r="D368" s="252"/>
      <c r="E368" s="252"/>
      <c r="F368" s="252"/>
      <c r="G368" s="252"/>
      <c r="H368" s="159"/>
      <c r="I368" s="159"/>
      <c r="J368" s="159"/>
      <c r="K368" s="159"/>
      <c r="L368" s="159"/>
      <c r="M368" s="159"/>
      <c r="N368" s="158"/>
      <c r="O368" s="158"/>
      <c r="P368" s="158"/>
      <c r="Q368" s="158"/>
      <c r="R368" s="159"/>
      <c r="S368" s="159"/>
      <c r="T368" s="159"/>
      <c r="U368" s="159"/>
      <c r="V368" s="159"/>
      <c r="W368" s="159"/>
      <c r="X368" s="159"/>
      <c r="Y368" s="149"/>
      <c r="Z368" s="149"/>
      <c r="AA368" s="149"/>
      <c r="AB368" s="149"/>
      <c r="AC368" s="149"/>
      <c r="AD368" s="149"/>
      <c r="AE368" s="149"/>
      <c r="AF368" s="149"/>
      <c r="AG368" s="149" t="s">
        <v>162</v>
      </c>
      <c r="AH368" s="149"/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ht="22.5" outlineLevel="1" x14ac:dyDescent="0.2">
      <c r="A369" s="170">
        <v>134</v>
      </c>
      <c r="B369" s="171" t="s">
        <v>502</v>
      </c>
      <c r="C369" s="179" t="s">
        <v>503</v>
      </c>
      <c r="D369" s="172" t="s">
        <v>265</v>
      </c>
      <c r="E369" s="173">
        <v>1</v>
      </c>
      <c r="F369" s="174"/>
      <c r="G369" s="175">
        <f>ROUND(E369*F369,2)</f>
        <v>0</v>
      </c>
      <c r="H369" s="174"/>
      <c r="I369" s="175">
        <f>ROUND(E369*H369,2)</f>
        <v>0</v>
      </c>
      <c r="J369" s="174"/>
      <c r="K369" s="175">
        <f>ROUND(E369*J369,2)</f>
        <v>0</v>
      </c>
      <c r="L369" s="175">
        <v>21</v>
      </c>
      <c r="M369" s="175">
        <f>G369*(1+L369/100)</f>
        <v>0</v>
      </c>
      <c r="N369" s="173">
        <v>0</v>
      </c>
      <c r="O369" s="173">
        <f>ROUND(E369*N369,2)</f>
        <v>0</v>
      </c>
      <c r="P369" s="173">
        <v>0</v>
      </c>
      <c r="Q369" s="173">
        <f>ROUND(E369*P369,2)</f>
        <v>0</v>
      </c>
      <c r="R369" s="175" t="s">
        <v>266</v>
      </c>
      <c r="S369" s="175" t="s">
        <v>155</v>
      </c>
      <c r="T369" s="176" t="s">
        <v>223</v>
      </c>
      <c r="U369" s="159">
        <v>6.2E-2</v>
      </c>
      <c r="V369" s="159">
        <f>ROUND(E369*U369,2)</f>
        <v>0.06</v>
      </c>
      <c r="W369" s="159"/>
      <c r="X369" s="159" t="s">
        <v>156</v>
      </c>
      <c r="Y369" s="149"/>
      <c r="Z369" s="149"/>
      <c r="AA369" s="149"/>
      <c r="AB369" s="149"/>
      <c r="AC369" s="149"/>
      <c r="AD369" s="149"/>
      <c r="AE369" s="149"/>
      <c r="AF369" s="149"/>
      <c r="AG369" s="149" t="s">
        <v>157</v>
      </c>
      <c r="AH369" s="149"/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1" x14ac:dyDescent="0.2">
      <c r="A370" s="156"/>
      <c r="B370" s="157"/>
      <c r="C370" s="251"/>
      <c r="D370" s="252"/>
      <c r="E370" s="252"/>
      <c r="F370" s="252"/>
      <c r="G370" s="252"/>
      <c r="H370" s="159"/>
      <c r="I370" s="159"/>
      <c r="J370" s="159"/>
      <c r="K370" s="159"/>
      <c r="L370" s="159"/>
      <c r="M370" s="159"/>
      <c r="N370" s="158"/>
      <c r="O370" s="158"/>
      <c r="P370" s="158"/>
      <c r="Q370" s="158"/>
      <c r="R370" s="159"/>
      <c r="S370" s="159"/>
      <c r="T370" s="159"/>
      <c r="U370" s="159"/>
      <c r="V370" s="159"/>
      <c r="W370" s="159"/>
      <c r="X370" s="159"/>
      <c r="Y370" s="149"/>
      <c r="Z370" s="149"/>
      <c r="AA370" s="149"/>
      <c r="AB370" s="149"/>
      <c r="AC370" s="149"/>
      <c r="AD370" s="149"/>
      <c r="AE370" s="149"/>
      <c r="AF370" s="149"/>
      <c r="AG370" s="149" t="s">
        <v>162</v>
      </c>
      <c r="AH370" s="149"/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x14ac:dyDescent="0.2">
      <c r="A371" s="163" t="s">
        <v>149</v>
      </c>
      <c r="B371" s="164" t="s">
        <v>108</v>
      </c>
      <c r="C371" s="178" t="s">
        <v>109</v>
      </c>
      <c r="D371" s="165"/>
      <c r="E371" s="166"/>
      <c r="F371" s="167"/>
      <c r="G371" s="167">
        <f>SUMIF(AG372:AG384,"&lt;&gt;NOR",G372:G384)</f>
        <v>0</v>
      </c>
      <c r="H371" s="167"/>
      <c r="I371" s="167">
        <f>SUM(I372:I384)</f>
        <v>0</v>
      </c>
      <c r="J371" s="167"/>
      <c r="K371" s="167">
        <f>SUM(K372:K384)</f>
        <v>0</v>
      </c>
      <c r="L371" s="167"/>
      <c r="M371" s="167">
        <f>SUM(M372:M384)</f>
        <v>0</v>
      </c>
      <c r="N371" s="166"/>
      <c r="O371" s="166">
        <f>SUM(O372:O384)</f>
        <v>0.02</v>
      </c>
      <c r="P371" s="166"/>
      <c r="Q371" s="166">
        <f>SUM(Q372:Q384)</f>
        <v>0</v>
      </c>
      <c r="R371" s="167"/>
      <c r="S371" s="167"/>
      <c r="T371" s="168"/>
      <c r="U371" s="162"/>
      <c r="V371" s="162">
        <f>SUM(V372:V384)</f>
        <v>14.290000000000001</v>
      </c>
      <c r="W371" s="162"/>
      <c r="X371" s="162"/>
      <c r="AG371" t="s">
        <v>150</v>
      </c>
    </row>
    <row r="372" spans="1:60" ht="22.5" outlineLevel="1" x14ac:dyDescent="0.2">
      <c r="A372" s="170">
        <v>135</v>
      </c>
      <c r="B372" s="171" t="s">
        <v>326</v>
      </c>
      <c r="C372" s="179" t="s">
        <v>327</v>
      </c>
      <c r="D372" s="172" t="s">
        <v>328</v>
      </c>
      <c r="E372" s="173">
        <v>30</v>
      </c>
      <c r="F372" s="174"/>
      <c r="G372" s="175">
        <f>ROUND(E372*F372,2)</f>
        <v>0</v>
      </c>
      <c r="H372" s="174"/>
      <c r="I372" s="175">
        <f>ROUND(E372*H372,2)</f>
        <v>0</v>
      </c>
      <c r="J372" s="174"/>
      <c r="K372" s="175">
        <f>ROUND(E372*J372,2)</f>
        <v>0</v>
      </c>
      <c r="L372" s="175">
        <v>21</v>
      </c>
      <c r="M372" s="175">
        <f>G372*(1+L372/100)</f>
        <v>0</v>
      </c>
      <c r="N372" s="173">
        <v>2.9999999999999997E-4</v>
      </c>
      <c r="O372" s="173">
        <f>ROUND(E372*N372,2)</f>
        <v>0.01</v>
      </c>
      <c r="P372" s="173">
        <v>0</v>
      </c>
      <c r="Q372" s="173">
        <f>ROUND(E372*P372,2)</f>
        <v>0</v>
      </c>
      <c r="R372" s="175" t="s">
        <v>329</v>
      </c>
      <c r="S372" s="175" t="s">
        <v>155</v>
      </c>
      <c r="T372" s="176" t="s">
        <v>155</v>
      </c>
      <c r="U372" s="159">
        <v>0.219</v>
      </c>
      <c r="V372" s="159">
        <f>ROUND(E372*U372,2)</f>
        <v>6.57</v>
      </c>
      <c r="W372" s="159"/>
      <c r="X372" s="159" t="s">
        <v>156</v>
      </c>
      <c r="Y372" s="149"/>
      <c r="Z372" s="149"/>
      <c r="AA372" s="149"/>
      <c r="AB372" s="149"/>
      <c r="AC372" s="149"/>
      <c r="AD372" s="149"/>
      <c r="AE372" s="149"/>
      <c r="AF372" s="149"/>
      <c r="AG372" s="149" t="s">
        <v>157</v>
      </c>
      <c r="AH372" s="149"/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1" x14ac:dyDescent="0.2">
      <c r="A373" s="156"/>
      <c r="B373" s="157"/>
      <c r="C373" s="251"/>
      <c r="D373" s="252"/>
      <c r="E373" s="252"/>
      <c r="F373" s="252"/>
      <c r="G373" s="252"/>
      <c r="H373" s="159"/>
      <c r="I373" s="159"/>
      <c r="J373" s="159"/>
      <c r="K373" s="159"/>
      <c r="L373" s="159"/>
      <c r="M373" s="159"/>
      <c r="N373" s="158"/>
      <c r="O373" s="158"/>
      <c r="P373" s="158"/>
      <c r="Q373" s="158"/>
      <c r="R373" s="159"/>
      <c r="S373" s="159"/>
      <c r="T373" s="159"/>
      <c r="U373" s="159"/>
      <c r="V373" s="159"/>
      <c r="W373" s="159"/>
      <c r="X373" s="159"/>
      <c r="Y373" s="149"/>
      <c r="Z373" s="149"/>
      <c r="AA373" s="149"/>
      <c r="AB373" s="149"/>
      <c r="AC373" s="149"/>
      <c r="AD373" s="149"/>
      <c r="AE373" s="149"/>
      <c r="AF373" s="149"/>
      <c r="AG373" s="149" t="s">
        <v>162</v>
      </c>
      <c r="AH373" s="149"/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ht="22.5" outlineLevel="1" x14ac:dyDescent="0.2">
      <c r="A374" s="170">
        <v>136</v>
      </c>
      <c r="B374" s="171" t="s">
        <v>504</v>
      </c>
      <c r="C374" s="179" t="s">
        <v>505</v>
      </c>
      <c r="D374" s="172" t="s">
        <v>328</v>
      </c>
      <c r="E374" s="173">
        <v>6</v>
      </c>
      <c r="F374" s="174"/>
      <c r="G374" s="175">
        <f>ROUND(E374*F374,2)</f>
        <v>0</v>
      </c>
      <c r="H374" s="174"/>
      <c r="I374" s="175">
        <f>ROUND(E374*H374,2)</f>
        <v>0</v>
      </c>
      <c r="J374" s="174"/>
      <c r="K374" s="175">
        <f>ROUND(E374*J374,2)</f>
        <v>0</v>
      </c>
      <c r="L374" s="175">
        <v>21</v>
      </c>
      <c r="M374" s="175">
        <f>G374*(1+L374/100)</f>
        <v>0</v>
      </c>
      <c r="N374" s="173">
        <v>2.9999999999999997E-4</v>
      </c>
      <c r="O374" s="173">
        <f>ROUND(E374*N374,2)</f>
        <v>0</v>
      </c>
      <c r="P374" s="173">
        <v>0</v>
      </c>
      <c r="Q374" s="173">
        <f>ROUND(E374*P374,2)</f>
        <v>0</v>
      </c>
      <c r="R374" s="175" t="s">
        <v>329</v>
      </c>
      <c r="S374" s="175" t="s">
        <v>155</v>
      </c>
      <c r="T374" s="176" t="s">
        <v>155</v>
      </c>
      <c r="U374" s="159">
        <v>0.219</v>
      </c>
      <c r="V374" s="159">
        <f>ROUND(E374*U374,2)</f>
        <v>1.31</v>
      </c>
      <c r="W374" s="159"/>
      <c r="X374" s="159" t="s">
        <v>156</v>
      </c>
      <c r="Y374" s="149"/>
      <c r="Z374" s="149"/>
      <c r="AA374" s="149"/>
      <c r="AB374" s="149"/>
      <c r="AC374" s="149"/>
      <c r="AD374" s="149"/>
      <c r="AE374" s="149"/>
      <c r="AF374" s="149"/>
      <c r="AG374" s="149" t="s">
        <v>157</v>
      </c>
      <c r="AH374" s="149"/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1" x14ac:dyDescent="0.2">
      <c r="A375" s="156"/>
      <c r="B375" s="157"/>
      <c r="C375" s="251"/>
      <c r="D375" s="252"/>
      <c r="E375" s="252"/>
      <c r="F375" s="252"/>
      <c r="G375" s="252"/>
      <c r="H375" s="159"/>
      <c r="I375" s="159"/>
      <c r="J375" s="159"/>
      <c r="K375" s="159"/>
      <c r="L375" s="159"/>
      <c r="M375" s="159"/>
      <c r="N375" s="158"/>
      <c r="O375" s="158"/>
      <c r="P375" s="158"/>
      <c r="Q375" s="158"/>
      <c r="R375" s="159"/>
      <c r="S375" s="159"/>
      <c r="T375" s="159"/>
      <c r="U375" s="159"/>
      <c r="V375" s="159"/>
      <c r="W375" s="159"/>
      <c r="X375" s="159"/>
      <c r="Y375" s="149"/>
      <c r="Z375" s="149"/>
      <c r="AA375" s="149"/>
      <c r="AB375" s="149"/>
      <c r="AC375" s="149"/>
      <c r="AD375" s="149"/>
      <c r="AE375" s="149"/>
      <c r="AF375" s="149"/>
      <c r="AG375" s="149" t="s">
        <v>162</v>
      </c>
      <c r="AH375" s="149"/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ht="22.5" outlineLevel="1" x14ac:dyDescent="0.2">
      <c r="A376" s="170">
        <v>137</v>
      </c>
      <c r="B376" s="171" t="s">
        <v>506</v>
      </c>
      <c r="C376" s="179" t="s">
        <v>507</v>
      </c>
      <c r="D376" s="172" t="s">
        <v>328</v>
      </c>
      <c r="E376" s="173">
        <v>18</v>
      </c>
      <c r="F376" s="174"/>
      <c r="G376" s="175">
        <f>ROUND(E376*F376,2)</f>
        <v>0</v>
      </c>
      <c r="H376" s="174"/>
      <c r="I376" s="175">
        <f>ROUND(E376*H376,2)</f>
        <v>0</v>
      </c>
      <c r="J376" s="174"/>
      <c r="K376" s="175">
        <f>ROUND(E376*J376,2)</f>
        <v>0</v>
      </c>
      <c r="L376" s="175">
        <v>21</v>
      </c>
      <c r="M376" s="175">
        <f>G376*(1+L376/100)</f>
        <v>0</v>
      </c>
      <c r="N376" s="173">
        <v>2.9999999999999997E-4</v>
      </c>
      <c r="O376" s="173">
        <f>ROUND(E376*N376,2)</f>
        <v>0.01</v>
      </c>
      <c r="P376" s="173">
        <v>0</v>
      </c>
      <c r="Q376" s="173">
        <f>ROUND(E376*P376,2)</f>
        <v>0</v>
      </c>
      <c r="R376" s="175" t="s">
        <v>329</v>
      </c>
      <c r="S376" s="175" t="s">
        <v>155</v>
      </c>
      <c r="T376" s="176" t="s">
        <v>155</v>
      </c>
      <c r="U376" s="159">
        <v>0.219</v>
      </c>
      <c r="V376" s="159">
        <f>ROUND(E376*U376,2)</f>
        <v>3.94</v>
      </c>
      <c r="W376" s="159"/>
      <c r="X376" s="159" t="s">
        <v>156</v>
      </c>
      <c r="Y376" s="149"/>
      <c r="Z376" s="149"/>
      <c r="AA376" s="149"/>
      <c r="AB376" s="149"/>
      <c r="AC376" s="149"/>
      <c r="AD376" s="149"/>
      <c r="AE376" s="149"/>
      <c r="AF376" s="149"/>
      <c r="AG376" s="149" t="s">
        <v>157</v>
      </c>
      <c r="AH376" s="149"/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1" x14ac:dyDescent="0.2">
      <c r="A377" s="156"/>
      <c r="B377" s="157"/>
      <c r="C377" s="251"/>
      <c r="D377" s="252"/>
      <c r="E377" s="252"/>
      <c r="F377" s="252"/>
      <c r="G377" s="252"/>
      <c r="H377" s="159"/>
      <c r="I377" s="159"/>
      <c r="J377" s="159"/>
      <c r="K377" s="159"/>
      <c r="L377" s="159"/>
      <c r="M377" s="159"/>
      <c r="N377" s="158"/>
      <c r="O377" s="158"/>
      <c r="P377" s="158"/>
      <c r="Q377" s="158"/>
      <c r="R377" s="159"/>
      <c r="S377" s="159"/>
      <c r="T377" s="159"/>
      <c r="U377" s="159"/>
      <c r="V377" s="159"/>
      <c r="W377" s="159"/>
      <c r="X377" s="159"/>
      <c r="Y377" s="149"/>
      <c r="Z377" s="149"/>
      <c r="AA377" s="149"/>
      <c r="AB377" s="149"/>
      <c r="AC377" s="149"/>
      <c r="AD377" s="149"/>
      <c r="AE377" s="149"/>
      <c r="AF377" s="149"/>
      <c r="AG377" s="149" t="s">
        <v>162</v>
      </c>
      <c r="AH377" s="149"/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ht="22.5" outlineLevel="1" x14ac:dyDescent="0.2">
      <c r="A378" s="170">
        <v>138</v>
      </c>
      <c r="B378" s="171" t="s">
        <v>330</v>
      </c>
      <c r="C378" s="179" t="s">
        <v>331</v>
      </c>
      <c r="D378" s="172" t="s">
        <v>328</v>
      </c>
      <c r="E378" s="173">
        <v>7</v>
      </c>
      <c r="F378" s="174"/>
      <c r="G378" s="175">
        <f>ROUND(E378*F378,2)</f>
        <v>0</v>
      </c>
      <c r="H378" s="174"/>
      <c r="I378" s="175">
        <f>ROUND(E378*H378,2)</f>
        <v>0</v>
      </c>
      <c r="J378" s="174"/>
      <c r="K378" s="175">
        <f>ROUND(E378*J378,2)</f>
        <v>0</v>
      </c>
      <c r="L378" s="175">
        <v>21</v>
      </c>
      <c r="M378" s="175">
        <f>G378*(1+L378/100)</f>
        <v>0</v>
      </c>
      <c r="N378" s="173">
        <v>2.9999999999999997E-4</v>
      </c>
      <c r="O378" s="173">
        <f>ROUND(E378*N378,2)</f>
        <v>0</v>
      </c>
      <c r="P378" s="173">
        <v>0</v>
      </c>
      <c r="Q378" s="173">
        <f>ROUND(E378*P378,2)</f>
        <v>0</v>
      </c>
      <c r="R378" s="175" t="s">
        <v>329</v>
      </c>
      <c r="S378" s="175" t="s">
        <v>155</v>
      </c>
      <c r="T378" s="176" t="s">
        <v>155</v>
      </c>
      <c r="U378" s="159">
        <v>0.219</v>
      </c>
      <c r="V378" s="159">
        <f>ROUND(E378*U378,2)</f>
        <v>1.53</v>
      </c>
      <c r="W378" s="159"/>
      <c r="X378" s="159" t="s">
        <v>156</v>
      </c>
      <c r="Y378" s="149"/>
      <c r="Z378" s="149"/>
      <c r="AA378" s="149"/>
      <c r="AB378" s="149"/>
      <c r="AC378" s="149"/>
      <c r="AD378" s="149"/>
      <c r="AE378" s="149"/>
      <c r="AF378" s="149"/>
      <c r="AG378" s="149" t="s">
        <v>157</v>
      </c>
      <c r="AH378" s="149"/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1" x14ac:dyDescent="0.2">
      <c r="A379" s="156"/>
      <c r="B379" s="157"/>
      <c r="C379" s="251"/>
      <c r="D379" s="252"/>
      <c r="E379" s="252"/>
      <c r="F379" s="252"/>
      <c r="G379" s="252"/>
      <c r="H379" s="159"/>
      <c r="I379" s="159"/>
      <c r="J379" s="159"/>
      <c r="K379" s="159"/>
      <c r="L379" s="159"/>
      <c r="M379" s="159"/>
      <c r="N379" s="158"/>
      <c r="O379" s="158"/>
      <c r="P379" s="158"/>
      <c r="Q379" s="158"/>
      <c r="R379" s="159"/>
      <c r="S379" s="159"/>
      <c r="T379" s="159"/>
      <c r="U379" s="159"/>
      <c r="V379" s="159"/>
      <c r="W379" s="159"/>
      <c r="X379" s="159"/>
      <c r="Y379" s="149"/>
      <c r="Z379" s="149"/>
      <c r="AA379" s="149"/>
      <c r="AB379" s="149"/>
      <c r="AC379" s="149"/>
      <c r="AD379" s="149"/>
      <c r="AE379" s="149"/>
      <c r="AF379" s="149"/>
      <c r="AG379" s="149" t="s">
        <v>162</v>
      </c>
      <c r="AH379" s="149"/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ht="22.5" outlineLevel="1" x14ac:dyDescent="0.2">
      <c r="A380" s="170">
        <v>139</v>
      </c>
      <c r="B380" s="171" t="s">
        <v>508</v>
      </c>
      <c r="C380" s="179" t="s">
        <v>509</v>
      </c>
      <c r="D380" s="172" t="s">
        <v>328</v>
      </c>
      <c r="E380" s="173">
        <v>4</v>
      </c>
      <c r="F380" s="174"/>
      <c r="G380" s="175">
        <f>ROUND(E380*F380,2)</f>
        <v>0</v>
      </c>
      <c r="H380" s="174"/>
      <c r="I380" s="175">
        <f>ROUND(E380*H380,2)</f>
        <v>0</v>
      </c>
      <c r="J380" s="174"/>
      <c r="K380" s="175">
        <f>ROUND(E380*J380,2)</f>
        <v>0</v>
      </c>
      <c r="L380" s="175">
        <v>21</v>
      </c>
      <c r="M380" s="175">
        <f>G380*(1+L380/100)</f>
        <v>0</v>
      </c>
      <c r="N380" s="173">
        <v>2.9999999999999997E-4</v>
      </c>
      <c r="O380" s="173">
        <f>ROUND(E380*N380,2)</f>
        <v>0</v>
      </c>
      <c r="P380" s="173">
        <v>0</v>
      </c>
      <c r="Q380" s="173">
        <f>ROUND(E380*P380,2)</f>
        <v>0</v>
      </c>
      <c r="R380" s="175" t="s">
        <v>329</v>
      </c>
      <c r="S380" s="175" t="s">
        <v>155</v>
      </c>
      <c r="T380" s="176" t="s">
        <v>155</v>
      </c>
      <c r="U380" s="159">
        <v>0.219</v>
      </c>
      <c r="V380" s="159">
        <f>ROUND(E380*U380,2)</f>
        <v>0.88</v>
      </c>
      <c r="W380" s="159"/>
      <c r="X380" s="159" t="s">
        <v>156</v>
      </c>
      <c r="Y380" s="149"/>
      <c r="Z380" s="149"/>
      <c r="AA380" s="149"/>
      <c r="AB380" s="149"/>
      <c r="AC380" s="149"/>
      <c r="AD380" s="149"/>
      <c r="AE380" s="149"/>
      <c r="AF380" s="149"/>
      <c r="AG380" s="149" t="s">
        <v>157</v>
      </c>
      <c r="AH380" s="149"/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49"/>
      <c r="BB380" s="149"/>
      <c r="BC380" s="149"/>
      <c r="BD380" s="149"/>
      <c r="BE380" s="149"/>
      <c r="BF380" s="149"/>
      <c r="BG380" s="149"/>
      <c r="BH380" s="149"/>
    </row>
    <row r="381" spans="1:60" outlineLevel="1" x14ac:dyDescent="0.2">
      <c r="A381" s="156"/>
      <c r="B381" s="157"/>
      <c r="C381" s="251"/>
      <c r="D381" s="252"/>
      <c r="E381" s="252"/>
      <c r="F381" s="252"/>
      <c r="G381" s="252"/>
      <c r="H381" s="159"/>
      <c r="I381" s="159"/>
      <c r="J381" s="159"/>
      <c r="K381" s="159"/>
      <c r="L381" s="159"/>
      <c r="M381" s="159"/>
      <c r="N381" s="158"/>
      <c r="O381" s="158"/>
      <c r="P381" s="158"/>
      <c r="Q381" s="158"/>
      <c r="R381" s="159"/>
      <c r="S381" s="159"/>
      <c r="T381" s="159"/>
      <c r="U381" s="159"/>
      <c r="V381" s="159"/>
      <c r="W381" s="159"/>
      <c r="X381" s="159"/>
      <c r="Y381" s="149"/>
      <c r="Z381" s="149"/>
      <c r="AA381" s="149"/>
      <c r="AB381" s="149"/>
      <c r="AC381" s="149"/>
      <c r="AD381" s="149"/>
      <c r="AE381" s="149"/>
      <c r="AF381" s="149"/>
      <c r="AG381" s="149" t="s">
        <v>162</v>
      </c>
      <c r="AH381" s="149"/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outlineLevel="1" x14ac:dyDescent="0.2">
      <c r="A382" s="170">
        <v>140</v>
      </c>
      <c r="B382" s="171" t="s">
        <v>510</v>
      </c>
      <c r="C382" s="179" t="s">
        <v>511</v>
      </c>
      <c r="D382" s="172" t="s">
        <v>190</v>
      </c>
      <c r="E382" s="173">
        <v>1.95E-2</v>
      </c>
      <c r="F382" s="174"/>
      <c r="G382" s="175">
        <f>ROUND(E382*F382,2)</f>
        <v>0</v>
      </c>
      <c r="H382" s="174"/>
      <c r="I382" s="175">
        <f>ROUND(E382*H382,2)</f>
        <v>0</v>
      </c>
      <c r="J382" s="174"/>
      <c r="K382" s="175">
        <f>ROUND(E382*J382,2)</f>
        <v>0</v>
      </c>
      <c r="L382" s="175">
        <v>21</v>
      </c>
      <c r="M382" s="175">
        <f>G382*(1+L382/100)</f>
        <v>0</v>
      </c>
      <c r="N382" s="173">
        <v>0</v>
      </c>
      <c r="O382" s="173">
        <f>ROUND(E382*N382,2)</f>
        <v>0</v>
      </c>
      <c r="P382" s="173">
        <v>0</v>
      </c>
      <c r="Q382" s="173">
        <f>ROUND(E382*P382,2)</f>
        <v>0</v>
      </c>
      <c r="R382" s="175" t="s">
        <v>329</v>
      </c>
      <c r="S382" s="175" t="s">
        <v>155</v>
      </c>
      <c r="T382" s="176" t="s">
        <v>155</v>
      </c>
      <c r="U382" s="159">
        <v>3.327</v>
      </c>
      <c r="V382" s="159">
        <f>ROUND(E382*U382,2)</f>
        <v>0.06</v>
      </c>
      <c r="W382" s="159"/>
      <c r="X382" s="159" t="s">
        <v>191</v>
      </c>
      <c r="Y382" s="149"/>
      <c r="Z382" s="149"/>
      <c r="AA382" s="149"/>
      <c r="AB382" s="149"/>
      <c r="AC382" s="149"/>
      <c r="AD382" s="149"/>
      <c r="AE382" s="149"/>
      <c r="AF382" s="149"/>
      <c r="AG382" s="149" t="s">
        <v>192</v>
      </c>
      <c r="AH382" s="149"/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49"/>
      <c r="BB382" s="149"/>
      <c r="BC382" s="149"/>
      <c r="BD382" s="149"/>
      <c r="BE382" s="149"/>
      <c r="BF382" s="149"/>
      <c r="BG382" s="149"/>
      <c r="BH382" s="149"/>
    </row>
    <row r="383" spans="1:60" outlineLevel="1" x14ac:dyDescent="0.2">
      <c r="A383" s="156"/>
      <c r="B383" s="157"/>
      <c r="C383" s="247" t="s">
        <v>238</v>
      </c>
      <c r="D383" s="248"/>
      <c r="E383" s="248"/>
      <c r="F383" s="248"/>
      <c r="G383" s="248"/>
      <c r="H383" s="159"/>
      <c r="I383" s="159"/>
      <c r="J383" s="159"/>
      <c r="K383" s="159"/>
      <c r="L383" s="159"/>
      <c r="M383" s="159"/>
      <c r="N383" s="158"/>
      <c r="O383" s="158"/>
      <c r="P383" s="158"/>
      <c r="Q383" s="158"/>
      <c r="R383" s="159"/>
      <c r="S383" s="159"/>
      <c r="T383" s="159"/>
      <c r="U383" s="159"/>
      <c r="V383" s="159"/>
      <c r="W383" s="159"/>
      <c r="X383" s="159"/>
      <c r="Y383" s="149"/>
      <c r="Z383" s="149"/>
      <c r="AA383" s="149"/>
      <c r="AB383" s="149"/>
      <c r="AC383" s="149"/>
      <c r="AD383" s="149"/>
      <c r="AE383" s="149"/>
      <c r="AF383" s="149"/>
      <c r="AG383" s="149" t="s">
        <v>159</v>
      </c>
      <c r="AH383" s="149"/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outlineLevel="1" x14ac:dyDescent="0.2">
      <c r="A384" s="156"/>
      <c r="B384" s="157"/>
      <c r="C384" s="249"/>
      <c r="D384" s="250"/>
      <c r="E384" s="250"/>
      <c r="F384" s="250"/>
      <c r="G384" s="250"/>
      <c r="H384" s="159"/>
      <c r="I384" s="159"/>
      <c r="J384" s="159"/>
      <c r="K384" s="159"/>
      <c r="L384" s="159"/>
      <c r="M384" s="159"/>
      <c r="N384" s="158"/>
      <c r="O384" s="158"/>
      <c r="P384" s="158"/>
      <c r="Q384" s="158"/>
      <c r="R384" s="159"/>
      <c r="S384" s="159"/>
      <c r="T384" s="159"/>
      <c r="U384" s="159"/>
      <c r="V384" s="159"/>
      <c r="W384" s="159"/>
      <c r="X384" s="159"/>
      <c r="Y384" s="149"/>
      <c r="Z384" s="149"/>
      <c r="AA384" s="149"/>
      <c r="AB384" s="149"/>
      <c r="AC384" s="149"/>
      <c r="AD384" s="149"/>
      <c r="AE384" s="149"/>
      <c r="AF384" s="149"/>
      <c r="AG384" s="149" t="s">
        <v>162</v>
      </c>
      <c r="AH384" s="149"/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x14ac:dyDescent="0.2">
      <c r="A385" s="163" t="s">
        <v>149</v>
      </c>
      <c r="B385" s="164" t="s">
        <v>110</v>
      </c>
      <c r="C385" s="178" t="s">
        <v>111</v>
      </c>
      <c r="D385" s="165"/>
      <c r="E385" s="166"/>
      <c r="F385" s="167"/>
      <c r="G385" s="167">
        <f>SUMIF(AG386:AG388,"&lt;&gt;NOR",G386:G388)</f>
        <v>0</v>
      </c>
      <c r="H385" s="167"/>
      <c r="I385" s="167">
        <f>SUM(I386:I388)</f>
        <v>0</v>
      </c>
      <c r="J385" s="167"/>
      <c r="K385" s="167">
        <f>SUM(K386:K388)</f>
        <v>0</v>
      </c>
      <c r="L385" s="167"/>
      <c r="M385" s="167">
        <f>SUM(M386:M388)</f>
        <v>0</v>
      </c>
      <c r="N385" s="166"/>
      <c r="O385" s="166">
        <f>SUM(O386:O388)</f>
        <v>0</v>
      </c>
      <c r="P385" s="166"/>
      <c r="Q385" s="166">
        <f>SUM(Q386:Q388)</f>
        <v>0</v>
      </c>
      <c r="R385" s="167"/>
      <c r="S385" s="167"/>
      <c r="T385" s="168"/>
      <c r="U385" s="162"/>
      <c r="V385" s="162">
        <f>SUM(V386:V388)</f>
        <v>1.31</v>
      </c>
      <c r="W385" s="162"/>
      <c r="X385" s="162"/>
      <c r="AG385" t="s">
        <v>150</v>
      </c>
    </row>
    <row r="386" spans="1:60" ht="22.5" outlineLevel="1" x14ac:dyDescent="0.2">
      <c r="A386" s="170">
        <v>141</v>
      </c>
      <c r="B386" s="171" t="s">
        <v>512</v>
      </c>
      <c r="C386" s="179" t="s">
        <v>513</v>
      </c>
      <c r="D386" s="172" t="s">
        <v>178</v>
      </c>
      <c r="E386" s="173">
        <v>15</v>
      </c>
      <c r="F386" s="174"/>
      <c r="G386" s="175">
        <f>ROUND(E386*F386,2)</f>
        <v>0</v>
      </c>
      <c r="H386" s="174"/>
      <c r="I386" s="175">
        <f>ROUND(E386*H386,2)</f>
        <v>0</v>
      </c>
      <c r="J386" s="174"/>
      <c r="K386" s="175">
        <f>ROUND(E386*J386,2)</f>
        <v>0</v>
      </c>
      <c r="L386" s="175">
        <v>21</v>
      </c>
      <c r="M386" s="175">
        <f>G386*(1+L386/100)</f>
        <v>0</v>
      </c>
      <c r="N386" s="173">
        <v>6.9999999999999994E-5</v>
      </c>
      <c r="O386" s="173">
        <f>ROUND(E386*N386,2)</f>
        <v>0</v>
      </c>
      <c r="P386" s="173">
        <v>0</v>
      </c>
      <c r="Q386" s="173">
        <f>ROUND(E386*P386,2)</f>
        <v>0</v>
      </c>
      <c r="R386" s="175" t="s">
        <v>514</v>
      </c>
      <c r="S386" s="175" t="s">
        <v>155</v>
      </c>
      <c r="T386" s="176" t="s">
        <v>155</v>
      </c>
      <c r="U386" s="159">
        <v>8.6999999999999994E-2</v>
      </c>
      <c r="V386" s="159">
        <f>ROUND(E386*U386,2)</f>
        <v>1.31</v>
      </c>
      <c r="W386" s="159"/>
      <c r="X386" s="159" t="s">
        <v>156</v>
      </c>
      <c r="Y386" s="149"/>
      <c r="Z386" s="149"/>
      <c r="AA386" s="149"/>
      <c r="AB386" s="149"/>
      <c r="AC386" s="149"/>
      <c r="AD386" s="149"/>
      <c r="AE386" s="149"/>
      <c r="AF386" s="149"/>
      <c r="AG386" s="149" t="s">
        <v>157</v>
      </c>
      <c r="AH386" s="149"/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outlineLevel="1" x14ac:dyDescent="0.2">
      <c r="A387" s="156"/>
      <c r="B387" s="157"/>
      <c r="C387" s="247" t="s">
        <v>515</v>
      </c>
      <c r="D387" s="248"/>
      <c r="E387" s="248"/>
      <c r="F387" s="248"/>
      <c r="G387" s="248"/>
      <c r="H387" s="159"/>
      <c r="I387" s="159"/>
      <c r="J387" s="159"/>
      <c r="K387" s="159"/>
      <c r="L387" s="159"/>
      <c r="M387" s="159"/>
      <c r="N387" s="158"/>
      <c r="O387" s="158"/>
      <c r="P387" s="158"/>
      <c r="Q387" s="158"/>
      <c r="R387" s="159"/>
      <c r="S387" s="159"/>
      <c r="T387" s="159"/>
      <c r="U387" s="159"/>
      <c r="V387" s="159"/>
      <c r="W387" s="159"/>
      <c r="X387" s="159"/>
      <c r="Y387" s="149"/>
      <c r="Z387" s="149"/>
      <c r="AA387" s="149"/>
      <c r="AB387" s="149"/>
      <c r="AC387" s="149"/>
      <c r="AD387" s="149"/>
      <c r="AE387" s="149"/>
      <c r="AF387" s="149"/>
      <c r="AG387" s="149" t="s">
        <v>159</v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outlineLevel="1" x14ac:dyDescent="0.2">
      <c r="A388" s="156"/>
      <c r="B388" s="157"/>
      <c r="C388" s="249"/>
      <c r="D388" s="250"/>
      <c r="E388" s="250"/>
      <c r="F388" s="250"/>
      <c r="G388" s="250"/>
      <c r="H388" s="159"/>
      <c r="I388" s="159"/>
      <c r="J388" s="159"/>
      <c r="K388" s="159"/>
      <c r="L388" s="159"/>
      <c r="M388" s="159"/>
      <c r="N388" s="158"/>
      <c r="O388" s="158"/>
      <c r="P388" s="158"/>
      <c r="Q388" s="158"/>
      <c r="R388" s="159"/>
      <c r="S388" s="159"/>
      <c r="T388" s="159"/>
      <c r="U388" s="159"/>
      <c r="V388" s="159"/>
      <c r="W388" s="159"/>
      <c r="X388" s="159"/>
      <c r="Y388" s="149"/>
      <c r="Z388" s="149"/>
      <c r="AA388" s="149"/>
      <c r="AB388" s="149"/>
      <c r="AC388" s="149"/>
      <c r="AD388" s="149"/>
      <c r="AE388" s="149"/>
      <c r="AF388" s="149"/>
      <c r="AG388" s="149" t="s">
        <v>162</v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</row>
    <row r="389" spans="1:60" x14ac:dyDescent="0.2">
      <c r="A389" s="163" t="s">
        <v>149</v>
      </c>
      <c r="B389" s="164" t="s">
        <v>112</v>
      </c>
      <c r="C389" s="178" t="s">
        <v>113</v>
      </c>
      <c r="D389" s="165"/>
      <c r="E389" s="166"/>
      <c r="F389" s="167"/>
      <c r="G389" s="167">
        <f>SUMIF(AG390:AG391,"&lt;&gt;NOR",G390:G391)</f>
        <v>0</v>
      </c>
      <c r="H389" s="167"/>
      <c r="I389" s="167">
        <f>SUM(I390:I391)</f>
        <v>0</v>
      </c>
      <c r="J389" s="167"/>
      <c r="K389" s="167">
        <f>SUM(K390:K391)</f>
        <v>0</v>
      </c>
      <c r="L389" s="167"/>
      <c r="M389" s="167">
        <f>SUM(M390:M391)</f>
        <v>0</v>
      </c>
      <c r="N389" s="166"/>
      <c r="O389" s="166">
        <f>SUM(O390:O391)</f>
        <v>0.01</v>
      </c>
      <c r="P389" s="166"/>
      <c r="Q389" s="166">
        <f>SUM(Q390:Q391)</f>
        <v>0</v>
      </c>
      <c r="R389" s="167"/>
      <c r="S389" s="167"/>
      <c r="T389" s="168"/>
      <c r="U389" s="162"/>
      <c r="V389" s="162">
        <f>SUM(V390:V391)</f>
        <v>10.19</v>
      </c>
      <c r="W389" s="162"/>
      <c r="X389" s="162"/>
      <c r="AG389" t="s">
        <v>150</v>
      </c>
    </row>
    <row r="390" spans="1:60" outlineLevel="1" x14ac:dyDescent="0.2">
      <c r="A390" s="170">
        <v>142</v>
      </c>
      <c r="B390" s="171" t="s">
        <v>516</v>
      </c>
      <c r="C390" s="179" t="s">
        <v>517</v>
      </c>
      <c r="D390" s="172" t="s">
        <v>172</v>
      </c>
      <c r="E390" s="173">
        <v>100</v>
      </c>
      <c r="F390" s="174"/>
      <c r="G390" s="175">
        <f>ROUND(E390*F390,2)</f>
        <v>0</v>
      </c>
      <c r="H390" s="174"/>
      <c r="I390" s="175">
        <f>ROUND(E390*H390,2)</f>
        <v>0</v>
      </c>
      <c r="J390" s="174"/>
      <c r="K390" s="175">
        <f>ROUND(E390*J390,2)</f>
        <v>0</v>
      </c>
      <c r="L390" s="175">
        <v>21</v>
      </c>
      <c r="M390" s="175">
        <f>G390*(1+L390/100)</f>
        <v>0</v>
      </c>
      <c r="N390" s="173">
        <v>1.3999999999999999E-4</v>
      </c>
      <c r="O390" s="173">
        <f>ROUND(E390*N390,2)</f>
        <v>0.01</v>
      </c>
      <c r="P390" s="173">
        <v>0</v>
      </c>
      <c r="Q390" s="173">
        <f>ROUND(E390*P390,2)</f>
        <v>0</v>
      </c>
      <c r="R390" s="175" t="s">
        <v>518</v>
      </c>
      <c r="S390" s="175" t="s">
        <v>155</v>
      </c>
      <c r="T390" s="176" t="s">
        <v>155</v>
      </c>
      <c r="U390" s="159">
        <v>0.10191</v>
      </c>
      <c r="V390" s="159">
        <f>ROUND(E390*U390,2)</f>
        <v>10.19</v>
      </c>
      <c r="W390" s="159"/>
      <c r="X390" s="159" t="s">
        <v>156</v>
      </c>
      <c r="Y390" s="149"/>
      <c r="Z390" s="149"/>
      <c r="AA390" s="149"/>
      <c r="AB390" s="149"/>
      <c r="AC390" s="149"/>
      <c r="AD390" s="149"/>
      <c r="AE390" s="149"/>
      <c r="AF390" s="149"/>
      <c r="AG390" s="149" t="s">
        <v>157</v>
      </c>
      <c r="AH390" s="149"/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1" x14ac:dyDescent="0.2">
      <c r="A391" s="156"/>
      <c r="B391" s="157"/>
      <c r="C391" s="251"/>
      <c r="D391" s="252"/>
      <c r="E391" s="252"/>
      <c r="F391" s="252"/>
      <c r="G391" s="252"/>
      <c r="H391" s="159"/>
      <c r="I391" s="159"/>
      <c r="J391" s="159"/>
      <c r="K391" s="159"/>
      <c r="L391" s="159"/>
      <c r="M391" s="159"/>
      <c r="N391" s="158"/>
      <c r="O391" s="158"/>
      <c r="P391" s="158"/>
      <c r="Q391" s="158"/>
      <c r="R391" s="159"/>
      <c r="S391" s="159"/>
      <c r="T391" s="159"/>
      <c r="U391" s="159"/>
      <c r="V391" s="159"/>
      <c r="W391" s="159"/>
      <c r="X391" s="159"/>
      <c r="Y391" s="149"/>
      <c r="Z391" s="149"/>
      <c r="AA391" s="149"/>
      <c r="AB391" s="149"/>
      <c r="AC391" s="149"/>
      <c r="AD391" s="149"/>
      <c r="AE391" s="149"/>
      <c r="AF391" s="149"/>
      <c r="AG391" s="149" t="s">
        <v>162</v>
      </c>
      <c r="AH391" s="149"/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x14ac:dyDescent="0.2">
      <c r="A392" s="163" t="s">
        <v>149</v>
      </c>
      <c r="B392" s="164" t="s">
        <v>118</v>
      </c>
      <c r="C392" s="178" t="s">
        <v>119</v>
      </c>
      <c r="D392" s="165"/>
      <c r="E392" s="166"/>
      <c r="F392" s="167"/>
      <c r="G392" s="167">
        <f>SUMIF(AG393:AG428,"&lt;&gt;NOR",G393:G428)</f>
        <v>0</v>
      </c>
      <c r="H392" s="167"/>
      <c r="I392" s="167">
        <f>SUM(I393:I428)</f>
        <v>0</v>
      </c>
      <c r="J392" s="167"/>
      <c r="K392" s="167">
        <f>SUM(K393:K428)</f>
        <v>0</v>
      </c>
      <c r="L392" s="167"/>
      <c r="M392" s="167">
        <f>SUM(M393:M428)</f>
        <v>0</v>
      </c>
      <c r="N392" s="166"/>
      <c r="O392" s="166">
        <f>SUM(O393:O428)</f>
        <v>0</v>
      </c>
      <c r="P392" s="166"/>
      <c r="Q392" s="166">
        <f>SUM(Q393:Q428)</f>
        <v>0</v>
      </c>
      <c r="R392" s="167"/>
      <c r="S392" s="167"/>
      <c r="T392" s="168"/>
      <c r="U392" s="162"/>
      <c r="V392" s="162">
        <f>SUM(V393:V428)</f>
        <v>2.8</v>
      </c>
      <c r="W392" s="162"/>
      <c r="X392" s="162"/>
      <c r="AG392" t="s">
        <v>150</v>
      </c>
    </row>
    <row r="393" spans="1:60" outlineLevel="1" x14ac:dyDescent="0.2">
      <c r="A393" s="170">
        <v>143</v>
      </c>
      <c r="B393" s="171" t="s">
        <v>519</v>
      </c>
      <c r="C393" s="179" t="s">
        <v>520</v>
      </c>
      <c r="D393" s="172" t="s">
        <v>190</v>
      </c>
      <c r="E393" s="173">
        <v>1.8212999999999999</v>
      </c>
      <c r="F393" s="174"/>
      <c r="G393" s="175">
        <f>ROUND(E393*F393,2)</f>
        <v>0</v>
      </c>
      <c r="H393" s="174"/>
      <c r="I393" s="175">
        <f>ROUND(E393*H393,2)</f>
        <v>0</v>
      </c>
      <c r="J393" s="174"/>
      <c r="K393" s="175">
        <f>ROUND(E393*J393,2)</f>
        <v>0</v>
      </c>
      <c r="L393" s="175">
        <v>21</v>
      </c>
      <c r="M393" s="175">
        <f>G393*(1+L393/100)</f>
        <v>0</v>
      </c>
      <c r="N393" s="173">
        <v>0</v>
      </c>
      <c r="O393" s="173">
        <f>ROUND(E393*N393,2)</f>
        <v>0</v>
      </c>
      <c r="P393" s="173">
        <v>0</v>
      </c>
      <c r="Q393" s="173">
        <f>ROUND(E393*P393,2)</f>
        <v>0</v>
      </c>
      <c r="R393" s="175" t="s">
        <v>179</v>
      </c>
      <c r="S393" s="175" t="s">
        <v>155</v>
      </c>
      <c r="T393" s="176" t="s">
        <v>155</v>
      </c>
      <c r="U393" s="159">
        <v>0.94199999999999995</v>
      </c>
      <c r="V393" s="159">
        <f>ROUND(E393*U393,2)</f>
        <v>1.72</v>
      </c>
      <c r="W393" s="159"/>
      <c r="X393" s="159" t="s">
        <v>156</v>
      </c>
      <c r="Y393" s="149"/>
      <c r="Z393" s="149"/>
      <c r="AA393" s="149"/>
      <c r="AB393" s="149"/>
      <c r="AC393" s="149"/>
      <c r="AD393" s="149"/>
      <c r="AE393" s="149"/>
      <c r="AF393" s="149"/>
      <c r="AG393" s="149" t="s">
        <v>157</v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1" x14ac:dyDescent="0.2">
      <c r="A394" s="156"/>
      <c r="B394" s="157"/>
      <c r="C394" s="180" t="s">
        <v>521</v>
      </c>
      <c r="D394" s="160"/>
      <c r="E394" s="161">
        <v>5.6950000000000001E-2</v>
      </c>
      <c r="F394" s="159"/>
      <c r="G394" s="159"/>
      <c r="H394" s="159"/>
      <c r="I394" s="159"/>
      <c r="J394" s="159"/>
      <c r="K394" s="159"/>
      <c r="L394" s="159"/>
      <c r="M394" s="159"/>
      <c r="N394" s="158"/>
      <c r="O394" s="158"/>
      <c r="P394" s="158"/>
      <c r="Q394" s="158"/>
      <c r="R394" s="159"/>
      <c r="S394" s="159"/>
      <c r="T394" s="159"/>
      <c r="U394" s="159"/>
      <c r="V394" s="159"/>
      <c r="W394" s="159"/>
      <c r="X394" s="159"/>
      <c r="Y394" s="149"/>
      <c r="Z394" s="149"/>
      <c r="AA394" s="149"/>
      <c r="AB394" s="149"/>
      <c r="AC394" s="149"/>
      <c r="AD394" s="149"/>
      <c r="AE394" s="149"/>
      <c r="AF394" s="149"/>
      <c r="AG394" s="149" t="s">
        <v>161</v>
      </c>
      <c r="AH394" s="149">
        <v>7</v>
      </c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outlineLevel="1" x14ac:dyDescent="0.2">
      <c r="A395" s="156"/>
      <c r="B395" s="157"/>
      <c r="C395" s="180" t="s">
        <v>522</v>
      </c>
      <c r="D395" s="160"/>
      <c r="E395" s="161">
        <v>0.3342</v>
      </c>
      <c r="F395" s="159"/>
      <c r="G395" s="159"/>
      <c r="H395" s="159"/>
      <c r="I395" s="159"/>
      <c r="J395" s="159"/>
      <c r="K395" s="159"/>
      <c r="L395" s="159"/>
      <c r="M395" s="159"/>
      <c r="N395" s="158"/>
      <c r="O395" s="158"/>
      <c r="P395" s="158"/>
      <c r="Q395" s="158"/>
      <c r="R395" s="159"/>
      <c r="S395" s="159"/>
      <c r="T395" s="159"/>
      <c r="U395" s="159"/>
      <c r="V395" s="159"/>
      <c r="W395" s="159"/>
      <c r="X395" s="159"/>
      <c r="Y395" s="149"/>
      <c r="Z395" s="149"/>
      <c r="AA395" s="149"/>
      <c r="AB395" s="149"/>
      <c r="AC395" s="149"/>
      <c r="AD395" s="149"/>
      <c r="AE395" s="149"/>
      <c r="AF395" s="149"/>
      <c r="AG395" s="149" t="s">
        <v>161</v>
      </c>
      <c r="AH395" s="149">
        <v>7</v>
      </c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1" x14ac:dyDescent="0.2">
      <c r="A396" s="156"/>
      <c r="B396" s="157"/>
      <c r="C396" s="180" t="s">
        <v>523</v>
      </c>
      <c r="D396" s="160"/>
      <c r="E396" s="161">
        <v>1.2E-2</v>
      </c>
      <c r="F396" s="159"/>
      <c r="G396" s="159"/>
      <c r="H396" s="159"/>
      <c r="I396" s="159"/>
      <c r="J396" s="159"/>
      <c r="K396" s="159"/>
      <c r="L396" s="159"/>
      <c r="M396" s="159"/>
      <c r="N396" s="158"/>
      <c r="O396" s="158"/>
      <c r="P396" s="158"/>
      <c r="Q396" s="158"/>
      <c r="R396" s="159"/>
      <c r="S396" s="159"/>
      <c r="T396" s="159"/>
      <c r="U396" s="159"/>
      <c r="V396" s="159"/>
      <c r="W396" s="159"/>
      <c r="X396" s="159"/>
      <c r="Y396" s="149"/>
      <c r="Z396" s="149"/>
      <c r="AA396" s="149"/>
      <c r="AB396" s="149"/>
      <c r="AC396" s="149"/>
      <c r="AD396" s="149"/>
      <c r="AE396" s="149"/>
      <c r="AF396" s="149"/>
      <c r="AG396" s="149" t="s">
        <v>161</v>
      </c>
      <c r="AH396" s="149">
        <v>7</v>
      </c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1" x14ac:dyDescent="0.2">
      <c r="A397" s="156"/>
      <c r="B397" s="157"/>
      <c r="C397" s="180" t="s">
        <v>524</v>
      </c>
      <c r="D397" s="160"/>
      <c r="E397" s="161">
        <v>0.14430000000000001</v>
      </c>
      <c r="F397" s="159"/>
      <c r="G397" s="159"/>
      <c r="H397" s="159"/>
      <c r="I397" s="159"/>
      <c r="J397" s="159"/>
      <c r="K397" s="159"/>
      <c r="L397" s="159"/>
      <c r="M397" s="159"/>
      <c r="N397" s="158"/>
      <c r="O397" s="158"/>
      <c r="P397" s="158"/>
      <c r="Q397" s="158"/>
      <c r="R397" s="159"/>
      <c r="S397" s="159"/>
      <c r="T397" s="159"/>
      <c r="U397" s="159"/>
      <c r="V397" s="159"/>
      <c r="W397" s="159"/>
      <c r="X397" s="159"/>
      <c r="Y397" s="149"/>
      <c r="Z397" s="149"/>
      <c r="AA397" s="149"/>
      <c r="AB397" s="149"/>
      <c r="AC397" s="149"/>
      <c r="AD397" s="149"/>
      <c r="AE397" s="149"/>
      <c r="AF397" s="149"/>
      <c r="AG397" s="149" t="s">
        <v>161</v>
      </c>
      <c r="AH397" s="149">
        <v>7</v>
      </c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1" x14ac:dyDescent="0.2">
      <c r="A398" s="156"/>
      <c r="B398" s="157"/>
      <c r="C398" s="180" t="s">
        <v>525</v>
      </c>
      <c r="D398" s="160"/>
      <c r="E398" s="161">
        <v>1.065E-2</v>
      </c>
      <c r="F398" s="159"/>
      <c r="G398" s="159"/>
      <c r="H398" s="159"/>
      <c r="I398" s="159"/>
      <c r="J398" s="159"/>
      <c r="K398" s="159"/>
      <c r="L398" s="159"/>
      <c r="M398" s="159"/>
      <c r="N398" s="158"/>
      <c r="O398" s="158"/>
      <c r="P398" s="158"/>
      <c r="Q398" s="158"/>
      <c r="R398" s="159"/>
      <c r="S398" s="159"/>
      <c r="T398" s="159"/>
      <c r="U398" s="159"/>
      <c r="V398" s="159"/>
      <c r="W398" s="159"/>
      <c r="X398" s="159"/>
      <c r="Y398" s="149"/>
      <c r="Z398" s="149"/>
      <c r="AA398" s="149"/>
      <c r="AB398" s="149"/>
      <c r="AC398" s="149"/>
      <c r="AD398" s="149"/>
      <c r="AE398" s="149"/>
      <c r="AF398" s="149"/>
      <c r="AG398" s="149" t="s">
        <v>161</v>
      </c>
      <c r="AH398" s="149">
        <v>7</v>
      </c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1" x14ac:dyDescent="0.2">
      <c r="A399" s="156"/>
      <c r="B399" s="157"/>
      <c r="C399" s="180" t="s">
        <v>526</v>
      </c>
      <c r="D399" s="160"/>
      <c r="E399" s="161">
        <v>1.29E-2</v>
      </c>
      <c r="F399" s="159"/>
      <c r="G399" s="159"/>
      <c r="H399" s="159"/>
      <c r="I399" s="159"/>
      <c r="J399" s="159"/>
      <c r="K399" s="159"/>
      <c r="L399" s="159"/>
      <c r="M399" s="159"/>
      <c r="N399" s="158"/>
      <c r="O399" s="158"/>
      <c r="P399" s="158"/>
      <c r="Q399" s="158"/>
      <c r="R399" s="159"/>
      <c r="S399" s="159"/>
      <c r="T399" s="159"/>
      <c r="U399" s="159"/>
      <c r="V399" s="159"/>
      <c r="W399" s="159"/>
      <c r="X399" s="159"/>
      <c r="Y399" s="149"/>
      <c r="Z399" s="149"/>
      <c r="AA399" s="149"/>
      <c r="AB399" s="149"/>
      <c r="AC399" s="149"/>
      <c r="AD399" s="149"/>
      <c r="AE399" s="149"/>
      <c r="AF399" s="149"/>
      <c r="AG399" s="149" t="s">
        <v>161</v>
      </c>
      <c r="AH399" s="149">
        <v>7</v>
      </c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outlineLevel="1" x14ac:dyDescent="0.2">
      <c r="A400" s="156"/>
      <c r="B400" s="157"/>
      <c r="C400" s="180" t="s">
        <v>527</v>
      </c>
      <c r="D400" s="160"/>
      <c r="E400" s="161">
        <v>0.11700000000000001</v>
      </c>
      <c r="F400" s="159"/>
      <c r="G400" s="159"/>
      <c r="H400" s="159"/>
      <c r="I400" s="159"/>
      <c r="J400" s="159"/>
      <c r="K400" s="159"/>
      <c r="L400" s="159"/>
      <c r="M400" s="159"/>
      <c r="N400" s="158"/>
      <c r="O400" s="158"/>
      <c r="P400" s="158"/>
      <c r="Q400" s="158"/>
      <c r="R400" s="159"/>
      <c r="S400" s="159"/>
      <c r="T400" s="159"/>
      <c r="U400" s="159"/>
      <c r="V400" s="159"/>
      <c r="W400" s="159"/>
      <c r="X400" s="159"/>
      <c r="Y400" s="149"/>
      <c r="Z400" s="149"/>
      <c r="AA400" s="149"/>
      <c r="AB400" s="149"/>
      <c r="AC400" s="149"/>
      <c r="AD400" s="149"/>
      <c r="AE400" s="149"/>
      <c r="AF400" s="149"/>
      <c r="AG400" s="149" t="s">
        <v>161</v>
      </c>
      <c r="AH400" s="149">
        <v>7</v>
      </c>
      <c r="AI400" s="149"/>
      <c r="AJ400" s="149"/>
      <c r="AK400" s="149"/>
      <c r="AL400" s="149"/>
      <c r="AM400" s="149"/>
      <c r="AN400" s="149"/>
      <c r="AO400" s="149"/>
      <c r="AP400" s="149"/>
      <c r="AQ400" s="149"/>
      <c r="AR400" s="149"/>
      <c r="AS400" s="149"/>
      <c r="AT400" s="149"/>
      <c r="AU400" s="149"/>
      <c r="AV400" s="149"/>
      <c r="AW400" s="149"/>
      <c r="AX400" s="149"/>
      <c r="AY400" s="149"/>
      <c r="AZ400" s="149"/>
      <c r="BA400" s="149"/>
      <c r="BB400" s="149"/>
      <c r="BC400" s="149"/>
      <c r="BD400" s="149"/>
      <c r="BE400" s="149"/>
      <c r="BF400" s="149"/>
      <c r="BG400" s="149"/>
      <c r="BH400" s="149"/>
    </row>
    <row r="401" spans="1:60" outlineLevel="1" x14ac:dyDescent="0.2">
      <c r="A401" s="156"/>
      <c r="B401" s="157"/>
      <c r="C401" s="180" t="s">
        <v>528</v>
      </c>
      <c r="D401" s="160"/>
      <c r="E401" s="161">
        <v>0.312</v>
      </c>
      <c r="F401" s="159"/>
      <c r="G401" s="159"/>
      <c r="H401" s="159"/>
      <c r="I401" s="159"/>
      <c r="J401" s="159"/>
      <c r="K401" s="159"/>
      <c r="L401" s="159"/>
      <c r="M401" s="159"/>
      <c r="N401" s="158"/>
      <c r="O401" s="158"/>
      <c r="P401" s="158"/>
      <c r="Q401" s="158"/>
      <c r="R401" s="159"/>
      <c r="S401" s="159"/>
      <c r="T401" s="159"/>
      <c r="U401" s="159"/>
      <c r="V401" s="159"/>
      <c r="W401" s="159"/>
      <c r="X401" s="159"/>
      <c r="Y401" s="149"/>
      <c r="Z401" s="149"/>
      <c r="AA401" s="149"/>
      <c r="AB401" s="149"/>
      <c r="AC401" s="149"/>
      <c r="AD401" s="149"/>
      <c r="AE401" s="149"/>
      <c r="AF401" s="149"/>
      <c r="AG401" s="149" t="s">
        <v>161</v>
      </c>
      <c r="AH401" s="149">
        <v>7</v>
      </c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49"/>
      <c r="BB401" s="149"/>
      <c r="BC401" s="149"/>
      <c r="BD401" s="149"/>
      <c r="BE401" s="149"/>
      <c r="BF401" s="149"/>
      <c r="BG401" s="149"/>
      <c r="BH401" s="149"/>
    </row>
    <row r="402" spans="1:60" outlineLevel="1" x14ac:dyDescent="0.2">
      <c r="A402" s="156"/>
      <c r="B402" s="157"/>
      <c r="C402" s="180" t="s">
        <v>529</v>
      </c>
      <c r="D402" s="160"/>
      <c r="E402" s="161">
        <v>0.71250000000000002</v>
      </c>
      <c r="F402" s="159"/>
      <c r="G402" s="159"/>
      <c r="H402" s="159"/>
      <c r="I402" s="159"/>
      <c r="J402" s="159"/>
      <c r="K402" s="159"/>
      <c r="L402" s="159"/>
      <c r="M402" s="159"/>
      <c r="N402" s="158"/>
      <c r="O402" s="158"/>
      <c r="P402" s="158"/>
      <c r="Q402" s="158"/>
      <c r="R402" s="159"/>
      <c r="S402" s="159"/>
      <c r="T402" s="159"/>
      <c r="U402" s="159"/>
      <c r="V402" s="159"/>
      <c r="W402" s="159"/>
      <c r="X402" s="159"/>
      <c r="Y402" s="149"/>
      <c r="Z402" s="149"/>
      <c r="AA402" s="149"/>
      <c r="AB402" s="149"/>
      <c r="AC402" s="149"/>
      <c r="AD402" s="149"/>
      <c r="AE402" s="149"/>
      <c r="AF402" s="149"/>
      <c r="AG402" s="149" t="s">
        <v>161</v>
      </c>
      <c r="AH402" s="149">
        <v>7</v>
      </c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outlineLevel="1" x14ac:dyDescent="0.2">
      <c r="A403" s="156"/>
      <c r="B403" s="157"/>
      <c r="C403" s="180" t="s">
        <v>530</v>
      </c>
      <c r="D403" s="160"/>
      <c r="E403" s="161">
        <v>0.01</v>
      </c>
      <c r="F403" s="159"/>
      <c r="G403" s="159"/>
      <c r="H403" s="159"/>
      <c r="I403" s="159"/>
      <c r="J403" s="159"/>
      <c r="K403" s="159"/>
      <c r="L403" s="159"/>
      <c r="M403" s="159"/>
      <c r="N403" s="158"/>
      <c r="O403" s="158"/>
      <c r="P403" s="158"/>
      <c r="Q403" s="158"/>
      <c r="R403" s="159"/>
      <c r="S403" s="159"/>
      <c r="T403" s="159"/>
      <c r="U403" s="159"/>
      <c r="V403" s="159"/>
      <c r="W403" s="159"/>
      <c r="X403" s="159"/>
      <c r="Y403" s="149"/>
      <c r="Z403" s="149"/>
      <c r="AA403" s="149"/>
      <c r="AB403" s="149"/>
      <c r="AC403" s="149"/>
      <c r="AD403" s="149"/>
      <c r="AE403" s="149"/>
      <c r="AF403" s="149"/>
      <c r="AG403" s="149" t="s">
        <v>161</v>
      </c>
      <c r="AH403" s="149">
        <v>7</v>
      </c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49"/>
      <c r="BB403" s="149"/>
      <c r="BC403" s="149"/>
      <c r="BD403" s="149"/>
      <c r="BE403" s="149"/>
      <c r="BF403" s="149"/>
      <c r="BG403" s="149"/>
      <c r="BH403" s="149"/>
    </row>
    <row r="404" spans="1:60" outlineLevel="1" x14ac:dyDescent="0.2">
      <c r="A404" s="156"/>
      <c r="B404" s="157"/>
      <c r="C404" s="180" t="s">
        <v>531</v>
      </c>
      <c r="D404" s="160"/>
      <c r="E404" s="161">
        <v>0.02</v>
      </c>
      <c r="F404" s="159"/>
      <c r="G404" s="159"/>
      <c r="H404" s="159"/>
      <c r="I404" s="159"/>
      <c r="J404" s="159"/>
      <c r="K404" s="159"/>
      <c r="L404" s="159"/>
      <c r="M404" s="159"/>
      <c r="N404" s="158"/>
      <c r="O404" s="158"/>
      <c r="P404" s="158"/>
      <c r="Q404" s="158"/>
      <c r="R404" s="159"/>
      <c r="S404" s="159"/>
      <c r="T404" s="159"/>
      <c r="U404" s="159"/>
      <c r="V404" s="159"/>
      <c r="W404" s="159"/>
      <c r="X404" s="159"/>
      <c r="Y404" s="149"/>
      <c r="Z404" s="149"/>
      <c r="AA404" s="149"/>
      <c r="AB404" s="149"/>
      <c r="AC404" s="149"/>
      <c r="AD404" s="149"/>
      <c r="AE404" s="149"/>
      <c r="AF404" s="149"/>
      <c r="AG404" s="149" t="s">
        <v>161</v>
      </c>
      <c r="AH404" s="149">
        <v>7</v>
      </c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outlineLevel="1" x14ac:dyDescent="0.2">
      <c r="A405" s="156"/>
      <c r="B405" s="157"/>
      <c r="C405" s="180" t="s">
        <v>532</v>
      </c>
      <c r="D405" s="160"/>
      <c r="E405" s="161">
        <v>2.5600000000000001E-2</v>
      </c>
      <c r="F405" s="159"/>
      <c r="G405" s="159"/>
      <c r="H405" s="159"/>
      <c r="I405" s="159"/>
      <c r="J405" s="159"/>
      <c r="K405" s="159"/>
      <c r="L405" s="159"/>
      <c r="M405" s="159"/>
      <c r="N405" s="158"/>
      <c r="O405" s="158"/>
      <c r="P405" s="158"/>
      <c r="Q405" s="158"/>
      <c r="R405" s="159"/>
      <c r="S405" s="159"/>
      <c r="T405" s="159"/>
      <c r="U405" s="159"/>
      <c r="V405" s="159"/>
      <c r="W405" s="159"/>
      <c r="X405" s="159"/>
      <c r="Y405" s="149"/>
      <c r="Z405" s="149"/>
      <c r="AA405" s="149"/>
      <c r="AB405" s="149"/>
      <c r="AC405" s="149"/>
      <c r="AD405" s="149"/>
      <c r="AE405" s="149"/>
      <c r="AF405" s="149"/>
      <c r="AG405" s="149" t="s">
        <v>161</v>
      </c>
      <c r="AH405" s="149">
        <v>7</v>
      </c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49"/>
      <c r="BB405" s="149"/>
      <c r="BC405" s="149"/>
      <c r="BD405" s="149"/>
      <c r="BE405" s="149"/>
      <c r="BF405" s="149"/>
      <c r="BG405" s="149"/>
      <c r="BH405" s="149"/>
    </row>
    <row r="406" spans="1:60" outlineLevel="1" x14ac:dyDescent="0.2">
      <c r="A406" s="156"/>
      <c r="B406" s="157"/>
      <c r="C406" s="180" t="s">
        <v>533</v>
      </c>
      <c r="D406" s="160"/>
      <c r="E406" s="161">
        <v>5.3199999999999997E-2</v>
      </c>
      <c r="F406" s="159"/>
      <c r="G406" s="159"/>
      <c r="H406" s="159"/>
      <c r="I406" s="159"/>
      <c r="J406" s="159"/>
      <c r="K406" s="159"/>
      <c r="L406" s="159"/>
      <c r="M406" s="159"/>
      <c r="N406" s="158"/>
      <c r="O406" s="158"/>
      <c r="P406" s="158"/>
      <c r="Q406" s="158"/>
      <c r="R406" s="159"/>
      <c r="S406" s="159"/>
      <c r="T406" s="159"/>
      <c r="U406" s="159"/>
      <c r="V406" s="159"/>
      <c r="W406" s="159"/>
      <c r="X406" s="159"/>
      <c r="Y406" s="149"/>
      <c r="Z406" s="149"/>
      <c r="AA406" s="149"/>
      <c r="AB406" s="149"/>
      <c r="AC406" s="149"/>
      <c r="AD406" s="149"/>
      <c r="AE406" s="149"/>
      <c r="AF406" s="149"/>
      <c r="AG406" s="149" t="s">
        <v>161</v>
      </c>
      <c r="AH406" s="149">
        <v>7</v>
      </c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outlineLevel="1" x14ac:dyDescent="0.2">
      <c r="A407" s="156"/>
      <c r="B407" s="157"/>
      <c r="C407" s="249"/>
      <c r="D407" s="250"/>
      <c r="E407" s="250"/>
      <c r="F407" s="250"/>
      <c r="G407" s="250"/>
      <c r="H407" s="159"/>
      <c r="I407" s="159"/>
      <c r="J407" s="159"/>
      <c r="K407" s="159"/>
      <c r="L407" s="159"/>
      <c r="M407" s="159"/>
      <c r="N407" s="158"/>
      <c r="O407" s="158"/>
      <c r="P407" s="158"/>
      <c r="Q407" s="158"/>
      <c r="R407" s="159"/>
      <c r="S407" s="159"/>
      <c r="T407" s="159"/>
      <c r="U407" s="159"/>
      <c r="V407" s="159"/>
      <c r="W407" s="159"/>
      <c r="X407" s="159"/>
      <c r="Y407" s="149"/>
      <c r="Z407" s="149"/>
      <c r="AA407" s="149"/>
      <c r="AB407" s="149"/>
      <c r="AC407" s="149"/>
      <c r="AD407" s="149"/>
      <c r="AE407" s="149"/>
      <c r="AF407" s="149"/>
      <c r="AG407" s="149" t="s">
        <v>162</v>
      </c>
      <c r="AH407" s="149"/>
      <c r="AI407" s="149"/>
      <c r="AJ407" s="149"/>
      <c r="AK407" s="149"/>
      <c r="AL407" s="149"/>
      <c r="AM407" s="149"/>
      <c r="AN407" s="149"/>
      <c r="AO407" s="149"/>
      <c r="AP407" s="149"/>
      <c r="AQ407" s="149"/>
      <c r="AR407" s="149"/>
      <c r="AS407" s="149"/>
      <c r="AT407" s="149"/>
      <c r="AU407" s="149"/>
      <c r="AV407" s="149"/>
      <c r="AW407" s="149"/>
      <c r="AX407" s="149"/>
      <c r="AY407" s="149"/>
      <c r="AZ407" s="149"/>
      <c r="BA407" s="149"/>
      <c r="BB407" s="149"/>
      <c r="BC407" s="149"/>
      <c r="BD407" s="149"/>
      <c r="BE407" s="149"/>
      <c r="BF407" s="149"/>
      <c r="BG407" s="149"/>
      <c r="BH407" s="149"/>
    </row>
    <row r="408" spans="1:60" ht="22.5" outlineLevel="1" x14ac:dyDescent="0.2">
      <c r="A408" s="170">
        <v>144</v>
      </c>
      <c r="B408" s="171" t="s">
        <v>534</v>
      </c>
      <c r="C408" s="179" t="s">
        <v>535</v>
      </c>
      <c r="D408" s="172" t="s">
        <v>190</v>
      </c>
      <c r="E408" s="173">
        <v>1.8212999999999999</v>
      </c>
      <c r="F408" s="174"/>
      <c r="G408" s="175">
        <f>ROUND(E408*F408,2)</f>
        <v>0</v>
      </c>
      <c r="H408" s="174"/>
      <c r="I408" s="175">
        <f>ROUND(E408*H408,2)</f>
        <v>0</v>
      </c>
      <c r="J408" s="174"/>
      <c r="K408" s="175">
        <f>ROUND(E408*J408,2)</f>
        <v>0</v>
      </c>
      <c r="L408" s="175">
        <v>21</v>
      </c>
      <c r="M408" s="175">
        <f>G408*(1+L408/100)</f>
        <v>0</v>
      </c>
      <c r="N408" s="173">
        <v>0</v>
      </c>
      <c r="O408" s="173">
        <f>ROUND(E408*N408,2)</f>
        <v>0</v>
      </c>
      <c r="P408" s="173">
        <v>0</v>
      </c>
      <c r="Q408" s="173">
        <f>ROUND(E408*P408,2)</f>
        <v>0</v>
      </c>
      <c r="R408" s="175" t="s">
        <v>179</v>
      </c>
      <c r="S408" s="175" t="s">
        <v>155</v>
      </c>
      <c r="T408" s="176" t="s">
        <v>155</v>
      </c>
      <c r="U408" s="159">
        <v>0.105</v>
      </c>
      <c r="V408" s="159">
        <f>ROUND(E408*U408,2)</f>
        <v>0.19</v>
      </c>
      <c r="W408" s="159"/>
      <c r="X408" s="159" t="s">
        <v>156</v>
      </c>
      <c r="Y408" s="149"/>
      <c r="Z408" s="149"/>
      <c r="AA408" s="149"/>
      <c r="AB408" s="149"/>
      <c r="AC408" s="149"/>
      <c r="AD408" s="149"/>
      <c r="AE408" s="149"/>
      <c r="AF408" s="149"/>
      <c r="AG408" s="149" t="s">
        <v>157</v>
      </c>
      <c r="AH408" s="149"/>
      <c r="AI408" s="149"/>
      <c r="AJ408" s="149"/>
      <c r="AK408" s="149"/>
      <c r="AL408" s="149"/>
      <c r="AM408" s="149"/>
      <c r="AN408" s="149"/>
      <c r="AO408" s="149"/>
      <c r="AP408" s="149"/>
      <c r="AQ408" s="149"/>
      <c r="AR408" s="149"/>
      <c r="AS408" s="149"/>
      <c r="AT408" s="149"/>
      <c r="AU408" s="149"/>
      <c r="AV408" s="149"/>
      <c r="AW408" s="149"/>
      <c r="AX408" s="149"/>
      <c r="AY408" s="149"/>
      <c r="AZ408" s="149"/>
      <c r="BA408" s="149"/>
      <c r="BB408" s="149"/>
      <c r="BC408" s="149"/>
      <c r="BD408" s="149"/>
      <c r="BE408" s="149"/>
      <c r="BF408" s="149"/>
      <c r="BG408" s="149"/>
      <c r="BH408" s="149"/>
    </row>
    <row r="409" spans="1:60" outlineLevel="1" x14ac:dyDescent="0.2">
      <c r="A409" s="156"/>
      <c r="B409" s="157"/>
      <c r="C409" s="180" t="s">
        <v>536</v>
      </c>
      <c r="D409" s="160"/>
      <c r="E409" s="161">
        <v>1.8212999999999999</v>
      </c>
      <c r="F409" s="159"/>
      <c r="G409" s="159"/>
      <c r="H409" s="159"/>
      <c r="I409" s="159"/>
      <c r="J409" s="159"/>
      <c r="K409" s="159"/>
      <c r="L409" s="159"/>
      <c r="M409" s="159"/>
      <c r="N409" s="158"/>
      <c r="O409" s="158"/>
      <c r="P409" s="158"/>
      <c r="Q409" s="158"/>
      <c r="R409" s="159"/>
      <c r="S409" s="159"/>
      <c r="T409" s="159"/>
      <c r="U409" s="159"/>
      <c r="V409" s="159"/>
      <c r="W409" s="159"/>
      <c r="X409" s="159"/>
      <c r="Y409" s="149"/>
      <c r="Z409" s="149"/>
      <c r="AA409" s="149"/>
      <c r="AB409" s="149"/>
      <c r="AC409" s="149"/>
      <c r="AD409" s="149"/>
      <c r="AE409" s="149"/>
      <c r="AF409" s="149"/>
      <c r="AG409" s="149" t="s">
        <v>161</v>
      </c>
      <c r="AH409" s="149">
        <v>5</v>
      </c>
      <c r="AI409" s="149"/>
      <c r="AJ409" s="149"/>
      <c r="AK409" s="149"/>
      <c r="AL409" s="149"/>
      <c r="AM409" s="149"/>
      <c r="AN409" s="149"/>
      <c r="AO409" s="149"/>
      <c r="AP409" s="149"/>
      <c r="AQ409" s="149"/>
      <c r="AR409" s="149"/>
      <c r="AS409" s="149"/>
      <c r="AT409" s="149"/>
      <c r="AU409" s="149"/>
      <c r="AV409" s="149"/>
      <c r="AW409" s="149"/>
      <c r="AX409" s="149"/>
      <c r="AY409" s="149"/>
      <c r="AZ409" s="149"/>
      <c r="BA409" s="149"/>
      <c r="BB409" s="149"/>
      <c r="BC409" s="149"/>
      <c r="BD409" s="149"/>
      <c r="BE409" s="149"/>
      <c r="BF409" s="149"/>
      <c r="BG409" s="149"/>
      <c r="BH409" s="149"/>
    </row>
    <row r="410" spans="1:60" outlineLevel="1" x14ac:dyDescent="0.2">
      <c r="A410" s="156"/>
      <c r="B410" s="157"/>
      <c r="C410" s="249"/>
      <c r="D410" s="250"/>
      <c r="E410" s="250"/>
      <c r="F410" s="250"/>
      <c r="G410" s="250"/>
      <c r="H410" s="159"/>
      <c r="I410" s="159"/>
      <c r="J410" s="159"/>
      <c r="K410" s="159"/>
      <c r="L410" s="159"/>
      <c r="M410" s="159"/>
      <c r="N410" s="158"/>
      <c r="O410" s="158"/>
      <c r="P410" s="158"/>
      <c r="Q410" s="158"/>
      <c r="R410" s="159"/>
      <c r="S410" s="159"/>
      <c r="T410" s="159"/>
      <c r="U410" s="159"/>
      <c r="V410" s="159"/>
      <c r="W410" s="159"/>
      <c r="X410" s="159"/>
      <c r="Y410" s="149"/>
      <c r="Z410" s="149"/>
      <c r="AA410" s="149"/>
      <c r="AB410" s="149"/>
      <c r="AC410" s="149"/>
      <c r="AD410" s="149"/>
      <c r="AE410" s="149"/>
      <c r="AF410" s="149"/>
      <c r="AG410" s="149" t="s">
        <v>162</v>
      </c>
      <c r="AH410" s="149"/>
      <c r="AI410" s="149"/>
      <c r="AJ410" s="149"/>
      <c r="AK410" s="149"/>
      <c r="AL410" s="149"/>
      <c r="AM410" s="149"/>
      <c r="AN410" s="149"/>
      <c r="AO410" s="149"/>
      <c r="AP410" s="149"/>
      <c r="AQ410" s="149"/>
      <c r="AR410" s="149"/>
      <c r="AS410" s="149"/>
      <c r="AT410" s="149"/>
      <c r="AU410" s="149"/>
      <c r="AV410" s="149"/>
      <c r="AW410" s="149"/>
      <c r="AX410" s="149"/>
      <c r="AY410" s="149"/>
      <c r="AZ410" s="149"/>
      <c r="BA410" s="149"/>
      <c r="BB410" s="149"/>
      <c r="BC410" s="149"/>
      <c r="BD410" s="149"/>
      <c r="BE410" s="149"/>
      <c r="BF410" s="149"/>
      <c r="BG410" s="149"/>
      <c r="BH410" s="149"/>
    </row>
    <row r="411" spans="1:60" outlineLevel="1" x14ac:dyDescent="0.2">
      <c r="A411" s="170">
        <v>145</v>
      </c>
      <c r="B411" s="171" t="s">
        <v>537</v>
      </c>
      <c r="C411" s="179" t="s">
        <v>538</v>
      </c>
      <c r="D411" s="172" t="s">
        <v>190</v>
      </c>
      <c r="E411" s="173">
        <v>1.8212999999999999</v>
      </c>
      <c r="F411" s="174"/>
      <c r="G411" s="175">
        <f>ROUND(E411*F411,2)</f>
        <v>0</v>
      </c>
      <c r="H411" s="174"/>
      <c r="I411" s="175">
        <f>ROUND(E411*H411,2)</f>
        <v>0</v>
      </c>
      <c r="J411" s="174"/>
      <c r="K411" s="175">
        <f>ROUND(E411*J411,2)</f>
        <v>0</v>
      </c>
      <c r="L411" s="175">
        <v>21</v>
      </c>
      <c r="M411" s="175">
        <f>G411*(1+L411/100)</f>
        <v>0</v>
      </c>
      <c r="N411" s="173">
        <v>0</v>
      </c>
      <c r="O411" s="173">
        <f>ROUND(E411*N411,2)</f>
        <v>0</v>
      </c>
      <c r="P411" s="173">
        <v>0</v>
      </c>
      <c r="Q411" s="173">
        <f>ROUND(E411*P411,2)</f>
        <v>0</v>
      </c>
      <c r="R411" s="175" t="s">
        <v>179</v>
      </c>
      <c r="S411" s="175" t="s">
        <v>155</v>
      </c>
      <c r="T411" s="176" t="s">
        <v>155</v>
      </c>
      <c r="U411" s="159">
        <v>0.49</v>
      </c>
      <c r="V411" s="159">
        <f>ROUND(E411*U411,2)</f>
        <v>0.89</v>
      </c>
      <c r="W411" s="159"/>
      <c r="X411" s="159" t="s">
        <v>156</v>
      </c>
      <c r="Y411" s="149"/>
      <c r="Z411" s="149"/>
      <c r="AA411" s="149"/>
      <c r="AB411" s="149"/>
      <c r="AC411" s="149"/>
      <c r="AD411" s="149"/>
      <c r="AE411" s="149"/>
      <c r="AF411" s="149"/>
      <c r="AG411" s="149" t="s">
        <v>157</v>
      </c>
      <c r="AH411" s="149"/>
      <c r="AI411" s="149"/>
      <c r="AJ411" s="149"/>
      <c r="AK411" s="149"/>
      <c r="AL411" s="149"/>
      <c r="AM411" s="149"/>
      <c r="AN411" s="149"/>
      <c r="AO411" s="149"/>
      <c r="AP411" s="149"/>
      <c r="AQ411" s="149"/>
      <c r="AR411" s="149"/>
      <c r="AS411" s="149"/>
      <c r="AT411" s="149"/>
      <c r="AU411" s="149"/>
      <c r="AV411" s="149"/>
      <c r="AW411" s="149"/>
      <c r="AX411" s="149"/>
      <c r="AY411" s="149"/>
      <c r="AZ411" s="149"/>
      <c r="BA411" s="149"/>
      <c r="BB411" s="149"/>
      <c r="BC411" s="149"/>
      <c r="BD411" s="149"/>
      <c r="BE411" s="149"/>
      <c r="BF411" s="149"/>
      <c r="BG411" s="149"/>
      <c r="BH411" s="149"/>
    </row>
    <row r="412" spans="1:60" outlineLevel="1" x14ac:dyDescent="0.2">
      <c r="A412" s="156"/>
      <c r="B412" s="157"/>
      <c r="C412" s="180" t="s">
        <v>536</v>
      </c>
      <c r="D412" s="160"/>
      <c r="E412" s="161">
        <v>1.8212999999999999</v>
      </c>
      <c r="F412" s="159"/>
      <c r="G412" s="159"/>
      <c r="H412" s="159"/>
      <c r="I412" s="159"/>
      <c r="J412" s="159"/>
      <c r="K412" s="159"/>
      <c r="L412" s="159"/>
      <c r="M412" s="159"/>
      <c r="N412" s="158"/>
      <c r="O412" s="158"/>
      <c r="P412" s="158"/>
      <c r="Q412" s="158"/>
      <c r="R412" s="159"/>
      <c r="S412" s="159"/>
      <c r="T412" s="159"/>
      <c r="U412" s="159"/>
      <c r="V412" s="159"/>
      <c r="W412" s="159"/>
      <c r="X412" s="159"/>
      <c r="Y412" s="149"/>
      <c r="Z412" s="149"/>
      <c r="AA412" s="149"/>
      <c r="AB412" s="149"/>
      <c r="AC412" s="149"/>
      <c r="AD412" s="149"/>
      <c r="AE412" s="149"/>
      <c r="AF412" s="149"/>
      <c r="AG412" s="149" t="s">
        <v>161</v>
      </c>
      <c r="AH412" s="149">
        <v>5</v>
      </c>
      <c r="AI412" s="149"/>
      <c r="AJ412" s="149"/>
      <c r="AK412" s="149"/>
      <c r="AL412" s="149"/>
      <c r="AM412" s="149"/>
      <c r="AN412" s="149"/>
      <c r="AO412" s="149"/>
      <c r="AP412" s="149"/>
      <c r="AQ412" s="149"/>
      <c r="AR412" s="149"/>
      <c r="AS412" s="149"/>
      <c r="AT412" s="149"/>
      <c r="AU412" s="149"/>
      <c r="AV412" s="149"/>
      <c r="AW412" s="149"/>
      <c r="AX412" s="149"/>
      <c r="AY412" s="149"/>
      <c r="AZ412" s="149"/>
      <c r="BA412" s="149"/>
      <c r="BB412" s="149"/>
      <c r="BC412" s="149"/>
      <c r="BD412" s="149"/>
      <c r="BE412" s="149"/>
      <c r="BF412" s="149"/>
      <c r="BG412" s="149"/>
      <c r="BH412" s="149"/>
    </row>
    <row r="413" spans="1:60" outlineLevel="1" x14ac:dyDescent="0.2">
      <c r="A413" s="156"/>
      <c r="B413" s="157"/>
      <c r="C413" s="249"/>
      <c r="D413" s="250"/>
      <c r="E413" s="250"/>
      <c r="F413" s="250"/>
      <c r="G413" s="250"/>
      <c r="H413" s="159"/>
      <c r="I413" s="159"/>
      <c r="J413" s="159"/>
      <c r="K413" s="159"/>
      <c r="L413" s="159"/>
      <c r="M413" s="159"/>
      <c r="N413" s="158"/>
      <c r="O413" s="158"/>
      <c r="P413" s="158"/>
      <c r="Q413" s="158"/>
      <c r="R413" s="159"/>
      <c r="S413" s="159"/>
      <c r="T413" s="159"/>
      <c r="U413" s="159"/>
      <c r="V413" s="159"/>
      <c r="W413" s="159"/>
      <c r="X413" s="159"/>
      <c r="Y413" s="149"/>
      <c r="Z413" s="149"/>
      <c r="AA413" s="149"/>
      <c r="AB413" s="149"/>
      <c r="AC413" s="149"/>
      <c r="AD413" s="149"/>
      <c r="AE413" s="149"/>
      <c r="AF413" s="149"/>
      <c r="AG413" s="149" t="s">
        <v>162</v>
      </c>
      <c r="AH413" s="149"/>
      <c r="AI413" s="149"/>
      <c r="AJ413" s="149"/>
      <c r="AK413" s="149"/>
      <c r="AL413" s="149"/>
      <c r="AM413" s="149"/>
      <c r="AN413" s="149"/>
      <c r="AO413" s="149"/>
      <c r="AP413" s="149"/>
      <c r="AQ413" s="149"/>
      <c r="AR413" s="149"/>
      <c r="AS413" s="149"/>
      <c r="AT413" s="149"/>
      <c r="AU413" s="149"/>
      <c r="AV413" s="149"/>
      <c r="AW413" s="149"/>
      <c r="AX413" s="149"/>
      <c r="AY413" s="149"/>
      <c r="AZ413" s="149"/>
      <c r="BA413" s="149"/>
      <c r="BB413" s="149"/>
      <c r="BC413" s="149"/>
      <c r="BD413" s="149"/>
      <c r="BE413" s="149"/>
      <c r="BF413" s="149"/>
      <c r="BG413" s="149"/>
      <c r="BH413" s="149"/>
    </row>
    <row r="414" spans="1:60" outlineLevel="1" x14ac:dyDescent="0.2">
      <c r="A414" s="170">
        <v>146</v>
      </c>
      <c r="B414" s="171" t="s">
        <v>539</v>
      </c>
      <c r="C414" s="179" t="s">
        <v>540</v>
      </c>
      <c r="D414" s="172" t="s">
        <v>190</v>
      </c>
      <c r="E414" s="173">
        <v>12.74911</v>
      </c>
      <c r="F414" s="174"/>
      <c r="G414" s="175">
        <f>ROUND(E414*F414,2)</f>
        <v>0</v>
      </c>
      <c r="H414" s="174"/>
      <c r="I414" s="175">
        <f>ROUND(E414*H414,2)</f>
        <v>0</v>
      </c>
      <c r="J414" s="174"/>
      <c r="K414" s="175">
        <f>ROUND(E414*J414,2)</f>
        <v>0</v>
      </c>
      <c r="L414" s="175">
        <v>21</v>
      </c>
      <c r="M414" s="175">
        <f>G414*(1+L414/100)</f>
        <v>0</v>
      </c>
      <c r="N414" s="173">
        <v>0</v>
      </c>
      <c r="O414" s="173">
        <f>ROUND(E414*N414,2)</f>
        <v>0</v>
      </c>
      <c r="P414" s="173">
        <v>0</v>
      </c>
      <c r="Q414" s="173">
        <f>ROUND(E414*P414,2)</f>
        <v>0</v>
      </c>
      <c r="R414" s="175" t="s">
        <v>179</v>
      </c>
      <c r="S414" s="175" t="s">
        <v>155</v>
      </c>
      <c r="T414" s="176" t="s">
        <v>155</v>
      </c>
      <c r="U414" s="159">
        <v>0</v>
      </c>
      <c r="V414" s="159">
        <f>ROUND(E414*U414,2)</f>
        <v>0</v>
      </c>
      <c r="W414" s="159"/>
      <c r="X414" s="159" t="s">
        <v>156</v>
      </c>
      <c r="Y414" s="149"/>
      <c r="Z414" s="149"/>
      <c r="AA414" s="149"/>
      <c r="AB414" s="149"/>
      <c r="AC414" s="149"/>
      <c r="AD414" s="149"/>
      <c r="AE414" s="149"/>
      <c r="AF414" s="149"/>
      <c r="AG414" s="149" t="s">
        <v>157</v>
      </c>
      <c r="AH414" s="149"/>
      <c r="AI414" s="149"/>
      <c r="AJ414" s="149"/>
      <c r="AK414" s="149"/>
      <c r="AL414" s="149"/>
      <c r="AM414" s="149"/>
      <c r="AN414" s="149"/>
      <c r="AO414" s="149"/>
      <c r="AP414" s="149"/>
      <c r="AQ414" s="149"/>
      <c r="AR414" s="149"/>
      <c r="AS414" s="149"/>
      <c r="AT414" s="149"/>
      <c r="AU414" s="149"/>
      <c r="AV414" s="149"/>
      <c r="AW414" s="149"/>
      <c r="AX414" s="149"/>
      <c r="AY414" s="149"/>
      <c r="AZ414" s="149"/>
      <c r="BA414" s="149"/>
      <c r="BB414" s="149"/>
      <c r="BC414" s="149"/>
      <c r="BD414" s="149"/>
      <c r="BE414" s="149"/>
      <c r="BF414" s="149"/>
      <c r="BG414" s="149"/>
      <c r="BH414" s="149"/>
    </row>
    <row r="415" spans="1:60" outlineLevel="1" x14ac:dyDescent="0.2">
      <c r="A415" s="156"/>
      <c r="B415" s="157"/>
      <c r="C415" s="180" t="s">
        <v>541</v>
      </c>
      <c r="D415" s="160"/>
      <c r="E415" s="161">
        <v>12.74911</v>
      </c>
      <c r="F415" s="159"/>
      <c r="G415" s="159"/>
      <c r="H415" s="159"/>
      <c r="I415" s="159"/>
      <c r="J415" s="159"/>
      <c r="K415" s="159"/>
      <c r="L415" s="159"/>
      <c r="M415" s="159"/>
      <c r="N415" s="158"/>
      <c r="O415" s="158"/>
      <c r="P415" s="158"/>
      <c r="Q415" s="158"/>
      <c r="R415" s="159"/>
      <c r="S415" s="159"/>
      <c r="T415" s="159"/>
      <c r="U415" s="159"/>
      <c r="V415" s="159"/>
      <c r="W415" s="159"/>
      <c r="X415" s="159"/>
      <c r="Y415" s="149"/>
      <c r="Z415" s="149"/>
      <c r="AA415" s="149"/>
      <c r="AB415" s="149"/>
      <c r="AC415" s="149"/>
      <c r="AD415" s="149"/>
      <c r="AE415" s="149"/>
      <c r="AF415" s="149"/>
      <c r="AG415" s="149" t="s">
        <v>161</v>
      </c>
      <c r="AH415" s="149">
        <v>5</v>
      </c>
      <c r="AI415" s="149"/>
      <c r="AJ415" s="149"/>
      <c r="AK415" s="149"/>
      <c r="AL415" s="149"/>
      <c r="AM415" s="149"/>
      <c r="AN415" s="149"/>
      <c r="AO415" s="149"/>
      <c r="AP415" s="149"/>
      <c r="AQ415" s="149"/>
      <c r="AR415" s="149"/>
      <c r="AS415" s="149"/>
      <c r="AT415" s="149"/>
      <c r="AU415" s="149"/>
      <c r="AV415" s="149"/>
      <c r="AW415" s="149"/>
      <c r="AX415" s="149"/>
      <c r="AY415" s="149"/>
      <c r="AZ415" s="149"/>
      <c r="BA415" s="149"/>
      <c r="BB415" s="149"/>
      <c r="BC415" s="149"/>
      <c r="BD415" s="149"/>
      <c r="BE415" s="149"/>
      <c r="BF415" s="149"/>
      <c r="BG415" s="149"/>
      <c r="BH415" s="149"/>
    </row>
    <row r="416" spans="1:60" outlineLevel="1" x14ac:dyDescent="0.2">
      <c r="A416" s="156"/>
      <c r="B416" s="157"/>
      <c r="C416" s="249"/>
      <c r="D416" s="250"/>
      <c r="E416" s="250"/>
      <c r="F416" s="250"/>
      <c r="G416" s="250"/>
      <c r="H416" s="159"/>
      <c r="I416" s="159"/>
      <c r="J416" s="159"/>
      <c r="K416" s="159"/>
      <c r="L416" s="159"/>
      <c r="M416" s="159"/>
      <c r="N416" s="158"/>
      <c r="O416" s="158"/>
      <c r="P416" s="158"/>
      <c r="Q416" s="158"/>
      <c r="R416" s="159"/>
      <c r="S416" s="159"/>
      <c r="T416" s="159"/>
      <c r="U416" s="159"/>
      <c r="V416" s="159"/>
      <c r="W416" s="159"/>
      <c r="X416" s="159"/>
      <c r="Y416" s="149"/>
      <c r="Z416" s="149"/>
      <c r="AA416" s="149"/>
      <c r="AB416" s="149"/>
      <c r="AC416" s="149"/>
      <c r="AD416" s="149"/>
      <c r="AE416" s="149"/>
      <c r="AF416" s="149"/>
      <c r="AG416" s="149" t="s">
        <v>162</v>
      </c>
      <c r="AH416" s="149"/>
      <c r="AI416" s="149"/>
      <c r="AJ416" s="149"/>
      <c r="AK416" s="149"/>
      <c r="AL416" s="149"/>
      <c r="AM416" s="149"/>
      <c r="AN416" s="149"/>
      <c r="AO416" s="149"/>
      <c r="AP416" s="149"/>
      <c r="AQ416" s="149"/>
      <c r="AR416" s="149"/>
      <c r="AS416" s="149"/>
      <c r="AT416" s="149"/>
      <c r="AU416" s="149"/>
      <c r="AV416" s="149"/>
      <c r="AW416" s="149"/>
      <c r="AX416" s="149"/>
      <c r="AY416" s="149"/>
      <c r="AZ416" s="149"/>
      <c r="BA416" s="149"/>
      <c r="BB416" s="149"/>
      <c r="BC416" s="149"/>
      <c r="BD416" s="149"/>
      <c r="BE416" s="149"/>
      <c r="BF416" s="149"/>
      <c r="BG416" s="149"/>
      <c r="BH416" s="149"/>
    </row>
    <row r="417" spans="1:60" ht="22.5" outlineLevel="1" x14ac:dyDescent="0.2">
      <c r="A417" s="170">
        <v>147</v>
      </c>
      <c r="B417" s="171" t="s">
        <v>542</v>
      </c>
      <c r="C417" s="179" t="s">
        <v>543</v>
      </c>
      <c r="D417" s="172" t="s">
        <v>190</v>
      </c>
      <c r="E417" s="173">
        <v>0.40315000000000001</v>
      </c>
      <c r="F417" s="174"/>
      <c r="G417" s="175">
        <f>ROUND(E417*F417,2)</f>
        <v>0</v>
      </c>
      <c r="H417" s="174"/>
      <c r="I417" s="175">
        <f>ROUND(E417*H417,2)</f>
        <v>0</v>
      </c>
      <c r="J417" s="174"/>
      <c r="K417" s="175">
        <f>ROUND(E417*J417,2)</f>
        <v>0</v>
      </c>
      <c r="L417" s="175">
        <v>21</v>
      </c>
      <c r="M417" s="175">
        <f>G417*(1+L417/100)</f>
        <v>0</v>
      </c>
      <c r="N417" s="173">
        <v>0</v>
      </c>
      <c r="O417" s="173">
        <f>ROUND(E417*N417,2)</f>
        <v>0</v>
      </c>
      <c r="P417" s="173">
        <v>0</v>
      </c>
      <c r="Q417" s="173">
        <f>ROUND(E417*P417,2)</f>
        <v>0</v>
      </c>
      <c r="R417" s="175" t="s">
        <v>179</v>
      </c>
      <c r="S417" s="175" t="s">
        <v>155</v>
      </c>
      <c r="T417" s="176" t="s">
        <v>155</v>
      </c>
      <c r="U417" s="159">
        <v>0</v>
      </c>
      <c r="V417" s="159">
        <f>ROUND(E417*U417,2)</f>
        <v>0</v>
      </c>
      <c r="W417" s="159"/>
      <c r="X417" s="159" t="s">
        <v>156</v>
      </c>
      <c r="Y417" s="149"/>
      <c r="Z417" s="149"/>
      <c r="AA417" s="149"/>
      <c r="AB417" s="149"/>
      <c r="AC417" s="149"/>
      <c r="AD417" s="149"/>
      <c r="AE417" s="149"/>
      <c r="AF417" s="149"/>
      <c r="AG417" s="149" t="s">
        <v>157</v>
      </c>
      <c r="AH417" s="149"/>
      <c r="AI417" s="149"/>
      <c r="AJ417" s="149"/>
      <c r="AK417" s="149"/>
      <c r="AL417" s="149"/>
      <c r="AM417" s="149"/>
      <c r="AN417" s="149"/>
      <c r="AO417" s="149"/>
      <c r="AP417" s="149"/>
      <c r="AQ417" s="149"/>
      <c r="AR417" s="149"/>
      <c r="AS417" s="149"/>
      <c r="AT417" s="149"/>
      <c r="AU417" s="149"/>
      <c r="AV417" s="149"/>
      <c r="AW417" s="149"/>
      <c r="AX417" s="149"/>
      <c r="AY417" s="149"/>
      <c r="AZ417" s="149"/>
      <c r="BA417" s="149"/>
      <c r="BB417" s="149"/>
      <c r="BC417" s="149"/>
      <c r="BD417" s="149"/>
      <c r="BE417" s="149"/>
      <c r="BF417" s="149"/>
      <c r="BG417" s="149"/>
      <c r="BH417" s="149"/>
    </row>
    <row r="418" spans="1:60" outlineLevel="1" x14ac:dyDescent="0.2">
      <c r="A418" s="156"/>
      <c r="B418" s="157"/>
      <c r="C418" s="180" t="s">
        <v>521</v>
      </c>
      <c r="D418" s="160"/>
      <c r="E418" s="161">
        <v>5.6950000000000001E-2</v>
      </c>
      <c r="F418" s="159"/>
      <c r="G418" s="159"/>
      <c r="H418" s="159"/>
      <c r="I418" s="159"/>
      <c r="J418" s="159"/>
      <c r="K418" s="159"/>
      <c r="L418" s="159"/>
      <c r="M418" s="159"/>
      <c r="N418" s="158"/>
      <c r="O418" s="158"/>
      <c r="P418" s="158"/>
      <c r="Q418" s="158"/>
      <c r="R418" s="159"/>
      <c r="S418" s="159"/>
      <c r="T418" s="159"/>
      <c r="U418" s="159"/>
      <c r="V418" s="159"/>
      <c r="W418" s="159"/>
      <c r="X418" s="159"/>
      <c r="Y418" s="149"/>
      <c r="Z418" s="149"/>
      <c r="AA418" s="149"/>
      <c r="AB418" s="149"/>
      <c r="AC418" s="149"/>
      <c r="AD418" s="149"/>
      <c r="AE418" s="149"/>
      <c r="AF418" s="149"/>
      <c r="AG418" s="149" t="s">
        <v>161</v>
      </c>
      <c r="AH418" s="149">
        <v>7</v>
      </c>
      <c r="AI418" s="149"/>
      <c r="AJ418" s="149"/>
      <c r="AK418" s="149"/>
      <c r="AL418" s="149"/>
      <c r="AM418" s="149"/>
      <c r="AN418" s="149"/>
      <c r="AO418" s="149"/>
      <c r="AP418" s="149"/>
      <c r="AQ418" s="149"/>
      <c r="AR418" s="149"/>
      <c r="AS418" s="149"/>
      <c r="AT418" s="149"/>
      <c r="AU418" s="149"/>
      <c r="AV418" s="149"/>
      <c r="AW418" s="149"/>
      <c r="AX418" s="149"/>
      <c r="AY418" s="149"/>
      <c r="AZ418" s="149"/>
      <c r="BA418" s="149"/>
      <c r="BB418" s="149"/>
      <c r="BC418" s="149"/>
      <c r="BD418" s="149"/>
      <c r="BE418" s="149"/>
      <c r="BF418" s="149"/>
      <c r="BG418" s="149"/>
      <c r="BH418" s="149"/>
    </row>
    <row r="419" spans="1:60" outlineLevel="1" x14ac:dyDescent="0.2">
      <c r="A419" s="156"/>
      <c r="B419" s="157"/>
      <c r="C419" s="180" t="s">
        <v>522</v>
      </c>
      <c r="D419" s="160"/>
      <c r="E419" s="161">
        <v>0.3342</v>
      </c>
      <c r="F419" s="159"/>
      <c r="G419" s="159"/>
      <c r="H419" s="159"/>
      <c r="I419" s="159"/>
      <c r="J419" s="159"/>
      <c r="K419" s="159"/>
      <c r="L419" s="159"/>
      <c r="M419" s="159"/>
      <c r="N419" s="158"/>
      <c r="O419" s="158"/>
      <c r="P419" s="158"/>
      <c r="Q419" s="158"/>
      <c r="R419" s="159"/>
      <c r="S419" s="159"/>
      <c r="T419" s="159"/>
      <c r="U419" s="159"/>
      <c r="V419" s="159"/>
      <c r="W419" s="159"/>
      <c r="X419" s="159"/>
      <c r="Y419" s="149"/>
      <c r="Z419" s="149"/>
      <c r="AA419" s="149"/>
      <c r="AB419" s="149"/>
      <c r="AC419" s="149"/>
      <c r="AD419" s="149"/>
      <c r="AE419" s="149"/>
      <c r="AF419" s="149"/>
      <c r="AG419" s="149" t="s">
        <v>161</v>
      </c>
      <c r="AH419" s="149">
        <v>7</v>
      </c>
      <c r="AI419" s="149"/>
      <c r="AJ419" s="149"/>
      <c r="AK419" s="149"/>
      <c r="AL419" s="149"/>
      <c r="AM419" s="149"/>
      <c r="AN419" s="149"/>
      <c r="AO419" s="149"/>
      <c r="AP419" s="149"/>
      <c r="AQ419" s="149"/>
      <c r="AR419" s="149"/>
      <c r="AS419" s="149"/>
      <c r="AT419" s="149"/>
      <c r="AU419" s="149"/>
      <c r="AV419" s="149"/>
      <c r="AW419" s="149"/>
      <c r="AX419" s="149"/>
      <c r="AY419" s="149"/>
      <c r="AZ419" s="149"/>
      <c r="BA419" s="149"/>
      <c r="BB419" s="149"/>
      <c r="BC419" s="149"/>
      <c r="BD419" s="149"/>
      <c r="BE419" s="149"/>
      <c r="BF419" s="149"/>
      <c r="BG419" s="149"/>
      <c r="BH419" s="149"/>
    </row>
    <row r="420" spans="1:60" outlineLevel="1" x14ac:dyDescent="0.2">
      <c r="A420" s="156"/>
      <c r="B420" s="157"/>
      <c r="C420" s="180" t="s">
        <v>523</v>
      </c>
      <c r="D420" s="160"/>
      <c r="E420" s="161">
        <v>1.2E-2</v>
      </c>
      <c r="F420" s="159"/>
      <c r="G420" s="159"/>
      <c r="H420" s="159"/>
      <c r="I420" s="159"/>
      <c r="J420" s="159"/>
      <c r="K420" s="159"/>
      <c r="L420" s="159"/>
      <c r="M420" s="159"/>
      <c r="N420" s="158"/>
      <c r="O420" s="158"/>
      <c r="P420" s="158"/>
      <c r="Q420" s="158"/>
      <c r="R420" s="159"/>
      <c r="S420" s="159"/>
      <c r="T420" s="159"/>
      <c r="U420" s="159"/>
      <c r="V420" s="159"/>
      <c r="W420" s="159"/>
      <c r="X420" s="159"/>
      <c r="Y420" s="149"/>
      <c r="Z420" s="149"/>
      <c r="AA420" s="149"/>
      <c r="AB420" s="149"/>
      <c r="AC420" s="149"/>
      <c r="AD420" s="149"/>
      <c r="AE420" s="149"/>
      <c r="AF420" s="149"/>
      <c r="AG420" s="149" t="s">
        <v>161</v>
      </c>
      <c r="AH420" s="149">
        <v>7</v>
      </c>
      <c r="AI420" s="149"/>
      <c r="AJ420" s="149"/>
      <c r="AK420" s="149"/>
      <c r="AL420" s="149"/>
      <c r="AM420" s="149"/>
      <c r="AN420" s="149"/>
      <c r="AO420" s="149"/>
      <c r="AP420" s="149"/>
      <c r="AQ420" s="149"/>
      <c r="AR420" s="149"/>
      <c r="AS420" s="149"/>
      <c r="AT420" s="149"/>
      <c r="AU420" s="149"/>
      <c r="AV420" s="149"/>
      <c r="AW420" s="149"/>
      <c r="AX420" s="149"/>
      <c r="AY420" s="149"/>
      <c r="AZ420" s="149"/>
      <c r="BA420" s="149"/>
      <c r="BB420" s="149"/>
      <c r="BC420" s="149"/>
      <c r="BD420" s="149"/>
      <c r="BE420" s="149"/>
      <c r="BF420" s="149"/>
      <c r="BG420" s="149"/>
      <c r="BH420" s="149"/>
    </row>
    <row r="421" spans="1:60" outlineLevel="1" x14ac:dyDescent="0.2">
      <c r="A421" s="156"/>
      <c r="B421" s="157"/>
      <c r="C421" s="249"/>
      <c r="D421" s="250"/>
      <c r="E421" s="250"/>
      <c r="F421" s="250"/>
      <c r="G421" s="250"/>
      <c r="H421" s="159"/>
      <c r="I421" s="159"/>
      <c r="J421" s="159"/>
      <c r="K421" s="159"/>
      <c r="L421" s="159"/>
      <c r="M421" s="159"/>
      <c r="N421" s="158"/>
      <c r="O421" s="158"/>
      <c r="P421" s="158"/>
      <c r="Q421" s="158"/>
      <c r="R421" s="159"/>
      <c r="S421" s="159"/>
      <c r="T421" s="159"/>
      <c r="U421" s="159"/>
      <c r="V421" s="159"/>
      <c r="W421" s="159"/>
      <c r="X421" s="159"/>
      <c r="Y421" s="149"/>
      <c r="Z421" s="149"/>
      <c r="AA421" s="149"/>
      <c r="AB421" s="149"/>
      <c r="AC421" s="149"/>
      <c r="AD421" s="149"/>
      <c r="AE421" s="149"/>
      <c r="AF421" s="149"/>
      <c r="AG421" s="149" t="s">
        <v>162</v>
      </c>
      <c r="AH421" s="149"/>
      <c r="AI421" s="149"/>
      <c r="AJ421" s="149"/>
      <c r="AK421" s="149"/>
      <c r="AL421" s="149"/>
      <c r="AM421" s="149"/>
      <c r="AN421" s="149"/>
      <c r="AO421" s="149"/>
      <c r="AP421" s="149"/>
      <c r="AQ421" s="149"/>
      <c r="AR421" s="149"/>
      <c r="AS421" s="149"/>
      <c r="AT421" s="149"/>
      <c r="AU421" s="149"/>
      <c r="AV421" s="149"/>
      <c r="AW421" s="149"/>
      <c r="AX421" s="149"/>
      <c r="AY421" s="149"/>
      <c r="AZ421" s="149"/>
      <c r="BA421" s="149"/>
      <c r="BB421" s="149"/>
      <c r="BC421" s="149"/>
      <c r="BD421" s="149"/>
      <c r="BE421" s="149"/>
      <c r="BF421" s="149"/>
      <c r="BG421" s="149"/>
      <c r="BH421" s="149"/>
    </row>
    <row r="422" spans="1:60" outlineLevel="1" x14ac:dyDescent="0.2">
      <c r="A422" s="170">
        <v>148</v>
      </c>
      <c r="B422" s="171" t="s">
        <v>544</v>
      </c>
      <c r="C422" s="179" t="s">
        <v>545</v>
      </c>
      <c r="D422" s="172" t="s">
        <v>190</v>
      </c>
      <c r="E422" s="173">
        <v>0.154</v>
      </c>
      <c r="F422" s="174"/>
      <c r="G422" s="175">
        <f>ROUND(E422*F422,2)</f>
        <v>0</v>
      </c>
      <c r="H422" s="174"/>
      <c r="I422" s="175">
        <f>ROUND(E422*H422,2)</f>
        <v>0</v>
      </c>
      <c r="J422" s="174"/>
      <c r="K422" s="175">
        <f>ROUND(E422*J422,2)</f>
        <v>0</v>
      </c>
      <c r="L422" s="175">
        <v>21</v>
      </c>
      <c r="M422" s="175">
        <f>G422*(1+L422/100)</f>
        <v>0</v>
      </c>
      <c r="N422" s="173">
        <v>0</v>
      </c>
      <c r="O422" s="173">
        <f>ROUND(E422*N422,2)</f>
        <v>0</v>
      </c>
      <c r="P422" s="173">
        <v>0</v>
      </c>
      <c r="Q422" s="173">
        <f>ROUND(E422*P422,2)</f>
        <v>0</v>
      </c>
      <c r="R422" s="175" t="s">
        <v>179</v>
      </c>
      <c r="S422" s="175" t="s">
        <v>155</v>
      </c>
      <c r="T422" s="176" t="s">
        <v>155</v>
      </c>
      <c r="U422" s="159">
        <v>0</v>
      </c>
      <c r="V422" s="159">
        <f>ROUND(E422*U422,2)</f>
        <v>0</v>
      </c>
      <c r="W422" s="159"/>
      <c r="X422" s="159" t="s">
        <v>156</v>
      </c>
      <c r="Y422" s="149"/>
      <c r="Z422" s="149"/>
      <c r="AA422" s="149"/>
      <c r="AB422" s="149"/>
      <c r="AC422" s="149"/>
      <c r="AD422" s="149"/>
      <c r="AE422" s="149"/>
      <c r="AF422" s="149"/>
      <c r="AG422" s="149" t="s">
        <v>157</v>
      </c>
      <c r="AH422" s="149"/>
      <c r="AI422" s="149"/>
      <c r="AJ422" s="149"/>
      <c r="AK422" s="149"/>
      <c r="AL422" s="149"/>
      <c r="AM422" s="149"/>
      <c r="AN422" s="149"/>
      <c r="AO422" s="149"/>
      <c r="AP422" s="149"/>
      <c r="AQ422" s="149"/>
      <c r="AR422" s="149"/>
      <c r="AS422" s="149"/>
      <c r="AT422" s="149"/>
      <c r="AU422" s="149"/>
      <c r="AV422" s="149"/>
      <c r="AW422" s="149"/>
      <c r="AX422" s="149"/>
      <c r="AY422" s="149"/>
      <c r="AZ422" s="149"/>
      <c r="BA422" s="149"/>
      <c r="BB422" s="149"/>
      <c r="BC422" s="149"/>
      <c r="BD422" s="149"/>
      <c r="BE422" s="149"/>
      <c r="BF422" s="149"/>
      <c r="BG422" s="149"/>
      <c r="BH422" s="149"/>
    </row>
    <row r="423" spans="1:60" outlineLevel="1" x14ac:dyDescent="0.2">
      <c r="A423" s="156"/>
      <c r="B423" s="157"/>
      <c r="C423" s="251"/>
      <c r="D423" s="252"/>
      <c r="E423" s="252"/>
      <c r="F423" s="252"/>
      <c r="G423" s="252"/>
      <c r="H423" s="159"/>
      <c r="I423" s="159"/>
      <c r="J423" s="159"/>
      <c r="K423" s="159"/>
      <c r="L423" s="159"/>
      <c r="M423" s="159"/>
      <c r="N423" s="158"/>
      <c r="O423" s="158"/>
      <c r="P423" s="158"/>
      <c r="Q423" s="158"/>
      <c r="R423" s="159"/>
      <c r="S423" s="159"/>
      <c r="T423" s="159"/>
      <c r="U423" s="159"/>
      <c r="V423" s="159"/>
      <c r="W423" s="159"/>
      <c r="X423" s="159"/>
      <c r="Y423" s="149"/>
      <c r="Z423" s="149"/>
      <c r="AA423" s="149"/>
      <c r="AB423" s="149"/>
      <c r="AC423" s="149"/>
      <c r="AD423" s="149"/>
      <c r="AE423" s="149"/>
      <c r="AF423" s="149"/>
      <c r="AG423" s="149" t="s">
        <v>162</v>
      </c>
      <c r="AH423" s="149"/>
      <c r="AI423" s="149"/>
      <c r="AJ423" s="149"/>
      <c r="AK423" s="149"/>
      <c r="AL423" s="149"/>
      <c r="AM423" s="149"/>
      <c r="AN423" s="149"/>
      <c r="AO423" s="149"/>
      <c r="AP423" s="149"/>
      <c r="AQ423" s="149"/>
      <c r="AR423" s="149"/>
      <c r="AS423" s="149"/>
      <c r="AT423" s="149"/>
      <c r="AU423" s="149"/>
      <c r="AV423" s="149"/>
      <c r="AW423" s="149"/>
      <c r="AX423" s="149"/>
      <c r="AY423" s="149"/>
      <c r="AZ423" s="149"/>
      <c r="BA423" s="149"/>
      <c r="BB423" s="149"/>
      <c r="BC423" s="149"/>
      <c r="BD423" s="149"/>
      <c r="BE423" s="149"/>
      <c r="BF423" s="149"/>
      <c r="BG423" s="149"/>
      <c r="BH423" s="149"/>
    </row>
    <row r="424" spans="1:60" outlineLevel="1" x14ac:dyDescent="0.2">
      <c r="A424" s="170">
        <v>149</v>
      </c>
      <c r="B424" s="171" t="s">
        <v>546</v>
      </c>
      <c r="C424" s="179" t="s">
        <v>547</v>
      </c>
      <c r="D424" s="172" t="s">
        <v>190</v>
      </c>
      <c r="E424" s="173">
        <v>0.1</v>
      </c>
      <c r="F424" s="174"/>
      <c r="G424" s="175">
        <f>ROUND(E424*F424,2)</f>
        <v>0</v>
      </c>
      <c r="H424" s="174"/>
      <c r="I424" s="175">
        <f>ROUND(E424*H424,2)</f>
        <v>0</v>
      </c>
      <c r="J424" s="174"/>
      <c r="K424" s="175">
        <f>ROUND(E424*J424,2)</f>
        <v>0</v>
      </c>
      <c r="L424" s="175">
        <v>21</v>
      </c>
      <c r="M424" s="175">
        <f>G424*(1+L424/100)</f>
        <v>0</v>
      </c>
      <c r="N424" s="173">
        <v>0</v>
      </c>
      <c r="O424" s="173">
        <f>ROUND(E424*N424,2)</f>
        <v>0</v>
      </c>
      <c r="P424" s="173">
        <v>0</v>
      </c>
      <c r="Q424" s="173">
        <f>ROUND(E424*P424,2)</f>
        <v>0</v>
      </c>
      <c r="R424" s="175" t="s">
        <v>179</v>
      </c>
      <c r="S424" s="175" t="s">
        <v>155</v>
      </c>
      <c r="T424" s="176" t="s">
        <v>155</v>
      </c>
      <c r="U424" s="159">
        <v>0</v>
      </c>
      <c r="V424" s="159">
        <f>ROUND(E424*U424,2)</f>
        <v>0</v>
      </c>
      <c r="W424" s="159"/>
      <c r="X424" s="159" t="s">
        <v>156</v>
      </c>
      <c r="Y424" s="149"/>
      <c r="Z424" s="149"/>
      <c r="AA424" s="149"/>
      <c r="AB424" s="149"/>
      <c r="AC424" s="149"/>
      <c r="AD424" s="149"/>
      <c r="AE424" s="149"/>
      <c r="AF424" s="149"/>
      <c r="AG424" s="149" t="s">
        <v>157</v>
      </c>
      <c r="AH424" s="149"/>
      <c r="AI424" s="149"/>
      <c r="AJ424" s="149"/>
      <c r="AK424" s="149"/>
      <c r="AL424" s="149"/>
      <c r="AM424" s="149"/>
      <c r="AN424" s="149"/>
      <c r="AO424" s="149"/>
      <c r="AP424" s="149"/>
      <c r="AQ424" s="149"/>
      <c r="AR424" s="149"/>
      <c r="AS424" s="149"/>
      <c r="AT424" s="149"/>
      <c r="AU424" s="149"/>
      <c r="AV424" s="149"/>
      <c r="AW424" s="149"/>
      <c r="AX424" s="149"/>
      <c r="AY424" s="149"/>
      <c r="AZ424" s="149"/>
      <c r="BA424" s="149"/>
      <c r="BB424" s="149"/>
      <c r="BC424" s="149"/>
      <c r="BD424" s="149"/>
      <c r="BE424" s="149"/>
      <c r="BF424" s="149"/>
      <c r="BG424" s="149"/>
      <c r="BH424" s="149"/>
    </row>
    <row r="425" spans="1:60" outlineLevel="1" x14ac:dyDescent="0.2">
      <c r="A425" s="156"/>
      <c r="B425" s="157"/>
      <c r="C425" s="251"/>
      <c r="D425" s="252"/>
      <c r="E425" s="252"/>
      <c r="F425" s="252"/>
      <c r="G425" s="252"/>
      <c r="H425" s="159"/>
      <c r="I425" s="159"/>
      <c r="J425" s="159"/>
      <c r="K425" s="159"/>
      <c r="L425" s="159"/>
      <c r="M425" s="159"/>
      <c r="N425" s="158"/>
      <c r="O425" s="158"/>
      <c r="P425" s="158"/>
      <c r="Q425" s="158"/>
      <c r="R425" s="159"/>
      <c r="S425" s="159"/>
      <c r="T425" s="159"/>
      <c r="U425" s="159"/>
      <c r="V425" s="159"/>
      <c r="W425" s="159"/>
      <c r="X425" s="159"/>
      <c r="Y425" s="149"/>
      <c r="Z425" s="149"/>
      <c r="AA425" s="149"/>
      <c r="AB425" s="149"/>
      <c r="AC425" s="149"/>
      <c r="AD425" s="149"/>
      <c r="AE425" s="149"/>
      <c r="AF425" s="149"/>
      <c r="AG425" s="149" t="s">
        <v>162</v>
      </c>
      <c r="AH425" s="149"/>
      <c r="AI425" s="149"/>
      <c r="AJ425" s="149"/>
      <c r="AK425" s="149"/>
      <c r="AL425" s="149"/>
      <c r="AM425" s="149"/>
      <c r="AN425" s="149"/>
      <c r="AO425" s="149"/>
      <c r="AP425" s="149"/>
      <c r="AQ425" s="149"/>
      <c r="AR425" s="149"/>
      <c r="AS425" s="149"/>
      <c r="AT425" s="149"/>
      <c r="AU425" s="149"/>
      <c r="AV425" s="149"/>
      <c r="AW425" s="149"/>
      <c r="AX425" s="149"/>
      <c r="AY425" s="149"/>
      <c r="AZ425" s="149"/>
      <c r="BA425" s="149"/>
      <c r="BB425" s="149"/>
      <c r="BC425" s="149"/>
      <c r="BD425" s="149"/>
      <c r="BE425" s="149"/>
      <c r="BF425" s="149"/>
      <c r="BG425" s="149"/>
      <c r="BH425" s="149"/>
    </row>
    <row r="426" spans="1:60" outlineLevel="1" x14ac:dyDescent="0.2">
      <c r="A426" s="170">
        <v>150</v>
      </c>
      <c r="B426" s="171" t="s">
        <v>548</v>
      </c>
      <c r="C426" s="179" t="s">
        <v>549</v>
      </c>
      <c r="D426" s="172" t="s">
        <v>190</v>
      </c>
      <c r="E426" s="173">
        <v>1.16415</v>
      </c>
      <c r="F426" s="174"/>
      <c r="G426" s="175">
        <f>ROUND(E426*F426,2)</f>
        <v>0</v>
      </c>
      <c r="H426" s="174"/>
      <c r="I426" s="175">
        <f>ROUND(E426*H426,2)</f>
        <v>0</v>
      </c>
      <c r="J426" s="174"/>
      <c r="K426" s="175">
        <f>ROUND(E426*J426,2)</f>
        <v>0</v>
      </c>
      <c r="L426" s="175">
        <v>21</v>
      </c>
      <c r="M426" s="175">
        <f>G426*(1+L426/100)</f>
        <v>0</v>
      </c>
      <c r="N426" s="173">
        <v>0</v>
      </c>
      <c r="O426" s="173">
        <f>ROUND(E426*N426,2)</f>
        <v>0</v>
      </c>
      <c r="P426" s="173">
        <v>0</v>
      </c>
      <c r="Q426" s="173">
        <f>ROUND(E426*P426,2)</f>
        <v>0</v>
      </c>
      <c r="R426" s="175"/>
      <c r="S426" s="175" t="s">
        <v>222</v>
      </c>
      <c r="T426" s="176" t="s">
        <v>155</v>
      </c>
      <c r="U426" s="159">
        <v>0</v>
      </c>
      <c r="V426" s="159">
        <f>ROUND(E426*U426,2)</f>
        <v>0</v>
      </c>
      <c r="W426" s="159"/>
      <c r="X426" s="159" t="s">
        <v>156</v>
      </c>
      <c r="Y426" s="149"/>
      <c r="Z426" s="149"/>
      <c r="AA426" s="149"/>
      <c r="AB426" s="149"/>
      <c r="AC426" s="149"/>
      <c r="AD426" s="149"/>
      <c r="AE426" s="149"/>
      <c r="AF426" s="149"/>
      <c r="AG426" s="149" t="s">
        <v>157</v>
      </c>
      <c r="AH426" s="149"/>
      <c r="AI426" s="149"/>
      <c r="AJ426" s="149"/>
      <c r="AK426" s="149"/>
      <c r="AL426" s="149"/>
      <c r="AM426" s="149"/>
      <c r="AN426" s="149"/>
      <c r="AO426" s="149"/>
      <c r="AP426" s="149"/>
      <c r="AQ426" s="149"/>
      <c r="AR426" s="149"/>
      <c r="AS426" s="149"/>
      <c r="AT426" s="149"/>
      <c r="AU426" s="149"/>
      <c r="AV426" s="149"/>
      <c r="AW426" s="149"/>
      <c r="AX426" s="149"/>
      <c r="AY426" s="149"/>
      <c r="AZ426" s="149"/>
      <c r="BA426" s="149"/>
      <c r="BB426" s="149"/>
      <c r="BC426" s="149"/>
      <c r="BD426" s="149"/>
      <c r="BE426" s="149"/>
      <c r="BF426" s="149"/>
      <c r="BG426" s="149"/>
      <c r="BH426" s="149"/>
    </row>
    <row r="427" spans="1:60" outlineLevel="1" x14ac:dyDescent="0.2">
      <c r="A427" s="156"/>
      <c r="B427" s="157"/>
      <c r="C427" s="253" t="s">
        <v>550</v>
      </c>
      <c r="D427" s="254"/>
      <c r="E427" s="254"/>
      <c r="F427" s="254"/>
      <c r="G427" s="254"/>
      <c r="H427" s="159"/>
      <c r="I427" s="159"/>
      <c r="J427" s="159"/>
      <c r="K427" s="159"/>
      <c r="L427" s="159"/>
      <c r="M427" s="159"/>
      <c r="N427" s="158"/>
      <c r="O427" s="158"/>
      <c r="P427" s="158"/>
      <c r="Q427" s="158"/>
      <c r="R427" s="159"/>
      <c r="S427" s="159"/>
      <c r="T427" s="159"/>
      <c r="U427" s="159"/>
      <c r="V427" s="159"/>
      <c r="W427" s="159"/>
      <c r="X427" s="159"/>
      <c r="Y427" s="149"/>
      <c r="Z427" s="149"/>
      <c r="AA427" s="149"/>
      <c r="AB427" s="149"/>
      <c r="AC427" s="149"/>
      <c r="AD427" s="149"/>
      <c r="AE427" s="149"/>
      <c r="AF427" s="149"/>
      <c r="AG427" s="149" t="s">
        <v>286</v>
      </c>
      <c r="AH427" s="149"/>
      <c r="AI427" s="149"/>
      <c r="AJ427" s="149"/>
      <c r="AK427" s="149"/>
      <c r="AL427" s="149"/>
      <c r="AM427" s="149"/>
      <c r="AN427" s="149"/>
      <c r="AO427" s="149"/>
      <c r="AP427" s="149"/>
      <c r="AQ427" s="149"/>
      <c r="AR427" s="149"/>
      <c r="AS427" s="149"/>
      <c r="AT427" s="149"/>
      <c r="AU427" s="149"/>
      <c r="AV427" s="149"/>
      <c r="AW427" s="149"/>
      <c r="AX427" s="149"/>
      <c r="AY427" s="149"/>
      <c r="AZ427" s="149"/>
      <c r="BA427" s="149"/>
      <c r="BB427" s="149"/>
      <c r="BC427" s="149"/>
      <c r="BD427" s="149"/>
      <c r="BE427" s="149"/>
      <c r="BF427" s="149"/>
      <c r="BG427" s="149"/>
      <c r="BH427" s="149"/>
    </row>
    <row r="428" spans="1:60" outlineLevel="1" x14ac:dyDescent="0.2">
      <c r="A428" s="156"/>
      <c r="B428" s="157"/>
      <c r="C428" s="249"/>
      <c r="D428" s="250"/>
      <c r="E428" s="250"/>
      <c r="F428" s="250"/>
      <c r="G428" s="250"/>
      <c r="H428" s="159"/>
      <c r="I428" s="159"/>
      <c r="J428" s="159"/>
      <c r="K428" s="159"/>
      <c r="L428" s="159"/>
      <c r="M428" s="159"/>
      <c r="N428" s="158"/>
      <c r="O428" s="158"/>
      <c r="P428" s="158"/>
      <c r="Q428" s="158"/>
      <c r="R428" s="159"/>
      <c r="S428" s="159"/>
      <c r="T428" s="159"/>
      <c r="U428" s="159"/>
      <c r="V428" s="159"/>
      <c r="W428" s="159"/>
      <c r="X428" s="159"/>
      <c r="Y428" s="149"/>
      <c r="Z428" s="149"/>
      <c r="AA428" s="149"/>
      <c r="AB428" s="149"/>
      <c r="AC428" s="149"/>
      <c r="AD428" s="149"/>
      <c r="AE428" s="149"/>
      <c r="AF428" s="149"/>
      <c r="AG428" s="149" t="s">
        <v>162</v>
      </c>
      <c r="AH428" s="149"/>
      <c r="AI428" s="149"/>
      <c r="AJ428" s="149"/>
      <c r="AK428" s="149"/>
      <c r="AL428" s="149"/>
      <c r="AM428" s="149"/>
      <c r="AN428" s="149"/>
      <c r="AO428" s="149"/>
      <c r="AP428" s="149"/>
      <c r="AQ428" s="149"/>
      <c r="AR428" s="149"/>
      <c r="AS428" s="149"/>
      <c r="AT428" s="149"/>
      <c r="AU428" s="149"/>
      <c r="AV428" s="149"/>
      <c r="AW428" s="149"/>
      <c r="AX428" s="149"/>
      <c r="AY428" s="149"/>
      <c r="AZ428" s="149"/>
      <c r="BA428" s="149"/>
      <c r="BB428" s="149"/>
      <c r="BC428" s="149"/>
      <c r="BD428" s="149"/>
      <c r="BE428" s="149"/>
      <c r="BF428" s="149"/>
      <c r="BG428" s="149"/>
      <c r="BH428" s="149"/>
    </row>
    <row r="429" spans="1:60" x14ac:dyDescent="0.2">
      <c r="A429" s="163" t="s">
        <v>149</v>
      </c>
      <c r="B429" s="164" t="s">
        <v>121</v>
      </c>
      <c r="C429" s="178" t="s">
        <v>27</v>
      </c>
      <c r="D429" s="165"/>
      <c r="E429" s="166"/>
      <c r="F429" s="167"/>
      <c r="G429" s="167">
        <f>SUMIF(AG430:AG461,"&lt;&gt;NOR",G430:G461)</f>
        <v>0</v>
      </c>
      <c r="H429" s="167"/>
      <c r="I429" s="167">
        <f>SUM(I430:I461)</f>
        <v>0</v>
      </c>
      <c r="J429" s="167"/>
      <c r="K429" s="167">
        <f>SUM(K430:K461)</f>
        <v>0</v>
      </c>
      <c r="L429" s="167"/>
      <c r="M429" s="167">
        <f>SUM(M430:M461)</f>
        <v>0</v>
      </c>
      <c r="N429" s="166"/>
      <c r="O429" s="166">
        <f>SUM(O430:O461)</f>
        <v>0</v>
      </c>
      <c r="P429" s="166"/>
      <c r="Q429" s="166">
        <f>SUM(Q430:Q461)</f>
        <v>0</v>
      </c>
      <c r="R429" s="167"/>
      <c r="S429" s="167"/>
      <c r="T429" s="168"/>
      <c r="U429" s="162"/>
      <c r="V429" s="162">
        <f>SUM(V430:V461)</f>
        <v>8.98</v>
      </c>
      <c r="W429" s="162"/>
      <c r="X429" s="162"/>
      <c r="AG429" t="s">
        <v>150</v>
      </c>
    </row>
    <row r="430" spans="1:60" outlineLevel="1" x14ac:dyDescent="0.2">
      <c r="A430" s="170">
        <v>151</v>
      </c>
      <c r="B430" s="171" t="s">
        <v>551</v>
      </c>
      <c r="C430" s="179" t="s">
        <v>552</v>
      </c>
      <c r="D430" s="172" t="s">
        <v>178</v>
      </c>
      <c r="E430" s="173">
        <v>32</v>
      </c>
      <c r="F430" s="174"/>
      <c r="G430" s="175">
        <f>ROUND(E430*F430,2)</f>
        <v>0</v>
      </c>
      <c r="H430" s="174"/>
      <c r="I430" s="175">
        <f>ROUND(E430*H430,2)</f>
        <v>0</v>
      </c>
      <c r="J430" s="174"/>
      <c r="K430" s="175">
        <f>ROUND(E430*J430,2)</f>
        <v>0</v>
      </c>
      <c r="L430" s="175">
        <v>21</v>
      </c>
      <c r="M430" s="175">
        <f>G430*(1+L430/100)</f>
        <v>0</v>
      </c>
      <c r="N430" s="173">
        <v>1.0000000000000001E-5</v>
      </c>
      <c r="O430" s="173">
        <f>ROUND(E430*N430,2)</f>
        <v>0</v>
      </c>
      <c r="P430" s="173">
        <v>0</v>
      </c>
      <c r="Q430" s="173">
        <f>ROUND(E430*P430,2)</f>
        <v>0</v>
      </c>
      <c r="R430" s="175" t="s">
        <v>199</v>
      </c>
      <c r="S430" s="175" t="s">
        <v>155</v>
      </c>
      <c r="T430" s="176" t="s">
        <v>155</v>
      </c>
      <c r="U430" s="159">
        <v>6.2E-2</v>
      </c>
      <c r="V430" s="159">
        <f>ROUND(E430*U430,2)</f>
        <v>1.98</v>
      </c>
      <c r="W430" s="159"/>
      <c r="X430" s="159" t="s">
        <v>156</v>
      </c>
      <c r="Y430" s="149"/>
      <c r="Z430" s="149"/>
      <c r="AA430" s="149"/>
      <c r="AB430" s="149"/>
      <c r="AC430" s="149"/>
      <c r="AD430" s="149"/>
      <c r="AE430" s="149"/>
      <c r="AF430" s="149"/>
      <c r="AG430" s="149" t="s">
        <v>157</v>
      </c>
      <c r="AH430" s="149"/>
      <c r="AI430" s="149"/>
      <c r="AJ430" s="149"/>
      <c r="AK430" s="149"/>
      <c r="AL430" s="149"/>
      <c r="AM430" s="149"/>
      <c r="AN430" s="149"/>
      <c r="AO430" s="149"/>
      <c r="AP430" s="149"/>
      <c r="AQ430" s="149"/>
      <c r="AR430" s="149"/>
      <c r="AS430" s="149"/>
      <c r="AT430" s="149"/>
      <c r="AU430" s="149"/>
      <c r="AV430" s="149"/>
      <c r="AW430" s="149"/>
      <c r="AX430" s="149"/>
      <c r="AY430" s="149"/>
      <c r="AZ430" s="149"/>
      <c r="BA430" s="149"/>
      <c r="BB430" s="149"/>
      <c r="BC430" s="149"/>
      <c r="BD430" s="149"/>
      <c r="BE430" s="149"/>
      <c r="BF430" s="149"/>
      <c r="BG430" s="149"/>
      <c r="BH430" s="149"/>
    </row>
    <row r="431" spans="1:60" outlineLevel="1" x14ac:dyDescent="0.2">
      <c r="A431" s="156"/>
      <c r="B431" s="157"/>
      <c r="C431" s="180" t="s">
        <v>553</v>
      </c>
      <c r="D431" s="160"/>
      <c r="E431" s="161">
        <v>32</v>
      </c>
      <c r="F431" s="159"/>
      <c r="G431" s="159"/>
      <c r="H431" s="159"/>
      <c r="I431" s="159"/>
      <c r="J431" s="159"/>
      <c r="K431" s="159"/>
      <c r="L431" s="159"/>
      <c r="M431" s="159"/>
      <c r="N431" s="158"/>
      <c r="O431" s="158"/>
      <c r="P431" s="158"/>
      <c r="Q431" s="158"/>
      <c r="R431" s="159"/>
      <c r="S431" s="159"/>
      <c r="T431" s="159"/>
      <c r="U431" s="159"/>
      <c r="V431" s="159"/>
      <c r="W431" s="159"/>
      <c r="X431" s="159"/>
      <c r="Y431" s="149"/>
      <c r="Z431" s="149"/>
      <c r="AA431" s="149"/>
      <c r="AB431" s="149"/>
      <c r="AC431" s="149"/>
      <c r="AD431" s="149"/>
      <c r="AE431" s="149"/>
      <c r="AF431" s="149"/>
      <c r="AG431" s="149" t="s">
        <v>161</v>
      </c>
      <c r="AH431" s="149">
        <v>5</v>
      </c>
      <c r="AI431" s="149"/>
      <c r="AJ431" s="149"/>
      <c r="AK431" s="149"/>
      <c r="AL431" s="149"/>
      <c r="AM431" s="149"/>
      <c r="AN431" s="149"/>
      <c r="AO431" s="149"/>
      <c r="AP431" s="149"/>
      <c r="AQ431" s="149"/>
      <c r="AR431" s="149"/>
      <c r="AS431" s="149"/>
      <c r="AT431" s="149"/>
      <c r="AU431" s="149"/>
      <c r="AV431" s="149"/>
      <c r="AW431" s="149"/>
      <c r="AX431" s="149"/>
      <c r="AY431" s="149"/>
      <c r="AZ431" s="149"/>
      <c r="BA431" s="149"/>
      <c r="BB431" s="149"/>
      <c r="BC431" s="149"/>
      <c r="BD431" s="149"/>
      <c r="BE431" s="149"/>
      <c r="BF431" s="149"/>
      <c r="BG431" s="149"/>
      <c r="BH431" s="149"/>
    </row>
    <row r="432" spans="1:60" outlineLevel="1" x14ac:dyDescent="0.2">
      <c r="A432" s="156"/>
      <c r="B432" s="157"/>
      <c r="C432" s="249"/>
      <c r="D432" s="250"/>
      <c r="E432" s="250"/>
      <c r="F432" s="250"/>
      <c r="G432" s="250"/>
      <c r="H432" s="159"/>
      <c r="I432" s="159"/>
      <c r="J432" s="159"/>
      <c r="K432" s="159"/>
      <c r="L432" s="159"/>
      <c r="M432" s="159"/>
      <c r="N432" s="158"/>
      <c r="O432" s="158"/>
      <c r="P432" s="158"/>
      <c r="Q432" s="158"/>
      <c r="R432" s="159"/>
      <c r="S432" s="159"/>
      <c r="T432" s="159"/>
      <c r="U432" s="159"/>
      <c r="V432" s="159"/>
      <c r="W432" s="159"/>
      <c r="X432" s="159"/>
      <c r="Y432" s="149"/>
      <c r="Z432" s="149"/>
      <c r="AA432" s="149"/>
      <c r="AB432" s="149"/>
      <c r="AC432" s="149"/>
      <c r="AD432" s="149"/>
      <c r="AE432" s="149"/>
      <c r="AF432" s="149"/>
      <c r="AG432" s="149" t="s">
        <v>162</v>
      </c>
      <c r="AH432" s="149"/>
      <c r="AI432" s="149"/>
      <c r="AJ432" s="149"/>
      <c r="AK432" s="149"/>
      <c r="AL432" s="149"/>
      <c r="AM432" s="149"/>
      <c r="AN432" s="149"/>
      <c r="AO432" s="149"/>
      <c r="AP432" s="149"/>
      <c r="AQ432" s="149"/>
      <c r="AR432" s="149"/>
      <c r="AS432" s="149"/>
      <c r="AT432" s="149"/>
      <c r="AU432" s="149"/>
      <c r="AV432" s="149"/>
      <c r="AW432" s="149"/>
      <c r="AX432" s="149"/>
      <c r="AY432" s="149"/>
      <c r="AZ432" s="149"/>
      <c r="BA432" s="149"/>
      <c r="BB432" s="149"/>
      <c r="BC432" s="149"/>
      <c r="BD432" s="149"/>
      <c r="BE432" s="149"/>
      <c r="BF432" s="149"/>
      <c r="BG432" s="149"/>
      <c r="BH432" s="149"/>
    </row>
    <row r="433" spans="1:60" outlineLevel="1" x14ac:dyDescent="0.2">
      <c r="A433" s="170">
        <v>152</v>
      </c>
      <c r="B433" s="171" t="s">
        <v>554</v>
      </c>
      <c r="C433" s="179" t="s">
        <v>555</v>
      </c>
      <c r="D433" s="172" t="s">
        <v>265</v>
      </c>
      <c r="E433" s="173">
        <v>1</v>
      </c>
      <c r="F433" s="174"/>
      <c r="G433" s="175">
        <f>ROUND(E433*F433,2)</f>
        <v>0</v>
      </c>
      <c r="H433" s="174"/>
      <c r="I433" s="175">
        <f>ROUND(E433*H433,2)</f>
        <v>0</v>
      </c>
      <c r="J433" s="174"/>
      <c r="K433" s="175">
        <f>ROUND(E433*J433,2)</f>
        <v>0</v>
      </c>
      <c r="L433" s="175">
        <v>21</v>
      </c>
      <c r="M433" s="175">
        <f>G433*(1+L433/100)</f>
        <v>0</v>
      </c>
      <c r="N433" s="173">
        <v>0</v>
      </c>
      <c r="O433" s="173">
        <f>ROUND(E433*N433,2)</f>
        <v>0</v>
      </c>
      <c r="P433" s="173">
        <v>0</v>
      </c>
      <c r="Q433" s="173">
        <f>ROUND(E433*P433,2)</f>
        <v>0</v>
      </c>
      <c r="R433" s="175"/>
      <c r="S433" s="175" t="s">
        <v>222</v>
      </c>
      <c r="T433" s="176" t="s">
        <v>223</v>
      </c>
      <c r="U433" s="159">
        <v>1</v>
      </c>
      <c r="V433" s="159">
        <f>ROUND(E433*U433,2)</f>
        <v>1</v>
      </c>
      <c r="W433" s="159"/>
      <c r="X433" s="159" t="s">
        <v>156</v>
      </c>
      <c r="Y433" s="149"/>
      <c r="Z433" s="149"/>
      <c r="AA433" s="149"/>
      <c r="AB433" s="149"/>
      <c r="AC433" s="149"/>
      <c r="AD433" s="149"/>
      <c r="AE433" s="149"/>
      <c r="AF433" s="149"/>
      <c r="AG433" s="149" t="s">
        <v>157</v>
      </c>
      <c r="AH433" s="149"/>
      <c r="AI433" s="149"/>
      <c r="AJ433" s="149"/>
      <c r="AK433" s="149"/>
      <c r="AL433" s="149"/>
      <c r="AM433" s="149"/>
      <c r="AN433" s="149"/>
      <c r="AO433" s="149"/>
      <c r="AP433" s="149"/>
      <c r="AQ433" s="149"/>
      <c r="AR433" s="149"/>
      <c r="AS433" s="149"/>
      <c r="AT433" s="149"/>
      <c r="AU433" s="149"/>
      <c r="AV433" s="149"/>
      <c r="AW433" s="149"/>
      <c r="AX433" s="149"/>
      <c r="AY433" s="149"/>
      <c r="AZ433" s="149"/>
      <c r="BA433" s="149"/>
      <c r="BB433" s="149"/>
      <c r="BC433" s="149"/>
      <c r="BD433" s="149"/>
      <c r="BE433" s="149"/>
      <c r="BF433" s="149"/>
      <c r="BG433" s="149"/>
      <c r="BH433" s="149"/>
    </row>
    <row r="434" spans="1:60" outlineLevel="1" x14ac:dyDescent="0.2">
      <c r="A434" s="156"/>
      <c r="B434" s="157"/>
      <c r="C434" s="253" t="s">
        <v>578</v>
      </c>
      <c r="D434" s="254"/>
      <c r="E434" s="254"/>
      <c r="F434" s="254"/>
      <c r="G434" s="254"/>
      <c r="H434" s="159"/>
      <c r="I434" s="159"/>
      <c r="J434" s="159"/>
      <c r="K434" s="159"/>
      <c r="L434" s="159"/>
      <c r="M434" s="159"/>
      <c r="N434" s="158"/>
      <c r="O434" s="158"/>
      <c r="P434" s="158"/>
      <c r="Q434" s="158"/>
      <c r="R434" s="159"/>
      <c r="S434" s="159"/>
      <c r="T434" s="159"/>
      <c r="U434" s="159"/>
      <c r="V434" s="159"/>
      <c r="W434" s="159"/>
      <c r="X434" s="159"/>
      <c r="Y434" s="149"/>
      <c r="Z434" s="149"/>
      <c r="AA434" s="149"/>
      <c r="AB434" s="149"/>
      <c r="AC434" s="149"/>
      <c r="AD434" s="149"/>
      <c r="AE434" s="149"/>
      <c r="AF434" s="149"/>
      <c r="AG434" s="149" t="s">
        <v>286</v>
      </c>
      <c r="AH434" s="149"/>
      <c r="AI434" s="149"/>
      <c r="AJ434" s="149"/>
      <c r="AK434" s="149"/>
      <c r="AL434" s="149"/>
      <c r="AM434" s="149"/>
      <c r="AN434" s="149"/>
      <c r="AO434" s="149"/>
      <c r="AP434" s="149"/>
      <c r="AQ434" s="149"/>
      <c r="AR434" s="149"/>
      <c r="AS434" s="149"/>
      <c r="AT434" s="149"/>
      <c r="AU434" s="149"/>
      <c r="AV434" s="149"/>
      <c r="AW434" s="149"/>
      <c r="AX434" s="149"/>
      <c r="AY434" s="149"/>
      <c r="AZ434" s="149"/>
      <c r="BA434" s="149"/>
      <c r="BB434" s="149"/>
      <c r="BC434" s="149"/>
      <c r="BD434" s="149"/>
      <c r="BE434" s="149"/>
      <c r="BF434" s="149"/>
      <c r="BG434" s="149"/>
      <c r="BH434" s="149"/>
    </row>
    <row r="435" spans="1:60" outlineLevel="1" x14ac:dyDescent="0.2">
      <c r="A435" s="156"/>
      <c r="B435" s="157"/>
      <c r="C435" s="255" t="s">
        <v>556</v>
      </c>
      <c r="D435" s="256"/>
      <c r="E435" s="256"/>
      <c r="F435" s="256"/>
      <c r="G435" s="256"/>
      <c r="H435" s="159"/>
      <c r="I435" s="159"/>
      <c r="J435" s="159"/>
      <c r="K435" s="159"/>
      <c r="L435" s="159"/>
      <c r="M435" s="159"/>
      <c r="N435" s="158"/>
      <c r="O435" s="158"/>
      <c r="P435" s="158"/>
      <c r="Q435" s="158"/>
      <c r="R435" s="159"/>
      <c r="S435" s="159"/>
      <c r="T435" s="159"/>
      <c r="U435" s="159"/>
      <c r="V435" s="159"/>
      <c r="W435" s="159"/>
      <c r="X435" s="159"/>
      <c r="Y435" s="149"/>
      <c r="Z435" s="149"/>
      <c r="AA435" s="149"/>
      <c r="AB435" s="149"/>
      <c r="AC435" s="149"/>
      <c r="AD435" s="149"/>
      <c r="AE435" s="149"/>
      <c r="AF435" s="149"/>
      <c r="AG435" s="149" t="s">
        <v>286</v>
      </c>
      <c r="AH435" s="149"/>
      <c r="AI435" s="149"/>
      <c r="AJ435" s="149"/>
      <c r="AK435" s="149"/>
      <c r="AL435" s="149"/>
      <c r="AM435" s="149"/>
      <c r="AN435" s="149"/>
      <c r="AO435" s="149"/>
      <c r="AP435" s="149"/>
      <c r="AQ435" s="149"/>
      <c r="AR435" s="149"/>
      <c r="AS435" s="149"/>
      <c r="AT435" s="149"/>
      <c r="AU435" s="149"/>
      <c r="AV435" s="149"/>
      <c r="AW435" s="149"/>
      <c r="AX435" s="149"/>
      <c r="AY435" s="149"/>
      <c r="AZ435" s="149"/>
      <c r="BA435" s="149"/>
      <c r="BB435" s="149"/>
      <c r="BC435" s="149"/>
      <c r="BD435" s="149"/>
      <c r="BE435" s="149"/>
      <c r="BF435" s="149"/>
      <c r="BG435" s="149"/>
      <c r="BH435" s="149"/>
    </row>
    <row r="436" spans="1:60" outlineLevel="1" x14ac:dyDescent="0.2">
      <c r="A436" s="156"/>
      <c r="B436" s="157"/>
      <c r="C436" s="255" t="s">
        <v>557</v>
      </c>
      <c r="D436" s="256"/>
      <c r="E436" s="256"/>
      <c r="F436" s="256"/>
      <c r="G436" s="256"/>
      <c r="H436" s="159"/>
      <c r="I436" s="159"/>
      <c r="J436" s="159"/>
      <c r="K436" s="159"/>
      <c r="L436" s="159"/>
      <c r="M436" s="159"/>
      <c r="N436" s="158"/>
      <c r="O436" s="158"/>
      <c r="P436" s="158"/>
      <c r="Q436" s="158"/>
      <c r="R436" s="159"/>
      <c r="S436" s="159"/>
      <c r="T436" s="159"/>
      <c r="U436" s="159"/>
      <c r="V436" s="159"/>
      <c r="W436" s="159"/>
      <c r="X436" s="159"/>
      <c r="Y436" s="149"/>
      <c r="Z436" s="149"/>
      <c r="AA436" s="149"/>
      <c r="AB436" s="149"/>
      <c r="AC436" s="149"/>
      <c r="AD436" s="149"/>
      <c r="AE436" s="149"/>
      <c r="AF436" s="149"/>
      <c r="AG436" s="149" t="s">
        <v>286</v>
      </c>
      <c r="AH436" s="149"/>
      <c r="AI436" s="149"/>
      <c r="AJ436" s="149"/>
      <c r="AK436" s="149"/>
      <c r="AL436" s="149"/>
      <c r="AM436" s="149"/>
      <c r="AN436" s="149"/>
      <c r="AO436" s="149"/>
      <c r="AP436" s="149"/>
      <c r="AQ436" s="149"/>
      <c r="AR436" s="149"/>
      <c r="AS436" s="149"/>
      <c r="AT436" s="149"/>
      <c r="AU436" s="149"/>
      <c r="AV436" s="149"/>
      <c r="AW436" s="149"/>
      <c r="AX436" s="149"/>
      <c r="AY436" s="149"/>
      <c r="AZ436" s="149"/>
      <c r="BA436" s="149"/>
      <c r="BB436" s="149"/>
      <c r="BC436" s="149"/>
      <c r="BD436" s="149"/>
      <c r="BE436" s="149"/>
      <c r="BF436" s="149"/>
      <c r="BG436" s="149"/>
      <c r="BH436" s="149"/>
    </row>
    <row r="437" spans="1:60" outlineLevel="1" x14ac:dyDescent="0.2">
      <c r="A437" s="156"/>
      <c r="B437" s="157"/>
      <c r="C437" s="255" t="s">
        <v>558</v>
      </c>
      <c r="D437" s="256"/>
      <c r="E437" s="256"/>
      <c r="F437" s="256"/>
      <c r="G437" s="256"/>
      <c r="H437" s="159"/>
      <c r="I437" s="159"/>
      <c r="J437" s="159"/>
      <c r="K437" s="159"/>
      <c r="L437" s="159"/>
      <c r="M437" s="159"/>
      <c r="N437" s="158"/>
      <c r="O437" s="158"/>
      <c r="P437" s="158"/>
      <c r="Q437" s="158"/>
      <c r="R437" s="159"/>
      <c r="S437" s="159"/>
      <c r="T437" s="159"/>
      <c r="U437" s="159"/>
      <c r="V437" s="159"/>
      <c r="W437" s="159"/>
      <c r="X437" s="159"/>
      <c r="Y437" s="149"/>
      <c r="Z437" s="149"/>
      <c r="AA437" s="149"/>
      <c r="AB437" s="149"/>
      <c r="AC437" s="149"/>
      <c r="AD437" s="149"/>
      <c r="AE437" s="149"/>
      <c r="AF437" s="149"/>
      <c r="AG437" s="149" t="s">
        <v>286</v>
      </c>
      <c r="AH437" s="149"/>
      <c r="AI437" s="149"/>
      <c r="AJ437" s="149"/>
      <c r="AK437" s="149"/>
      <c r="AL437" s="149"/>
      <c r="AM437" s="149"/>
      <c r="AN437" s="149"/>
      <c r="AO437" s="149"/>
      <c r="AP437" s="149"/>
      <c r="AQ437" s="149"/>
      <c r="AR437" s="149"/>
      <c r="AS437" s="149"/>
      <c r="AT437" s="149"/>
      <c r="AU437" s="149"/>
      <c r="AV437" s="149"/>
      <c r="AW437" s="149"/>
      <c r="AX437" s="149"/>
      <c r="AY437" s="149"/>
      <c r="AZ437" s="149"/>
      <c r="BA437" s="149"/>
      <c r="BB437" s="149"/>
      <c r="BC437" s="149"/>
      <c r="BD437" s="149"/>
      <c r="BE437" s="149"/>
      <c r="BF437" s="149"/>
      <c r="BG437" s="149"/>
      <c r="BH437" s="149"/>
    </row>
    <row r="438" spans="1:60" outlineLevel="1" x14ac:dyDescent="0.2">
      <c r="A438" s="156"/>
      <c r="B438" s="157"/>
      <c r="C438" s="255" t="s">
        <v>559</v>
      </c>
      <c r="D438" s="256"/>
      <c r="E438" s="256"/>
      <c r="F438" s="256"/>
      <c r="G438" s="256"/>
      <c r="H438" s="159"/>
      <c r="I438" s="159"/>
      <c r="J438" s="159"/>
      <c r="K438" s="159"/>
      <c r="L438" s="159"/>
      <c r="M438" s="159"/>
      <c r="N438" s="158"/>
      <c r="O438" s="158"/>
      <c r="P438" s="158"/>
      <c r="Q438" s="158"/>
      <c r="R438" s="159"/>
      <c r="S438" s="159"/>
      <c r="T438" s="159"/>
      <c r="U438" s="159"/>
      <c r="V438" s="159"/>
      <c r="W438" s="159"/>
      <c r="X438" s="159"/>
      <c r="Y438" s="149"/>
      <c r="Z438" s="149"/>
      <c r="AA438" s="149"/>
      <c r="AB438" s="149"/>
      <c r="AC438" s="149"/>
      <c r="AD438" s="149"/>
      <c r="AE438" s="149"/>
      <c r="AF438" s="149"/>
      <c r="AG438" s="149" t="s">
        <v>286</v>
      </c>
      <c r="AH438" s="149"/>
      <c r="AI438" s="149"/>
      <c r="AJ438" s="149"/>
      <c r="AK438" s="149"/>
      <c r="AL438" s="149"/>
      <c r="AM438" s="149"/>
      <c r="AN438" s="149"/>
      <c r="AO438" s="149"/>
      <c r="AP438" s="149"/>
      <c r="AQ438" s="149"/>
      <c r="AR438" s="149"/>
      <c r="AS438" s="149"/>
      <c r="AT438" s="149"/>
      <c r="AU438" s="149"/>
      <c r="AV438" s="149"/>
      <c r="AW438" s="149"/>
      <c r="AX438" s="149"/>
      <c r="AY438" s="149"/>
      <c r="AZ438" s="149"/>
      <c r="BA438" s="149"/>
      <c r="BB438" s="149"/>
      <c r="BC438" s="149"/>
      <c r="BD438" s="149"/>
      <c r="BE438" s="149"/>
      <c r="BF438" s="149"/>
      <c r="BG438" s="149"/>
      <c r="BH438" s="149"/>
    </row>
    <row r="439" spans="1:60" outlineLevel="1" x14ac:dyDescent="0.2">
      <c r="A439" s="156"/>
      <c r="B439" s="157"/>
      <c r="C439" s="255" t="s">
        <v>560</v>
      </c>
      <c r="D439" s="256"/>
      <c r="E439" s="256"/>
      <c r="F439" s="256"/>
      <c r="G439" s="256"/>
      <c r="H439" s="159"/>
      <c r="I439" s="159"/>
      <c r="J439" s="159"/>
      <c r="K439" s="159"/>
      <c r="L439" s="159"/>
      <c r="M439" s="159"/>
      <c r="N439" s="158"/>
      <c r="O439" s="158"/>
      <c r="P439" s="158"/>
      <c r="Q439" s="158"/>
      <c r="R439" s="159"/>
      <c r="S439" s="159"/>
      <c r="T439" s="159"/>
      <c r="U439" s="159"/>
      <c r="V439" s="159"/>
      <c r="W439" s="159"/>
      <c r="X439" s="159"/>
      <c r="Y439" s="149"/>
      <c r="Z439" s="149"/>
      <c r="AA439" s="149"/>
      <c r="AB439" s="149"/>
      <c r="AC439" s="149"/>
      <c r="AD439" s="149"/>
      <c r="AE439" s="149"/>
      <c r="AF439" s="149"/>
      <c r="AG439" s="149" t="s">
        <v>286</v>
      </c>
      <c r="AH439" s="149"/>
      <c r="AI439" s="149"/>
      <c r="AJ439" s="149"/>
      <c r="AK439" s="149"/>
      <c r="AL439" s="149"/>
      <c r="AM439" s="149"/>
      <c r="AN439" s="149"/>
      <c r="AO439" s="149"/>
      <c r="AP439" s="149"/>
      <c r="AQ439" s="149"/>
      <c r="AR439" s="149"/>
      <c r="AS439" s="149"/>
      <c r="AT439" s="149"/>
      <c r="AU439" s="149"/>
      <c r="AV439" s="149"/>
      <c r="AW439" s="149"/>
      <c r="AX439" s="149"/>
      <c r="AY439" s="149"/>
      <c r="AZ439" s="149"/>
      <c r="BA439" s="149"/>
      <c r="BB439" s="149"/>
      <c r="BC439" s="149"/>
      <c r="BD439" s="149"/>
      <c r="BE439" s="149"/>
      <c r="BF439" s="149"/>
      <c r="BG439" s="149"/>
      <c r="BH439" s="149"/>
    </row>
    <row r="440" spans="1:60" outlineLevel="1" x14ac:dyDescent="0.2">
      <c r="A440" s="156"/>
      <c r="B440" s="157"/>
      <c r="C440" s="255" t="s">
        <v>561</v>
      </c>
      <c r="D440" s="256"/>
      <c r="E440" s="256"/>
      <c r="F440" s="256"/>
      <c r="G440" s="256"/>
      <c r="H440" s="159"/>
      <c r="I440" s="159"/>
      <c r="J440" s="159"/>
      <c r="K440" s="159"/>
      <c r="L440" s="159"/>
      <c r="M440" s="159"/>
      <c r="N440" s="158"/>
      <c r="O440" s="158"/>
      <c r="P440" s="158"/>
      <c r="Q440" s="158"/>
      <c r="R440" s="159"/>
      <c r="S440" s="159"/>
      <c r="T440" s="159"/>
      <c r="U440" s="159"/>
      <c r="V440" s="159"/>
      <c r="W440" s="159"/>
      <c r="X440" s="159"/>
      <c r="Y440" s="149"/>
      <c r="Z440" s="149"/>
      <c r="AA440" s="149"/>
      <c r="AB440" s="149"/>
      <c r="AC440" s="149"/>
      <c r="AD440" s="149"/>
      <c r="AE440" s="149"/>
      <c r="AF440" s="149"/>
      <c r="AG440" s="149" t="s">
        <v>286</v>
      </c>
      <c r="AH440" s="149"/>
      <c r="AI440" s="149"/>
      <c r="AJ440" s="149"/>
      <c r="AK440" s="149"/>
      <c r="AL440" s="149"/>
      <c r="AM440" s="149"/>
      <c r="AN440" s="149"/>
      <c r="AO440" s="149"/>
      <c r="AP440" s="149"/>
      <c r="AQ440" s="149"/>
      <c r="AR440" s="149"/>
      <c r="AS440" s="149"/>
      <c r="AT440" s="149"/>
      <c r="AU440" s="149"/>
      <c r="AV440" s="149"/>
      <c r="AW440" s="149"/>
      <c r="AX440" s="149"/>
      <c r="AY440" s="149"/>
      <c r="AZ440" s="149"/>
      <c r="BA440" s="149"/>
      <c r="BB440" s="149"/>
      <c r="BC440" s="149"/>
      <c r="BD440" s="149"/>
      <c r="BE440" s="149"/>
      <c r="BF440" s="149"/>
      <c r="BG440" s="149"/>
      <c r="BH440" s="149"/>
    </row>
    <row r="441" spans="1:60" outlineLevel="1" x14ac:dyDescent="0.2">
      <c r="A441" s="156"/>
      <c r="B441" s="157"/>
      <c r="C441" s="249"/>
      <c r="D441" s="250"/>
      <c r="E441" s="250"/>
      <c r="F441" s="250"/>
      <c r="G441" s="250"/>
      <c r="H441" s="159"/>
      <c r="I441" s="159"/>
      <c r="J441" s="159"/>
      <c r="K441" s="159"/>
      <c r="L441" s="159"/>
      <c r="M441" s="159"/>
      <c r="N441" s="158"/>
      <c r="O441" s="158"/>
      <c r="P441" s="158"/>
      <c r="Q441" s="158"/>
      <c r="R441" s="159"/>
      <c r="S441" s="159"/>
      <c r="T441" s="159"/>
      <c r="U441" s="159"/>
      <c r="V441" s="159"/>
      <c r="W441" s="159"/>
      <c r="X441" s="159"/>
      <c r="Y441" s="149"/>
      <c r="Z441" s="149"/>
      <c r="AA441" s="149"/>
      <c r="AB441" s="149"/>
      <c r="AC441" s="149"/>
      <c r="AD441" s="149"/>
      <c r="AE441" s="149"/>
      <c r="AF441" s="149"/>
      <c r="AG441" s="149" t="s">
        <v>162</v>
      </c>
      <c r="AH441" s="149"/>
      <c r="AI441" s="149"/>
      <c r="AJ441" s="149"/>
      <c r="AK441" s="149"/>
      <c r="AL441" s="149"/>
      <c r="AM441" s="149"/>
      <c r="AN441" s="149"/>
      <c r="AO441" s="149"/>
      <c r="AP441" s="149"/>
      <c r="AQ441" s="149"/>
      <c r="AR441" s="149"/>
      <c r="AS441" s="149"/>
      <c r="AT441" s="149"/>
      <c r="AU441" s="149"/>
      <c r="AV441" s="149"/>
      <c r="AW441" s="149"/>
      <c r="AX441" s="149"/>
      <c r="AY441" s="149"/>
      <c r="AZ441" s="149"/>
      <c r="BA441" s="149"/>
      <c r="BB441" s="149"/>
      <c r="BC441" s="149"/>
      <c r="BD441" s="149"/>
      <c r="BE441" s="149"/>
      <c r="BF441" s="149"/>
      <c r="BG441" s="149"/>
      <c r="BH441" s="149"/>
    </row>
    <row r="442" spans="1:60" outlineLevel="1" x14ac:dyDescent="0.2">
      <c r="A442" s="170">
        <v>153</v>
      </c>
      <c r="B442" s="171" t="s">
        <v>562</v>
      </c>
      <c r="C442" s="179" t="s">
        <v>563</v>
      </c>
      <c r="D442" s="172" t="s">
        <v>265</v>
      </c>
      <c r="E442" s="173">
        <v>1</v>
      </c>
      <c r="F442" s="174"/>
      <c r="G442" s="175">
        <f>ROUND(E442*F442,2)</f>
        <v>0</v>
      </c>
      <c r="H442" s="174"/>
      <c r="I442" s="175">
        <f>ROUND(E442*H442,2)</f>
        <v>0</v>
      </c>
      <c r="J442" s="174"/>
      <c r="K442" s="175">
        <f>ROUND(E442*J442,2)</f>
        <v>0</v>
      </c>
      <c r="L442" s="175">
        <v>21</v>
      </c>
      <c r="M442" s="175">
        <f>G442*(1+L442/100)</f>
        <v>0</v>
      </c>
      <c r="N442" s="173">
        <v>0</v>
      </c>
      <c r="O442" s="173">
        <f>ROUND(E442*N442,2)</f>
        <v>0</v>
      </c>
      <c r="P442" s="173">
        <v>0</v>
      </c>
      <c r="Q442" s="173">
        <f>ROUND(E442*P442,2)</f>
        <v>0</v>
      </c>
      <c r="R442" s="175"/>
      <c r="S442" s="175" t="s">
        <v>222</v>
      </c>
      <c r="T442" s="176" t="s">
        <v>223</v>
      </c>
      <c r="U442" s="159">
        <v>1</v>
      </c>
      <c r="V442" s="159">
        <f>ROUND(E442*U442,2)</f>
        <v>1</v>
      </c>
      <c r="W442" s="159"/>
      <c r="X442" s="159" t="s">
        <v>156</v>
      </c>
      <c r="Y442" s="149"/>
      <c r="Z442" s="149"/>
      <c r="AA442" s="149"/>
      <c r="AB442" s="149"/>
      <c r="AC442" s="149"/>
      <c r="AD442" s="149"/>
      <c r="AE442" s="149"/>
      <c r="AF442" s="149"/>
      <c r="AG442" s="149" t="s">
        <v>157</v>
      </c>
      <c r="AH442" s="149"/>
      <c r="AI442" s="149"/>
      <c r="AJ442" s="149"/>
      <c r="AK442" s="149"/>
      <c r="AL442" s="149"/>
      <c r="AM442" s="149"/>
      <c r="AN442" s="149"/>
      <c r="AO442" s="149"/>
      <c r="AP442" s="149"/>
      <c r="AQ442" s="149"/>
      <c r="AR442" s="149"/>
      <c r="AS442" s="149"/>
      <c r="AT442" s="149"/>
      <c r="AU442" s="149"/>
      <c r="AV442" s="149"/>
      <c r="AW442" s="149"/>
      <c r="AX442" s="149"/>
      <c r="AY442" s="149"/>
      <c r="AZ442" s="149"/>
      <c r="BA442" s="149"/>
      <c r="BB442" s="149"/>
      <c r="BC442" s="149"/>
      <c r="BD442" s="149"/>
      <c r="BE442" s="149"/>
      <c r="BF442" s="149"/>
      <c r="BG442" s="149"/>
      <c r="BH442" s="149"/>
    </row>
    <row r="443" spans="1:60" outlineLevel="1" x14ac:dyDescent="0.2">
      <c r="A443" s="156"/>
      <c r="B443" s="157"/>
      <c r="C443" s="251"/>
      <c r="D443" s="252"/>
      <c r="E443" s="252"/>
      <c r="F443" s="252"/>
      <c r="G443" s="252"/>
      <c r="H443" s="159"/>
      <c r="I443" s="159"/>
      <c r="J443" s="159"/>
      <c r="K443" s="159"/>
      <c r="L443" s="159"/>
      <c r="M443" s="159"/>
      <c r="N443" s="158"/>
      <c r="O443" s="158"/>
      <c r="P443" s="158"/>
      <c r="Q443" s="158"/>
      <c r="R443" s="159"/>
      <c r="S443" s="159"/>
      <c r="T443" s="159"/>
      <c r="U443" s="159"/>
      <c r="V443" s="159"/>
      <c r="W443" s="159"/>
      <c r="X443" s="159"/>
      <c r="Y443" s="149"/>
      <c r="Z443" s="149"/>
      <c r="AA443" s="149"/>
      <c r="AB443" s="149"/>
      <c r="AC443" s="149"/>
      <c r="AD443" s="149"/>
      <c r="AE443" s="149"/>
      <c r="AF443" s="149"/>
      <c r="AG443" s="149" t="s">
        <v>162</v>
      </c>
      <c r="AH443" s="149"/>
      <c r="AI443" s="149"/>
      <c r="AJ443" s="149"/>
      <c r="AK443" s="149"/>
      <c r="AL443" s="149"/>
      <c r="AM443" s="149"/>
      <c r="AN443" s="149"/>
      <c r="AO443" s="149"/>
      <c r="AP443" s="149"/>
      <c r="AQ443" s="149"/>
      <c r="AR443" s="149"/>
      <c r="AS443" s="149"/>
      <c r="AT443" s="149"/>
      <c r="AU443" s="149"/>
      <c r="AV443" s="149"/>
      <c r="AW443" s="149"/>
      <c r="AX443" s="149"/>
      <c r="AY443" s="149"/>
      <c r="AZ443" s="149"/>
      <c r="BA443" s="149"/>
      <c r="BB443" s="149"/>
      <c r="BC443" s="149"/>
      <c r="BD443" s="149"/>
      <c r="BE443" s="149"/>
      <c r="BF443" s="149"/>
      <c r="BG443" s="149"/>
      <c r="BH443" s="149"/>
    </row>
    <row r="444" spans="1:60" outlineLevel="1" x14ac:dyDescent="0.2">
      <c r="A444" s="170">
        <v>154</v>
      </c>
      <c r="B444" s="171" t="s">
        <v>564</v>
      </c>
      <c r="C444" s="179" t="s">
        <v>565</v>
      </c>
      <c r="D444" s="172" t="s">
        <v>265</v>
      </c>
      <c r="E444" s="173">
        <v>1</v>
      </c>
      <c r="F444" s="174"/>
      <c r="G444" s="175">
        <f>ROUND(E444*F444,2)</f>
        <v>0</v>
      </c>
      <c r="H444" s="174"/>
      <c r="I444" s="175">
        <f>ROUND(E444*H444,2)</f>
        <v>0</v>
      </c>
      <c r="J444" s="174"/>
      <c r="K444" s="175">
        <f>ROUND(E444*J444,2)</f>
        <v>0</v>
      </c>
      <c r="L444" s="175">
        <v>21</v>
      </c>
      <c r="M444" s="175">
        <f>G444*(1+L444/100)</f>
        <v>0</v>
      </c>
      <c r="N444" s="173">
        <v>0</v>
      </c>
      <c r="O444" s="173">
        <f>ROUND(E444*N444,2)</f>
        <v>0</v>
      </c>
      <c r="P444" s="173">
        <v>0</v>
      </c>
      <c r="Q444" s="173">
        <f>ROUND(E444*P444,2)</f>
        <v>0</v>
      </c>
      <c r="R444" s="175"/>
      <c r="S444" s="175" t="s">
        <v>222</v>
      </c>
      <c r="T444" s="176" t="s">
        <v>223</v>
      </c>
      <c r="U444" s="159">
        <v>1</v>
      </c>
      <c r="V444" s="159">
        <f>ROUND(E444*U444,2)</f>
        <v>1</v>
      </c>
      <c r="W444" s="159"/>
      <c r="X444" s="159" t="s">
        <v>156</v>
      </c>
      <c r="Y444" s="149"/>
      <c r="Z444" s="149"/>
      <c r="AA444" s="149"/>
      <c r="AB444" s="149"/>
      <c r="AC444" s="149"/>
      <c r="AD444" s="149"/>
      <c r="AE444" s="149"/>
      <c r="AF444" s="149"/>
      <c r="AG444" s="149" t="s">
        <v>157</v>
      </c>
      <c r="AH444" s="149"/>
      <c r="AI444" s="149"/>
      <c r="AJ444" s="149"/>
      <c r="AK444" s="149"/>
      <c r="AL444" s="149"/>
      <c r="AM444" s="149"/>
      <c r="AN444" s="149"/>
      <c r="AO444" s="149"/>
      <c r="AP444" s="149"/>
      <c r="AQ444" s="149"/>
      <c r="AR444" s="149"/>
      <c r="AS444" s="149"/>
      <c r="AT444" s="149"/>
      <c r="AU444" s="149"/>
      <c r="AV444" s="149"/>
      <c r="AW444" s="149"/>
      <c r="AX444" s="149"/>
      <c r="AY444" s="149"/>
      <c r="AZ444" s="149"/>
      <c r="BA444" s="149"/>
      <c r="BB444" s="149"/>
      <c r="BC444" s="149"/>
      <c r="BD444" s="149"/>
      <c r="BE444" s="149"/>
      <c r="BF444" s="149"/>
      <c r="BG444" s="149"/>
      <c r="BH444" s="149"/>
    </row>
    <row r="445" spans="1:60" outlineLevel="1" x14ac:dyDescent="0.2">
      <c r="A445" s="156"/>
      <c r="B445" s="157"/>
      <c r="C445" s="251"/>
      <c r="D445" s="252"/>
      <c r="E445" s="252"/>
      <c r="F445" s="252"/>
      <c r="G445" s="252"/>
      <c r="H445" s="159"/>
      <c r="I445" s="159"/>
      <c r="J445" s="159"/>
      <c r="K445" s="159"/>
      <c r="L445" s="159"/>
      <c r="M445" s="159"/>
      <c r="N445" s="158"/>
      <c r="O445" s="158"/>
      <c r="P445" s="158"/>
      <c r="Q445" s="158"/>
      <c r="R445" s="159"/>
      <c r="S445" s="159"/>
      <c r="T445" s="159"/>
      <c r="U445" s="159"/>
      <c r="V445" s="159"/>
      <c r="W445" s="159"/>
      <c r="X445" s="159"/>
      <c r="Y445" s="149"/>
      <c r="Z445" s="149"/>
      <c r="AA445" s="149"/>
      <c r="AB445" s="149"/>
      <c r="AC445" s="149"/>
      <c r="AD445" s="149"/>
      <c r="AE445" s="149"/>
      <c r="AF445" s="149"/>
      <c r="AG445" s="149" t="s">
        <v>162</v>
      </c>
      <c r="AH445" s="149"/>
      <c r="AI445" s="149"/>
      <c r="AJ445" s="149"/>
      <c r="AK445" s="149"/>
      <c r="AL445" s="149"/>
      <c r="AM445" s="149"/>
      <c r="AN445" s="149"/>
      <c r="AO445" s="149"/>
      <c r="AP445" s="149"/>
      <c r="AQ445" s="149"/>
      <c r="AR445" s="149"/>
      <c r="AS445" s="149"/>
      <c r="AT445" s="149"/>
      <c r="AU445" s="149"/>
      <c r="AV445" s="149"/>
      <c r="AW445" s="149"/>
      <c r="AX445" s="149"/>
      <c r="AY445" s="149"/>
      <c r="AZ445" s="149"/>
      <c r="BA445" s="149"/>
      <c r="BB445" s="149"/>
      <c r="BC445" s="149"/>
      <c r="BD445" s="149"/>
      <c r="BE445" s="149"/>
      <c r="BF445" s="149"/>
      <c r="BG445" s="149"/>
      <c r="BH445" s="149"/>
    </row>
    <row r="446" spans="1:60" outlineLevel="1" x14ac:dyDescent="0.2">
      <c r="A446" s="170">
        <v>155</v>
      </c>
      <c r="B446" s="171" t="s">
        <v>566</v>
      </c>
      <c r="C446" s="179" t="s">
        <v>567</v>
      </c>
      <c r="D446" s="172" t="s">
        <v>265</v>
      </c>
      <c r="E446" s="173">
        <v>1</v>
      </c>
      <c r="F446" s="174"/>
      <c r="G446" s="175">
        <f>ROUND(E446*F446,2)</f>
        <v>0</v>
      </c>
      <c r="H446" s="174"/>
      <c r="I446" s="175">
        <f>ROUND(E446*H446,2)</f>
        <v>0</v>
      </c>
      <c r="J446" s="174"/>
      <c r="K446" s="175">
        <f>ROUND(E446*J446,2)</f>
        <v>0</v>
      </c>
      <c r="L446" s="175">
        <v>21</v>
      </c>
      <c r="M446" s="175">
        <f>G446*(1+L446/100)</f>
        <v>0</v>
      </c>
      <c r="N446" s="173">
        <v>0</v>
      </c>
      <c r="O446" s="173">
        <f>ROUND(E446*N446,2)</f>
        <v>0</v>
      </c>
      <c r="P446" s="173">
        <v>0</v>
      </c>
      <c r="Q446" s="173">
        <f>ROUND(E446*P446,2)</f>
        <v>0</v>
      </c>
      <c r="R446" s="175"/>
      <c r="S446" s="175" t="s">
        <v>222</v>
      </c>
      <c r="T446" s="176" t="s">
        <v>223</v>
      </c>
      <c r="U446" s="159">
        <v>1</v>
      </c>
      <c r="V446" s="159">
        <f>ROUND(E446*U446,2)</f>
        <v>1</v>
      </c>
      <c r="W446" s="159"/>
      <c r="X446" s="159" t="s">
        <v>156</v>
      </c>
      <c r="Y446" s="149"/>
      <c r="Z446" s="149"/>
      <c r="AA446" s="149"/>
      <c r="AB446" s="149"/>
      <c r="AC446" s="149"/>
      <c r="AD446" s="149"/>
      <c r="AE446" s="149"/>
      <c r="AF446" s="149"/>
      <c r="AG446" s="149" t="s">
        <v>157</v>
      </c>
      <c r="AH446" s="149"/>
      <c r="AI446" s="149"/>
      <c r="AJ446" s="149"/>
      <c r="AK446" s="149"/>
      <c r="AL446" s="149"/>
      <c r="AM446" s="149"/>
      <c r="AN446" s="149"/>
      <c r="AO446" s="149"/>
      <c r="AP446" s="149"/>
      <c r="AQ446" s="149"/>
      <c r="AR446" s="149"/>
      <c r="AS446" s="149"/>
      <c r="AT446" s="149"/>
      <c r="AU446" s="149"/>
      <c r="AV446" s="149"/>
      <c r="AW446" s="149"/>
      <c r="AX446" s="149"/>
      <c r="AY446" s="149"/>
      <c r="AZ446" s="149"/>
      <c r="BA446" s="149"/>
      <c r="BB446" s="149"/>
      <c r="BC446" s="149"/>
      <c r="BD446" s="149"/>
      <c r="BE446" s="149"/>
      <c r="BF446" s="149"/>
      <c r="BG446" s="149"/>
      <c r="BH446" s="149"/>
    </row>
    <row r="447" spans="1:60" outlineLevel="1" x14ac:dyDescent="0.2">
      <c r="A447" s="156"/>
      <c r="B447" s="157"/>
      <c r="C447" s="251"/>
      <c r="D447" s="252"/>
      <c r="E447" s="252"/>
      <c r="F447" s="252"/>
      <c r="G447" s="252"/>
      <c r="H447" s="159"/>
      <c r="I447" s="159"/>
      <c r="J447" s="159"/>
      <c r="K447" s="159"/>
      <c r="L447" s="159"/>
      <c r="M447" s="159"/>
      <c r="N447" s="158"/>
      <c r="O447" s="158"/>
      <c r="P447" s="158"/>
      <c r="Q447" s="158"/>
      <c r="R447" s="159"/>
      <c r="S447" s="159"/>
      <c r="T447" s="159"/>
      <c r="U447" s="159"/>
      <c r="V447" s="159"/>
      <c r="W447" s="159"/>
      <c r="X447" s="159"/>
      <c r="Y447" s="149"/>
      <c r="Z447" s="149"/>
      <c r="AA447" s="149"/>
      <c r="AB447" s="149"/>
      <c r="AC447" s="149"/>
      <c r="AD447" s="149"/>
      <c r="AE447" s="149"/>
      <c r="AF447" s="149"/>
      <c r="AG447" s="149" t="s">
        <v>162</v>
      </c>
      <c r="AH447" s="149"/>
      <c r="AI447" s="149"/>
      <c r="AJ447" s="149"/>
      <c r="AK447" s="149"/>
      <c r="AL447" s="149"/>
      <c r="AM447" s="149"/>
      <c r="AN447" s="149"/>
      <c r="AO447" s="149"/>
      <c r="AP447" s="149"/>
      <c r="AQ447" s="149"/>
      <c r="AR447" s="149"/>
      <c r="AS447" s="149"/>
      <c r="AT447" s="149"/>
      <c r="AU447" s="149"/>
      <c r="AV447" s="149"/>
      <c r="AW447" s="149"/>
      <c r="AX447" s="149"/>
      <c r="AY447" s="149"/>
      <c r="AZ447" s="149"/>
      <c r="BA447" s="149"/>
      <c r="BB447" s="149"/>
      <c r="BC447" s="149"/>
      <c r="BD447" s="149"/>
      <c r="BE447" s="149"/>
      <c r="BF447" s="149"/>
      <c r="BG447" s="149"/>
      <c r="BH447" s="149"/>
    </row>
    <row r="448" spans="1:60" outlineLevel="1" x14ac:dyDescent="0.2">
      <c r="A448" s="170">
        <v>156</v>
      </c>
      <c r="B448" s="171" t="s">
        <v>568</v>
      </c>
      <c r="C448" s="179" t="s">
        <v>569</v>
      </c>
      <c r="D448" s="172" t="s">
        <v>265</v>
      </c>
      <c r="E448" s="173">
        <v>1</v>
      </c>
      <c r="F448" s="174"/>
      <c r="G448" s="175">
        <f>ROUND(E448*F448,2)</f>
        <v>0</v>
      </c>
      <c r="H448" s="174"/>
      <c r="I448" s="175">
        <f>ROUND(E448*H448,2)</f>
        <v>0</v>
      </c>
      <c r="J448" s="174"/>
      <c r="K448" s="175">
        <f>ROUND(E448*J448,2)</f>
        <v>0</v>
      </c>
      <c r="L448" s="175">
        <v>21</v>
      </c>
      <c r="M448" s="175">
        <f>G448*(1+L448/100)</f>
        <v>0</v>
      </c>
      <c r="N448" s="173">
        <v>0</v>
      </c>
      <c r="O448" s="173">
        <f>ROUND(E448*N448,2)</f>
        <v>0</v>
      </c>
      <c r="P448" s="173">
        <v>0</v>
      </c>
      <c r="Q448" s="173">
        <f>ROUND(E448*P448,2)</f>
        <v>0</v>
      </c>
      <c r="R448" s="175"/>
      <c r="S448" s="175" t="s">
        <v>222</v>
      </c>
      <c r="T448" s="176" t="s">
        <v>223</v>
      </c>
      <c r="U448" s="159">
        <v>1</v>
      </c>
      <c r="V448" s="159">
        <f>ROUND(E448*U448,2)</f>
        <v>1</v>
      </c>
      <c r="W448" s="159"/>
      <c r="X448" s="159" t="s">
        <v>156</v>
      </c>
      <c r="Y448" s="149"/>
      <c r="Z448" s="149"/>
      <c r="AA448" s="149"/>
      <c r="AB448" s="149"/>
      <c r="AC448" s="149"/>
      <c r="AD448" s="149"/>
      <c r="AE448" s="149"/>
      <c r="AF448" s="149"/>
      <c r="AG448" s="149" t="s">
        <v>157</v>
      </c>
      <c r="AH448" s="149"/>
      <c r="AI448" s="149"/>
      <c r="AJ448" s="149"/>
      <c r="AK448" s="149"/>
      <c r="AL448" s="149"/>
      <c r="AM448" s="149"/>
      <c r="AN448" s="149"/>
      <c r="AO448" s="149"/>
      <c r="AP448" s="149"/>
      <c r="AQ448" s="149"/>
      <c r="AR448" s="149"/>
      <c r="AS448" s="149"/>
      <c r="AT448" s="149"/>
      <c r="AU448" s="149"/>
      <c r="AV448" s="149"/>
      <c r="AW448" s="149"/>
      <c r="AX448" s="149"/>
      <c r="AY448" s="149"/>
      <c r="AZ448" s="149"/>
      <c r="BA448" s="149"/>
      <c r="BB448" s="149"/>
      <c r="BC448" s="149"/>
      <c r="BD448" s="149"/>
      <c r="BE448" s="149"/>
      <c r="BF448" s="149"/>
      <c r="BG448" s="149"/>
      <c r="BH448" s="149"/>
    </row>
    <row r="449" spans="1:60" outlineLevel="1" x14ac:dyDescent="0.2">
      <c r="A449" s="156"/>
      <c r="B449" s="157"/>
      <c r="C449" s="251"/>
      <c r="D449" s="252"/>
      <c r="E449" s="252"/>
      <c r="F449" s="252"/>
      <c r="G449" s="252"/>
      <c r="H449" s="159"/>
      <c r="I449" s="159"/>
      <c r="J449" s="159"/>
      <c r="K449" s="159"/>
      <c r="L449" s="159"/>
      <c r="M449" s="159"/>
      <c r="N449" s="158"/>
      <c r="O449" s="158"/>
      <c r="P449" s="158"/>
      <c r="Q449" s="158"/>
      <c r="R449" s="159"/>
      <c r="S449" s="159"/>
      <c r="T449" s="159"/>
      <c r="U449" s="159"/>
      <c r="V449" s="159"/>
      <c r="W449" s="159"/>
      <c r="X449" s="159"/>
      <c r="Y449" s="149"/>
      <c r="Z449" s="149"/>
      <c r="AA449" s="149"/>
      <c r="AB449" s="149"/>
      <c r="AC449" s="149"/>
      <c r="AD449" s="149"/>
      <c r="AE449" s="149"/>
      <c r="AF449" s="149"/>
      <c r="AG449" s="149" t="s">
        <v>162</v>
      </c>
      <c r="AH449" s="149"/>
      <c r="AI449" s="149"/>
      <c r="AJ449" s="149"/>
      <c r="AK449" s="149"/>
      <c r="AL449" s="149"/>
      <c r="AM449" s="149"/>
      <c r="AN449" s="149"/>
      <c r="AO449" s="149"/>
      <c r="AP449" s="149"/>
      <c r="AQ449" s="149"/>
      <c r="AR449" s="149"/>
      <c r="AS449" s="149"/>
      <c r="AT449" s="149"/>
      <c r="AU449" s="149"/>
      <c r="AV449" s="149"/>
      <c r="AW449" s="149"/>
      <c r="AX449" s="149"/>
      <c r="AY449" s="149"/>
      <c r="AZ449" s="149"/>
      <c r="BA449" s="149"/>
      <c r="BB449" s="149"/>
      <c r="BC449" s="149"/>
      <c r="BD449" s="149"/>
      <c r="BE449" s="149"/>
      <c r="BF449" s="149"/>
      <c r="BG449" s="149"/>
      <c r="BH449" s="149"/>
    </row>
    <row r="450" spans="1:60" outlineLevel="1" x14ac:dyDescent="0.2">
      <c r="A450" s="170">
        <v>157</v>
      </c>
      <c r="B450" s="171" t="s">
        <v>570</v>
      </c>
      <c r="C450" s="179" t="s">
        <v>571</v>
      </c>
      <c r="D450" s="172" t="s">
        <v>265</v>
      </c>
      <c r="E450" s="173">
        <v>1</v>
      </c>
      <c r="F450" s="174"/>
      <c r="G450" s="175">
        <f>ROUND(E450*F450,2)</f>
        <v>0</v>
      </c>
      <c r="H450" s="174"/>
      <c r="I450" s="175">
        <f>ROUND(E450*H450,2)</f>
        <v>0</v>
      </c>
      <c r="J450" s="174"/>
      <c r="K450" s="175">
        <f>ROUND(E450*J450,2)</f>
        <v>0</v>
      </c>
      <c r="L450" s="175">
        <v>21</v>
      </c>
      <c r="M450" s="175">
        <f>G450*(1+L450/100)</f>
        <v>0</v>
      </c>
      <c r="N450" s="173">
        <v>0</v>
      </c>
      <c r="O450" s="173">
        <f>ROUND(E450*N450,2)</f>
        <v>0</v>
      </c>
      <c r="P450" s="173">
        <v>0</v>
      </c>
      <c r="Q450" s="173">
        <f>ROUND(E450*P450,2)</f>
        <v>0</v>
      </c>
      <c r="R450" s="175"/>
      <c r="S450" s="175" t="s">
        <v>222</v>
      </c>
      <c r="T450" s="176" t="s">
        <v>223</v>
      </c>
      <c r="U450" s="159">
        <v>1</v>
      </c>
      <c r="V450" s="159">
        <f>ROUND(E450*U450,2)</f>
        <v>1</v>
      </c>
      <c r="W450" s="159"/>
      <c r="X450" s="159" t="s">
        <v>156</v>
      </c>
      <c r="Y450" s="149"/>
      <c r="Z450" s="149"/>
      <c r="AA450" s="149"/>
      <c r="AB450" s="149"/>
      <c r="AC450" s="149"/>
      <c r="AD450" s="149"/>
      <c r="AE450" s="149"/>
      <c r="AF450" s="149"/>
      <c r="AG450" s="149" t="s">
        <v>157</v>
      </c>
      <c r="AH450" s="149"/>
      <c r="AI450" s="149"/>
      <c r="AJ450" s="149"/>
      <c r="AK450" s="149"/>
      <c r="AL450" s="149"/>
      <c r="AM450" s="149"/>
      <c r="AN450" s="149"/>
      <c r="AO450" s="149"/>
      <c r="AP450" s="149"/>
      <c r="AQ450" s="149"/>
      <c r="AR450" s="149"/>
      <c r="AS450" s="149"/>
      <c r="AT450" s="149"/>
      <c r="AU450" s="149"/>
      <c r="AV450" s="149"/>
      <c r="AW450" s="149"/>
      <c r="AX450" s="149"/>
      <c r="AY450" s="149"/>
      <c r="AZ450" s="149"/>
      <c r="BA450" s="149"/>
      <c r="BB450" s="149"/>
      <c r="BC450" s="149"/>
      <c r="BD450" s="149"/>
      <c r="BE450" s="149"/>
      <c r="BF450" s="149"/>
      <c r="BG450" s="149"/>
      <c r="BH450" s="149"/>
    </row>
    <row r="451" spans="1:60" outlineLevel="1" x14ac:dyDescent="0.2">
      <c r="A451" s="156"/>
      <c r="B451" s="157"/>
      <c r="C451" s="253" t="s">
        <v>572</v>
      </c>
      <c r="D451" s="254"/>
      <c r="E451" s="254"/>
      <c r="F451" s="254"/>
      <c r="G451" s="254"/>
      <c r="H451" s="159"/>
      <c r="I451" s="159"/>
      <c r="J451" s="159"/>
      <c r="K451" s="159"/>
      <c r="L451" s="159"/>
      <c r="M451" s="159"/>
      <c r="N451" s="158"/>
      <c r="O451" s="158"/>
      <c r="P451" s="158"/>
      <c r="Q451" s="158"/>
      <c r="R451" s="159"/>
      <c r="S451" s="159"/>
      <c r="T451" s="159"/>
      <c r="U451" s="159"/>
      <c r="V451" s="159"/>
      <c r="W451" s="159"/>
      <c r="X451" s="159"/>
      <c r="Y451" s="149"/>
      <c r="Z451" s="149"/>
      <c r="AA451" s="149"/>
      <c r="AB451" s="149"/>
      <c r="AC451" s="149"/>
      <c r="AD451" s="149"/>
      <c r="AE451" s="149"/>
      <c r="AF451" s="149"/>
      <c r="AG451" s="149" t="s">
        <v>286</v>
      </c>
      <c r="AH451" s="149"/>
      <c r="AI451" s="149"/>
      <c r="AJ451" s="149"/>
      <c r="AK451" s="149"/>
      <c r="AL451" s="149"/>
      <c r="AM451" s="149"/>
      <c r="AN451" s="149"/>
      <c r="AO451" s="149"/>
      <c r="AP451" s="149"/>
      <c r="AQ451" s="149"/>
      <c r="AR451" s="149"/>
      <c r="AS451" s="149"/>
      <c r="AT451" s="149"/>
      <c r="AU451" s="149"/>
      <c r="AV451" s="149"/>
      <c r="AW451" s="149"/>
      <c r="AX451" s="149"/>
      <c r="AY451" s="149"/>
      <c r="AZ451" s="149"/>
      <c r="BA451" s="149"/>
      <c r="BB451" s="149"/>
      <c r="BC451" s="149"/>
      <c r="BD451" s="149"/>
      <c r="BE451" s="149"/>
      <c r="BF451" s="149"/>
      <c r="BG451" s="149"/>
      <c r="BH451" s="149"/>
    </row>
    <row r="452" spans="1:60" outlineLevel="1" x14ac:dyDescent="0.2">
      <c r="A452" s="156"/>
      <c r="B452" s="157"/>
      <c r="C452" s="255" t="s">
        <v>579</v>
      </c>
      <c r="D452" s="256"/>
      <c r="E452" s="256"/>
      <c r="F452" s="256"/>
      <c r="G452" s="256"/>
      <c r="H452" s="159"/>
      <c r="I452" s="159"/>
      <c r="J452" s="159"/>
      <c r="K452" s="159"/>
      <c r="L452" s="159"/>
      <c r="M452" s="159"/>
      <c r="N452" s="158"/>
      <c r="O452" s="158"/>
      <c r="P452" s="158"/>
      <c r="Q452" s="158"/>
      <c r="R452" s="159"/>
      <c r="S452" s="159"/>
      <c r="T452" s="159"/>
      <c r="U452" s="159"/>
      <c r="V452" s="159"/>
      <c r="W452" s="159"/>
      <c r="X452" s="159"/>
      <c r="Y452" s="149"/>
      <c r="Z452" s="149"/>
      <c r="AA452" s="149"/>
      <c r="AB452" s="149"/>
      <c r="AC452" s="149"/>
      <c r="AD452" s="149"/>
      <c r="AE452" s="149"/>
      <c r="AF452" s="149"/>
      <c r="AG452" s="149" t="s">
        <v>286</v>
      </c>
      <c r="AH452" s="149"/>
      <c r="AI452" s="149"/>
      <c r="AJ452" s="149"/>
      <c r="AK452" s="149"/>
      <c r="AL452" s="149"/>
      <c r="AM452" s="149"/>
      <c r="AN452" s="149"/>
      <c r="AO452" s="149"/>
      <c r="AP452" s="149"/>
      <c r="AQ452" s="149"/>
      <c r="AR452" s="149"/>
      <c r="AS452" s="149"/>
      <c r="AT452" s="149"/>
      <c r="AU452" s="149"/>
      <c r="AV452" s="149"/>
      <c r="AW452" s="149"/>
      <c r="AX452" s="149"/>
      <c r="AY452" s="149"/>
      <c r="AZ452" s="149"/>
      <c r="BA452" s="149"/>
      <c r="BB452" s="149"/>
      <c r="BC452" s="149"/>
      <c r="BD452" s="149"/>
      <c r="BE452" s="149"/>
      <c r="BF452" s="149"/>
      <c r="BG452" s="149"/>
      <c r="BH452" s="149"/>
    </row>
    <row r="453" spans="1:60" outlineLevel="1" x14ac:dyDescent="0.2">
      <c r="A453" s="156"/>
      <c r="B453" s="157"/>
      <c r="C453" s="255" t="s">
        <v>573</v>
      </c>
      <c r="D453" s="256"/>
      <c r="E453" s="256"/>
      <c r="F453" s="256"/>
      <c r="G453" s="256"/>
      <c r="H453" s="159"/>
      <c r="I453" s="159"/>
      <c r="J453" s="159"/>
      <c r="K453" s="159"/>
      <c r="L453" s="159"/>
      <c r="M453" s="159"/>
      <c r="N453" s="158"/>
      <c r="O453" s="158"/>
      <c r="P453" s="158"/>
      <c r="Q453" s="158"/>
      <c r="R453" s="159"/>
      <c r="S453" s="159"/>
      <c r="T453" s="159"/>
      <c r="U453" s="159"/>
      <c r="V453" s="159"/>
      <c r="W453" s="159"/>
      <c r="X453" s="159"/>
      <c r="Y453" s="149"/>
      <c r="Z453" s="149"/>
      <c r="AA453" s="149"/>
      <c r="AB453" s="149"/>
      <c r="AC453" s="149"/>
      <c r="AD453" s="149"/>
      <c r="AE453" s="149"/>
      <c r="AF453" s="149"/>
      <c r="AG453" s="149" t="s">
        <v>286</v>
      </c>
      <c r="AH453" s="149"/>
      <c r="AI453" s="149"/>
      <c r="AJ453" s="149"/>
      <c r="AK453" s="149"/>
      <c r="AL453" s="149"/>
      <c r="AM453" s="149"/>
      <c r="AN453" s="149"/>
      <c r="AO453" s="149"/>
      <c r="AP453" s="149"/>
      <c r="AQ453" s="149"/>
      <c r="AR453" s="149"/>
      <c r="AS453" s="149"/>
      <c r="AT453" s="149"/>
      <c r="AU453" s="149"/>
      <c r="AV453" s="149"/>
      <c r="AW453" s="149"/>
      <c r="AX453" s="149"/>
      <c r="AY453" s="149"/>
      <c r="AZ453" s="149"/>
      <c r="BA453" s="177" t="str">
        <f>C453</f>
        <v>O provedených zkouškách bude vystaven protokol a zařízení předáno uživateli včetně zaškolení obsluhy.</v>
      </c>
      <c r="BB453" s="149"/>
      <c r="BC453" s="149"/>
      <c r="BD453" s="149"/>
      <c r="BE453" s="149"/>
      <c r="BF453" s="149"/>
      <c r="BG453" s="149"/>
      <c r="BH453" s="149"/>
    </row>
    <row r="454" spans="1:60" outlineLevel="1" x14ac:dyDescent="0.2">
      <c r="A454" s="156"/>
      <c r="B454" s="157"/>
      <c r="C454" s="255" t="s">
        <v>574</v>
      </c>
      <c r="D454" s="256"/>
      <c r="E454" s="256"/>
      <c r="F454" s="256"/>
      <c r="G454" s="256"/>
      <c r="H454" s="159"/>
      <c r="I454" s="159"/>
      <c r="J454" s="159"/>
      <c r="K454" s="159"/>
      <c r="L454" s="159"/>
      <c r="M454" s="159"/>
      <c r="N454" s="158"/>
      <c r="O454" s="158"/>
      <c r="P454" s="158"/>
      <c r="Q454" s="158"/>
      <c r="R454" s="159"/>
      <c r="S454" s="159"/>
      <c r="T454" s="159"/>
      <c r="U454" s="159"/>
      <c r="V454" s="159"/>
      <c r="W454" s="159"/>
      <c r="X454" s="159"/>
      <c r="Y454" s="149"/>
      <c r="Z454" s="149"/>
      <c r="AA454" s="149"/>
      <c r="AB454" s="149"/>
      <c r="AC454" s="149"/>
      <c r="AD454" s="149"/>
      <c r="AE454" s="149"/>
      <c r="AF454" s="149"/>
      <c r="AG454" s="149" t="s">
        <v>286</v>
      </c>
      <c r="AH454" s="149"/>
      <c r="AI454" s="149"/>
      <c r="AJ454" s="149"/>
      <c r="AK454" s="149"/>
      <c r="AL454" s="149"/>
      <c r="AM454" s="149"/>
      <c r="AN454" s="149"/>
      <c r="AO454" s="149"/>
      <c r="AP454" s="149"/>
      <c r="AQ454" s="149"/>
      <c r="AR454" s="149"/>
      <c r="AS454" s="149"/>
      <c r="AT454" s="149"/>
      <c r="AU454" s="149"/>
      <c r="AV454" s="149"/>
      <c r="AW454" s="149"/>
      <c r="AX454" s="149"/>
      <c r="AY454" s="149"/>
      <c r="AZ454" s="149"/>
      <c r="BA454" s="149"/>
      <c r="BB454" s="149"/>
      <c r="BC454" s="149"/>
      <c r="BD454" s="149"/>
      <c r="BE454" s="149"/>
      <c r="BF454" s="149"/>
      <c r="BG454" s="149"/>
      <c r="BH454" s="149"/>
    </row>
    <row r="455" spans="1:60" outlineLevel="1" x14ac:dyDescent="0.2">
      <c r="A455" s="156"/>
      <c r="B455" s="157"/>
      <c r="C455" s="249"/>
      <c r="D455" s="250"/>
      <c r="E455" s="250"/>
      <c r="F455" s="250"/>
      <c r="G455" s="250"/>
      <c r="H455" s="159"/>
      <c r="I455" s="159"/>
      <c r="J455" s="159"/>
      <c r="K455" s="159"/>
      <c r="L455" s="159"/>
      <c r="M455" s="159"/>
      <c r="N455" s="158"/>
      <c r="O455" s="158"/>
      <c r="P455" s="158"/>
      <c r="Q455" s="158"/>
      <c r="R455" s="159"/>
      <c r="S455" s="159"/>
      <c r="T455" s="159"/>
      <c r="U455" s="159"/>
      <c r="V455" s="159"/>
      <c r="W455" s="159"/>
      <c r="X455" s="159"/>
      <c r="Y455" s="149"/>
      <c r="Z455" s="149"/>
      <c r="AA455" s="149"/>
      <c r="AB455" s="149"/>
      <c r="AC455" s="149"/>
      <c r="AD455" s="149"/>
      <c r="AE455" s="149"/>
      <c r="AF455" s="149"/>
      <c r="AG455" s="149" t="s">
        <v>162</v>
      </c>
      <c r="AH455" s="149"/>
      <c r="AI455" s="149"/>
      <c r="AJ455" s="149"/>
      <c r="AK455" s="149"/>
      <c r="AL455" s="149"/>
      <c r="AM455" s="149"/>
      <c r="AN455" s="149"/>
      <c r="AO455" s="149"/>
      <c r="AP455" s="149"/>
      <c r="AQ455" s="149"/>
      <c r="AR455" s="149"/>
      <c r="AS455" s="149"/>
      <c r="AT455" s="149"/>
      <c r="AU455" s="149"/>
      <c r="AV455" s="149"/>
      <c r="AW455" s="149"/>
      <c r="AX455" s="149"/>
      <c r="AY455" s="149"/>
      <c r="AZ455" s="149"/>
      <c r="BA455" s="149"/>
      <c r="BB455" s="149"/>
      <c r="BC455" s="149"/>
      <c r="BD455" s="149"/>
      <c r="BE455" s="149"/>
      <c r="BF455" s="149"/>
      <c r="BG455" s="149"/>
      <c r="BH455" s="149"/>
    </row>
    <row r="456" spans="1:60" outlineLevel="1" x14ac:dyDescent="0.2">
      <c r="A456" s="170">
        <v>158</v>
      </c>
      <c r="B456" s="171" t="s">
        <v>575</v>
      </c>
      <c r="C456" s="179" t="s">
        <v>576</v>
      </c>
      <c r="D456" s="172" t="s">
        <v>265</v>
      </c>
      <c r="E456" s="173">
        <v>1</v>
      </c>
      <c r="F456" s="174"/>
      <c r="G456" s="175">
        <f>ROUND(E456*F456,2)</f>
        <v>0</v>
      </c>
      <c r="H456" s="174"/>
      <c r="I456" s="175">
        <f>ROUND(E456*H456,2)</f>
        <v>0</v>
      </c>
      <c r="J456" s="174"/>
      <c r="K456" s="175">
        <f>ROUND(E456*J456,2)</f>
        <v>0</v>
      </c>
      <c r="L456" s="175">
        <v>21</v>
      </c>
      <c r="M456" s="175">
        <f>G456*(1+L456/100)</f>
        <v>0</v>
      </c>
      <c r="N456" s="173">
        <v>0</v>
      </c>
      <c r="O456" s="173">
        <f>ROUND(E456*N456,2)</f>
        <v>0</v>
      </c>
      <c r="P456" s="173">
        <v>0</v>
      </c>
      <c r="Q456" s="173">
        <f>ROUND(E456*P456,2)</f>
        <v>0</v>
      </c>
      <c r="R456" s="175"/>
      <c r="S456" s="175" t="s">
        <v>222</v>
      </c>
      <c r="T456" s="176" t="s">
        <v>223</v>
      </c>
      <c r="U456" s="159">
        <v>1</v>
      </c>
      <c r="V456" s="159">
        <f>ROUND(E456*U456,2)</f>
        <v>1</v>
      </c>
      <c r="W456" s="159"/>
      <c r="X456" s="159" t="s">
        <v>156</v>
      </c>
      <c r="Y456" s="149"/>
      <c r="Z456" s="149"/>
      <c r="AA456" s="149"/>
      <c r="AB456" s="149"/>
      <c r="AC456" s="149"/>
      <c r="AD456" s="149"/>
      <c r="AE456" s="149"/>
      <c r="AF456" s="149"/>
      <c r="AG456" s="149" t="s">
        <v>157</v>
      </c>
      <c r="AH456" s="149"/>
      <c r="AI456" s="149"/>
      <c r="AJ456" s="149"/>
      <c r="AK456" s="149"/>
      <c r="AL456" s="149"/>
      <c r="AM456" s="149"/>
      <c r="AN456" s="149"/>
      <c r="AO456" s="149"/>
      <c r="AP456" s="149"/>
      <c r="AQ456" s="149"/>
      <c r="AR456" s="149"/>
      <c r="AS456" s="149"/>
      <c r="AT456" s="149"/>
      <c r="AU456" s="149"/>
      <c r="AV456" s="149"/>
      <c r="AW456" s="149"/>
      <c r="AX456" s="149"/>
      <c r="AY456" s="149"/>
      <c r="AZ456" s="149"/>
      <c r="BA456" s="149"/>
      <c r="BB456" s="149"/>
      <c r="BC456" s="149"/>
      <c r="BD456" s="149"/>
      <c r="BE456" s="149"/>
      <c r="BF456" s="149"/>
      <c r="BG456" s="149"/>
      <c r="BH456" s="149"/>
    </row>
    <row r="457" spans="1:60" outlineLevel="1" x14ac:dyDescent="0.2">
      <c r="A457" s="156"/>
      <c r="B457" s="157"/>
      <c r="C457" s="253" t="s">
        <v>572</v>
      </c>
      <c r="D457" s="254"/>
      <c r="E457" s="254"/>
      <c r="F457" s="254"/>
      <c r="G457" s="254"/>
      <c r="H457" s="159"/>
      <c r="I457" s="159"/>
      <c r="J457" s="159"/>
      <c r="K457" s="159"/>
      <c r="L457" s="159"/>
      <c r="M457" s="159"/>
      <c r="N457" s="158"/>
      <c r="O457" s="158"/>
      <c r="P457" s="158"/>
      <c r="Q457" s="158"/>
      <c r="R457" s="159"/>
      <c r="S457" s="159"/>
      <c r="T457" s="159"/>
      <c r="U457" s="159"/>
      <c r="V457" s="159"/>
      <c r="W457" s="159"/>
      <c r="X457" s="159"/>
      <c r="Y457" s="149"/>
      <c r="Z457" s="149"/>
      <c r="AA457" s="149"/>
      <c r="AB457" s="149"/>
      <c r="AC457" s="149"/>
      <c r="AD457" s="149"/>
      <c r="AE457" s="149"/>
      <c r="AF457" s="149"/>
      <c r="AG457" s="149" t="s">
        <v>286</v>
      </c>
      <c r="AH457" s="149"/>
      <c r="AI457" s="149"/>
      <c r="AJ457" s="149"/>
      <c r="AK457" s="149"/>
      <c r="AL457" s="149"/>
      <c r="AM457" s="149"/>
      <c r="AN457" s="149"/>
      <c r="AO457" s="149"/>
      <c r="AP457" s="149"/>
      <c r="AQ457" s="149"/>
      <c r="AR457" s="149"/>
      <c r="AS457" s="149"/>
      <c r="AT457" s="149"/>
      <c r="AU457" s="149"/>
      <c r="AV457" s="149"/>
      <c r="AW457" s="149"/>
      <c r="AX457" s="149"/>
      <c r="AY457" s="149"/>
      <c r="AZ457" s="149"/>
      <c r="BA457" s="149"/>
      <c r="BB457" s="149"/>
      <c r="BC457" s="149"/>
      <c r="BD457" s="149"/>
      <c r="BE457" s="149"/>
      <c r="BF457" s="149"/>
      <c r="BG457" s="149"/>
      <c r="BH457" s="149"/>
    </row>
    <row r="458" spans="1:60" outlineLevel="1" x14ac:dyDescent="0.2">
      <c r="A458" s="156"/>
      <c r="B458" s="157"/>
      <c r="C458" s="255" t="s">
        <v>579</v>
      </c>
      <c r="D458" s="256"/>
      <c r="E458" s="256"/>
      <c r="F458" s="256"/>
      <c r="G458" s="256"/>
      <c r="H458" s="159"/>
      <c r="I458" s="159"/>
      <c r="J458" s="159"/>
      <c r="K458" s="159"/>
      <c r="L458" s="159"/>
      <c r="M458" s="159"/>
      <c r="N458" s="158"/>
      <c r="O458" s="158"/>
      <c r="P458" s="158"/>
      <c r="Q458" s="158"/>
      <c r="R458" s="159"/>
      <c r="S458" s="159"/>
      <c r="T458" s="159"/>
      <c r="U458" s="159"/>
      <c r="V458" s="159"/>
      <c r="W458" s="159"/>
      <c r="X458" s="159"/>
      <c r="Y458" s="149"/>
      <c r="Z458" s="149"/>
      <c r="AA458" s="149"/>
      <c r="AB458" s="149"/>
      <c r="AC458" s="149"/>
      <c r="AD458" s="149"/>
      <c r="AE458" s="149"/>
      <c r="AF458" s="149"/>
      <c r="AG458" s="149" t="s">
        <v>286</v>
      </c>
      <c r="AH458" s="149"/>
      <c r="AI458" s="149"/>
      <c r="AJ458" s="149"/>
      <c r="AK458" s="149"/>
      <c r="AL458" s="149"/>
      <c r="AM458" s="149"/>
      <c r="AN458" s="149"/>
      <c r="AO458" s="149"/>
      <c r="AP458" s="149"/>
      <c r="AQ458" s="149"/>
      <c r="AR458" s="149"/>
      <c r="AS458" s="149"/>
      <c r="AT458" s="149"/>
      <c r="AU458" s="149"/>
      <c r="AV458" s="149"/>
      <c r="AW458" s="149"/>
      <c r="AX458" s="149"/>
      <c r="AY458" s="149"/>
      <c r="AZ458" s="149"/>
      <c r="BA458" s="149"/>
      <c r="BB458" s="149"/>
      <c r="BC458" s="149"/>
      <c r="BD458" s="149"/>
      <c r="BE458" s="149"/>
      <c r="BF458" s="149"/>
      <c r="BG458" s="149"/>
      <c r="BH458" s="149"/>
    </row>
    <row r="459" spans="1:60" outlineLevel="1" x14ac:dyDescent="0.2">
      <c r="A459" s="156"/>
      <c r="B459" s="157"/>
      <c r="C459" s="255" t="s">
        <v>573</v>
      </c>
      <c r="D459" s="256"/>
      <c r="E459" s="256"/>
      <c r="F459" s="256"/>
      <c r="G459" s="256"/>
      <c r="H459" s="159"/>
      <c r="I459" s="159"/>
      <c r="J459" s="159"/>
      <c r="K459" s="159"/>
      <c r="L459" s="159"/>
      <c r="M459" s="159"/>
      <c r="N459" s="158"/>
      <c r="O459" s="158"/>
      <c r="P459" s="158"/>
      <c r="Q459" s="158"/>
      <c r="R459" s="159"/>
      <c r="S459" s="159"/>
      <c r="T459" s="159"/>
      <c r="U459" s="159"/>
      <c r="V459" s="159"/>
      <c r="W459" s="159"/>
      <c r="X459" s="159"/>
      <c r="Y459" s="149"/>
      <c r="Z459" s="149"/>
      <c r="AA459" s="149"/>
      <c r="AB459" s="149"/>
      <c r="AC459" s="149"/>
      <c r="AD459" s="149"/>
      <c r="AE459" s="149"/>
      <c r="AF459" s="149"/>
      <c r="AG459" s="149" t="s">
        <v>286</v>
      </c>
      <c r="AH459" s="149"/>
      <c r="AI459" s="149"/>
      <c r="AJ459" s="149"/>
      <c r="AK459" s="149"/>
      <c r="AL459" s="149"/>
      <c r="AM459" s="149"/>
      <c r="AN459" s="149"/>
      <c r="AO459" s="149"/>
      <c r="AP459" s="149"/>
      <c r="AQ459" s="149"/>
      <c r="AR459" s="149"/>
      <c r="AS459" s="149"/>
      <c r="AT459" s="149"/>
      <c r="AU459" s="149"/>
      <c r="AV459" s="149"/>
      <c r="AW459" s="149"/>
      <c r="AX459" s="149"/>
      <c r="AY459" s="149"/>
      <c r="AZ459" s="149"/>
      <c r="BA459" s="177" t="str">
        <f>C459</f>
        <v>O provedených zkouškách bude vystaven protokol a zařízení předáno uživateli včetně zaškolení obsluhy.</v>
      </c>
      <c r="BB459" s="149"/>
      <c r="BC459" s="149"/>
      <c r="BD459" s="149"/>
      <c r="BE459" s="149"/>
      <c r="BF459" s="149"/>
      <c r="BG459" s="149"/>
      <c r="BH459" s="149"/>
    </row>
    <row r="460" spans="1:60" outlineLevel="1" x14ac:dyDescent="0.2">
      <c r="A460" s="156"/>
      <c r="B460" s="157"/>
      <c r="C460" s="255" t="s">
        <v>574</v>
      </c>
      <c r="D460" s="256"/>
      <c r="E460" s="256"/>
      <c r="F460" s="256"/>
      <c r="G460" s="256"/>
      <c r="H460" s="159"/>
      <c r="I460" s="159"/>
      <c r="J460" s="159"/>
      <c r="K460" s="159"/>
      <c r="L460" s="159"/>
      <c r="M460" s="159"/>
      <c r="N460" s="158"/>
      <c r="O460" s="158"/>
      <c r="P460" s="158"/>
      <c r="Q460" s="158"/>
      <c r="R460" s="159"/>
      <c r="S460" s="159"/>
      <c r="T460" s="159"/>
      <c r="U460" s="159"/>
      <c r="V460" s="159"/>
      <c r="W460" s="159"/>
      <c r="X460" s="159"/>
      <c r="Y460" s="149"/>
      <c r="Z460" s="149"/>
      <c r="AA460" s="149"/>
      <c r="AB460" s="149"/>
      <c r="AC460" s="149"/>
      <c r="AD460" s="149"/>
      <c r="AE460" s="149"/>
      <c r="AF460" s="149"/>
      <c r="AG460" s="149" t="s">
        <v>286</v>
      </c>
      <c r="AH460" s="149"/>
      <c r="AI460" s="149"/>
      <c r="AJ460" s="149"/>
      <c r="AK460" s="149"/>
      <c r="AL460" s="149"/>
      <c r="AM460" s="149"/>
      <c r="AN460" s="149"/>
      <c r="AO460" s="149"/>
      <c r="AP460" s="149"/>
      <c r="AQ460" s="149"/>
      <c r="AR460" s="149"/>
      <c r="AS460" s="149"/>
      <c r="AT460" s="149"/>
      <c r="AU460" s="149"/>
      <c r="AV460" s="149"/>
      <c r="AW460" s="149"/>
      <c r="AX460" s="149"/>
      <c r="AY460" s="149"/>
      <c r="AZ460" s="149"/>
      <c r="BA460" s="149"/>
      <c r="BB460" s="149"/>
      <c r="BC460" s="149"/>
      <c r="BD460" s="149"/>
      <c r="BE460" s="149"/>
      <c r="BF460" s="149"/>
      <c r="BG460" s="149"/>
      <c r="BH460" s="149"/>
    </row>
    <row r="461" spans="1:60" outlineLevel="1" x14ac:dyDescent="0.2">
      <c r="A461" s="156"/>
      <c r="B461" s="157"/>
      <c r="C461" s="249"/>
      <c r="D461" s="250"/>
      <c r="E461" s="250"/>
      <c r="F461" s="250"/>
      <c r="G461" s="250"/>
      <c r="H461" s="159"/>
      <c r="I461" s="159"/>
      <c r="J461" s="159"/>
      <c r="K461" s="159"/>
      <c r="L461" s="159"/>
      <c r="M461" s="159"/>
      <c r="N461" s="158"/>
      <c r="O461" s="158"/>
      <c r="P461" s="158"/>
      <c r="Q461" s="158"/>
      <c r="R461" s="159"/>
      <c r="S461" s="159"/>
      <c r="T461" s="159"/>
      <c r="U461" s="159"/>
      <c r="V461" s="159"/>
      <c r="W461" s="159"/>
      <c r="X461" s="159"/>
      <c r="Y461" s="149"/>
      <c r="Z461" s="149"/>
      <c r="AA461" s="149"/>
      <c r="AB461" s="149"/>
      <c r="AC461" s="149"/>
      <c r="AD461" s="149"/>
      <c r="AE461" s="149"/>
      <c r="AF461" s="149"/>
      <c r="AG461" s="149" t="s">
        <v>162</v>
      </c>
      <c r="AH461" s="149"/>
      <c r="AI461" s="149"/>
      <c r="AJ461" s="149"/>
      <c r="AK461" s="149"/>
      <c r="AL461" s="149"/>
      <c r="AM461" s="149"/>
      <c r="AN461" s="149"/>
      <c r="AO461" s="149"/>
      <c r="AP461" s="149"/>
      <c r="AQ461" s="149"/>
      <c r="AR461" s="149"/>
      <c r="AS461" s="149"/>
      <c r="AT461" s="149"/>
      <c r="AU461" s="149"/>
      <c r="AV461" s="149"/>
      <c r="AW461" s="149"/>
      <c r="AX461" s="149"/>
      <c r="AY461" s="149"/>
      <c r="AZ461" s="149"/>
      <c r="BA461" s="149"/>
      <c r="BB461" s="149"/>
      <c r="BC461" s="149"/>
      <c r="BD461" s="149"/>
      <c r="BE461" s="149"/>
      <c r="BF461" s="149"/>
      <c r="BG461" s="149"/>
      <c r="BH461" s="149"/>
    </row>
    <row r="462" spans="1:60" x14ac:dyDescent="0.2">
      <c r="A462" s="3"/>
      <c r="B462" s="4"/>
      <c r="C462" s="181"/>
      <c r="D462" s="6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AE462">
        <v>15</v>
      </c>
      <c r="AF462">
        <v>21</v>
      </c>
      <c r="AG462" t="s">
        <v>136</v>
      </c>
    </row>
    <row r="463" spans="1:60" x14ac:dyDescent="0.2">
      <c r="A463" s="152"/>
      <c r="B463" s="153" t="s">
        <v>29</v>
      </c>
      <c r="C463" s="182"/>
      <c r="D463" s="154"/>
      <c r="E463" s="155"/>
      <c r="F463" s="155"/>
      <c r="G463" s="169">
        <f>G8+G13+G20+G23+G26+G37+G41+G79+G92+G146+G190+G244+G267+G286+G311+G364+G371+G385+G389+G392+G429</f>
        <v>0</v>
      </c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AE463">
        <f>SUMIF(L7:L461,AE462,G7:G461)</f>
        <v>0</v>
      </c>
      <c r="AF463">
        <f>SUMIF(L7:L461,AF462,G7:G461)</f>
        <v>0</v>
      </c>
      <c r="AG463" t="s">
        <v>577</v>
      </c>
    </row>
    <row r="464" spans="1:60" x14ac:dyDescent="0.2">
      <c r="C464" s="183"/>
      <c r="D464" s="10"/>
      <c r="AG464" t="s">
        <v>580</v>
      </c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csS4XKrlH0YkttlqQZVXHhcMsJf7Jgmc7ISEGv4Kv4QY2WQFqRmgfvD6bIMjZkv+5YbIiuhn9k78vcNwaXyHg==" saltValue="7Zuj/chxid0uhvVm7YKvUw==" spinCount="100000" sheet="1"/>
  <mergeCells count="220">
    <mergeCell ref="C458:G458"/>
    <mergeCell ref="C459:G459"/>
    <mergeCell ref="C460:G460"/>
    <mergeCell ref="C461:G461"/>
    <mergeCell ref="C451:G451"/>
    <mergeCell ref="C452:G452"/>
    <mergeCell ref="C453:G453"/>
    <mergeCell ref="C454:G454"/>
    <mergeCell ref="C455:G455"/>
    <mergeCell ref="C457:G457"/>
    <mergeCell ref="C440:G440"/>
    <mergeCell ref="C441:G441"/>
    <mergeCell ref="C443:G443"/>
    <mergeCell ref="C445:G445"/>
    <mergeCell ref="C447:G447"/>
    <mergeCell ref="C449:G449"/>
    <mergeCell ref="C434:G434"/>
    <mergeCell ref="C435:G435"/>
    <mergeCell ref="C436:G436"/>
    <mergeCell ref="C437:G437"/>
    <mergeCell ref="C438:G438"/>
    <mergeCell ref="C439:G439"/>
    <mergeCell ref="C421:G421"/>
    <mergeCell ref="C423:G423"/>
    <mergeCell ref="C425:G425"/>
    <mergeCell ref="C427:G427"/>
    <mergeCell ref="C428:G428"/>
    <mergeCell ref="C432:G432"/>
    <mergeCell ref="C388:G388"/>
    <mergeCell ref="C391:G391"/>
    <mergeCell ref="C407:G407"/>
    <mergeCell ref="C410:G410"/>
    <mergeCell ref="C413:G413"/>
    <mergeCell ref="C416:G416"/>
    <mergeCell ref="C377:G377"/>
    <mergeCell ref="C379:G379"/>
    <mergeCell ref="C381:G381"/>
    <mergeCell ref="C383:G383"/>
    <mergeCell ref="C384:G384"/>
    <mergeCell ref="C387:G387"/>
    <mergeCell ref="C363:G363"/>
    <mergeCell ref="C366:G366"/>
    <mergeCell ref="C368:G368"/>
    <mergeCell ref="C370:G370"/>
    <mergeCell ref="C373:G373"/>
    <mergeCell ref="C375:G375"/>
    <mergeCell ref="C347:G347"/>
    <mergeCell ref="C349:G349"/>
    <mergeCell ref="C356:G356"/>
    <mergeCell ref="C358:G358"/>
    <mergeCell ref="C360:G360"/>
    <mergeCell ref="C361:G361"/>
    <mergeCell ref="C336:G336"/>
    <mergeCell ref="C338:G338"/>
    <mergeCell ref="C339:G339"/>
    <mergeCell ref="C341:G341"/>
    <mergeCell ref="C343:G343"/>
    <mergeCell ref="C345:G345"/>
    <mergeCell ref="C324:G324"/>
    <mergeCell ref="C326:G326"/>
    <mergeCell ref="C328:G328"/>
    <mergeCell ref="C330:G330"/>
    <mergeCell ref="C332:G332"/>
    <mergeCell ref="C334:G334"/>
    <mergeCell ref="C310:G310"/>
    <mergeCell ref="C313:G313"/>
    <mergeCell ref="C315:G315"/>
    <mergeCell ref="C318:G318"/>
    <mergeCell ref="C320:G320"/>
    <mergeCell ref="C322:G322"/>
    <mergeCell ref="C296:G296"/>
    <mergeCell ref="C298:G298"/>
    <mergeCell ref="C299:G299"/>
    <mergeCell ref="C303:G303"/>
    <mergeCell ref="C306:G306"/>
    <mergeCell ref="C308:G308"/>
    <mergeCell ref="C285:G285"/>
    <mergeCell ref="C288:G288"/>
    <mergeCell ref="C290:G290"/>
    <mergeCell ref="C292:G292"/>
    <mergeCell ref="C293:G293"/>
    <mergeCell ref="C295:G295"/>
    <mergeCell ref="C273:G273"/>
    <mergeCell ref="C275:G275"/>
    <mergeCell ref="C277:G277"/>
    <mergeCell ref="C279:G279"/>
    <mergeCell ref="C281:G281"/>
    <mergeCell ref="C283:G283"/>
    <mergeCell ref="C260:G260"/>
    <mergeCell ref="C262:G262"/>
    <mergeCell ref="C264:G264"/>
    <mergeCell ref="C266:G266"/>
    <mergeCell ref="C269:G269"/>
    <mergeCell ref="C271:G271"/>
    <mergeCell ref="C251:G251"/>
    <mergeCell ref="C252:G252"/>
    <mergeCell ref="C253:G253"/>
    <mergeCell ref="C254:G254"/>
    <mergeCell ref="C256:G256"/>
    <mergeCell ref="C258:G258"/>
    <mergeCell ref="C242:G242"/>
    <mergeCell ref="C243:G243"/>
    <mergeCell ref="C246:G246"/>
    <mergeCell ref="C248:G248"/>
    <mergeCell ref="C249:G249"/>
    <mergeCell ref="C250:G250"/>
    <mergeCell ref="C226:G226"/>
    <mergeCell ref="C229:G229"/>
    <mergeCell ref="C232:G232"/>
    <mergeCell ref="C234:G234"/>
    <mergeCell ref="C236:G236"/>
    <mergeCell ref="C240:G240"/>
    <mergeCell ref="C212:G212"/>
    <mergeCell ref="C215:G215"/>
    <mergeCell ref="C217:G217"/>
    <mergeCell ref="C220:G220"/>
    <mergeCell ref="C222:G222"/>
    <mergeCell ref="C224:G224"/>
    <mergeCell ref="C200:G200"/>
    <mergeCell ref="C202:G202"/>
    <mergeCell ref="C203:G203"/>
    <mergeCell ref="C205:G205"/>
    <mergeCell ref="C207:G207"/>
    <mergeCell ref="C210:G210"/>
    <mergeCell ref="C188:G188"/>
    <mergeCell ref="C189:G189"/>
    <mergeCell ref="C193:G193"/>
    <mergeCell ref="C195:G195"/>
    <mergeCell ref="C196:G196"/>
    <mergeCell ref="C198:G198"/>
    <mergeCell ref="C177:G177"/>
    <mergeCell ref="C179:G179"/>
    <mergeCell ref="C181:G181"/>
    <mergeCell ref="C183:G183"/>
    <mergeCell ref="C184:G184"/>
    <mergeCell ref="C186:G186"/>
    <mergeCell ref="C167:G167"/>
    <mergeCell ref="C169:G169"/>
    <mergeCell ref="C170:G170"/>
    <mergeCell ref="C171:G171"/>
    <mergeCell ref="C173:G173"/>
    <mergeCell ref="C175:G175"/>
    <mergeCell ref="C157:G157"/>
    <mergeCell ref="C159:G159"/>
    <mergeCell ref="C161:G161"/>
    <mergeCell ref="C162:G162"/>
    <mergeCell ref="C164:G164"/>
    <mergeCell ref="C165:G165"/>
    <mergeCell ref="C145:G145"/>
    <mergeCell ref="C148:G148"/>
    <mergeCell ref="C150:G150"/>
    <mergeCell ref="C151:G151"/>
    <mergeCell ref="C154:G154"/>
    <mergeCell ref="C156:G156"/>
    <mergeCell ref="C135:G135"/>
    <mergeCell ref="C137:G137"/>
    <mergeCell ref="C139:G139"/>
    <mergeCell ref="C141:G141"/>
    <mergeCell ref="C142:G142"/>
    <mergeCell ref="C144:G144"/>
    <mergeCell ref="C124:G124"/>
    <mergeCell ref="C126:G126"/>
    <mergeCell ref="C128:G128"/>
    <mergeCell ref="C130:G130"/>
    <mergeCell ref="C131:G131"/>
    <mergeCell ref="C133:G133"/>
    <mergeCell ref="C110:G110"/>
    <mergeCell ref="C113:G113"/>
    <mergeCell ref="C115:G115"/>
    <mergeCell ref="C118:G118"/>
    <mergeCell ref="C120:G120"/>
    <mergeCell ref="C122:G122"/>
    <mergeCell ref="C97:G97"/>
    <mergeCell ref="C99:G99"/>
    <mergeCell ref="C100:G100"/>
    <mergeCell ref="C102:G102"/>
    <mergeCell ref="C103:G103"/>
    <mergeCell ref="C108:G108"/>
    <mergeCell ref="C87:G87"/>
    <mergeCell ref="C88:G88"/>
    <mergeCell ref="C90:G90"/>
    <mergeCell ref="C91:G91"/>
    <mergeCell ref="C94:G94"/>
    <mergeCell ref="C96:G96"/>
    <mergeCell ref="C77:G77"/>
    <mergeCell ref="C78:G78"/>
    <mergeCell ref="C81:G81"/>
    <mergeCell ref="C82:G82"/>
    <mergeCell ref="C84:G84"/>
    <mergeCell ref="C85:G85"/>
    <mergeCell ref="C56:G56"/>
    <mergeCell ref="C59:G59"/>
    <mergeCell ref="C63:G63"/>
    <mergeCell ref="C68:G68"/>
    <mergeCell ref="C73:G73"/>
    <mergeCell ref="C75:G75"/>
    <mergeCell ref="C40:G40"/>
    <mergeCell ref="C43:G43"/>
    <mergeCell ref="C46:G46"/>
    <mergeCell ref="C48:G48"/>
    <mergeCell ref="C50:G50"/>
    <mergeCell ref="C53:G53"/>
    <mergeCell ref="C35:G35"/>
    <mergeCell ref="C36:G36"/>
    <mergeCell ref="C39:G39"/>
    <mergeCell ref="C15:G15"/>
    <mergeCell ref="C16:G16"/>
    <mergeCell ref="C18:G18"/>
    <mergeCell ref="C19:G19"/>
    <mergeCell ref="C22:G22"/>
    <mergeCell ref="C25:G25"/>
    <mergeCell ref="A1:G1"/>
    <mergeCell ref="C2:G2"/>
    <mergeCell ref="C3:G3"/>
    <mergeCell ref="C4:G4"/>
    <mergeCell ref="C10:G10"/>
    <mergeCell ref="C12:G12"/>
    <mergeCell ref="C29:G29"/>
    <mergeCell ref="C31:G31"/>
    <mergeCell ref="C33:G3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12" sqref="C112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123</v>
      </c>
      <c r="B1" s="240"/>
      <c r="C1" s="240"/>
      <c r="D1" s="240"/>
      <c r="E1" s="240"/>
      <c r="F1" s="240"/>
      <c r="G1" s="240"/>
      <c r="AG1" t="s">
        <v>124</v>
      </c>
    </row>
    <row r="2" spans="1:60" ht="24.95" customHeight="1" x14ac:dyDescent="0.2">
      <c r="A2" s="141" t="s">
        <v>7</v>
      </c>
      <c r="B2" s="49" t="s">
        <v>43</v>
      </c>
      <c r="C2" s="241" t="s">
        <v>44</v>
      </c>
      <c r="D2" s="242"/>
      <c r="E2" s="242"/>
      <c r="F2" s="242"/>
      <c r="G2" s="243"/>
      <c r="AG2" t="s">
        <v>125</v>
      </c>
    </row>
    <row r="3" spans="1:60" ht="24.95" customHeight="1" x14ac:dyDescent="0.2">
      <c r="A3" s="141" t="s">
        <v>8</v>
      </c>
      <c r="B3" s="49" t="s">
        <v>53</v>
      </c>
      <c r="C3" s="241" t="s">
        <v>54</v>
      </c>
      <c r="D3" s="242"/>
      <c r="E3" s="242"/>
      <c r="F3" s="242"/>
      <c r="G3" s="243"/>
      <c r="AC3" s="123" t="s">
        <v>125</v>
      </c>
      <c r="AG3" t="s">
        <v>126</v>
      </c>
    </row>
    <row r="4" spans="1:60" ht="24.95" customHeight="1" x14ac:dyDescent="0.2">
      <c r="A4" s="142" t="s">
        <v>9</v>
      </c>
      <c r="B4" s="143" t="s">
        <v>55</v>
      </c>
      <c r="C4" s="244" t="s">
        <v>56</v>
      </c>
      <c r="D4" s="245"/>
      <c r="E4" s="245"/>
      <c r="F4" s="245"/>
      <c r="G4" s="246"/>
      <c r="AG4" t="s">
        <v>127</v>
      </c>
    </row>
    <row r="5" spans="1:60" x14ac:dyDescent="0.2">
      <c r="D5" s="10"/>
    </row>
    <row r="6" spans="1:60" ht="38.25" x14ac:dyDescent="0.2">
      <c r="A6" s="145" t="s">
        <v>128</v>
      </c>
      <c r="B6" s="147" t="s">
        <v>129</v>
      </c>
      <c r="C6" s="147" t="s">
        <v>130</v>
      </c>
      <c r="D6" s="146" t="s">
        <v>131</v>
      </c>
      <c r="E6" s="145" t="s">
        <v>132</v>
      </c>
      <c r="F6" s="144" t="s">
        <v>133</v>
      </c>
      <c r="G6" s="145" t="s">
        <v>29</v>
      </c>
      <c r="H6" s="148" t="s">
        <v>30</v>
      </c>
      <c r="I6" s="148" t="s">
        <v>134</v>
      </c>
      <c r="J6" s="148" t="s">
        <v>31</v>
      </c>
      <c r="K6" s="148" t="s">
        <v>135</v>
      </c>
      <c r="L6" s="148" t="s">
        <v>136</v>
      </c>
      <c r="M6" s="148" t="s">
        <v>137</v>
      </c>
      <c r="N6" s="148" t="s">
        <v>138</v>
      </c>
      <c r="O6" s="148" t="s">
        <v>139</v>
      </c>
      <c r="P6" s="148" t="s">
        <v>140</v>
      </c>
      <c r="Q6" s="148" t="s">
        <v>141</v>
      </c>
      <c r="R6" s="148" t="s">
        <v>142</v>
      </c>
      <c r="S6" s="148" t="s">
        <v>143</v>
      </c>
      <c r="T6" s="148" t="s">
        <v>144</v>
      </c>
      <c r="U6" s="148" t="s">
        <v>145</v>
      </c>
      <c r="V6" s="148" t="s">
        <v>146</v>
      </c>
      <c r="W6" s="148" t="s">
        <v>147</v>
      </c>
      <c r="X6" s="148" t="s">
        <v>148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">
      <c r="A8" s="163" t="s">
        <v>149</v>
      </c>
      <c r="B8" s="164" t="s">
        <v>80</v>
      </c>
      <c r="C8" s="178" t="s">
        <v>81</v>
      </c>
      <c r="D8" s="165"/>
      <c r="E8" s="166"/>
      <c r="F8" s="167"/>
      <c r="G8" s="167">
        <f>SUMIF(AG9:AG50,"&lt;&gt;NOR",G9:G50)</f>
        <v>0</v>
      </c>
      <c r="H8" s="167"/>
      <c r="I8" s="167">
        <f>SUM(I9:I50)</f>
        <v>0</v>
      </c>
      <c r="J8" s="167"/>
      <c r="K8" s="167">
        <f>SUM(K9:K50)</f>
        <v>0</v>
      </c>
      <c r="L8" s="167"/>
      <c r="M8" s="167">
        <f>SUM(M9:M50)</f>
        <v>0</v>
      </c>
      <c r="N8" s="166"/>
      <c r="O8" s="166">
        <f>SUM(O9:O50)</f>
        <v>0</v>
      </c>
      <c r="P8" s="166"/>
      <c r="Q8" s="166">
        <f>SUM(Q9:Q50)</f>
        <v>0</v>
      </c>
      <c r="R8" s="167"/>
      <c r="S8" s="167"/>
      <c r="T8" s="168"/>
      <c r="U8" s="162"/>
      <c r="V8" s="162">
        <f>SUM(V9:V50)</f>
        <v>0</v>
      </c>
      <c r="W8" s="162"/>
      <c r="X8" s="162"/>
      <c r="AG8" t="s">
        <v>150</v>
      </c>
    </row>
    <row r="9" spans="1:60" outlineLevel="1" x14ac:dyDescent="0.2">
      <c r="A9" s="170">
        <v>1</v>
      </c>
      <c r="B9" s="171" t="s">
        <v>581</v>
      </c>
      <c r="C9" s="179" t="s">
        <v>582</v>
      </c>
      <c r="D9" s="172" t="s">
        <v>165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222</v>
      </c>
      <c r="T9" s="176" t="s">
        <v>223</v>
      </c>
      <c r="U9" s="159">
        <v>0</v>
      </c>
      <c r="V9" s="159">
        <f>ROUND(E9*U9,2)</f>
        <v>0</v>
      </c>
      <c r="W9" s="159"/>
      <c r="X9" s="159" t="s">
        <v>583</v>
      </c>
      <c r="Y9" s="149"/>
      <c r="Z9" s="149"/>
      <c r="AA9" s="149"/>
      <c r="AB9" s="149"/>
      <c r="AC9" s="149"/>
      <c r="AD9" s="149"/>
      <c r="AE9" s="149"/>
      <c r="AF9" s="149"/>
      <c r="AG9" s="149" t="s">
        <v>584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51"/>
      <c r="D10" s="252"/>
      <c r="E10" s="252"/>
      <c r="F10" s="252"/>
      <c r="G10" s="252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162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 x14ac:dyDescent="0.2">
      <c r="A11" s="170">
        <v>2</v>
      </c>
      <c r="B11" s="171" t="s">
        <v>585</v>
      </c>
      <c r="C11" s="179" t="s">
        <v>586</v>
      </c>
      <c r="D11" s="172" t="s">
        <v>178</v>
      </c>
      <c r="E11" s="173">
        <v>60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3">
        <v>4.0000000000000003E-5</v>
      </c>
      <c r="O11" s="173">
        <f>ROUND(E11*N11,2)</f>
        <v>0</v>
      </c>
      <c r="P11" s="173">
        <v>0</v>
      </c>
      <c r="Q11" s="173">
        <f>ROUND(E11*P11,2)</f>
        <v>0</v>
      </c>
      <c r="R11" s="175" t="s">
        <v>210</v>
      </c>
      <c r="S11" s="175" t="s">
        <v>155</v>
      </c>
      <c r="T11" s="176" t="s">
        <v>223</v>
      </c>
      <c r="U11" s="159">
        <v>0</v>
      </c>
      <c r="V11" s="159">
        <f>ROUND(E11*U11,2)</f>
        <v>0</v>
      </c>
      <c r="W11" s="159"/>
      <c r="X11" s="159" t="s">
        <v>211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587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251"/>
      <c r="D12" s="252"/>
      <c r="E12" s="252"/>
      <c r="F12" s="252"/>
      <c r="G12" s="252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49"/>
      <c r="Z12" s="149"/>
      <c r="AA12" s="149"/>
      <c r="AB12" s="149"/>
      <c r="AC12" s="149"/>
      <c r="AD12" s="149"/>
      <c r="AE12" s="149"/>
      <c r="AF12" s="149"/>
      <c r="AG12" s="149" t="s">
        <v>162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 x14ac:dyDescent="0.2">
      <c r="A13" s="170">
        <v>3</v>
      </c>
      <c r="B13" s="171" t="s">
        <v>588</v>
      </c>
      <c r="C13" s="179" t="s">
        <v>589</v>
      </c>
      <c r="D13" s="172" t="s">
        <v>178</v>
      </c>
      <c r="E13" s="173">
        <v>9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3">
        <v>6.9999999999999994E-5</v>
      </c>
      <c r="O13" s="173">
        <f>ROUND(E13*N13,2)</f>
        <v>0</v>
      </c>
      <c r="P13" s="173">
        <v>0</v>
      </c>
      <c r="Q13" s="173">
        <f>ROUND(E13*P13,2)</f>
        <v>0</v>
      </c>
      <c r="R13" s="175" t="s">
        <v>210</v>
      </c>
      <c r="S13" s="175" t="s">
        <v>155</v>
      </c>
      <c r="T13" s="176" t="s">
        <v>223</v>
      </c>
      <c r="U13" s="159">
        <v>0</v>
      </c>
      <c r="V13" s="159">
        <f>ROUND(E13*U13,2)</f>
        <v>0</v>
      </c>
      <c r="W13" s="159"/>
      <c r="X13" s="159" t="s">
        <v>211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587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251"/>
      <c r="D14" s="252"/>
      <c r="E14" s="252"/>
      <c r="F14" s="252"/>
      <c r="G14" s="252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49"/>
      <c r="Z14" s="149"/>
      <c r="AA14" s="149"/>
      <c r="AB14" s="149"/>
      <c r="AC14" s="149"/>
      <c r="AD14" s="149"/>
      <c r="AE14" s="149"/>
      <c r="AF14" s="149"/>
      <c r="AG14" s="149" t="s">
        <v>162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70">
        <v>4</v>
      </c>
      <c r="B15" s="171" t="s">
        <v>581</v>
      </c>
      <c r="C15" s="179" t="s">
        <v>590</v>
      </c>
      <c r="D15" s="172" t="s">
        <v>178</v>
      </c>
      <c r="E15" s="173">
        <v>44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3">
        <v>0</v>
      </c>
      <c r="O15" s="173">
        <f>ROUND(E15*N15,2)</f>
        <v>0</v>
      </c>
      <c r="P15" s="173">
        <v>0</v>
      </c>
      <c r="Q15" s="173">
        <f>ROUND(E15*P15,2)</f>
        <v>0</v>
      </c>
      <c r="R15" s="175"/>
      <c r="S15" s="175" t="s">
        <v>222</v>
      </c>
      <c r="T15" s="176" t="s">
        <v>223</v>
      </c>
      <c r="U15" s="159">
        <v>0</v>
      </c>
      <c r="V15" s="159">
        <f>ROUND(E15*U15,2)</f>
        <v>0</v>
      </c>
      <c r="W15" s="159"/>
      <c r="X15" s="159" t="s">
        <v>583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591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251"/>
      <c r="D16" s="252"/>
      <c r="E16" s="252"/>
      <c r="F16" s="252"/>
      <c r="G16" s="252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162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70">
        <v>5</v>
      </c>
      <c r="B17" s="171" t="s">
        <v>581</v>
      </c>
      <c r="C17" s="179" t="s">
        <v>592</v>
      </c>
      <c r="D17" s="172" t="s">
        <v>178</v>
      </c>
      <c r="E17" s="173">
        <v>56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5"/>
      <c r="S17" s="175" t="s">
        <v>222</v>
      </c>
      <c r="T17" s="176" t="s">
        <v>223</v>
      </c>
      <c r="U17" s="159">
        <v>0</v>
      </c>
      <c r="V17" s="159">
        <f>ROUND(E17*U17,2)</f>
        <v>0</v>
      </c>
      <c r="W17" s="159"/>
      <c r="X17" s="159" t="s">
        <v>583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591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251"/>
      <c r="D18" s="252"/>
      <c r="E18" s="252"/>
      <c r="F18" s="252"/>
      <c r="G18" s="252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162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70">
        <v>6</v>
      </c>
      <c r="B19" s="171" t="s">
        <v>581</v>
      </c>
      <c r="C19" s="179" t="s">
        <v>593</v>
      </c>
      <c r="D19" s="172" t="s">
        <v>178</v>
      </c>
      <c r="E19" s="173">
        <v>20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3">
        <v>0</v>
      </c>
      <c r="O19" s="173">
        <f>ROUND(E19*N19,2)</f>
        <v>0</v>
      </c>
      <c r="P19" s="173">
        <v>0</v>
      </c>
      <c r="Q19" s="173">
        <f>ROUND(E19*P19,2)</f>
        <v>0</v>
      </c>
      <c r="R19" s="175"/>
      <c r="S19" s="175" t="s">
        <v>222</v>
      </c>
      <c r="T19" s="176" t="s">
        <v>223</v>
      </c>
      <c r="U19" s="159">
        <v>0</v>
      </c>
      <c r="V19" s="159">
        <f>ROUND(E19*U19,2)</f>
        <v>0</v>
      </c>
      <c r="W19" s="159"/>
      <c r="X19" s="159" t="s">
        <v>583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584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251"/>
      <c r="D20" s="252"/>
      <c r="E20" s="252"/>
      <c r="F20" s="252"/>
      <c r="G20" s="252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162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0">
        <v>7</v>
      </c>
      <c r="B21" s="171" t="s">
        <v>594</v>
      </c>
      <c r="C21" s="179" t="s">
        <v>595</v>
      </c>
      <c r="D21" s="172" t="s">
        <v>178</v>
      </c>
      <c r="E21" s="173">
        <v>30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5"/>
      <c r="S21" s="175" t="s">
        <v>222</v>
      </c>
      <c r="T21" s="176" t="s">
        <v>223</v>
      </c>
      <c r="U21" s="159">
        <v>0</v>
      </c>
      <c r="V21" s="159">
        <f>ROUND(E21*U21,2)</f>
        <v>0</v>
      </c>
      <c r="W21" s="159"/>
      <c r="X21" s="159" t="s">
        <v>156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596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251"/>
      <c r="D22" s="252"/>
      <c r="E22" s="252"/>
      <c r="F22" s="252"/>
      <c r="G22" s="252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162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0">
        <v>8</v>
      </c>
      <c r="B23" s="171" t="s">
        <v>581</v>
      </c>
      <c r="C23" s="179" t="s">
        <v>597</v>
      </c>
      <c r="D23" s="172" t="s">
        <v>165</v>
      </c>
      <c r="E23" s="173">
        <v>1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5"/>
      <c r="S23" s="175" t="s">
        <v>222</v>
      </c>
      <c r="T23" s="176" t="s">
        <v>223</v>
      </c>
      <c r="U23" s="159">
        <v>0</v>
      </c>
      <c r="V23" s="159">
        <f>ROUND(E23*U23,2)</f>
        <v>0</v>
      </c>
      <c r="W23" s="159"/>
      <c r="X23" s="159" t="s">
        <v>583</v>
      </c>
      <c r="Y23" s="149"/>
      <c r="Z23" s="149"/>
      <c r="AA23" s="149"/>
      <c r="AB23" s="149"/>
      <c r="AC23" s="149"/>
      <c r="AD23" s="149"/>
      <c r="AE23" s="149"/>
      <c r="AF23" s="149"/>
      <c r="AG23" s="149" t="s">
        <v>584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251"/>
      <c r="D24" s="252"/>
      <c r="E24" s="252"/>
      <c r="F24" s="252"/>
      <c r="G24" s="252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49"/>
      <c r="Z24" s="149"/>
      <c r="AA24" s="149"/>
      <c r="AB24" s="149"/>
      <c r="AC24" s="149"/>
      <c r="AD24" s="149"/>
      <c r="AE24" s="149"/>
      <c r="AF24" s="149"/>
      <c r="AG24" s="149" t="s">
        <v>162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70">
        <v>9</v>
      </c>
      <c r="B25" s="171" t="s">
        <v>581</v>
      </c>
      <c r="C25" s="179" t="s">
        <v>598</v>
      </c>
      <c r="D25" s="172" t="s">
        <v>165</v>
      </c>
      <c r="E25" s="173">
        <v>10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3">
        <v>0</v>
      </c>
      <c r="O25" s="173">
        <f>ROUND(E25*N25,2)</f>
        <v>0</v>
      </c>
      <c r="P25" s="173">
        <v>0</v>
      </c>
      <c r="Q25" s="173">
        <f>ROUND(E25*P25,2)</f>
        <v>0</v>
      </c>
      <c r="R25" s="175"/>
      <c r="S25" s="175" t="s">
        <v>222</v>
      </c>
      <c r="T25" s="176" t="s">
        <v>223</v>
      </c>
      <c r="U25" s="159">
        <v>0</v>
      </c>
      <c r="V25" s="159">
        <f>ROUND(E25*U25,2)</f>
        <v>0</v>
      </c>
      <c r="W25" s="159"/>
      <c r="X25" s="159" t="s">
        <v>583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584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251"/>
      <c r="D26" s="252"/>
      <c r="E26" s="252"/>
      <c r="F26" s="252"/>
      <c r="G26" s="252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162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45" outlineLevel="1" x14ac:dyDescent="0.2">
      <c r="A27" s="170">
        <v>10</v>
      </c>
      <c r="B27" s="171" t="s">
        <v>599</v>
      </c>
      <c r="C27" s="179" t="s">
        <v>600</v>
      </c>
      <c r="D27" s="172" t="s">
        <v>178</v>
      </c>
      <c r="E27" s="173">
        <v>8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3">
        <v>6.0000000000000002E-5</v>
      </c>
      <c r="O27" s="173">
        <f>ROUND(E27*N27,2)</f>
        <v>0</v>
      </c>
      <c r="P27" s="173">
        <v>0</v>
      </c>
      <c r="Q27" s="173">
        <f>ROUND(E27*P27,2)</f>
        <v>0</v>
      </c>
      <c r="R27" s="175" t="s">
        <v>210</v>
      </c>
      <c r="S27" s="175" t="s">
        <v>155</v>
      </c>
      <c r="T27" s="176" t="s">
        <v>223</v>
      </c>
      <c r="U27" s="159">
        <v>0</v>
      </c>
      <c r="V27" s="159">
        <f>ROUND(E27*U27,2)</f>
        <v>0</v>
      </c>
      <c r="W27" s="159"/>
      <c r="X27" s="159" t="s">
        <v>211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587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251"/>
      <c r="D28" s="252"/>
      <c r="E28" s="252"/>
      <c r="F28" s="252"/>
      <c r="G28" s="252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162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70">
        <v>11</v>
      </c>
      <c r="B29" s="171" t="s">
        <v>601</v>
      </c>
      <c r="C29" s="179" t="s">
        <v>602</v>
      </c>
      <c r="D29" s="172" t="s">
        <v>165</v>
      </c>
      <c r="E29" s="173">
        <v>8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5"/>
      <c r="S29" s="175" t="s">
        <v>222</v>
      </c>
      <c r="T29" s="176" t="s">
        <v>223</v>
      </c>
      <c r="U29" s="159">
        <v>0</v>
      </c>
      <c r="V29" s="159">
        <f>ROUND(E29*U29,2)</f>
        <v>0</v>
      </c>
      <c r="W29" s="159"/>
      <c r="X29" s="159" t="s">
        <v>211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587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251"/>
      <c r="D30" s="252"/>
      <c r="E30" s="252"/>
      <c r="F30" s="252"/>
      <c r="G30" s="252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162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70">
        <v>12</v>
      </c>
      <c r="B31" s="171" t="s">
        <v>581</v>
      </c>
      <c r="C31" s="179" t="s">
        <v>603</v>
      </c>
      <c r="D31" s="172" t="s">
        <v>165</v>
      </c>
      <c r="E31" s="173">
        <v>2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73">
        <v>0</v>
      </c>
      <c r="O31" s="173">
        <f>ROUND(E31*N31,2)</f>
        <v>0</v>
      </c>
      <c r="P31" s="173">
        <v>0</v>
      </c>
      <c r="Q31" s="173">
        <f>ROUND(E31*P31,2)</f>
        <v>0</v>
      </c>
      <c r="R31" s="175"/>
      <c r="S31" s="175" t="s">
        <v>222</v>
      </c>
      <c r="T31" s="176" t="s">
        <v>223</v>
      </c>
      <c r="U31" s="159">
        <v>0</v>
      </c>
      <c r="V31" s="159">
        <f>ROUND(E31*U31,2)</f>
        <v>0</v>
      </c>
      <c r="W31" s="159"/>
      <c r="X31" s="159" t="s">
        <v>583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584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251"/>
      <c r="D32" s="252"/>
      <c r="E32" s="252"/>
      <c r="F32" s="252"/>
      <c r="G32" s="252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162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0">
        <v>13</v>
      </c>
      <c r="B33" s="171" t="s">
        <v>581</v>
      </c>
      <c r="C33" s="179" t="s">
        <v>604</v>
      </c>
      <c r="D33" s="172" t="s">
        <v>165</v>
      </c>
      <c r="E33" s="173">
        <v>2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3">
        <v>0</v>
      </c>
      <c r="O33" s="173">
        <f>ROUND(E33*N33,2)</f>
        <v>0</v>
      </c>
      <c r="P33" s="173">
        <v>0</v>
      </c>
      <c r="Q33" s="173">
        <f>ROUND(E33*P33,2)</f>
        <v>0</v>
      </c>
      <c r="R33" s="175"/>
      <c r="S33" s="175" t="s">
        <v>222</v>
      </c>
      <c r="T33" s="176" t="s">
        <v>223</v>
      </c>
      <c r="U33" s="159">
        <v>0</v>
      </c>
      <c r="V33" s="159">
        <f>ROUND(E33*U33,2)</f>
        <v>0</v>
      </c>
      <c r="W33" s="159"/>
      <c r="X33" s="159" t="s">
        <v>583</v>
      </c>
      <c r="Y33" s="149"/>
      <c r="Z33" s="149"/>
      <c r="AA33" s="149"/>
      <c r="AB33" s="149"/>
      <c r="AC33" s="149"/>
      <c r="AD33" s="149"/>
      <c r="AE33" s="149"/>
      <c r="AF33" s="149"/>
      <c r="AG33" s="149" t="s">
        <v>584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251"/>
      <c r="D34" s="252"/>
      <c r="E34" s="252"/>
      <c r="F34" s="252"/>
      <c r="G34" s="252"/>
      <c r="H34" s="159"/>
      <c r="I34" s="159"/>
      <c r="J34" s="159"/>
      <c r="K34" s="159"/>
      <c r="L34" s="159"/>
      <c r="M34" s="159"/>
      <c r="N34" s="158"/>
      <c r="O34" s="158"/>
      <c r="P34" s="158"/>
      <c r="Q34" s="158"/>
      <c r="R34" s="159"/>
      <c r="S34" s="159"/>
      <c r="T34" s="159"/>
      <c r="U34" s="159"/>
      <c r="V34" s="159"/>
      <c r="W34" s="159"/>
      <c r="X34" s="159"/>
      <c r="Y34" s="149"/>
      <c r="Z34" s="149"/>
      <c r="AA34" s="149"/>
      <c r="AB34" s="149"/>
      <c r="AC34" s="149"/>
      <c r="AD34" s="149"/>
      <c r="AE34" s="149"/>
      <c r="AF34" s="149"/>
      <c r="AG34" s="149" t="s">
        <v>162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2.5" outlineLevel="1" x14ac:dyDescent="0.2">
      <c r="A35" s="170">
        <v>14</v>
      </c>
      <c r="B35" s="171" t="s">
        <v>605</v>
      </c>
      <c r="C35" s="179" t="s">
        <v>606</v>
      </c>
      <c r="D35" s="172" t="s">
        <v>178</v>
      </c>
      <c r="E35" s="173">
        <v>15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3">
        <v>0</v>
      </c>
      <c r="O35" s="173">
        <f>ROUND(E35*N35,2)</f>
        <v>0</v>
      </c>
      <c r="P35" s="173">
        <v>0</v>
      </c>
      <c r="Q35" s="173">
        <f>ROUND(E35*P35,2)</f>
        <v>0</v>
      </c>
      <c r="R35" s="175"/>
      <c r="S35" s="175" t="s">
        <v>222</v>
      </c>
      <c r="T35" s="176" t="s">
        <v>223</v>
      </c>
      <c r="U35" s="159">
        <v>0</v>
      </c>
      <c r="V35" s="159">
        <f>ROUND(E35*U35,2)</f>
        <v>0</v>
      </c>
      <c r="W35" s="159"/>
      <c r="X35" s="159" t="s">
        <v>211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587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251"/>
      <c r="D36" s="252"/>
      <c r="E36" s="252"/>
      <c r="F36" s="252"/>
      <c r="G36" s="252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162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0">
        <v>15</v>
      </c>
      <c r="B37" s="171" t="s">
        <v>607</v>
      </c>
      <c r="C37" s="179" t="s">
        <v>608</v>
      </c>
      <c r="D37" s="172" t="s">
        <v>178</v>
      </c>
      <c r="E37" s="173">
        <v>35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3">
        <v>0</v>
      </c>
      <c r="O37" s="173">
        <f>ROUND(E37*N37,2)</f>
        <v>0</v>
      </c>
      <c r="P37" s="173">
        <v>0</v>
      </c>
      <c r="Q37" s="173">
        <f>ROUND(E37*P37,2)</f>
        <v>0</v>
      </c>
      <c r="R37" s="175"/>
      <c r="S37" s="175" t="s">
        <v>222</v>
      </c>
      <c r="T37" s="176" t="s">
        <v>223</v>
      </c>
      <c r="U37" s="159">
        <v>0</v>
      </c>
      <c r="V37" s="159">
        <f>ROUND(E37*U37,2)</f>
        <v>0</v>
      </c>
      <c r="W37" s="159"/>
      <c r="X37" s="159" t="s">
        <v>211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587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251"/>
      <c r="D38" s="252"/>
      <c r="E38" s="252"/>
      <c r="F38" s="252"/>
      <c r="G38" s="252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162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0">
        <v>16</v>
      </c>
      <c r="B39" s="171" t="s">
        <v>609</v>
      </c>
      <c r="C39" s="179" t="s">
        <v>610</v>
      </c>
      <c r="D39" s="172" t="s">
        <v>178</v>
      </c>
      <c r="E39" s="173">
        <v>4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3">
        <v>0</v>
      </c>
      <c r="O39" s="173">
        <f>ROUND(E39*N39,2)</f>
        <v>0</v>
      </c>
      <c r="P39" s="173">
        <v>0</v>
      </c>
      <c r="Q39" s="173">
        <f>ROUND(E39*P39,2)</f>
        <v>0</v>
      </c>
      <c r="R39" s="175"/>
      <c r="S39" s="175" t="s">
        <v>222</v>
      </c>
      <c r="T39" s="176" t="s">
        <v>223</v>
      </c>
      <c r="U39" s="159">
        <v>0</v>
      </c>
      <c r="V39" s="159">
        <f>ROUND(E39*U39,2)</f>
        <v>0</v>
      </c>
      <c r="W39" s="159"/>
      <c r="X39" s="159" t="s">
        <v>211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587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251"/>
      <c r="D40" s="252"/>
      <c r="E40" s="252"/>
      <c r="F40" s="252"/>
      <c r="G40" s="252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49"/>
      <c r="Z40" s="149"/>
      <c r="AA40" s="149"/>
      <c r="AB40" s="149"/>
      <c r="AC40" s="149"/>
      <c r="AD40" s="149"/>
      <c r="AE40" s="149"/>
      <c r="AF40" s="149"/>
      <c r="AG40" s="149" t="s">
        <v>162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70">
        <v>17</v>
      </c>
      <c r="B41" s="171" t="s">
        <v>581</v>
      </c>
      <c r="C41" s="179" t="s">
        <v>611</v>
      </c>
      <c r="D41" s="172" t="s">
        <v>165</v>
      </c>
      <c r="E41" s="173">
        <v>60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3">
        <v>0</v>
      </c>
      <c r="O41" s="173">
        <f>ROUND(E41*N41,2)</f>
        <v>0</v>
      </c>
      <c r="P41" s="173">
        <v>0</v>
      </c>
      <c r="Q41" s="173">
        <f>ROUND(E41*P41,2)</f>
        <v>0</v>
      </c>
      <c r="R41" s="175"/>
      <c r="S41" s="175" t="s">
        <v>222</v>
      </c>
      <c r="T41" s="176" t="s">
        <v>223</v>
      </c>
      <c r="U41" s="159">
        <v>0</v>
      </c>
      <c r="V41" s="159">
        <f>ROUND(E41*U41,2)</f>
        <v>0</v>
      </c>
      <c r="W41" s="159"/>
      <c r="X41" s="159" t="s">
        <v>583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584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251"/>
      <c r="D42" s="252"/>
      <c r="E42" s="252"/>
      <c r="F42" s="252"/>
      <c r="G42" s="252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162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70">
        <v>18</v>
      </c>
      <c r="B43" s="171" t="s">
        <v>581</v>
      </c>
      <c r="C43" s="179" t="s">
        <v>612</v>
      </c>
      <c r="D43" s="172" t="s">
        <v>165</v>
      </c>
      <c r="E43" s="173">
        <v>1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3">
        <v>0</v>
      </c>
      <c r="O43" s="173">
        <f>ROUND(E43*N43,2)</f>
        <v>0</v>
      </c>
      <c r="P43" s="173">
        <v>0</v>
      </c>
      <c r="Q43" s="173">
        <f>ROUND(E43*P43,2)</f>
        <v>0</v>
      </c>
      <c r="R43" s="175"/>
      <c r="S43" s="175" t="s">
        <v>222</v>
      </c>
      <c r="T43" s="176" t="s">
        <v>223</v>
      </c>
      <c r="U43" s="159">
        <v>0</v>
      </c>
      <c r="V43" s="159">
        <f>ROUND(E43*U43,2)</f>
        <v>0</v>
      </c>
      <c r="W43" s="159"/>
      <c r="X43" s="159" t="s">
        <v>583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584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251"/>
      <c r="D44" s="252"/>
      <c r="E44" s="252"/>
      <c r="F44" s="252"/>
      <c r="G44" s="252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49"/>
      <c r="Z44" s="149"/>
      <c r="AA44" s="149"/>
      <c r="AB44" s="149"/>
      <c r="AC44" s="149"/>
      <c r="AD44" s="149"/>
      <c r="AE44" s="149"/>
      <c r="AF44" s="149"/>
      <c r="AG44" s="149" t="s">
        <v>162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70">
        <v>19</v>
      </c>
      <c r="B45" s="171" t="s">
        <v>581</v>
      </c>
      <c r="C45" s="179" t="s">
        <v>613</v>
      </c>
      <c r="D45" s="172" t="s">
        <v>165</v>
      </c>
      <c r="E45" s="173">
        <v>60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3">
        <v>0</v>
      </c>
      <c r="O45" s="173">
        <f>ROUND(E45*N45,2)</f>
        <v>0</v>
      </c>
      <c r="P45" s="173">
        <v>0</v>
      </c>
      <c r="Q45" s="173">
        <f>ROUND(E45*P45,2)</f>
        <v>0</v>
      </c>
      <c r="R45" s="175"/>
      <c r="S45" s="175" t="s">
        <v>222</v>
      </c>
      <c r="T45" s="176" t="s">
        <v>223</v>
      </c>
      <c r="U45" s="159">
        <v>0</v>
      </c>
      <c r="V45" s="159">
        <f>ROUND(E45*U45,2)</f>
        <v>0</v>
      </c>
      <c r="W45" s="159"/>
      <c r="X45" s="159" t="s">
        <v>583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584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251"/>
      <c r="D46" s="252"/>
      <c r="E46" s="252"/>
      <c r="F46" s="252"/>
      <c r="G46" s="252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162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70">
        <v>20</v>
      </c>
      <c r="B47" s="171" t="s">
        <v>581</v>
      </c>
      <c r="C47" s="179" t="s">
        <v>614</v>
      </c>
      <c r="D47" s="172" t="s">
        <v>165</v>
      </c>
      <c r="E47" s="173">
        <v>1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3">
        <v>0</v>
      </c>
      <c r="O47" s="173">
        <f>ROUND(E47*N47,2)</f>
        <v>0</v>
      </c>
      <c r="P47" s="173">
        <v>0</v>
      </c>
      <c r="Q47" s="173">
        <f>ROUND(E47*P47,2)</f>
        <v>0</v>
      </c>
      <c r="R47" s="175"/>
      <c r="S47" s="175" t="s">
        <v>222</v>
      </c>
      <c r="T47" s="176" t="s">
        <v>223</v>
      </c>
      <c r="U47" s="159">
        <v>0</v>
      </c>
      <c r="V47" s="159">
        <f>ROUND(E47*U47,2)</f>
        <v>0</v>
      </c>
      <c r="W47" s="159"/>
      <c r="X47" s="159" t="s">
        <v>583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584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251"/>
      <c r="D48" s="252"/>
      <c r="E48" s="252"/>
      <c r="F48" s="252"/>
      <c r="G48" s="252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162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70">
        <v>21</v>
      </c>
      <c r="B49" s="171" t="s">
        <v>581</v>
      </c>
      <c r="C49" s="179" t="s">
        <v>615</v>
      </c>
      <c r="D49" s="172" t="s">
        <v>165</v>
      </c>
      <c r="E49" s="173">
        <v>1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5"/>
      <c r="S49" s="175" t="s">
        <v>222</v>
      </c>
      <c r="T49" s="176" t="s">
        <v>223</v>
      </c>
      <c r="U49" s="159">
        <v>0</v>
      </c>
      <c r="V49" s="159">
        <f>ROUND(E49*U49,2)</f>
        <v>0</v>
      </c>
      <c r="W49" s="159"/>
      <c r="X49" s="159" t="s">
        <v>583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591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251"/>
      <c r="D50" s="252"/>
      <c r="E50" s="252"/>
      <c r="F50" s="252"/>
      <c r="G50" s="252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49"/>
      <c r="Z50" s="149"/>
      <c r="AA50" s="149"/>
      <c r="AB50" s="149"/>
      <c r="AC50" s="149"/>
      <c r="AD50" s="149"/>
      <c r="AE50" s="149"/>
      <c r="AF50" s="149"/>
      <c r="AG50" s="149" t="s">
        <v>162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x14ac:dyDescent="0.2">
      <c r="A51" s="163" t="s">
        <v>149</v>
      </c>
      <c r="B51" s="164" t="s">
        <v>82</v>
      </c>
      <c r="C51" s="178" t="s">
        <v>83</v>
      </c>
      <c r="D51" s="165"/>
      <c r="E51" s="166"/>
      <c r="F51" s="167"/>
      <c r="G51" s="167">
        <f>SUMIF(AG52:AG71,"&lt;&gt;NOR",G52:G71)</f>
        <v>0</v>
      </c>
      <c r="H51" s="167"/>
      <c r="I51" s="167">
        <f>SUM(I52:I71)</f>
        <v>0</v>
      </c>
      <c r="J51" s="167"/>
      <c r="K51" s="167">
        <f>SUM(K52:K71)</f>
        <v>0</v>
      </c>
      <c r="L51" s="167"/>
      <c r="M51" s="167">
        <f>SUM(M52:M71)</f>
        <v>0</v>
      </c>
      <c r="N51" s="166"/>
      <c r="O51" s="166">
        <f>SUM(O52:O71)</f>
        <v>0</v>
      </c>
      <c r="P51" s="166"/>
      <c r="Q51" s="166">
        <f>SUM(Q52:Q71)</f>
        <v>0</v>
      </c>
      <c r="R51" s="167"/>
      <c r="S51" s="167"/>
      <c r="T51" s="168"/>
      <c r="U51" s="162"/>
      <c r="V51" s="162">
        <f>SUM(V52:V71)</f>
        <v>0</v>
      </c>
      <c r="W51" s="162"/>
      <c r="X51" s="162"/>
      <c r="AG51" t="s">
        <v>150</v>
      </c>
    </row>
    <row r="52" spans="1:60" outlineLevel="1" x14ac:dyDescent="0.2">
      <c r="A52" s="170">
        <v>22</v>
      </c>
      <c r="B52" s="171" t="s">
        <v>616</v>
      </c>
      <c r="C52" s="179" t="s">
        <v>617</v>
      </c>
      <c r="D52" s="172" t="s">
        <v>165</v>
      </c>
      <c r="E52" s="173">
        <v>0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73">
        <v>0</v>
      </c>
      <c r="O52" s="173">
        <f>ROUND(E52*N52,2)</f>
        <v>0</v>
      </c>
      <c r="P52" s="173">
        <v>0</v>
      </c>
      <c r="Q52" s="173">
        <f>ROUND(E52*P52,2)</f>
        <v>0</v>
      </c>
      <c r="R52" s="175"/>
      <c r="S52" s="175" t="s">
        <v>222</v>
      </c>
      <c r="T52" s="176" t="s">
        <v>223</v>
      </c>
      <c r="U52" s="159">
        <v>0</v>
      </c>
      <c r="V52" s="159">
        <f>ROUND(E52*U52,2)</f>
        <v>0</v>
      </c>
      <c r="W52" s="159"/>
      <c r="X52" s="159" t="s">
        <v>211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587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80" t="s">
        <v>618</v>
      </c>
      <c r="D53" s="160"/>
      <c r="E53" s="161"/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49"/>
      <c r="Z53" s="149"/>
      <c r="AA53" s="149"/>
      <c r="AB53" s="149"/>
      <c r="AC53" s="149"/>
      <c r="AD53" s="149"/>
      <c r="AE53" s="149"/>
      <c r="AF53" s="149"/>
      <c r="AG53" s="149" t="s">
        <v>161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249"/>
      <c r="D54" s="250"/>
      <c r="E54" s="250"/>
      <c r="F54" s="250"/>
      <c r="G54" s="250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49"/>
      <c r="Z54" s="149"/>
      <c r="AA54" s="149"/>
      <c r="AB54" s="149"/>
      <c r="AC54" s="149"/>
      <c r="AD54" s="149"/>
      <c r="AE54" s="149"/>
      <c r="AF54" s="149"/>
      <c r="AG54" s="149" t="s">
        <v>162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70">
        <v>23</v>
      </c>
      <c r="B55" s="171" t="s">
        <v>616</v>
      </c>
      <c r="C55" s="179" t="s">
        <v>619</v>
      </c>
      <c r="D55" s="172" t="s">
        <v>165</v>
      </c>
      <c r="E55" s="173">
        <v>0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21</v>
      </c>
      <c r="M55" s="175">
        <f>G55*(1+L55/100)</f>
        <v>0</v>
      </c>
      <c r="N55" s="173">
        <v>0</v>
      </c>
      <c r="O55" s="173">
        <f>ROUND(E55*N55,2)</f>
        <v>0</v>
      </c>
      <c r="P55" s="173">
        <v>0</v>
      </c>
      <c r="Q55" s="173">
        <f>ROUND(E55*P55,2)</f>
        <v>0</v>
      </c>
      <c r="R55" s="175"/>
      <c r="S55" s="175" t="s">
        <v>222</v>
      </c>
      <c r="T55" s="176" t="s">
        <v>223</v>
      </c>
      <c r="U55" s="159">
        <v>0</v>
      </c>
      <c r="V55" s="159">
        <f>ROUND(E55*U55,2)</f>
        <v>0</v>
      </c>
      <c r="W55" s="159"/>
      <c r="X55" s="159" t="s">
        <v>583</v>
      </c>
      <c r="Y55" s="149"/>
      <c r="Z55" s="149"/>
      <c r="AA55" s="149"/>
      <c r="AB55" s="149"/>
      <c r="AC55" s="149"/>
      <c r="AD55" s="149"/>
      <c r="AE55" s="149"/>
      <c r="AF55" s="149"/>
      <c r="AG55" s="149" t="s">
        <v>584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80" t="s">
        <v>618</v>
      </c>
      <c r="D56" s="160"/>
      <c r="E56" s="161"/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49"/>
      <c r="Z56" s="149"/>
      <c r="AA56" s="149"/>
      <c r="AB56" s="149"/>
      <c r="AC56" s="149"/>
      <c r="AD56" s="149"/>
      <c r="AE56" s="149"/>
      <c r="AF56" s="149"/>
      <c r="AG56" s="149" t="s">
        <v>161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249"/>
      <c r="D57" s="250"/>
      <c r="E57" s="250"/>
      <c r="F57" s="250"/>
      <c r="G57" s="250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49"/>
      <c r="Z57" s="149"/>
      <c r="AA57" s="149"/>
      <c r="AB57" s="149"/>
      <c r="AC57" s="149"/>
      <c r="AD57" s="149"/>
      <c r="AE57" s="149"/>
      <c r="AF57" s="149"/>
      <c r="AG57" s="149" t="s">
        <v>162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70">
        <v>24</v>
      </c>
      <c r="B58" s="171" t="s">
        <v>616</v>
      </c>
      <c r="C58" s="179" t="s">
        <v>620</v>
      </c>
      <c r="D58" s="172" t="s">
        <v>165</v>
      </c>
      <c r="E58" s="173">
        <v>0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3">
        <v>0</v>
      </c>
      <c r="O58" s="173">
        <f>ROUND(E58*N58,2)</f>
        <v>0</v>
      </c>
      <c r="P58" s="173">
        <v>0</v>
      </c>
      <c r="Q58" s="173">
        <f>ROUND(E58*P58,2)</f>
        <v>0</v>
      </c>
      <c r="R58" s="175"/>
      <c r="S58" s="175" t="s">
        <v>222</v>
      </c>
      <c r="T58" s="176" t="s">
        <v>223</v>
      </c>
      <c r="U58" s="159">
        <v>0</v>
      </c>
      <c r="V58" s="159">
        <f>ROUND(E58*U58,2)</f>
        <v>0</v>
      </c>
      <c r="W58" s="159"/>
      <c r="X58" s="159" t="s">
        <v>583</v>
      </c>
      <c r="Y58" s="149"/>
      <c r="Z58" s="149"/>
      <c r="AA58" s="149"/>
      <c r="AB58" s="149"/>
      <c r="AC58" s="149"/>
      <c r="AD58" s="149"/>
      <c r="AE58" s="149"/>
      <c r="AF58" s="149"/>
      <c r="AG58" s="149" t="s">
        <v>584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180" t="s">
        <v>618</v>
      </c>
      <c r="D59" s="160"/>
      <c r="E59" s="161"/>
      <c r="F59" s="159"/>
      <c r="G59" s="159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49"/>
      <c r="Z59" s="149"/>
      <c r="AA59" s="149"/>
      <c r="AB59" s="149"/>
      <c r="AC59" s="149"/>
      <c r="AD59" s="149"/>
      <c r="AE59" s="149"/>
      <c r="AF59" s="149"/>
      <c r="AG59" s="149" t="s">
        <v>161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249"/>
      <c r="D60" s="250"/>
      <c r="E60" s="250"/>
      <c r="F60" s="250"/>
      <c r="G60" s="250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49"/>
      <c r="Z60" s="149"/>
      <c r="AA60" s="149"/>
      <c r="AB60" s="149"/>
      <c r="AC60" s="149"/>
      <c r="AD60" s="149"/>
      <c r="AE60" s="149"/>
      <c r="AF60" s="149"/>
      <c r="AG60" s="149" t="s">
        <v>162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22.5" outlineLevel="1" x14ac:dyDescent="0.2">
      <c r="A61" s="170">
        <v>25</v>
      </c>
      <c r="B61" s="171" t="s">
        <v>581</v>
      </c>
      <c r="C61" s="179" t="s">
        <v>621</v>
      </c>
      <c r="D61" s="172" t="s">
        <v>165</v>
      </c>
      <c r="E61" s="173">
        <v>1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21</v>
      </c>
      <c r="M61" s="175">
        <f>G61*(1+L61/100)</f>
        <v>0</v>
      </c>
      <c r="N61" s="173">
        <v>0</v>
      </c>
      <c r="O61" s="173">
        <f>ROUND(E61*N61,2)</f>
        <v>0</v>
      </c>
      <c r="P61" s="173">
        <v>0</v>
      </c>
      <c r="Q61" s="173">
        <f>ROUND(E61*P61,2)</f>
        <v>0</v>
      </c>
      <c r="R61" s="175"/>
      <c r="S61" s="175" t="s">
        <v>222</v>
      </c>
      <c r="T61" s="176" t="s">
        <v>223</v>
      </c>
      <c r="U61" s="159">
        <v>0</v>
      </c>
      <c r="V61" s="159">
        <f>ROUND(E61*U61,2)</f>
        <v>0</v>
      </c>
      <c r="W61" s="159"/>
      <c r="X61" s="159" t="s">
        <v>211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587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251"/>
      <c r="D62" s="252"/>
      <c r="E62" s="252"/>
      <c r="F62" s="252"/>
      <c r="G62" s="252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49"/>
      <c r="Z62" s="149"/>
      <c r="AA62" s="149"/>
      <c r="AB62" s="149"/>
      <c r="AC62" s="149"/>
      <c r="AD62" s="149"/>
      <c r="AE62" s="149"/>
      <c r="AF62" s="149"/>
      <c r="AG62" s="149" t="s">
        <v>162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ht="22.5" outlineLevel="1" x14ac:dyDescent="0.2">
      <c r="A63" s="170">
        <v>26</v>
      </c>
      <c r="B63" s="171" t="s">
        <v>581</v>
      </c>
      <c r="C63" s="179" t="s">
        <v>622</v>
      </c>
      <c r="D63" s="172" t="s">
        <v>165</v>
      </c>
      <c r="E63" s="173">
        <v>2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73">
        <v>0</v>
      </c>
      <c r="O63" s="173">
        <f>ROUND(E63*N63,2)</f>
        <v>0</v>
      </c>
      <c r="P63" s="173">
        <v>0</v>
      </c>
      <c r="Q63" s="173">
        <f>ROUND(E63*P63,2)</f>
        <v>0</v>
      </c>
      <c r="R63" s="175"/>
      <c r="S63" s="175" t="s">
        <v>222</v>
      </c>
      <c r="T63" s="176" t="s">
        <v>223</v>
      </c>
      <c r="U63" s="159">
        <v>0</v>
      </c>
      <c r="V63" s="159">
        <f>ROUND(E63*U63,2)</f>
        <v>0</v>
      </c>
      <c r="W63" s="159"/>
      <c r="X63" s="159" t="s">
        <v>156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596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251"/>
      <c r="D64" s="252"/>
      <c r="E64" s="252"/>
      <c r="F64" s="252"/>
      <c r="G64" s="252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49"/>
      <c r="Z64" s="149"/>
      <c r="AA64" s="149"/>
      <c r="AB64" s="149"/>
      <c r="AC64" s="149"/>
      <c r="AD64" s="149"/>
      <c r="AE64" s="149"/>
      <c r="AF64" s="149"/>
      <c r="AG64" s="149" t="s">
        <v>162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22.5" outlineLevel="1" x14ac:dyDescent="0.2">
      <c r="A65" s="170">
        <v>27</v>
      </c>
      <c r="B65" s="171" t="s">
        <v>581</v>
      </c>
      <c r="C65" s="179" t="s">
        <v>623</v>
      </c>
      <c r="D65" s="172" t="s">
        <v>165</v>
      </c>
      <c r="E65" s="173">
        <v>1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73">
        <v>0</v>
      </c>
      <c r="O65" s="173">
        <f>ROUND(E65*N65,2)</f>
        <v>0</v>
      </c>
      <c r="P65" s="173">
        <v>0</v>
      </c>
      <c r="Q65" s="173">
        <f>ROUND(E65*P65,2)</f>
        <v>0</v>
      </c>
      <c r="R65" s="175"/>
      <c r="S65" s="175" t="s">
        <v>222</v>
      </c>
      <c r="T65" s="176" t="s">
        <v>223</v>
      </c>
      <c r="U65" s="159">
        <v>0</v>
      </c>
      <c r="V65" s="159">
        <f>ROUND(E65*U65,2)</f>
        <v>0</v>
      </c>
      <c r="W65" s="159"/>
      <c r="X65" s="159" t="s">
        <v>583</v>
      </c>
      <c r="Y65" s="149"/>
      <c r="Z65" s="149"/>
      <c r="AA65" s="149"/>
      <c r="AB65" s="149"/>
      <c r="AC65" s="149"/>
      <c r="AD65" s="149"/>
      <c r="AE65" s="149"/>
      <c r="AF65" s="149"/>
      <c r="AG65" s="149" t="s">
        <v>584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251"/>
      <c r="D66" s="252"/>
      <c r="E66" s="252"/>
      <c r="F66" s="252"/>
      <c r="G66" s="252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49"/>
      <c r="Z66" s="149"/>
      <c r="AA66" s="149"/>
      <c r="AB66" s="149"/>
      <c r="AC66" s="149"/>
      <c r="AD66" s="149"/>
      <c r="AE66" s="149"/>
      <c r="AF66" s="149"/>
      <c r="AG66" s="149" t="s">
        <v>162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70">
        <v>28</v>
      </c>
      <c r="B67" s="171" t="s">
        <v>616</v>
      </c>
      <c r="C67" s="179" t="s">
        <v>624</v>
      </c>
      <c r="D67" s="172" t="s">
        <v>165</v>
      </c>
      <c r="E67" s="173">
        <v>0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0</v>
      </c>
      <c r="N67" s="173">
        <v>0</v>
      </c>
      <c r="O67" s="173">
        <f>ROUND(E67*N67,2)</f>
        <v>0</v>
      </c>
      <c r="P67" s="173">
        <v>0</v>
      </c>
      <c r="Q67" s="173">
        <f>ROUND(E67*P67,2)</f>
        <v>0</v>
      </c>
      <c r="R67" s="175"/>
      <c r="S67" s="175" t="s">
        <v>222</v>
      </c>
      <c r="T67" s="176" t="s">
        <v>223</v>
      </c>
      <c r="U67" s="159">
        <v>0</v>
      </c>
      <c r="V67" s="159">
        <f>ROUND(E67*U67,2)</f>
        <v>0</v>
      </c>
      <c r="W67" s="159"/>
      <c r="X67" s="159" t="s">
        <v>583</v>
      </c>
      <c r="Y67" s="149"/>
      <c r="Z67" s="149"/>
      <c r="AA67" s="149"/>
      <c r="AB67" s="149"/>
      <c r="AC67" s="149"/>
      <c r="AD67" s="149"/>
      <c r="AE67" s="149"/>
      <c r="AF67" s="149"/>
      <c r="AG67" s="149" t="s">
        <v>584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0" t="s">
        <v>618</v>
      </c>
      <c r="D68" s="160"/>
      <c r="E68" s="161"/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161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249"/>
      <c r="D69" s="250"/>
      <c r="E69" s="250"/>
      <c r="F69" s="250"/>
      <c r="G69" s="250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49"/>
      <c r="Z69" s="149"/>
      <c r="AA69" s="149"/>
      <c r="AB69" s="149"/>
      <c r="AC69" s="149"/>
      <c r="AD69" s="149"/>
      <c r="AE69" s="149"/>
      <c r="AF69" s="149"/>
      <c r="AG69" s="149" t="s">
        <v>162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ht="22.5" outlineLevel="1" x14ac:dyDescent="0.2">
      <c r="A70" s="170">
        <v>29</v>
      </c>
      <c r="B70" s="171" t="s">
        <v>581</v>
      </c>
      <c r="C70" s="179" t="s">
        <v>625</v>
      </c>
      <c r="D70" s="172" t="s">
        <v>165</v>
      </c>
      <c r="E70" s="173">
        <v>1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3">
        <v>0</v>
      </c>
      <c r="O70" s="173">
        <f>ROUND(E70*N70,2)</f>
        <v>0</v>
      </c>
      <c r="P70" s="173">
        <v>0</v>
      </c>
      <c r="Q70" s="173">
        <f>ROUND(E70*P70,2)</f>
        <v>0</v>
      </c>
      <c r="R70" s="175"/>
      <c r="S70" s="175" t="s">
        <v>222</v>
      </c>
      <c r="T70" s="176" t="s">
        <v>223</v>
      </c>
      <c r="U70" s="159">
        <v>0</v>
      </c>
      <c r="V70" s="159">
        <f>ROUND(E70*U70,2)</f>
        <v>0</v>
      </c>
      <c r="W70" s="159"/>
      <c r="X70" s="159" t="s">
        <v>583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584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251"/>
      <c r="D71" s="252"/>
      <c r="E71" s="252"/>
      <c r="F71" s="252"/>
      <c r="G71" s="252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49"/>
      <c r="Z71" s="149"/>
      <c r="AA71" s="149"/>
      <c r="AB71" s="149"/>
      <c r="AC71" s="149"/>
      <c r="AD71" s="149"/>
      <c r="AE71" s="149"/>
      <c r="AF71" s="149"/>
      <c r="AG71" s="149" t="s">
        <v>162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x14ac:dyDescent="0.2">
      <c r="A72" s="163" t="s">
        <v>149</v>
      </c>
      <c r="B72" s="164" t="s">
        <v>84</v>
      </c>
      <c r="C72" s="178" t="s">
        <v>85</v>
      </c>
      <c r="D72" s="165"/>
      <c r="E72" s="166"/>
      <c r="F72" s="167"/>
      <c r="G72" s="167">
        <f>SUMIF(AG73:AG110,"&lt;&gt;NOR",G73:G110)</f>
        <v>0</v>
      </c>
      <c r="H72" s="167"/>
      <c r="I72" s="167">
        <f>SUM(I73:I110)</f>
        <v>0</v>
      </c>
      <c r="J72" s="167"/>
      <c r="K72" s="167">
        <f>SUM(K73:K110)</f>
        <v>0</v>
      </c>
      <c r="L72" s="167"/>
      <c r="M72" s="167">
        <f>SUM(M73:M110)</f>
        <v>0</v>
      </c>
      <c r="N72" s="166"/>
      <c r="O72" s="166">
        <f>SUM(O73:O110)</f>
        <v>0</v>
      </c>
      <c r="P72" s="166"/>
      <c r="Q72" s="166">
        <f>SUM(Q73:Q110)</f>
        <v>0</v>
      </c>
      <c r="R72" s="167"/>
      <c r="S72" s="167"/>
      <c r="T72" s="168"/>
      <c r="U72" s="162"/>
      <c r="V72" s="162">
        <f>SUM(V73:V110)</f>
        <v>0</v>
      </c>
      <c r="W72" s="162"/>
      <c r="X72" s="162"/>
      <c r="AG72" t="s">
        <v>150</v>
      </c>
    </row>
    <row r="73" spans="1:60" outlineLevel="1" x14ac:dyDescent="0.2">
      <c r="A73" s="170">
        <v>30</v>
      </c>
      <c r="B73" s="171" t="s">
        <v>581</v>
      </c>
      <c r="C73" s="179" t="s">
        <v>626</v>
      </c>
      <c r="D73" s="172" t="s">
        <v>165</v>
      </c>
      <c r="E73" s="173">
        <v>1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3">
        <v>0</v>
      </c>
      <c r="O73" s="173">
        <f>ROUND(E73*N73,2)</f>
        <v>0</v>
      </c>
      <c r="P73" s="173">
        <v>0</v>
      </c>
      <c r="Q73" s="173">
        <f>ROUND(E73*P73,2)</f>
        <v>0</v>
      </c>
      <c r="R73" s="175"/>
      <c r="S73" s="175" t="s">
        <v>222</v>
      </c>
      <c r="T73" s="176" t="s">
        <v>223</v>
      </c>
      <c r="U73" s="159">
        <v>0</v>
      </c>
      <c r="V73" s="159">
        <f>ROUND(E73*U73,2)</f>
        <v>0</v>
      </c>
      <c r="W73" s="159"/>
      <c r="X73" s="159" t="s">
        <v>583</v>
      </c>
      <c r="Y73" s="149"/>
      <c r="Z73" s="149"/>
      <c r="AA73" s="149"/>
      <c r="AB73" s="149"/>
      <c r="AC73" s="149"/>
      <c r="AD73" s="149"/>
      <c r="AE73" s="149"/>
      <c r="AF73" s="149"/>
      <c r="AG73" s="149" t="s">
        <v>584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251"/>
      <c r="D74" s="252"/>
      <c r="E74" s="252"/>
      <c r="F74" s="252"/>
      <c r="G74" s="252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49"/>
      <c r="Z74" s="149"/>
      <c r="AA74" s="149"/>
      <c r="AB74" s="149"/>
      <c r="AC74" s="149"/>
      <c r="AD74" s="149"/>
      <c r="AE74" s="149"/>
      <c r="AF74" s="149"/>
      <c r="AG74" s="149" t="s">
        <v>162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0">
        <v>31</v>
      </c>
      <c r="B75" s="171" t="s">
        <v>581</v>
      </c>
      <c r="C75" s="179" t="s">
        <v>627</v>
      </c>
      <c r="D75" s="172" t="s">
        <v>165</v>
      </c>
      <c r="E75" s="173">
        <v>1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73">
        <v>0</v>
      </c>
      <c r="O75" s="173">
        <f>ROUND(E75*N75,2)</f>
        <v>0</v>
      </c>
      <c r="P75" s="173">
        <v>0</v>
      </c>
      <c r="Q75" s="173">
        <f>ROUND(E75*P75,2)</f>
        <v>0</v>
      </c>
      <c r="R75" s="175"/>
      <c r="S75" s="175" t="s">
        <v>222</v>
      </c>
      <c r="T75" s="176" t="s">
        <v>223</v>
      </c>
      <c r="U75" s="159">
        <v>0</v>
      </c>
      <c r="V75" s="159">
        <f>ROUND(E75*U75,2)</f>
        <v>0</v>
      </c>
      <c r="W75" s="159"/>
      <c r="X75" s="159" t="s">
        <v>583</v>
      </c>
      <c r="Y75" s="149"/>
      <c r="Z75" s="149"/>
      <c r="AA75" s="149"/>
      <c r="AB75" s="149"/>
      <c r="AC75" s="149"/>
      <c r="AD75" s="149"/>
      <c r="AE75" s="149"/>
      <c r="AF75" s="149"/>
      <c r="AG75" s="149" t="s">
        <v>591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251"/>
      <c r="D76" s="252"/>
      <c r="E76" s="252"/>
      <c r="F76" s="252"/>
      <c r="G76" s="252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49"/>
      <c r="Z76" s="149"/>
      <c r="AA76" s="149"/>
      <c r="AB76" s="149"/>
      <c r="AC76" s="149"/>
      <c r="AD76" s="149"/>
      <c r="AE76" s="149"/>
      <c r="AF76" s="149"/>
      <c r="AG76" s="149" t="s">
        <v>162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70">
        <v>32</v>
      </c>
      <c r="B77" s="171" t="s">
        <v>581</v>
      </c>
      <c r="C77" s="179" t="s">
        <v>628</v>
      </c>
      <c r="D77" s="172" t="s">
        <v>165</v>
      </c>
      <c r="E77" s="173">
        <v>1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73">
        <v>0</v>
      </c>
      <c r="O77" s="173">
        <f>ROUND(E77*N77,2)</f>
        <v>0</v>
      </c>
      <c r="P77" s="173">
        <v>0</v>
      </c>
      <c r="Q77" s="173">
        <f>ROUND(E77*P77,2)</f>
        <v>0</v>
      </c>
      <c r="R77" s="175"/>
      <c r="S77" s="175" t="s">
        <v>222</v>
      </c>
      <c r="T77" s="176" t="s">
        <v>223</v>
      </c>
      <c r="U77" s="159">
        <v>0</v>
      </c>
      <c r="V77" s="159">
        <f>ROUND(E77*U77,2)</f>
        <v>0</v>
      </c>
      <c r="W77" s="159"/>
      <c r="X77" s="159" t="s">
        <v>583</v>
      </c>
      <c r="Y77" s="149"/>
      <c r="Z77" s="149"/>
      <c r="AA77" s="149"/>
      <c r="AB77" s="149"/>
      <c r="AC77" s="149"/>
      <c r="AD77" s="149"/>
      <c r="AE77" s="149"/>
      <c r="AF77" s="149"/>
      <c r="AG77" s="149" t="s">
        <v>584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251"/>
      <c r="D78" s="252"/>
      <c r="E78" s="252"/>
      <c r="F78" s="252"/>
      <c r="G78" s="252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49"/>
      <c r="Z78" s="149"/>
      <c r="AA78" s="149"/>
      <c r="AB78" s="149"/>
      <c r="AC78" s="149"/>
      <c r="AD78" s="149"/>
      <c r="AE78" s="149"/>
      <c r="AF78" s="149"/>
      <c r="AG78" s="149" t="s">
        <v>162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70">
        <v>33</v>
      </c>
      <c r="B79" s="171" t="s">
        <v>581</v>
      </c>
      <c r="C79" s="179" t="s">
        <v>629</v>
      </c>
      <c r="D79" s="172" t="s">
        <v>165</v>
      </c>
      <c r="E79" s="173">
        <v>2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3">
        <v>0</v>
      </c>
      <c r="O79" s="173">
        <f>ROUND(E79*N79,2)</f>
        <v>0</v>
      </c>
      <c r="P79" s="173">
        <v>0</v>
      </c>
      <c r="Q79" s="173">
        <f>ROUND(E79*P79,2)</f>
        <v>0</v>
      </c>
      <c r="R79" s="175"/>
      <c r="S79" s="175" t="s">
        <v>222</v>
      </c>
      <c r="T79" s="176" t="s">
        <v>223</v>
      </c>
      <c r="U79" s="159">
        <v>0</v>
      </c>
      <c r="V79" s="159">
        <f>ROUND(E79*U79,2)</f>
        <v>0</v>
      </c>
      <c r="W79" s="159"/>
      <c r="X79" s="159" t="s">
        <v>583</v>
      </c>
      <c r="Y79" s="149"/>
      <c r="Z79" s="149"/>
      <c r="AA79" s="149"/>
      <c r="AB79" s="149"/>
      <c r="AC79" s="149"/>
      <c r="AD79" s="149"/>
      <c r="AE79" s="149"/>
      <c r="AF79" s="149"/>
      <c r="AG79" s="149" t="s">
        <v>584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251"/>
      <c r="D80" s="252"/>
      <c r="E80" s="252"/>
      <c r="F80" s="252"/>
      <c r="G80" s="252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49"/>
      <c r="Z80" s="149"/>
      <c r="AA80" s="149"/>
      <c r="AB80" s="149"/>
      <c r="AC80" s="149"/>
      <c r="AD80" s="149"/>
      <c r="AE80" s="149"/>
      <c r="AF80" s="149"/>
      <c r="AG80" s="149" t="s">
        <v>162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70">
        <v>34</v>
      </c>
      <c r="B81" s="171" t="s">
        <v>581</v>
      </c>
      <c r="C81" s="179" t="s">
        <v>630</v>
      </c>
      <c r="D81" s="172" t="s">
        <v>165</v>
      </c>
      <c r="E81" s="173">
        <v>4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3">
        <v>0</v>
      </c>
      <c r="O81" s="173">
        <f>ROUND(E81*N81,2)</f>
        <v>0</v>
      </c>
      <c r="P81" s="173">
        <v>0</v>
      </c>
      <c r="Q81" s="173">
        <f>ROUND(E81*P81,2)</f>
        <v>0</v>
      </c>
      <c r="R81" s="175"/>
      <c r="S81" s="175" t="s">
        <v>222</v>
      </c>
      <c r="T81" s="176" t="s">
        <v>223</v>
      </c>
      <c r="U81" s="159">
        <v>0</v>
      </c>
      <c r="V81" s="159">
        <f>ROUND(E81*U81,2)</f>
        <v>0</v>
      </c>
      <c r="W81" s="159"/>
      <c r="X81" s="159" t="s">
        <v>583</v>
      </c>
      <c r="Y81" s="149"/>
      <c r="Z81" s="149"/>
      <c r="AA81" s="149"/>
      <c r="AB81" s="149"/>
      <c r="AC81" s="149"/>
      <c r="AD81" s="149"/>
      <c r="AE81" s="149"/>
      <c r="AF81" s="149"/>
      <c r="AG81" s="149" t="s">
        <v>584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251"/>
      <c r="D82" s="252"/>
      <c r="E82" s="252"/>
      <c r="F82" s="252"/>
      <c r="G82" s="252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49"/>
      <c r="Z82" s="149"/>
      <c r="AA82" s="149"/>
      <c r="AB82" s="149"/>
      <c r="AC82" s="149"/>
      <c r="AD82" s="149"/>
      <c r="AE82" s="149"/>
      <c r="AF82" s="149"/>
      <c r="AG82" s="149" t="s">
        <v>162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70">
        <v>35</v>
      </c>
      <c r="B83" s="171" t="s">
        <v>581</v>
      </c>
      <c r="C83" s="179" t="s">
        <v>631</v>
      </c>
      <c r="D83" s="172" t="s">
        <v>165</v>
      </c>
      <c r="E83" s="173">
        <v>1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3">
        <v>0</v>
      </c>
      <c r="O83" s="173">
        <f>ROUND(E83*N83,2)</f>
        <v>0</v>
      </c>
      <c r="P83" s="173">
        <v>0</v>
      </c>
      <c r="Q83" s="173">
        <f>ROUND(E83*P83,2)</f>
        <v>0</v>
      </c>
      <c r="R83" s="175"/>
      <c r="S83" s="175" t="s">
        <v>222</v>
      </c>
      <c r="T83" s="176" t="s">
        <v>223</v>
      </c>
      <c r="U83" s="159">
        <v>0</v>
      </c>
      <c r="V83" s="159">
        <f>ROUND(E83*U83,2)</f>
        <v>0</v>
      </c>
      <c r="W83" s="159"/>
      <c r="X83" s="159" t="s">
        <v>583</v>
      </c>
      <c r="Y83" s="149"/>
      <c r="Z83" s="149"/>
      <c r="AA83" s="149"/>
      <c r="AB83" s="149"/>
      <c r="AC83" s="149"/>
      <c r="AD83" s="149"/>
      <c r="AE83" s="149"/>
      <c r="AF83" s="149"/>
      <c r="AG83" s="149" t="s">
        <v>584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251"/>
      <c r="D84" s="252"/>
      <c r="E84" s="252"/>
      <c r="F84" s="252"/>
      <c r="G84" s="252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49"/>
      <c r="Z84" s="149"/>
      <c r="AA84" s="149"/>
      <c r="AB84" s="149"/>
      <c r="AC84" s="149"/>
      <c r="AD84" s="149"/>
      <c r="AE84" s="149"/>
      <c r="AF84" s="149"/>
      <c r="AG84" s="149" t="s">
        <v>162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70">
        <v>36</v>
      </c>
      <c r="B85" s="171" t="s">
        <v>581</v>
      </c>
      <c r="C85" s="179" t="s">
        <v>632</v>
      </c>
      <c r="D85" s="172" t="s">
        <v>165</v>
      </c>
      <c r="E85" s="173">
        <v>1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73">
        <v>0</v>
      </c>
      <c r="O85" s="173">
        <f>ROUND(E85*N85,2)</f>
        <v>0</v>
      </c>
      <c r="P85" s="173">
        <v>0</v>
      </c>
      <c r="Q85" s="173">
        <f>ROUND(E85*P85,2)</f>
        <v>0</v>
      </c>
      <c r="R85" s="175"/>
      <c r="S85" s="175" t="s">
        <v>222</v>
      </c>
      <c r="T85" s="176" t="s">
        <v>223</v>
      </c>
      <c r="U85" s="159">
        <v>0</v>
      </c>
      <c r="V85" s="159">
        <f>ROUND(E85*U85,2)</f>
        <v>0</v>
      </c>
      <c r="W85" s="159"/>
      <c r="X85" s="159" t="s">
        <v>583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584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251"/>
      <c r="D86" s="252"/>
      <c r="E86" s="252"/>
      <c r="F86" s="252"/>
      <c r="G86" s="252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49"/>
      <c r="Z86" s="149"/>
      <c r="AA86" s="149"/>
      <c r="AB86" s="149"/>
      <c r="AC86" s="149"/>
      <c r="AD86" s="149"/>
      <c r="AE86" s="149"/>
      <c r="AF86" s="149"/>
      <c r="AG86" s="149" t="s">
        <v>162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0">
        <v>37</v>
      </c>
      <c r="B87" s="171" t="s">
        <v>581</v>
      </c>
      <c r="C87" s="179" t="s">
        <v>633</v>
      </c>
      <c r="D87" s="172" t="s">
        <v>165</v>
      </c>
      <c r="E87" s="173">
        <v>1</v>
      </c>
      <c r="F87" s="174"/>
      <c r="G87" s="175">
        <f>ROUND(E87*F87,2)</f>
        <v>0</v>
      </c>
      <c r="H87" s="174"/>
      <c r="I87" s="175">
        <f>ROUND(E87*H87,2)</f>
        <v>0</v>
      </c>
      <c r="J87" s="174"/>
      <c r="K87" s="175">
        <f>ROUND(E87*J87,2)</f>
        <v>0</v>
      </c>
      <c r="L87" s="175">
        <v>21</v>
      </c>
      <c r="M87" s="175">
        <f>G87*(1+L87/100)</f>
        <v>0</v>
      </c>
      <c r="N87" s="173">
        <v>0</v>
      </c>
      <c r="O87" s="173">
        <f>ROUND(E87*N87,2)</f>
        <v>0</v>
      </c>
      <c r="P87" s="173">
        <v>0</v>
      </c>
      <c r="Q87" s="173">
        <f>ROUND(E87*P87,2)</f>
        <v>0</v>
      </c>
      <c r="R87" s="175"/>
      <c r="S87" s="175" t="s">
        <v>222</v>
      </c>
      <c r="T87" s="176" t="s">
        <v>223</v>
      </c>
      <c r="U87" s="159">
        <v>0</v>
      </c>
      <c r="V87" s="159">
        <f>ROUND(E87*U87,2)</f>
        <v>0</v>
      </c>
      <c r="W87" s="159"/>
      <c r="X87" s="159" t="s">
        <v>583</v>
      </c>
      <c r="Y87" s="149"/>
      <c r="Z87" s="149"/>
      <c r="AA87" s="149"/>
      <c r="AB87" s="149"/>
      <c r="AC87" s="149"/>
      <c r="AD87" s="149"/>
      <c r="AE87" s="149"/>
      <c r="AF87" s="149"/>
      <c r="AG87" s="149" t="s">
        <v>584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251"/>
      <c r="D88" s="252"/>
      <c r="E88" s="252"/>
      <c r="F88" s="252"/>
      <c r="G88" s="252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162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70">
        <v>38</v>
      </c>
      <c r="B89" s="171" t="s">
        <v>581</v>
      </c>
      <c r="C89" s="179" t="s">
        <v>634</v>
      </c>
      <c r="D89" s="172" t="s">
        <v>165</v>
      </c>
      <c r="E89" s="173">
        <v>2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3">
        <v>0</v>
      </c>
      <c r="O89" s="173">
        <f>ROUND(E89*N89,2)</f>
        <v>0</v>
      </c>
      <c r="P89" s="173">
        <v>0</v>
      </c>
      <c r="Q89" s="173">
        <f>ROUND(E89*P89,2)</f>
        <v>0</v>
      </c>
      <c r="R89" s="175"/>
      <c r="S89" s="175" t="s">
        <v>222</v>
      </c>
      <c r="T89" s="176" t="s">
        <v>223</v>
      </c>
      <c r="U89" s="159">
        <v>0</v>
      </c>
      <c r="V89" s="159">
        <f>ROUND(E89*U89,2)</f>
        <v>0</v>
      </c>
      <c r="W89" s="159"/>
      <c r="X89" s="159" t="s">
        <v>583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584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251"/>
      <c r="D90" s="252"/>
      <c r="E90" s="252"/>
      <c r="F90" s="252"/>
      <c r="G90" s="252"/>
      <c r="H90" s="159"/>
      <c r="I90" s="159"/>
      <c r="J90" s="159"/>
      <c r="K90" s="159"/>
      <c r="L90" s="159"/>
      <c r="M90" s="159"/>
      <c r="N90" s="158"/>
      <c r="O90" s="158"/>
      <c r="P90" s="158"/>
      <c r="Q90" s="158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162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0">
        <v>39</v>
      </c>
      <c r="B91" s="171" t="s">
        <v>581</v>
      </c>
      <c r="C91" s="179" t="s">
        <v>635</v>
      </c>
      <c r="D91" s="172" t="s">
        <v>165</v>
      </c>
      <c r="E91" s="173">
        <v>2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21</v>
      </c>
      <c r="M91" s="175">
        <f>G91*(1+L91/100)</f>
        <v>0</v>
      </c>
      <c r="N91" s="173">
        <v>0</v>
      </c>
      <c r="O91" s="173">
        <f>ROUND(E91*N91,2)</f>
        <v>0</v>
      </c>
      <c r="P91" s="173">
        <v>0</v>
      </c>
      <c r="Q91" s="173">
        <f>ROUND(E91*P91,2)</f>
        <v>0</v>
      </c>
      <c r="R91" s="175"/>
      <c r="S91" s="175" t="s">
        <v>222</v>
      </c>
      <c r="T91" s="176" t="s">
        <v>223</v>
      </c>
      <c r="U91" s="159">
        <v>0</v>
      </c>
      <c r="V91" s="159">
        <f>ROUND(E91*U91,2)</f>
        <v>0</v>
      </c>
      <c r="W91" s="159"/>
      <c r="X91" s="159" t="s">
        <v>583</v>
      </c>
      <c r="Y91" s="149"/>
      <c r="Z91" s="149"/>
      <c r="AA91" s="149"/>
      <c r="AB91" s="149"/>
      <c r="AC91" s="149"/>
      <c r="AD91" s="149"/>
      <c r="AE91" s="149"/>
      <c r="AF91" s="149"/>
      <c r="AG91" s="149" t="s">
        <v>584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251"/>
      <c r="D92" s="252"/>
      <c r="E92" s="252"/>
      <c r="F92" s="252"/>
      <c r="G92" s="252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49"/>
      <c r="Z92" s="149"/>
      <c r="AA92" s="149"/>
      <c r="AB92" s="149"/>
      <c r="AC92" s="149"/>
      <c r="AD92" s="149"/>
      <c r="AE92" s="149"/>
      <c r="AF92" s="149"/>
      <c r="AG92" s="149" t="s">
        <v>162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70">
        <v>40</v>
      </c>
      <c r="B93" s="171" t="s">
        <v>581</v>
      </c>
      <c r="C93" s="179" t="s">
        <v>636</v>
      </c>
      <c r="D93" s="172" t="s">
        <v>165</v>
      </c>
      <c r="E93" s="173">
        <v>2</v>
      </c>
      <c r="F93" s="174"/>
      <c r="G93" s="175">
        <f>ROUND(E93*F93,2)</f>
        <v>0</v>
      </c>
      <c r="H93" s="174"/>
      <c r="I93" s="175">
        <f>ROUND(E93*H93,2)</f>
        <v>0</v>
      </c>
      <c r="J93" s="174"/>
      <c r="K93" s="175">
        <f>ROUND(E93*J93,2)</f>
        <v>0</v>
      </c>
      <c r="L93" s="175">
        <v>21</v>
      </c>
      <c r="M93" s="175">
        <f>G93*(1+L93/100)</f>
        <v>0</v>
      </c>
      <c r="N93" s="173">
        <v>0</v>
      </c>
      <c r="O93" s="173">
        <f>ROUND(E93*N93,2)</f>
        <v>0</v>
      </c>
      <c r="P93" s="173">
        <v>0</v>
      </c>
      <c r="Q93" s="173">
        <f>ROUND(E93*P93,2)</f>
        <v>0</v>
      </c>
      <c r="R93" s="175"/>
      <c r="S93" s="175" t="s">
        <v>222</v>
      </c>
      <c r="T93" s="176" t="s">
        <v>223</v>
      </c>
      <c r="U93" s="159">
        <v>0</v>
      </c>
      <c r="V93" s="159">
        <f>ROUND(E93*U93,2)</f>
        <v>0</v>
      </c>
      <c r="W93" s="159"/>
      <c r="X93" s="159" t="s">
        <v>583</v>
      </c>
      <c r="Y93" s="149"/>
      <c r="Z93" s="149"/>
      <c r="AA93" s="149"/>
      <c r="AB93" s="149"/>
      <c r="AC93" s="149"/>
      <c r="AD93" s="149"/>
      <c r="AE93" s="149"/>
      <c r="AF93" s="149"/>
      <c r="AG93" s="149" t="s">
        <v>584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251"/>
      <c r="D94" s="252"/>
      <c r="E94" s="252"/>
      <c r="F94" s="252"/>
      <c r="G94" s="252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49"/>
      <c r="Z94" s="149"/>
      <c r="AA94" s="149"/>
      <c r="AB94" s="149"/>
      <c r="AC94" s="149"/>
      <c r="AD94" s="149"/>
      <c r="AE94" s="149"/>
      <c r="AF94" s="149"/>
      <c r="AG94" s="149" t="s">
        <v>162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70">
        <v>41</v>
      </c>
      <c r="B95" s="171" t="s">
        <v>581</v>
      </c>
      <c r="C95" s="179" t="s">
        <v>637</v>
      </c>
      <c r="D95" s="172" t="s">
        <v>165</v>
      </c>
      <c r="E95" s="173">
        <v>32</v>
      </c>
      <c r="F95" s="174"/>
      <c r="G95" s="175">
        <f>ROUND(E95*F95,2)</f>
        <v>0</v>
      </c>
      <c r="H95" s="174"/>
      <c r="I95" s="175">
        <f>ROUND(E95*H95,2)</f>
        <v>0</v>
      </c>
      <c r="J95" s="174"/>
      <c r="K95" s="175">
        <f>ROUND(E95*J95,2)</f>
        <v>0</v>
      </c>
      <c r="L95" s="175">
        <v>21</v>
      </c>
      <c r="M95" s="175">
        <f>G95*(1+L95/100)</f>
        <v>0</v>
      </c>
      <c r="N95" s="173">
        <v>0</v>
      </c>
      <c r="O95" s="173">
        <f>ROUND(E95*N95,2)</f>
        <v>0</v>
      </c>
      <c r="P95" s="173">
        <v>0</v>
      </c>
      <c r="Q95" s="173">
        <f>ROUND(E95*P95,2)</f>
        <v>0</v>
      </c>
      <c r="R95" s="175"/>
      <c r="S95" s="175" t="s">
        <v>222</v>
      </c>
      <c r="T95" s="176" t="s">
        <v>223</v>
      </c>
      <c r="U95" s="159">
        <v>0</v>
      </c>
      <c r="V95" s="159">
        <f>ROUND(E95*U95,2)</f>
        <v>0</v>
      </c>
      <c r="W95" s="159"/>
      <c r="X95" s="159" t="s">
        <v>583</v>
      </c>
      <c r="Y95" s="149"/>
      <c r="Z95" s="149"/>
      <c r="AA95" s="149"/>
      <c r="AB95" s="149"/>
      <c r="AC95" s="149"/>
      <c r="AD95" s="149"/>
      <c r="AE95" s="149"/>
      <c r="AF95" s="149"/>
      <c r="AG95" s="149" t="s">
        <v>591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251"/>
      <c r="D96" s="252"/>
      <c r="E96" s="252"/>
      <c r="F96" s="252"/>
      <c r="G96" s="252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49"/>
      <c r="Z96" s="149"/>
      <c r="AA96" s="149"/>
      <c r="AB96" s="149"/>
      <c r="AC96" s="149"/>
      <c r="AD96" s="149"/>
      <c r="AE96" s="149"/>
      <c r="AF96" s="149"/>
      <c r="AG96" s="149" t="s">
        <v>162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70">
        <v>42</v>
      </c>
      <c r="B97" s="171" t="s">
        <v>581</v>
      </c>
      <c r="C97" s="179" t="s">
        <v>638</v>
      </c>
      <c r="D97" s="172" t="s">
        <v>165</v>
      </c>
      <c r="E97" s="173">
        <v>1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3">
        <v>0</v>
      </c>
      <c r="O97" s="173">
        <f>ROUND(E97*N97,2)</f>
        <v>0</v>
      </c>
      <c r="P97" s="173">
        <v>0</v>
      </c>
      <c r="Q97" s="173">
        <f>ROUND(E97*P97,2)</f>
        <v>0</v>
      </c>
      <c r="R97" s="175"/>
      <c r="S97" s="175" t="s">
        <v>222</v>
      </c>
      <c r="T97" s="176" t="s">
        <v>223</v>
      </c>
      <c r="U97" s="159">
        <v>0</v>
      </c>
      <c r="V97" s="159">
        <f>ROUND(E97*U97,2)</f>
        <v>0</v>
      </c>
      <c r="W97" s="159"/>
      <c r="X97" s="159" t="s">
        <v>583</v>
      </c>
      <c r="Y97" s="149"/>
      <c r="Z97" s="149"/>
      <c r="AA97" s="149"/>
      <c r="AB97" s="149"/>
      <c r="AC97" s="149"/>
      <c r="AD97" s="149"/>
      <c r="AE97" s="149"/>
      <c r="AF97" s="149"/>
      <c r="AG97" s="149" t="s">
        <v>584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251"/>
      <c r="D98" s="252"/>
      <c r="E98" s="252"/>
      <c r="F98" s="252"/>
      <c r="G98" s="252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49"/>
      <c r="Z98" s="149"/>
      <c r="AA98" s="149"/>
      <c r="AB98" s="149"/>
      <c r="AC98" s="149"/>
      <c r="AD98" s="149"/>
      <c r="AE98" s="149"/>
      <c r="AF98" s="149"/>
      <c r="AG98" s="149" t="s">
        <v>162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70">
        <v>43</v>
      </c>
      <c r="B99" s="171" t="s">
        <v>581</v>
      </c>
      <c r="C99" s="179" t="s">
        <v>639</v>
      </c>
      <c r="D99" s="172" t="s">
        <v>165</v>
      </c>
      <c r="E99" s="173">
        <v>1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73">
        <v>0</v>
      </c>
      <c r="O99" s="173">
        <f>ROUND(E99*N99,2)</f>
        <v>0</v>
      </c>
      <c r="P99" s="173">
        <v>0</v>
      </c>
      <c r="Q99" s="173">
        <f>ROUND(E99*P99,2)</f>
        <v>0</v>
      </c>
      <c r="R99" s="175"/>
      <c r="S99" s="175" t="s">
        <v>222</v>
      </c>
      <c r="T99" s="176" t="s">
        <v>223</v>
      </c>
      <c r="U99" s="159">
        <v>0</v>
      </c>
      <c r="V99" s="159">
        <f>ROUND(E99*U99,2)</f>
        <v>0</v>
      </c>
      <c r="W99" s="159"/>
      <c r="X99" s="159" t="s">
        <v>583</v>
      </c>
      <c r="Y99" s="149"/>
      <c r="Z99" s="149"/>
      <c r="AA99" s="149"/>
      <c r="AB99" s="149"/>
      <c r="AC99" s="149"/>
      <c r="AD99" s="149"/>
      <c r="AE99" s="149"/>
      <c r="AF99" s="149"/>
      <c r="AG99" s="149" t="s">
        <v>584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251"/>
      <c r="D100" s="252"/>
      <c r="E100" s="252"/>
      <c r="F100" s="252"/>
      <c r="G100" s="252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162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70">
        <v>44</v>
      </c>
      <c r="B101" s="171" t="s">
        <v>581</v>
      </c>
      <c r="C101" s="179" t="s">
        <v>640</v>
      </c>
      <c r="D101" s="172" t="s">
        <v>165</v>
      </c>
      <c r="E101" s="173">
        <v>22</v>
      </c>
      <c r="F101" s="174"/>
      <c r="G101" s="175">
        <f>ROUND(E101*F101,2)</f>
        <v>0</v>
      </c>
      <c r="H101" s="174"/>
      <c r="I101" s="175">
        <f>ROUND(E101*H101,2)</f>
        <v>0</v>
      </c>
      <c r="J101" s="174"/>
      <c r="K101" s="175">
        <f>ROUND(E101*J101,2)</f>
        <v>0</v>
      </c>
      <c r="L101" s="175">
        <v>21</v>
      </c>
      <c r="M101" s="175">
        <f>G101*(1+L101/100)</f>
        <v>0</v>
      </c>
      <c r="N101" s="173">
        <v>0</v>
      </c>
      <c r="O101" s="173">
        <f>ROUND(E101*N101,2)</f>
        <v>0</v>
      </c>
      <c r="P101" s="173">
        <v>0</v>
      </c>
      <c r="Q101" s="173">
        <f>ROUND(E101*P101,2)</f>
        <v>0</v>
      </c>
      <c r="R101" s="175"/>
      <c r="S101" s="175" t="s">
        <v>222</v>
      </c>
      <c r="T101" s="176" t="s">
        <v>223</v>
      </c>
      <c r="U101" s="159">
        <v>0</v>
      </c>
      <c r="V101" s="159">
        <f>ROUND(E101*U101,2)</f>
        <v>0</v>
      </c>
      <c r="W101" s="159"/>
      <c r="X101" s="159" t="s">
        <v>583</v>
      </c>
      <c r="Y101" s="149"/>
      <c r="Z101" s="149"/>
      <c r="AA101" s="149"/>
      <c r="AB101" s="149"/>
      <c r="AC101" s="149"/>
      <c r="AD101" s="149"/>
      <c r="AE101" s="149"/>
      <c r="AF101" s="149"/>
      <c r="AG101" s="149" t="s">
        <v>584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251"/>
      <c r="D102" s="252"/>
      <c r="E102" s="252"/>
      <c r="F102" s="252"/>
      <c r="G102" s="252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162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70">
        <v>45</v>
      </c>
      <c r="B103" s="171" t="s">
        <v>581</v>
      </c>
      <c r="C103" s="179" t="s">
        <v>641</v>
      </c>
      <c r="D103" s="172" t="s">
        <v>165</v>
      </c>
      <c r="E103" s="173">
        <v>6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21</v>
      </c>
      <c r="M103" s="175">
        <f>G103*(1+L103/100)</f>
        <v>0</v>
      </c>
      <c r="N103" s="173">
        <v>0</v>
      </c>
      <c r="O103" s="173">
        <f>ROUND(E103*N103,2)</f>
        <v>0</v>
      </c>
      <c r="P103" s="173">
        <v>0</v>
      </c>
      <c r="Q103" s="173">
        <f>ROUND(E103*P103,2)</f>
        <v>0</v>
      </c>
      <c r="R103" s="175"/>
      <c r="S103" s="175" t="s">
        <v>222</v>
      </c>
      <c r="T103" s="176" t="s">
        <v>223</v>
      </c>
      <c r="U103" s="159">
        <v>0</v>
      </c>
      <c r="V103" s="159">
        <f>ROUND(E103*U103,2)</f>
        <v>0</v>
      </c>
      <c r="W103" s="159"/>
      <c r="X103" s="159" t="s">
        <v>583</v>
      </c>
      <c r="Y103" s="149"/>
      <c r="Z103" s="149"/>
      <c r="AA103" s="149"/>
      <c r="AB103" s="149"/>
      <c r="AC103" s="149"/>
      <c r="AD103" s="149"/>
      <c r="AE103" s="149"/>
      <c r="AF103" s="149"/>
      <c r="AG103" s="149" t="s">
        <v>584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251"/>
      <c r="D104" s="252"/>
      <c r="E104" s="252"/>
      <c r="F104" s="252"/>
      <c r="G104" s="252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162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70">
        <v>46</v>
      </c>
      <c r="B105" s="171" t="s">
        <v>581</v>
      </c>
      <c r="C105" s="179" t="s">
        <v>642</v>
      </c>
      <c r="D105" s="172" t="s">
        <v>178</v>
      </c>
      <c r="E105" s="173">
        <v>60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0</v>
      </c>
      <c r="N105" s="173">
        <v>0</v>
      </c>
      <c r="O105" s="173">
        <f>ROUND(E105*N105,2)</f>
        <v>0</v>
      </c>
      <c r="P105" s="173">
        <v>0</v>
      </c>
      <c r="Q105" s="173">
        <f>ROUND(E105*P105,2)</f>
        <v>0</v>
      </c>
      <c r="R105" s="175"/>
      <c r="S105" s="175" t="s">
        <v>222</v>
      </c>
      <c r="T105" s="176" t="s">
        <v>223</v>
      </c>
      <c r="U105" s="159">
        <v>0</v>
      </c>
      <c r="V105" s="159">
        <f>ROUND(E105*U105,2)</f>
        <v>0</v>
      </c>
      <c r="W105" s="159"/>
      <c r="X105" s="159" t="s">
        <v>583</v>
      </c>
      <c r="Y105" s="149"/>
      <c r="Z105" s="149"/>
      <c r="AA105" s="149"/>
      <c r="AB105" s="149"/>
      <c r="AC105" s="149"/>
      <c r="AD105" s="149"/>
      <c r="AE105" s="149"/>
      <c r="AF105" s="149"/>
      <c r="AG105" s="149" t="s">
        <v>584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251"/>
      <c r="D106" s="252"/>
      <c r="E106" s="252"/>
      <c r="F106" s="252"/>
      <c r="G106" s="252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162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70">
        <v>47</v>
      </c>
      <c r="B107" s="171" t="s">
        <v>581</v>
      </c>
      <c r="C107" s="179" t="s">
        <v>643</v>
      </c>
      <c r="D107" s="172" t="s">
        <v>178</v>
      </c>
      <c r="E107" s="173">
        <v>2</v>
      </c>
      <c r="F107" s="174"/>
      <c r="G107" s="175">
        <f>ROUND(E107*F107,2)</f>
        <v>0</v>
      </c>
      <c r="H107" s="174"/>
      <c r="I107" s="175">
        <f>ROUND(E107*H107,2)</f>
        <v>0</v>
      </c>
      <c r="J107" s="174"/>
      <c r="K107" s="175">
        <f>ROUND(E107*J107,2)</f>
        <v>0</v>
      </c>
      <c r="L107" s="175">
        <v>21</v>
      </c>
      <c r="M107" s="175">
        <f>G107*(1+L107/100)</f>
        <v>0</v>
      </c>
      <c r="N107" s="173">
        <v>0</v>
      </c>
      <c r="O107" s="173">
        <f>ROUND(E107*N107,2)</f>
        <v>0</v>
      </c>
      <c r="P107" s="173">
        <v>0</v>
      </c>
      <c r="Q107" s="173">
        <f>ROUND(E107*P107,2)</f>
        <v>0</v>
      </c>
      <c r="R107" s="175"/>
      <c r="S107" s="175" t="s">
        <v>222</v>
      </c>
      <c r="T107" s="176" t="s">
        <v>223</v>
      </c>
      <c r="U107" s="159">
        <v>0</v>
      </c>
      <c r="V107" s="159">
        <f>ROUND(E107*U107,2)</f>
        <v>0</v>
      </c>
      <c r="W107" s="159"/>
      <c r="X107" s="159" t="s">
        <v>583</v>
      </c>
      <c r="Y107" s="149"/>
      <c r="Z107" s="149"/>
      <c r="AA107" s="149"/>
      <c r="AB107" s="149"/>
      <c r="AC107" s="149"/>
      <c r="AD107" s="149"/>
      <c r="AE107" s="149"/>
      <c r="AF107" s="149"/>
      <c r="AG107" s="149" t="s">
        <v>591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251"/>
      <c r="D108" s="252"/>
      <c r="E108" s="252"/>
      <c r="F108" s="252"/>
      <c r="G108" s="252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162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70">
        <v>48</v>
      </c>
      <c r="B109" s="171" t="s">
        <v>581</v>
      </c>
      <c r="C109" s="179" t="s">
        <v>644</v>
      </c>
      <c r="D109" s="172" t="s">
        <v>178</v>
      </c>
      <c r="E109" s="173">
        <v>3</v>
      </c>
      <c r="F109" s="174"/>
      <c r="G109" s="175">
        <f>ROUND(E109*F109,2)</f>
        <v>0</v>
      </c>
      <c r="H109" s="174"/>
      <c r="I109" s="175">
        <f>ROUND(E109*H109,2)</f>
        <v>0</v>
      </c>
      <c r="J109" s="174"/>
      <c r="K109" s="175">
        <f>ROUND(E109*J109,2)</f>
        <v>0</v>
      </c>
      <c r="L109" s="175">
        <v>21</v>
      </c>
      <c r="M109" s="175">
        <f>G109*(1+L109/100)</f>
        <v>0</v>
      </c>
      <c r="N109" s="173">
        <v>0</v>
      </c>
      <c r="O109" s="173">
        <f>ROUND(E109*N109,2)</f>
        <v>0</v>
      </c>
      <c r="P109" s="173">
        <v>0</v>
      </c>
      <c r="Q109" s="173">
        <f>ROUND(E109*P109,2)</f>
        <v>0</v>
      </c>
      <c r="R109" s="175"/>
      <c r="S109" s="175" t="s">
        <v>222</v>
      </c>
      <c r="T109" s="176" t="s">
        <v>223</v>
      </c>
      <c r="U109" s="159">
        <v>0</v>
      </c>
      <c r="V109" s="159">
        <f>ROUND(E109*U109,2)</f>
        <v>0</v>
      </c>
      <c r="W109" s="159"/>
      <c r="X109" s="159" t="s">
        <v>583</v>
      </c>
      <c r="Y109" s="149"/>
      <c r="Z109" s="149"/>
      <c r="AA109" s="149"/>
      <c r="AB109" s="149"/>
      <c r="AC109" s="149"/>
      <c r="AD109" s="149"/>
      <c r="AE109" s="149"/>
      <c r="AF109" s="149"/>
      <c r="AG109" s="149" t="s">
        <v>584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251"/>
      <c r="D110" s="252"/>
      <c r="E110" s="252"/>
      <c r="F110" s="252"/>
      <c r="G110" s="252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162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x14ac:dyDescent="0.2">
      <c r="A111" s="163" t="s">
        <v>149</v>
      </c>
      <c r="B111" s="164" t="s">
        <v>86</v>
      </c>
      <c r="C111" s="178" t="s">
        <v>87</v>
      </c>
      <c r="D111" s="165"/>
      <c r="E111" s="166"/>
      <c r="F111" s="167"/>
      <c r="G111" s="167">
        <f>SUMIF(AG112:AG125,"&lt;&gt;NOR",G112:G125)</f>
        <v>0</v>
      </c>
      <c r="H111" s="167"/>
      <c r="I111" s="167">
        <f>SUM(I112:I125)</f>
        <v>0</v>
      </c>
      <c r="J111" s="167"/>
      <c r="K111" s="167">
        <f>SUM(K112:K125)</f>
        <v>0</v>
      </c>
      <c r="L111" s="167"/>
      <c r="M111" s="167">
        <f>SUM(M112:M125)</f>
        <v>0</v>
      </c>
      <c r="N111" s="166"/>
      <c r="O111" s="166">
        <f>SUM(O112:O125)</f>
        <v>0</v>
      </c>
      <c r="P111" s="166"/>
      <c r="Q111" s="166">
        <f>SUM(Q112:Q125)</f>
        <v>0</v>
      </c>
      <c r="R111" s="167"/>
      <c r="S111" s="167"/>
      <c r="T111" s="168"/>
      <c r="U111" s="162"/>
      <c r="V111" s="162">
        <f>SUM(V112:V125)</f>
        <v>0</v>
      </c>
      <c r="W111" s="162"/>
      <c r="X111" s="162"/>
      <c r="AG111" t="s">
        <v>150</v>
      </c>
    </row>
    <row r="112" spans="1:60" ht="22.5" outlineLevel="1" x14ac:dyDescent="0.2">
      <c r="A112" s="170">
        <v>49</v>
      </c>
      <c r="B112" s="171" t="s">
        <v>581</v>
      </c>
      <c r="C112" s="179" t="s">
        <v>645</v>
      </c>
      <c r="D112" s="172" t="s">
        <v>646</v>
      </c>
      <c r="E112" s="173">
        <v>6</v>
      </c>
      <c r="F112" s="174"/>
      <c r="G112" s="175">
        <f>ROUND(E112*F112,2)</f>
        <v>0</v>
      </c>
      <c r="H112" s="174"/>
      <c r="I112" s="175">
        <f>ROUND(E112*H112,2)</f>
        <v>0</v>
      </c>
      <c r="J112" s="174"/>
      <c r="K112" s="175">
        <f>ROUND(E112*J112,2)</f>
        <v>0</v>
      </c>
      <c r="L112" s="175">
        <v>21</v>
      </c>
      <c r="M112" s="175">
        <f>G112*(1+L112/100)</f>
        <v>0</v>
      </c>
      <c r="N112" s="173">
        <v>0</v>
      </c>
      <c r="O112" s="173">
        <f>ROUND(E112*N112,2)</f>
        <v>0</v>
      </c>
      <c r="P112" s="173">
        <v>0</v>
      </c>
      <c r="Q112" s="173">
        <f>ROUND(E112*P112,2)</f>
        <v>0</v>
      </c>
      <c r="R112" s="175"/>
      <c r="S112" s="175" t="s">
        <v>222</v>
      </c>
      <c r="T112" s="176" t="s">
        <v>223</v>
      </c>
      <c r="U112" s="159">
        <v>0</v>
      </c>
      <c r="V112" s="159">
        <f>ROUND(E112*U112,2)</f>
        <v>0</v>
      </c>
      <c r="W112" s="159"/>
      <c r="X112" s="159" t="s">
        <v>583</v>
      </c>
      <c r="Y112" s="149"/>
      <c r="Z112" s="149"/>
      <c r="AA112" s="149"/>
      <c r="AB112" s="149"/>
      <c r="AC112" s="149"/>
      <c r="AD112" s="149"/>
      <c r="AE112" s="149"/>
      <c r="AF112" s="149"/>
      <c r="AG112" s="149" t="s">
        <v>584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6"/>
      <c r="B113" s="157"/>
      <c r="C113" s="251"/>
      <c r="D113" s="252"/>
      <c r="E113" s="252"/>
      <c r="F113" s="252"/>
      <c r="G113" s="252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162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70">
        <v>50</v>
      </c>
      <c r="B114" s="171" t="s">
        <v>581</v>
      </c>
      <c r="C114" s="179" t="s">
        <v>647</v>
      </c>
      <c r="D114" s="172" t="s">
        <v>695</v>
      </c>
      <c r="E114" s="173">
        <v>1</v>
      </c>
      <c r="F114" s="174"/>
      <c r="G114" s="175">
        <f>ROUND(E114*F114,2)</f>
        <v>0</v>
      </c>
      <c r="H114" s="174"/>
      <c r="I114" s="175">
        <f>ROUND(E114*H114,2)</f>
        <v>0</v>
      </c>
      <c r="J114" s="174"/>
      <c r="K114" s="175">
        <f>ROUND(E114*J114,2)</f>
        <v>0</v>
      </c>
      <c r="L114" s="175">
        <v>21</v>
      </c>
      <c r="M114" s="175">
        <f>G114*(1+L114/100)</f>
        <v>0</v>
      </c>
      <c r="N114" s="173">
        <v>0</v>
      </c>
      <c r="O114" s="173">
        <f>ROUND(E114*N114,2)</f>
        <v>0</v>
      </c>
      <c r="P114" s="173">
        <v>0</v>
      </c>
      <c r="Q114" s="173">
        <f>ROUND(E114*P114,2)</f>
        <v>0</v>
      </c>
      <c r="R114" s="175"/>
      <c r="S114" s="175" t="s">
        <v>222</v>
      </c>
      <c r="T114" s="176" t="s">
        <v>223</v>
      </c>
      <c r="U114" s="159">
        <v>0</v>
      </c>
      <c r="V114" s="159">
        <f>ROUND(E114*U114,2)</f>
        <v>0</v>
      </c>
      <c r="W114" s="159"/>
      <c r="X114" s="159" t="s">
        <v>583</v>
      </c>
      <c r="Y114" s="149"/>
      <c r="Z114" s="149"/>
      <c r="AA114" s="149"/>
      <c r="AB114" s="149"/>
      <c r="AC114" s="149"/>
      <c r="AD114" s="149"/>
      <c r="AE114" s="149"/>
      <c r="AF114" s="149"/>
      <c r="AG114" s="149" t="s">
        <v>584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251"/>
      <c r="D115" s="252"/>
      <c r="E115" s="252"/>
      <c r="F115" s="252"/>
      <c r="G115" s="252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162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outlineLevel="1" x14ac:dyDescent="0.2">
      <c r="A116" s="170">
        <v>51</v>
      </c>
      <c r="B116" s="171" t="s">
        <v>581</v>
      </c>
      <c r="C116" s="179" t="s">
        <v>648</v>
      </c>
      <c r="D116" s="172" t="s">
        <v>695</v>
      </c>
      <c r="E116" s="173">
        <v>1</v>
      </c>
      <c r="F116" s="174"/>
      <c r="G116" s="175">
        <f>ROUND(E116*F116,2)</f>
        <v>0</v>
      </c>
      <c r="H116" s="174"/>
      <c r="I116" s="175">
        <f>ROUND(E116*H116,2)</f>
        <v>0</v>
      </c>
      <c r="J116" s="174"/>
      <c r="K116" s="175">
        <f>ROUND(E116*J116,2)</f>
        <v>0</v>
      </c>
      <c r="L116" s="175">
        <v>21</v>
      </c>
      <c r="M116" s="175">
        <f>G116*(1+L116/100)</f>
        <v>0</v>
      </c>
      <c r="N116" s="173">
        <v>0</v>
      </c>
      <c r="O116" s="173">
        <f>ROUND(E116*N116,2)</f>
        <v>0</v>
      </c>
      <c r="P116" s="173">
        <v>0</v>
      </c>
      <c r="Q116" s="173">
        <f>ROUND(E116*P116,2)</f>
        <v>0</v>
      </c>
      <c r="R116" s="175"/>
      <c r="S116" s="175" t="s">
        <v>222</v>
      </c>
      <c r="T116" s="176" t="s">
        <v>223</v>
      </c>
      <c r="U116" s="159">
        <v>0</v>
      </c>
      <c r="V116" s="159">
        <f>ROUND(E116*U116,2)</f>
        <v>0</v>
      </c>
      <c r="W116" s="159"/>
      <c r="X116" s="159" t="s">
        <v>583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584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251"/>
      <c r="D117" s="252"/>
      <c r="E117" s="252"/>
      <c r="F117" s="252"/>
      <c r="G117" s="252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162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70">
        <v>52</v>
      </c>
      <c r="B118" s="171" t="s">
        <v>581</v>
      </c>
      <c r="C118" s="179" t="s">
        <v>649</v>
      </c>
      <c r="D118" s="172" t="s">
        <v>695</v>
      </c>
      <c r="E118" s="173">
        <v>1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3">
        <v>0</v>
      </c>
      <c r="O118" s="173">
        <f>ROUND(E118*N118,2)</f>
        <v>0</v>
      </c>
      <c r="P118" s="173">
        <v>0</v>
      </c>
      <c r="Q118" s="173">
        <f>ROUND(E118*P118,2)</f>
        <v>0</v>
      </c>
      <c r="R118" s="175"/>
      <c r="S118" s="175" t="s">
        <v>222</v>
      </c>
      <c r="T118" s="176" t="s">
        <v>223</v>
      </c>
      <c r="U118" s="159">
        <v>0</v>
      </c>
      <c r="V118" s="159">
        <f>ROUND(E118*U118,2)</f>
        <v>0</v>
      </c>
      <c r="W118" s="159"/>
      <c r="X118" s="159" t="s">
        <v>583</v>
      </c>
      <c r="Y118" s="149"/>
      <c r="Z118" s="149"/>
      <c r="AA118" s="149"/>
      <c r="AB118" s="149"/>
      <c r="AC118" s="149"/>
      <c r="AD118" s="149"/>
      <c r="AE118" s="149"/>
      <c r="AF118" s="149"/>
      <c r="AG118" s="149" t="s">
        <v>584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251"/>
      <c r="D119" s="252"/>
      <c r="E119" s="252"/>
      <c r="F119" s="252"/>
      <c r="G119" s="252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162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70">
        <v>53</v>
      </c>
      <c r="B120" s="171" t="s">
        <v>581</v>
      </c>
      <c r="C120" s="179" t="s">
        <v>650</v>
      </c>
      <c r="D120" s="172" t="s">
        <v>695</v>
      </c>
      <c r="E120" s="173">
        <v>1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3">
        <v>0</v>
      </c>
      <c r="O120" s="173">
        <f>ROUND(E120*N120,2)</f>
        <v>0</v>
      </c>
      <c r="P120" s="173">
        <v>0</v>
      </c>
      <c r="Q120" s="173">
        <f>ROUND(E120*P120,2)</f>
        <v>0</v>
      </c>
      <c r="R120" s="175"/>
      <c r="S120" s="175" t="s">
        <v>222</v>
      </c>
      <c r="T120" s="176" t="s">
        <v>223</v>
      </c>
      <c r="U120" s="159">
        <v>0</v>
      </c>
      <c r="V120" s="159">
        <f>ROUND(E120*U120,2)</f>
        <v>0</v>
      </c>
      <c r="W120" s="159"/>
      <c r="X120" s="159" t="s">
        <v>583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584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251"/>
      <c r="D121" s="252"/>
      <c r="E121" s="252"/>
      <c r="F121" s="252"/>
      <c r="G121" s="252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162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70">
        <v>54</v>
      </c>
      <c r="B122" s="171" t="s">
        <v>581</v>
      </c>
      <c r="C122" s="179" t="s">
        <v>651</v>
      </c>
      <c r="D122" s="172" t="s">
        <v>695</v>
      </c>
      <c r="E122" s="173">
        <v>1</v>
      </c>
      <c r="F122" s="174"/>
      <c r="G122" s="175">
        <f>ROUND(E122*F122,2)</f>
        <v>0</v>
      </c>
      <c r="H122" s="174"/>
      <c r="I122" s="175">
        <f>ROUND(E122*H122,2)</f>
        <v>0</v>
      </c>
      <c r="J122" s="174"/>
      <c r="K122" s="175">
        <f>ROUND(E122*J122,2)</f>
        <v>0</v>
      </c>
      <c r="L122" s="175">
        <v>21</v>
      </c>
      <c r="M122" s="175">
        <f>G122*(1+L122/100)</f>
        <v>0</v>
      </c>
      <c r="N122" s="173">
        <v>0</v>
      </c>
      <c r="O122" s="173">
        <f>ROUND(E122*N122,2)</f>
        <v>0</v>
      </c>
      <c r="P122" s="173">
        <v>0</v>
      </c>
      <c r="Q122" s="173">
        <f>ROUND(E122*P122,2)</f>
        <v>0</v>
      </c>
      <c r="R122" s="175"/>
      <c r="S122" s="175" t="s">
        <v>222</v>
      </c>
      <c r="T122" s="176" t="s">
        <v>223</v>
      </c>
      <c r="U122" s="159">
        <v>0</v>
      </c>
      <c r="V122" s="159">
        <f>ROUND(E122*U122,2)</f>
        <v>0</v>
      </c>
      <c r="W122" s="159"/>
      <c r="X122" s="159" t="s">
        <v>583</v>
      </c>
      <c r="Y122" s="149"/>
      <c r="Z122" s="149"/>
      <c r="AA122" s="149"/>
      <c r="AB122" s="149"/>
      <c r="AC122" s="149"/>
      <c r="AD122" s="149"/>
      <c r="AE122" s="149"/>
      <c r="AF122" s="149"/>
      <c r="AG122" s="149" t="s">
        <v>584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251"/>
      <c r="D123" s="252"/>
      <c r="E123" s="252"/>
      <c r="F123" s="252"/>
      <c r="G123" s="252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162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ht="22.5" outlineLevel="1" x14ac:dyDescent="0.2">
      <c r="A124" s="170">
        <v>55</v>
      </c>
      <c r="B124" s="171" t="s">
        <v>652</v>
      </c>
      <c r="C124" s="179" t="s">
        <v>653</v>
      </c>
      <c r="D124" s="172" t="s">
        <v>695</v>
      </c>
      <c r="E124" s="173">
        <v>1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21</v>
      </c>
      <c r="M124" s="175">
        <f>G124*(1+L124/100)</f>
        <v>0</v>
      </c>
      <c r="N124" s="173">
        <v>0</v>
      </c>
      <c r="O124" s="173">
        <f>ROUND(E124*N124,2)</f>
        <v>0</v>
      </c>
      <c r="P124" s="173">
        <v>0</v>
      </c>
      <c r="Q124" s="173">
        <f>ROUND(E124*P124,2)</f>
        <v>0</v>
      </c>
      <c r="R124" s="175"/>
      <c r="S124" s="175" t="s">
        <v>222</v>
      </c>
      <c r="T124" s="176" t="s">
        <v>223</v>
      </c>
      <c r="U124" s="159">
        <v>0</v>
      </c>
      <c r="V124" s="159">
        <f>ROUND(E124*U124,2)</f>
        <v>0</v>
      </c>
      <c r="W124" s="159"/>
      <c r="X124" s="159" t="s">
        <v>211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587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251"/>
      <c r="D125" s="252"/>
      <c r="E125" s="252"/>
      <c r="F125" s="252"/>
      <c r="G125" s="252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162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x14ac:dyDescent="0.2">
      <c r="A126" s="163" t="s">
        <v>149</v>
      </c>
      <c r="B126" s="164" t="s">
        <v>114</v>
      </c>
      <c r="C126" s="178" t="s">
        <v>115</v>
      </c>
      <c r="D126" s="165"/>
      <c r="E126" s="166"/>
      <c r="F126" s="167"/>
      <c r="G126" s="167">
        <f>SUMIF(AG127:AG166,"&lt;&gt;NOR",G127:G166)</f>
        <v>0</v>
      </c>
      <c r="H126" s="167"/>
      <c r="I126" s="167">
        <f>SUM(I127:I166)</f>
        <v>0</v>
      </c>
      <c r="J126" s="167"/>
      <c r="K126" s="167">
        <f>SUM(K127:K166)</f>
        <v>0</v>
      </c>
      <c r="L126" s="167"/>
      <c r="M126" s="167">
        <f>SUM(M127:M166)</f>
        <v>0</v>
      </c>
      <c r="N126" s="166"/>
      <c r="O126" s="166">
        <f>SUM(O127:O166)</f>
        <v>0</v>
      </c>
      <c r="P126" s="166"/>
      <c r="Q126" s="166">
        <f>SUM(Q127:Q166)</f>
        <v>0</v>
      </c>
      <c r="R126" s="167"/>
      <c r="S126" s="167"/>
      <c r="T126" s="168"/>
      <c r="U126" s="162"/>
      <c r="V126" s="162">
        <f>SUM(V127:V166)</f>
        <v>0</v>
      </c>
      <c r="W126" s="162"/>
      <c r="X126" s="162"/>
      <c r="AG126" t="s">
        <v>150</v>
      </c>
    </row>
    <row r="127" spans="1:60" ht="22.5" outlineLevel="1" x14ac:dyDescent="0.2">
      <c r="A127" s="170">
        <v>56</v>
      </c>
      <c r="B127" s="171" t="s">
        <v>581</v>
      </c>
      <c r="C127" s="179" t="s">
        <v>654</v>
      </c>
      <c r="D127" s="172" t="s">
        <v>646</v>
      </c>
      <c r="E127" s="173">
        <v>2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3">
        <v>0</v>
      </c>
      <c r="O127" s="173">
        <f>ROUND(E127*N127,2)</f>
        <v>0</v>
      </c>
      <c r="P127" s="173">
        <v>0</v>
      </c>
      <c r="Q127" s="173">
        <f>ROUND(E127*P127,2)</f>
        <v>0</v>
      </c>
      <c r="R127" s="175"/>
      <c r="S127" s="175" t="s">
        <v>222</v>
      </c>
      <c r="T127" s="176" t="s">
        <v>223</v>
      </c>
      <c r="U127" s="159">
        <v>0</v>
      </c>
      <c r="V127" s="159">
        <f>ROUND(E127*U127,2)</f>
        <v>0</v>
      </c>
      <c r="W127" s="159"/>
      <c r="X127" s="159" t="s">
        <v>583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584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251"/>
      <c r="D128" s="252"/>
      <c r="E128" s="252"/>
      <c r="F128" s="252"/>
      <c r="G128" s="252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162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70">
        <v>57</v>
      </c>
      <c r="B129" s="171" t="s">
        <v>655</v>
      </c>
      <c r="C129" s="179" t="s">
        <v>656</v>
      </c>
      <c r="D129" s="172" t="s">
        <v>178</v>
      </c>
      <c r="E129" s="173">
        <v>60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21</v>
      </c>
      <c r="M129" s="175">
        <f>G129*(1+L129/100)</f>
        <v>0</v>
      </c>
      <c r="N129" s="173">
        <v>0</v>
      </c>
      <c r="O129" s="173">
        <f>ROUND(E129*N129,2)</f>
        <v>0</v>
      </c>
      <c r="P129" s="173">
        <v>0</v>
      </c>
      <c r="Q129" s="173">
        <f>ROUND(E129*P129,2)</f>
        <v>0</v>
      </c>
      <c r="R129" s="175"/>
      <c r="S129" s="175" t="s">
        <v>222</v>
      </c>
      <c r="T129" s="176" t="s">
        <v>223</v>
      </c>
      <c r="U129" s="159">
        <v>0</v>
      </c>
      <c r="V129" s="159">
        <f>ROUND(E129*U129,2)</f>
        <v>0</v>
      </c>
      <c r="W129" s="159"/>
      <c r="X129" s="159" t="s">
        <v>156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657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6"/>
      <c r="B130" s="157"/>
      <c r="C130" s="251"/>
      <c r="D130" s="252"/>
      <c r="E130" s="252"/>
      <c r="F130" s="252"/>
      <c r="G130" s="252"/>
      <c r="H130" s="159"/>
      <c r="I130" s="159"/>
      <c r="J130" s="159"/>
      <c r="K130" s="159"/>
      <c r="L130" s="159"/>
      <c r="M130" s="159"/>
      <c r="N130" s="158"/>
      <c r="O130" s="158"/>
      <c r="P130" s="158"/>
      <c r="Q130" s="158"/>
      <c r="R130" s="159"/>
      <c r="S130" s="159"/>
      <c r="T130" s="159"/>
      <c r="U130" s="159"/>
      <c r="V130" s="159"/>
      <c r="W130" s="159"/>
      <c r="X130" s="15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162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70">
        <v>58</v>
      </c>
      <c r="B131" s="171" t="s">
        <v>658</v>
      </c>
      <c r="C131" s="179" t="s">
        <v>659</v>
      </c>
      <c r="D131" s="172" t="s">
        <v>178</v>
      </c>
      <c r="E131" s="173">
        <v>9</v>
      </c>
      <c r="F131" s="174"/>
      <c r="G131" s="175">
        <f>ROUND(E131*F131,2)</f>
        <v>0</v>
      </c>
      <c r="H131" s="174"/>
      <c r="I131" s="175">
        <f>ROUND(E131*H131,2)</f>
        <v>0</v>
      </c>
      <c r="J131" s="174"/>
      <c r="K131" s="175">
        <f>ROUND(E131*J131,2)</f>
        <v>0</v>
      </c>
      <c r="L131" s="175">
        <v>21</v>
      </c>
      <c r="M131" s="175">
        <f>G131*(1+L131/100)</f>
        <v>0</v>
      </c>
      <c r="N131" s="173">
        <v>0</v>
      </c>
      <c r="O131" s="173">
        <f>ROUND(E131*N131,2)</f>
        <v>0</v>
      </c>
      <c r="P131" s="173">
        <v>0</v>
      </c>
      <c r="Q131" s="173">
        <f>ROUND(E131*P131,2)</f>
        <v>0</v>
      </c>
      <c r="R131" s="175"/>
      <c r="S131" s="175" t="s">
        <v>222</v>
      </c>
      <c r="T131" s="176" t="s">
        <v>223</v>
      </c>
      <c r="U131" s="159">
        <v>0</v>
      </c>
      <c r="V131" s="159">
        <f>ROUND(E131*U131,2)</f>
        <v>0</v>
      </c>
      <c r="W131" s="159"/>
      <c r="X131" s="159" t="s">
        <v>156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657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251"/>
      <c r="D132" s="252"/>
      <c r="E132" s="252"/>
      <c r="F132" s="252"/>
      <c r="G132" s="252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162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70">
        <v>59</v>
      </c>
      <c r="B133" s="171" t="s">
        <v>581</v>
      </c>
      <c r="C133" s="179" t="s">
        <v>660</v>
      </c>
      <c r="D133" s="172" t="s">
        <v>178</v>
      </c>
      <c r="E133" s="173">
        <v>44</v>
      </c>
      <c r="F133" s="174"/>
      <c r="G133" s="175">
        <f>ROUND(E133*F133,2)</f>
        <v>0</v>
      </c>
      <c r="H133" s="174"/>
      <c r="I133" s="175">
        <f>ROUND(E133*H133,2)</f>
        <v>0</v>
      </c>
      <c r="J133" s="174"/>
      <c r="K133" s="175">
        <f>ROUND(E133*J133,2)</f>
        <v>0</v>
      </c>
      <c r="L133" s="175">
        <v>21</v>
      </c>
      <c r="M133" s="175">
        <f>G133*(1+L133/100)</f>
        <v>0</v>
      </c>
      <c r="N133" s="173">
        <v>0</v>
      </c>
      <c r="O133" s="173">
        <f>ROUND(E133*N133,2)</f>
        <v>0</v>
      </c>
      <c r="P133" s="173">
        <v>0</v>
      </c>
      <c r="Q133" s="173">
        <f>ROUND(E133*P133,2)</f>
        <v>0</v>
      </c>
      <c r="R133" s="175"/>
      <c r="S133" s="175" t="s">
        <v>222</v>
      </c>
      <c r="T133" s="176" t="s">
        <v>223</v>
      </c>
      <c r="U133" s="159">
        <v>0</v>
      </c>
      <c r="V133" s="159">
        <f>ROUND(E133*U133,2)</f>
        <v>0</v>
      </c>
      <c r="W133" s="159"/>
      <c r="X133" s="159" t="s">
        <v>583</v>
      </c>
      <c r="Y133" s="149"/>
      <c r="Z133" s="149"/>
      <c r="AA133" s="149"/>
      <c r="AB133" s="149"/>
      <c r="AC133" s="149"/>
      <c r="AD133" s="149"/>
      <c r="AE133" s="149"/>
      <c r="AF133" s="149"/>
      <c r="AG133" s="149" t="s">
        <v>591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251"/>
      <c r="D134" s="252"/>
      <c r="E134" s="252"/>
      <c r="F134" s="252"/>
      <c r="G134" s="252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162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70">
        <v>60</v>
      </c>
      <c r="B135" s="171" t="s">
        <v>581</v>
      </c>
      <c r="C135" s="179" t="s">
        <v>661</v>
      </c>
      <c r="D135" s="172" t="s">
        <v>178</v>
      </c>
      <c r="E135" s="173">
        <v>56</v>
      </c>
      <c r="F135" s="174"/>
      <c r="G135" s="175">
        <f>ROUND(E135*F135,2)</f>
        <v>0</v>
      </c>
      <c r="H135" s="174"/>
      <c r="I135" s="175">
        <f>ROUND(E135*H135,2)</f>
        <v>0</v>
      </c>
      <c r="J135" s="174"/>
      <c r="K135" s="175">
        <f>ROUND(E135*J135,2)</f>
        <v>0</v>
      </c>
      <c r="L135" s="175">
        <v>21</v>
      </c>
      <c r="M135" s="175">
        <f>G135*(1+L135/100)</f>
        <v>0</v>
      </c>
      <c r="N135" s="173">
        <v>0</v>
      </c>
      <c r="O135" s="173">
        <f>ROUND(E135*N135,2)</f>
        <v>0</v>
      </c>
      <c r="P135" s="173">
        <v>0</v>
      </c>
      <c r="Q135" s="173">
        <f>ROUND(E135*P135,2)</f>
        <v>0</v>
      </c>
      <c r="R135" s="175"/>
      <c r="S135" s="175" t="s">
        <v>222</v>
      </c>
      <c r="T135" s="176" t="s">
        <v>223</v>
      </c>
      <c r="U135" s="159">
        <v>0</v>
      </c>
      <c r="V135" s="159">
        <f>ROUND(E135*U135,2)</f>
        <v>0</v>
      </c>
      <c r="W135" s="159"/>
      <c r="X135" s="159" t="s">
        <v>583</v>
      </c>
      <c r="Y135" s="149"/>
      <c r="Z135" s="149"/>
      <c r="AA135" s="149"/>
      <c r="AB135" s="149"/>
      <c r="AC135" s="149"/>
      <c r="AD135" s="149"/>
      <c r="AE135" s="149"/>
      <c r="AF135" s="149"/>
      <c r="AG135" s="149" t="s">
        <v>591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6"/>
      <c r="B136" s="157"/>
      <c r="C136" s="251"/>
      <c r="D136" s="252"/>
      <c r="E136" s="252"/>
      <c r="F136" s="252"/>
      <c r="G136" s="252"/>
      <c r="H136" s="159"/>
      <c r="I136" s="159"/>
      <c r="J136" s="159"/>
      <c r="K136" s="159"/>
      <c r="L136" s="159"/>
      <c r="M136" s="159"/>
      <c r="N136" s="158"/>
      <c r="O136" s="158"/>
      <c r="P136" s="158"/>
      <c r="Q136" s="158"/>
      <c r="R136" s="159"/>
      <c r="S136" s="159"/>
      <c r="T136" s="159"/>
      <c r="U136" s="159"/>
      <c r="V136" s="159"/>
      <c r="W136" s="159"/>
      <c r="X136" s="15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162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70">
        <v>61</v>
      </c>
      <c r="B137" s="171" t="s">
        <v>581</v>
      </c>
      <c r="C137" s="179" t="s">
        <v>662</v>
      </c>
      <c r="D137" s="172" t="s">
        <v>178</v>
      </c>
      <c r="E137" s="173">
        <v>12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3">
        <v>0</v>
      </c>
      <c r="O137" s="173">
        <f>ROUND(E137*N137,2)</f>
        <v>0</v>
      </c>
      <c r="P137" s="173">
        <v>0</v>
      </c>
      <c r="Q137" s="173">
        <f>ROUND(E137*P137,2)</f>
        <v>0</v>
      </c>
      <c r="R137" s="175"/>
      <c r="S137" s="175" t="s">
        <v>222</v>
      </c>
      <c r="T137" s="176" t="s">
        <v>223</v>
      </c>
      <c r="U137" s="159">
        <v>0</v>
      </c>
      <c r="V137" s="159">
        <f>ROUND(E137*U137,2)</f>
        <v>0</v>
      </c>
      <c r="W137" s="159"/>
      <c r="X137" s="159" t="s">
        <v>583</v>
      </c>
      <c r="Y137" s="149"/>
      <c r="Z137" s="149"/>
      <c r="AA137" s="149"/>
      <c r="AB137" s="149"/>
      <c r="AC137" s="149"/>
      <c r="AD137" s="149"/>
      <c r="AE137" s="149"/>
      <c r="AF137" s="149"/>
      <c r="AG137" s="149" t="s">
        <v>584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/>
      <c r="B138" s="157"/>
      <c r="C138" s="251"/>
      <c r="D138" s="252"/>
      <c r="E138" s="252"/>
      <c r="F138" s="252"/>
      <c r="G138" s="252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162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70">
        <v>62</v>
      </c>
      <c r="B139" s="171" t="s">
        <v>581</v>
      </c>
      <c r="C139" s="179" t="s">
        <v>663</v>
      </c>
      <c r="D139" s="172" t="s">
        <v>178</v>
      </c>
      <c r="E139" s="173">
        <v>8</v>
      </c>
      <c r="F139" s="174"/>
      <c r="G139" s="175">
        <f>ROUND(E139*F139,2)</f>
        <v>0</v>
      </c>
      <c r="H139" s="174"/>
      <c r="I139" s="175">
        <f>ROUND(E139*H139,2)</f>
        <v>0</v>
      </c>
      <c r="J139" s="174"/>
      <c r="K139" s="175">
        <f>ROUND(E139*J139,2)</f>
        <v>0</v>
      </c>
      <c r="L139" s="175">
        <v>21</v>
      </c>
      <c r="M139" s="175">
        <f>G139*(1+L139/100)</f>
        <v>0</v>
      </c>
      <c r="N139" s="173">
        <v>0</v>
      </c>
      <c r="O139" s="173">
        <f>ROUND(E139*N139,2)</f>
        <v>0</v>
      </c>
      <c r="P139" s="173">
        <v>0</v>
      </c>
      <c r="Q139" s="173">
        <f>ROUND(E139*P139,2)</f>
        <v>0</v>
      </c>
      <c r="R139" s="175"/>
      <c r="S139" s="175" t="s">
        <v>222</v>
      </c>
      <c r="T139" s="176" t="s">
        <v>223</v>
      </c>
      <c r="U139" s="159">
        <v>0</v>
      </c>
      <c r="V139" s="159">
        <f>ROUND(E139*U139,2)</f>
        <v>0</v>
      </c>
      <c r="W139" s="159"/>
      <c r="X139" s="159" t="s">
        <v>583</v>
      </c>
      <c r="Y139" s="149"/>
      <c r="Z139" s="149"/>
      <c r="AA139" s="149"/>
      <c r="AB139" s="149"/>
      <c r="AC139" s="149"/>
      <c r="AD139" s="149"/>
      <c r="AE139" s="149"/>
      <c r="AF139" s="149"/>
      <c r="AG139" s="149" t="s">
        <v>584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6"/>
      <c r="B140" s="157"/>
      <c r="C140" s="251"/>
      <c r="D140" s="252"/>
      <c r="E140" s="252"/>
      <c r="F140" s="252"/>
      <c r="G140" s="252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162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70">
        <v>63</v>
      </c>
      <c r="B141" s="171" t="s">
        <v>664</v>
      </c>
      <c r="C141" s="179" t="s">
        <v>665</v>
      </c>
      <c r="D141" s="172" t="s">
        <v>178</v>
      </c>
      <c r="E141" s="173">
        <v>30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73">
        <v>0</v>
      </c>
      <c r="O141" s="173">
        <f>ROUND(E141*N141,2)</f>
        <v>0</v>
      </c>
      <c r="P141" s="173">
        <v>0</v>
      </c>
      <c r="Q141" s="173">
        <f>ROUND(E141*P141,2)</f>
        <v>0</v>
      </c>
      <c r="R141" s="175"/>
      <c r="S141" s="175" t="s">
        <v>222</v>
      </c>
      <c r="T141" s="176" t="s">
        <v>223</v>
      </c>
      <c r="U141" s="159">
        <v>0</v>
      </c>
      <c r="V141" s="159">
        <f>ROUND(E141*U141,2)</f>
        <v>0</v>
      </c>
      <c r="W141" s="159"/>
      <c r="X141" s="159" t="s">
        <v>156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657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251"/>
      <c r="D142" s="252"/>
      <c r="E142" s="252"/>
      <c r="F142" s="252"/>
      <c r="G142" s="252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162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70">
        <v>64</v>
      </c>
      <c r="B143" s="171" t="s">
        <v>581</v>
      </c>
      <c r="C143" s="179" t="s">
        <v>666</v>
      </c>
      <c r="D143" s="172" t="s">
        <v>328</v>
      </c>
      <c r="E143" s="173">
        <v>1</v>
      </c>
      <c r="F143" s="174"/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3">
        <v>0</v>
      </c>
      <c r="O143" s="173">
        <f>ROUND(E143*N143,2)</f>
        <v>0</v>
      </c>
      <c r="P143" s="173">
        <v>0</v>
      </c>
      <c r="Q143" s="173">
        <f>ROUND(E143*P143,2)</f>
        <v>0</v>
      </c>
      <c r="R143" s="175"/>
      <c r="S143" s="175" t="s">
        <v>222</v>
      </c>
      <c r="T143" s="176" t="s">
        <v>223</v>
      </c>
      <c r="U143" s="159">
        <v>0</v>
      </c>
      <c r="V143" s="159">
        <f>ROUND(E143*U143,2)</f>
        <v>0</v>
      </c>
      <c r="W143" s="159"/>
      <c r="X143" s="159" t="s">
        <v>583</v>
      </c>
      <c r="Y143" s="149"/>
      <c r="Z143" s="149"/>
      <c r="AA143" s="149"/>
      <c r="AB143" s="149"/>
      <c r="AC143" s="149"/>
      <c r="AD143" s="149"/>
      <c r="AE143" s="149"/>
      <c r="AF143" s="149"/>
      <c r="AG143" s="149" t="s">
        <v>591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6"/>
      <c r="B144" s="157"/>
      <c r="C144" s="251"/>
      <c r="D144" s="252"/>
      <c r="E144" s="252"/>
      <c r="F144" s="252"/>
      <c r="G144" s="252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162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70">
        <v>65</v>
      </c>
      <c r="B145" s="171" t="s">
        <v>667</v>
      </c>
      <c r="C145" s="179" t="s">
        <v>668</v>
      </c>
      <c r="D145" s="172" t="s">
        <v>178</v>
      </c>
      <c r="E145" s="173">
        <v>8</v>
      </c>
      <c r="F145" s="174"/>
      <c r="G145" s="175">
        <f>ROUND(E145*F145,2)</f>
        <v>0</v>
      </c>
      <c r="H145" s="174"/>
      <c r="I145" s="175">
        <f>ROUND(E145*H145,2)</f>
        <v>0</v>
      </c>
      <c r="J145" s="174"/>
      <c r="K145" s="175">
        <f>ROUND(E145*J145,2)</f>
        <v>0</v>
      </c>
      <c r="L145" s="175">
        <v>21</v>
      </c>
      <c r="M145" s="175">
        <f>G145*(1+L145/100)</f>
        <v>0</v>
      </c>
      <c r="N145" s="173">
        <v>0</v>
      </c>
      <c r="O145" s="173">
        <f>ROUND(E145*N145,2)</f>
        <v>0</v>
      </c>
      <c r="P145" s="173">
        <v>0</v>
      </c>
      <c r="Q145" s="173">
        <f>ROUND(E145*P145,2)</f>
        <v>0</v>
      </c>
      <c r="R145" s="175"/>
      <c r="S145" s="175" t="s">
        <v>222</v>
      </c>
      <c r="T145" s="176" t="s">
        <v>223</v>
      </c>
      <c r="U145" s="159">
        <v>0</v>
      </c>
      <c r="V145" s="159">
        <f>ROUND(E145*U145,2)</f>
        <v>0</v>
      </c>
      <c r="W145" s="159"/>
      <c r="X145" s="159" t="s">
        <v>156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657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6"/>
      <c r="B146" s="157"/>
      <c r="C146" s="251"/>
      <c r="D146" s="252"/>
      <c r="E146" s="252"/>
      <c r="F146" s="252"/>
      <c r="G146" s="252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162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70">
        <v>66</v>
      </c>
      <c r="B147" s="171" t="s">
        <v>581</v>
      </c>
      <c r="C147" s="179" t="s">
        <v>669</v>
      </c>
      <c r="D147" s="172" t="s">
        <v>328</v>
      </c>
      <c r="E147" s="173">
        <v>2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21</v>
      </c>
      <c r="M147" s="175">
        <f>G147*(1+L147/100)</f>
        <v>0</v>
      </c>
      <c r="N147" s="173">
        <v>0</v>
      </c>
      <c r="O147" s="173">
        <f>ROUND(E147*N147,2)</f>
        <v>0</v>
      </c>
      <c r="P147" s="173">
        <v>0</v>
      </c>
      <c r="Q147" s="173">
        <f>ROUND(E147*P147,2)</f>
        <v>0</v>
      </c>
      <c r="R147" s="175"/>
      <c r="S147" s="175" t="s">
        <v>222</v>
      </c>
      <c r="T147" s="176" t="s">
        <v>223</v>
      </c>
      <c r="U147" s="159">
        <v>0</v>
      </c>
      <c r="V147" s="159">
        <f>ROUND(E147*U147,2)</f>
        <v>0</v>
      </c>
      <c r="W147" s="159"/>
      <c r="X147" s="159" t="s">
        <v>583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591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251"/>
      <c r="D148" s="252"/>
      <c r="E148" s="252"/>
      <c r="F148" s="252"/>
      <c r="G148" s="252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162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70">
        <v>67</v>
      </c>
      <c r="B149" s="171" t="s">
        <v>581</v>
      </c>
      <c r="C149" s="179" t="s">
        <v>670</v>
      </c>
      <c r="D149" s="172" t="s">
        <v>328</v>
      </c>
      <c r="E149" s="173">
        <v>2</v>
      </c>
      <c r="F149" s="174"/>
      <c r="G149" s="175">
        <f>ROUND(E149*F149,2)</f>
        <v>0</v>
      </c>
      <c r="H149" s="174"/>
      <c r="I149" s="175">
        <f>ROUND(E149*H149,2)</f>
        <v>0</v>
      </c>
      <c r="J149" s="174"/>
      <c r="K149" s="175">
        <f>ROUND(E149*J149,2)</f>
        <v>0</v>
      </c>
      <c r="L149" s="175">
        <v>21</v>
      </c>
      <c r="M149" s="175">
        <f>G149*(1+L149/100)</f>
        <v>0</v>
      </c>
      <c r="N149" s="173">
        <v>0</v>
      </c>
      <c r="O149" s="173">
        <f>ROUND(E149*N149,2)</f>
        <v>0</v>
      </c>
      <c r="P149" s="173">
        <v>0</v>
      </c>
      <c r="Q149" s="173">
        <f>ROUND(E149*P149,2)</f>
        <v>0</v>
      </c>
      <c r="R149" s="175"/>
      <c r="S149" s="175" t="s">
        <v>222</v>
      </c>
      <c r="T149" s="176" t="s">
        <v>223</v>
      </c>
      <c r="U149" s="159">
        <v>0</v>
      </c>
      <c r="V149" s="159">
        <f>ROUND(E149*U149,2)</f>
        <v>0</v>
      </c>
      <c r="W149" s="159"/>
      <c r="X149" s="159" t="s">
        <v>583</v>
      </c>
      <c r="Y149" s="149"/>
      <c r="Z149" s="149"/>
      <c r="AA149" s="149"/>
      <c r="AB149" s="149"/>
      <c r="AC149" s="149"/>
      <c r="AD149" s="149"/>
      <c r="AE149" s="149"/>
      <c r="AF149" s="149"/>
      <c r="AG149" s="149" t="s">
        <v>591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56"/>
      <c r="B150" s="157"/>
      <c r="C150" s="251"/>
      <c r="D150" s="252"/>
      <c r="E150" s="252"/>
      <c r="F150" s="252"/>
      <c r="G150" s="252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162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70">
        <v>68</v>
      </c>
      <c r="B151" s="171" t="s">
        <v>671</v>
      </c>
      <c r="C151" s="179" t="s">
        <v>672</v>
      </c>
      <c r="D151" s="172" t="s">
        <v>178</v>
      </c>
      <c r="E151" s="173">
        <v>15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21</v>
      </c>
      <c r="M151" s="175">
        <f>G151*(1+L151/100)</f>
        <v>0</v>
      </c>
      <c r="N151" s="173">
        <v>0</v>
      </c>
      <c r="O151" s="173">
        <f>ROUND(E151*N151,2)</f>
        <v>0</v>
      </c>
      <c r="P151" s="173">
        <v>0</v>
      </c>
      <c r="Q151" s="173">
        <f>ROUND(E151*P151,2)</f>
        <v>0</v>
      </c>
      <c r="R151" s="175"/>
      <c r="S151" s="175" t="s">
        <v>222</v>
      </c>
      <c r="T151" s="176" t="s">
        <v>223</v>
      </c>
      <c r="U151" s="159">
        <v>0</v>
      </c>
      <c r="V151" s="159">
        <f>ROUND(E151*U151,2)</f>
        <v>0</v>
      </c>
      <c r="W151" s="159"/>
      <c r="X151" s="159" t="s">
        <v>156</v>
      </c>
      <c r="Y151" s="149"/>
      <c r="Z151" s="149"/>
      <c r="AA151" s="149"/>
      <c r="AB151" s="149"/>
      <c r="AC151" s="149"/>
      <c r="AD151" s="149"/>
      <c r="AE151" s="149"/>
      <c r="AF151" s="149"/>
      <c r="AG151" s="149" t="s">
        <v>657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56"/>
      <c r="B152" s="157"/>
      <c r="C152" s="251"/>
      <c r="D152" s="252"/>
      <c r="E152" s="252"/>
      <c r="F152" s="252"/>
      <c r="G152" s="252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162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70">
        <v>69</v>
      </c>
      <c r="B153" s="171" t="s">
        <v>581</v>
      </c>
      <c r="C153" s="179" t="s">
        <v>673</v>
      </c>
      <c r="D153" s="172" t="s">
        <v>178</v>
      </c>
      <c r="E153" s="173">
        <v>35</v>
      </c>
      <c r="F153" s="174"/>
      <c r="G153" s="175">
        <f>ROUND(E153*F153,2)</f>
        <v>0</v>
      </c>
      <c r="H153" s="174"/>
      <c r="I153" s="175">
        <f>ROUND(E153*H153,2)</f>
        <v>0</v>
      </c>
      <c r="J153" s="174"/>
      <c r="K153" s="175">
        <f>ROUND(E153*J153,2)</f>
        <v>0</v>
      </c>
      <c r="L153" s="175">
        <v>21</v>
      </c>
      <c r="M153" s="175">
        <f>G153*(1+L153/100)</f>
        <v>0</v>
      </c>
      <c r="N153" s="173">
        <v>0</v>
      </c>
      <c r="O153" s="173">
        <f>ROUND(E153*N153,2)</f>
        <v>0</v>
      </c>
      <c r="P153" s="173">
        <v>0</v>
      </c>
      <c r="Q153" s="173">
        <f>ROUND(E153*P153,2)</f>
        <v>0</v>
      </c>
      <c r="R153" s="175"/>
      <c r="S153" s="175" t="s">
        <v>222</v>
      </c>
      <c r="T153" s="176" t="s">
        <v>223</v>
      </c>
      <c r="U153" s="159">
        <v>0</v>
      </c>
      <c r="V153" s="159">
        <f>ROUND(E153*U153,2)</f>
        <v>0</v>
      </c>
      <c r="W153" s="159"/>
      <c r="X153" s="159" t="s">
        <v>583</v>
      </c>
      <c r="Y153" s="149"/>
      <c r="Z153" s="149"/>
      <c r="AA153" s="149"/>
      <c r="AB153" s="149"/>
      <c r="AC153" s="149"/>
      <c r="AD153" s="149"/>
      <c r="AE153" s="149"/>
      <c r="AF153" s="149"/>
      <c r="AG153" s="149" t="s">
        <v>591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6"/>
      <c r="B154" s="157"/>
      <c r="C154" s="251"/>
      <c r="D154" s="252"/>
      <c r="E154" s="252"/>
      <c r="F154" s="252"/>
      <c r="G154" s="252"/>
      <c r="H154" s="159"/>
      <c r="I154" s="159"/>
      <c r="J154" s="159"/>
      <c r="K154" s="159"/>
      <c r="L154" s="159"/>
      <c r="M154" s="159"/>
      <c r="N154" s="158"/>
      <c r="O154" s="158"/>
      <c r="P154" s="158"/>
      <c r="Q154" s="158"/>
      <c r="R154" s="159"/>
      <c r="S154" s="159"/>
      <c r="T154" s="159"/>
      <c r="U154" s="159"/>
      <c r="V154" s="159"/>
      <c r="W154" s="159"/>
      <c r="X154" s="15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162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70">
        <v>70</v>
      </c>
      <c r="B155" s="171" t="s">
        <v>581</v>
      </c>
      <c r="C155" s="179" t="s">
        <v>674</v>
      </c>
      <c r="D155" s="172" t="s">
        <v>178</v>
      </c>
      <c r="E155" s="173">
        <v>2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3">
        <v>0</v>
      </c>
      <c r="O155" s="173">
        <f>ROUND(E155*N155,2)</f>
        <v>0</v>
      </c>
      <c r="P155" s="173">
        <v>0</v>
      </c>
      <c r="Q155" s="173">
        <f>ROUND(E155*P155,2)</f>
        <v>0</v>
      </c>
      <c r="R155" s="175"/>
      <c r="S155" s="175" t="s">
        <v>222</v>
      </c>
      <c r="T155" s="176" t="s">
        <v>223</v>
      </c>
      <c r="U155" s="159">
        <v>0</v>
      </c>
      <c r="V155" s="159">
        <f>ROUND(E155*U155,2)</f>
        <v>0</v>
      </c>
      <c r="W155" s="159"/>
      <c r="X155" s="159" t="s">
        <v>583</v>
      </c>
      <c r="Y155" s="149"/>
      <c r="Z155" s="149"/>
      <c r="AA155" s="149"/>
      <c r="AB155" s="149"/>
      <c r="AC155" s="149"/>
      <c r="AD155" s="149"/>
      <c r="AE155" s="149"/>
      <c r="AF155" s="149"/>
      <c r="AG155" s="149" t="s">
        <v>591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6"/>
      <c r="B156" s="157"/>
      <c r="C156" s="251"/>
      <c r="D156" s="252"/>
      <c r="E156" s="252"/>
      <c r="F156" s="252"/>
      <c r="G156" s="252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162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70">
        <v>71</v>
      </c>
      <c r="B157" s="171" t="s">
        <v>581</v>
      </c>
      <c r="C157" s="179" t="s">
        <v>675</v>
      </c>
      <c r="D157" s="172" t="s">
        <v>646</v>
      </c>
      <c r="E157" s="173">
        <v>20</v>
      </c>
      <c r="F157" s="174"/>
      <c r="G157" s="175">
        <f>ROUND(E157*F157,2)</f>
        <v>0</v>
      </c>
      <c r="H157" s="174"/>
      <c r="I157" s="175">
        <f>ROUND(E157*H157,2)</f>
        <v>0</v>
      </c>
      <c r="J157" s="174"/>
      <c r="K157" s="175">
        <f>ROUND(E157*J157,2)</f>
        <v>0</v>
      </c>
      <c r="L157" s="175">
        <v>21</v>
      </c>
      <c r="M157" s="175">
        <f>G157*(1+L157/100)</f>
        <v>0</v>
      </c>
      <c r="N157" s="173">
        <v>0</v>
      </c>
      <c r="O157" s="173">
        <f>ROUND(E157*N157,2)</f>
        <v>0</v>
      </c>
      <c r="P157" s="173">
        <v>0</v>
      </c>
      <c r="Q157" s="173">
        <f>ROUND(E157*P157,2)</f>
        <v>0</v>
      </c>
      <c r="R157" s="175"/>
      <c r="S157" s="175" t="s">
        <v>222</v>
      </c>
      <c r="T157" s="176" t="s">
        <v>223</v>
      </c>
      <c r="U157" s="159">
        <v>0</v>
      </c>
      <c r="V157" s="159">
        <f>ROUND(E157*U157,2)</f>
        <v>0</v>
      </c>
      <c r="W157" s="159"/>
      <c r="X157" s="159" t="s">
        <v>583</v>
      </c>
      <c r="Y157" s="149"/>
      <c r="Z157" s="149"/>
      <c r="AA157" s="149"/>
      <c r="AB157" s="149"/>
      <c r="AC157" s="149"/>
      <c r="AD157" s="149"/>
      <c r="AE157" s="149"/>
      <c r="AF157" s="149"/>
      <c r="AG157" s="149" t="s">
        <v>591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6"/>
      <c r="B158" s="157"/>
      <c r="C158" s="251"/>
      <c r="D158" s="252"/>
      <c r="E158" s="252"/>
      <c r="F158" s="252"/>
      <c r="G158" s="252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162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0">
        <v>72</v>
      </c>
      <c r="B159" s="171" t="s">
        <v>676</v>
      </c>
      <c r="C159" s="179" t="s">
        <v>677</v>
      </c>
      <c r="D159" s="172" t="s">
        <v>165</v>
      </c>
      <c r="E159" s="173">
        <v>10</v>
      </c>
      <c r="F159" s="174"/>
      <c r="G159" s="175">
        <f>ROUND(E159*F159,2)</f>
        <v>0</v>
      </c>
      <c r="H159" s="174"/>
      <c r="I159" s="175">
        <f>ROUND(E159*H159,2)</f>
        <v>0</v>
      </c>
      <c r="J159" s="174"/>
      <c r="K159" s="175">
        <f>ROUND(E159*J159,2)</f>
        <v>0</v>
      </c>
      <c r="L159" s="175">
        <v>21</v>
      </c>
      <c r="M159" s="175">
        <f>G159*(1+L159/100)</f>
        <v>0</v>
      </c>
      <c r="N159" s="173">
        <v>0</v>
      </c>
      <c r="O159" s="173">
        <f>ROUND(E159*N159,2)</f>
        <v>0</v>
      </c>
      <c r="P159" s="173">
        <v>0</v>
      </c>
      <c r="Q159" s="173">
        <f>ROUND(E159*P159,2)</f>
        <v>0</v>
      </c>
      <c r="R159" s="175"/>
      <c r="S159" s="175" t="s">
        <v>222</v>
      </c>
      <c r="T159" s="176" t="s">
        <v>223</v>
      </c>
      <c r="U159" s="159">
        <v>0</v>
      </c>
      <c r="V159" s="159">
        <f>ROUND(E159*U159,2)</f>
        <v>0</v>
      </c>
      <c r="W159" s="159"/>
      <c r="X159" s="159" t="s">
        <v>156</v>
      </c>
      <c r="Y159" s="149"/>
      <c r="Z159" s="149"/>
      <c r="AA159" s="149"/>
      <c r="AB159" s="149"/>
      <c r="AC159" s="149"/>
      <c r="AD159" s="149"/>
      <c r="AE159" s="149"/>
      <c r="AF159" s="149"/>
      <c r="AG159" s="149" t="s">
        <v>657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6"/>
      <c r="B160" s="157"/>
      <c r="C160" s="251"/>
      <c r="D160" s="252"/>
      <c r="E160" s="252"/>
      <c r="F160" s="252"/>
      <c r="G160" s="252"/>
      <c r="H160" s="159"/>
      <c r="I160" s="159"/>
      <c r="J160" s="159"/>
      <c r="K160" s="159"/>
      <c r="L160" s="159"/>
      <c r="M160" s="159"/>
      <c r="N160" s="158"/>
      <c r="O160" s="158"/>
      <c r="P160" s="158"/>
      <c r="Q160" s="158"/>
      <c r="R160" s="159"/>
      <c r="S160" s="159"/>
      <c r="T160" s="159"/>
      <c r="U160" s="159"/>
      <c r="V160" s="159"/>
      <c r="W160" s="159"/>
      <c r="X160" s="15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162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70">
        <v>73</v>
      </c>
      <c r="B161" s="171" t="s">
        <v>581</v>
      </c>
      <c r="C161" s="179" t="s">
        <v>678</v>
      </c>
      <c r="D161" s="172" t="s">
        <v>165</v>
      </c>
      <c r="E161" s="173">
        <v>1</v>
      </c>
      <c r="F161" s="174"/>
      <c r="G161" s="175">
        <f>ROUND(E161*F161,2)</f>
        <v>0</v>
      </c>
      <c r="H161" s="174"/>
      <c r="I161" s="175">
        <f>ROUND(E161*H161,2)</f>
        <v>0</v>
      </c>
      <c r="J161" s="174"/>
      <c r="K161" s="175">
        <f>ROUND(E161*J161,2)</f>
        <v>0</v>
      </c>
      <c r="L161" s="175">
        <v>21</v>
      </c>
      <c r="M161" s="175">
        <f>G161*(1+L161/100)</f>
        <v>0</v>
      </c>
      <c r="N161" s="173">
        <v>0</v>
      </c>
      <c r="O161" s="173">
        <f>ROUND(E161*N161,2)</f>
        <v>0</v>
      </c>
      <c r="P161" s="173">
        <v>0</v>
      </c>
      <c r="Q161" s="173">
        <f>ROUND(E161*P161,2)</f>
        <v>0</v>
      </c>
      <c r="R161" s="175"/>
      <c r="S161" s="175" t="s">
        <v>222</v>
      </c>
      <c r="T161" s="176" t="s">
        <v>223</v>
      </c>
      <c r="U161" s="159">
        <v>0</v>
      </c>
      <c r="V161" s="159">
        <f>ROUND(E161*U161,2)</f>
        <v>0</v>
      </c>
      <c r="W161" s="159"/>
      <c r="X161" s="159" t="s">
        <v>583</v>
      </c>
      <c r="Y161" s="149"/>
      <c r="Z161" s="149"/>
      <c r="AA161" s="149"/>
      <c r="AB161" s="149"/>
      <c r="AC161" s="149"/>
      <c r="AD161" s="149"/>
      <c r="AE161" s="149"/>
      <c r="AF161" s="149"/>
      <c r="AG161" s="149" t="s">
        <v>591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6"/>
      <c r="B162" s="157"/>
      <c r="C162" s="251"/>
      <c r="D162" s="252"/>
      <c r="E162" s="252"/>
      <c r="F162" s="252"/>
      <c r="G162" s="252"/>
      <c r="H162" s="159"/>
      <c r="I162" s="159"/>
      <c r="J162" s="159"/>
      <c r="K162" s="159"/>
      <c r="L162" s="159"/>
      <c r="M162" s="159"/>
      <c r="N162" s="158"/>
      <c r="O162" s="158"/>
      <c r="P162" s="158"/>
      <c r="Q162" s="158"/>
      <c r="R162" s="159"/>
      <c r="S162" s="159"/>
      <c r="T162" s="159"/>
      <c r="U162" s="159"/>
      <c r="V162" s="159"/>
      <c r="W162" s="159"/>
      <c r="X162" s="15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162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70">
        <v>74</v>
      </c>
      <c r="B163" s="171" t="s">
        <v>679</v>
      </c>
      <c r="C163" s="179" t="s">
        <v>680</v>
      </c>
      <c r="D163" s="172" t="s">
        <v>165</v>
      </c>
      <c r="E163" s="173">
        <v>60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3">
        <v>0</v>
      </c>
      <c r="O163" s="173">
        <f>ROUND(E163*N163,2)</f>
        <v>0</v>
      </c>
      <c r="P163" s="173">
        <v>0</v>
      </c>
      <c r="Q163" s="173">
        <f>ROUND(E163*P163,2)</f>
        <v>0</v>
      </c>
      <c r="R163" s="175"/>
      <c r="S163" s="175" t="s">
        <v>222</v>
      </c>
      <c r="T163" s="176" t="s">
        <v>223</v>
      </c>
      <c r="U163" s="159">
        <v>0</v>
      </c>
      <c r="V163" s="159">
        <f>ROUND(E163*U163,2)</f>
        <v>0</v>
      </c>
      <c r="W163" s="159"/>
      <c r="X163" s="159" t="s">
        <v>156</v>
      </c>
      <c r="Y163" s="149"/>
      <c r="Z163" s="149"/>
      <c r="AA163" s="149"/>
      <c r="AB163" s="149"/>
      <c r="AC163" s="149"/>
      <c r="AD163" s="149"/>
      <c r="AE163" s="149"/>
      <c r="AF163" s="149"/>
      <c r="AG163" s="149" t="s">
        <v>657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56"/>
      <c r="B164" s="157"/>
      <c r="C164" s="251"/>
      <c r="D164" s="252"/>
      <c r="E164" s="252"/>
      <c r="F164" s="252"/>
      <c r="G164" s="252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162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70">
        <v>75</v>
      </c>
      <c r="B165" s="171" t="s">
        <v>681</v>
      </c>
      <c r="C165" s="179" t="s">
        <v>682</v>
      </c>
      <c r="D165" s="172" t="s">
        <v>165</v>
      </c>
      <c r="E165" s="173">
        <v>7</v>
      </c>
      <c r="F165" s="174"/>
      <c r="G165" s="175">
        <f>ROUND(E165*F165,2)</f>
        <v>0</v>
      </c>
      <c r="H165" s="174"/>
      <c r="I165" s="175">
        <f>ROUND(E165*H165,2)</f>
        <v>0</v>
      </c>
      <c r="J165" s="174"/>
      <c r="K165" s="175">
        <f>ROUND(E165*J165,2)</f>
        <v>0</v>
      </c>
      <c r="L165" s="175">
        <v>21</v>
      </c>
      <c r="M165" s="175">
        <f>G165*(1+L165/100)</f>
        <v>0</v>
      </c>
      <c r="N165" s="173">
        <v>0</v>
      </c>
      <c r="O165" s="173">
        <f>ROUND(E165*N165,2)</f>
        <v>0</v>
      </c>
      <c r="P165" s="173">
        <v>0</v>
      </c>
      <c r="Q165" s="173">
        <f>ROUND(E165*P165,2)</f>
        <v>0</v>
      </c>
      <c r="R165" s="175"/>
      <c r="S165" s="175" t="s">
        <v>222</v>
      </c>
      <c r="T165" s="176" t="s">
        <v>223</v>
      </c>
      <c r="U165" s="159">
        <v>0</v>
      </c>
      <c r="V165" s="159">
        <f>ROUND(E165*U165,2)</f>
        <v>0</v>
      </c>
      <c r="W165" s="159"/>
      <c r="X165" s="159" t="s">
        <v>156</v>
      </c>
      <c r="Y165" s="149"/>
      <c r="Z165" s="149"/>
      <c r="AA165" s="149"/>
      <c r="AB165" s="149"/>
      <c r="AC165" s="149"/>
      <c r="AD165" s="149"/>
      <c r="AE165" s="149"/>
      <c r="AF165" s="149"/>
      <c r="AG165" s="149" t="s">
        <v>657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56"/>
      <c r="B166" s="157"/>
      <c r="C166" s="251"/>
      <c r="D166" s="252"/>
      <c r="E166" s="252"/>
      <c r="F166" s="252"/>
      <c r="G166" s="252"/>
      <c r="H166" s="159"/>
      <c r="I166" s="159"/>
      <c r="J166" s="159"/>
      <c r="K166" s="159"/>
      <c r="L166" s="159"/>
      <c r="M166" s="159"/>
      <c r="N166" s="158"/>
      <c r="O166" s="158"/>
      <c r="P166" s="158"/>
      <c r="Q166" s="158"/>
      <c r="R166" s="159"/>
      <c r="S166" s="159"/>
      <c r="T166" s="159"/>
      <c r="U166" s="159"/>
      <c r="V166" s="159"/>
      <c r="W166" s="159"/>
      <c r="X166" s="15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162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x14ac:dyDescent="0.2">
      <c r="A167" s="163" t="s">
        <v>149</v>
      </c>
      <c r="B167" s="164" t="s">
        <v>116</v>
      </c>
      <c r="C167" s="178" t="s">
        <v>117</v>
      </c>
      <c r="D167" s="165"/>
      <c r="E167" s="166"/>
      <c r="F167" s="167"/>
      <c r="G167" s="167">
        <f>SUMIF(AG168:AG181,"&lt;&gt;NOR",G168:G181)</f>
        <v>0</v>
      </c>
      <c r="H167" s="167"/>
      <c r="I167" s="167">
        <f>SUM(I168:I181)</f>
        <v>0</v>
      </c>
      <c r="J167" s="167"/>
      <c r="K167" s="167">
        <f>SUM(K168:K181)</f>
        <v>0</v>
      </c>
      <c r="L167" s="167"/>
      <c r="M167" s="167">
        <f>SUM(M168:M181)</f>
        <v>0</v>
      </c>
      <c r="N167" s="166"/>
      <c r="O167" s="166">
        <f>SUM(O168:O181)</f>
        <v>0</v>
      </c>
      <c r="P167" s="166"/>
      <c r="Q167" s="166">
        <f>SUM(Q168:Q181)</f>
        <v>0</v>
      </c>
      <c r="R167" s="167"/>
      <c r="S167" s="167"/>
      <c r="T167" s="168"/>
      <c r="U167" s="162"/>
      <c r="V167" s="162">
        <f>SUM(V168:V181)</f>
        <v>0</v>
      </c>
      <c r="W167" s="162"/>
      <c r="X167" s="162"/>
      <c r="AG167" t="s">
        <v>150</v>
      </c>
    </row>
    <row r="168" spans="1:60" outlineLevel="1" x14ac:dyDescent="0.2">
      <c r="A168" s="170">
        <v>76</v>
      </c>
      <c r="B168" s="171" t="s">
        <v>581</v>
      </c>
      <c r="C168" s="179" t="s">
        <v>683</v>
      </c>
      <c r="D168" s="172" t="s">
        <v>165</v>
      </c>
      <c r="E168" s="173">
        <v>1</v>
      </c>
      <c r="F168" s="174"/>
      <c r="G168" s="175">
        <f>ROUND(E168*F168,2)</f>
        <v>0</v>
      </c>
      <c r="H168" s="174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73">
        <v>0</v>
      </c>
      <c r="O168" s="173">
        <f>ROUND(E168*N168,2)</f>
        <v>0</v>
      </c>
      <c r="P168" s="173">
        <v>0</v>
      </c>
      <c r="Q168" s="173">
        <f>ROUND(E168*P168,2)</f>
        <v>0</v>
      </c>
      <c r="R168" s="175"/>
      <c r="S168" s="175" t="s">
        <v>222</v>
      </c>
      <c r="T168" s="176" t="s">
        <v>223</v>
      </c>
      <c r="U168" s="159">
        <v>0</v>
      </c>
      <c r="V168" s="159">
        <f>ROUND(E168*U168,2)</f>
        <v>0</v>
      </c>
      <c r="W168" s="159"/>
      <c r="X168" s="159" t="s">
        <v>583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591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251"/>
      <c r="D169" s="252"/>
      <c r="E169" s="252"/>
      <c r="F169" s="252"/>
      <c r="G169" s="252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162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70">
        <v>77</v>
      </c>
      <c r="B170" s="171" t="s">
        <v>581</v>
      </c>
      <c r="C170" s="179" t="s">
        <v>684</v>
      </c>
      <c r="D170" s="172" t="s">
        <v>165</v>
      </c>
      <c r="E170" s="173">
        <v>9</v>
      </c>
      <c r="F170" s="174"/>
      <c r="G170" s="175">
        <f>ROUND(E170*F170,2)</f>
        <v>0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73">
        <v>0</v>
      </c>
      <c r="O170" s="173">
        <f>ROUND(E170*N170,2)</f>
        <v>0</v>
      </c>
      <c r="P170" s="173">
        <v>0</v>
      </c>
      <c r="Q170" s="173">
        <f>ROUND(E170*P170,2)</f>
        <v>0</v>
      </c>
      <c r="R170" s="175"/>
      <c r="S170" s="175" t="s">
        <v>222</v>
      </c>
      <c r="T170" s="176" t="s">
        <v>223</v>
      </c>
      <c r="U170" s="159">
        <v>0</v>
      </c>
      <c r="V170" s="159">
        <f>ROUND(E170*U170,2)</f>
        <v>0</v>
      </c>
      <c r="W170" s="159"/>
      <c r="X170" s="159" t="s">
        <v>583</v>
      </c>
      <c r="Y170" s="149"/>
      <c r="Z170" s="149"/>
      <c r="AA170" s="149"/>
      <c r="AB170" s="149"/>
      <c r="AC170" s="149"/>
      <c r="AD170" s="149"/>
      <c r="AE170" s="149"/>
      <c r="AF170" s="149"/>
      <c r="AG170" s="149" t="s">
        <v>591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6"/>
      <c r="B171" s="157"/>
      <c r="C171" s="251"/>
      <c r="D171" s="252"/>
      <c r="E171" s="252"/>
      <c r="F171" s="252"/>
      <c r="G171" s="252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162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70">
        <v>78</v>
      </c>
      <c r="B172" s="171" t="s">
        <v>581</v>
      </c>
      <c r="C172" s="179" t="s">
        <v>685</v>
      </c>
      <c r="D172" s="172" t="s">
        <v>165</v>
      </c>
      <c r="E172" s="173">
        <v>1</v>
      </c>
      <c r="F172" s="174"/>
      <c r="G172" s="175">
        <f>ROUND(E172*F172,2)</f>
        <v>0</v>
      </c>
      <c r="H172" s="174"/>
      <c r="I172" s="175">
        <f>ROUND(E172*H172,2)</f>
        <v>0</v>
      </c>
      <c r="J172" s="174"/>
      <c r="K172" s="175">
        <f>ROUND(E172*J172,2)</f>
        <v>0</v>
      </c>
      <c r="L172" s="175">
        <v>21</v>
      </c>
      <c r="M172" s="175">
        <f>G172*(1+L172/100)</f>
        <v>0</v>
      </c>
      <c r="N172" s="173">
        <v>0</v>
      </c>
      <c r="O172" s="173">
        <f>ROUND(E172*N172,2)</f>
        <v>0</v>
      </c>
      <c r="P172" s="173">
        <v>0</v>
      </c>
      <c r="Q172" s="173">
        <f>ROUND(E172*P172,2)</f>
        <v>0</v>
      </c>
      <c r="R172" s="175"/>
      <c r="S172" s="175" t="s">
        <v>222</v>
      </c>
      <c r="T172" s="176" t="s">
        <v>223</v>
      </c>
      <c r="U172" s="159">
        <v>0</v>
      </c>
      <c r="V172" s="159">
        <f>ROUND(E172*U172,2)</f>
        <v>0</v>
      </c>
      <c r="W172" s="159"/>
      <c r="X172" s="159" t="s">
        <v>583</v>
      </c>
      <c r="Y172" s="149"/>
      <c r="Z172" s="149"/>
      <c r="AA172" s="149"/>
      <c r="AB172" s="149"/>
      <c r="AC172" s="149"/>
      <c r="AD172" s="149"/>
      <c r="AE172" s="149"/>
      <c r="AF172" s="149"/>
      <c r="AG172" s="149" t="s">
        <v>591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6"/>
      <c r="B173" s="157"/>
      <c r="C173" s="251"/>
      <c r="D173" s="252"/>
      <c r="E173" s="252"/>
      <c r="F173" s="252"/>
      <c r="G173" s="252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162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70">
        <v>79</v>
      </c>
      <c r="B174" s="171" t="s">
        <v>581</v>
      </c>
      <c r="C174" s="179" t="s">
        <v>686</v>
      </c>
      <c r="D174" s="172" t="s">
        <v>165</v>
      </c>
      <c r="E174" s="173">
        <v>2</v>
      </c>
      <c r="F174" s="174"/>
      <c r="G174" s="175">
        <f>ROUND(E174*F174,2)</f>
        <v>0</v>
      </c>
      <c r="H174" s="174"/>
      <c r="I174" s="175">
        <f>ROUND(E174*H174,2)</f>
        <v>0</v>
      </c>
      <c r="J174" s="174"/>
      <c r="K174" s="175">
        <f>ROUND(E174*J174,2)</f>
        <v>0</v>
      </c>
      <c r="L174" s="175">
        <v>21</v>
      </c>
      <c r="M174" s="175">
        <f>G174*(1+L174/100)</f>
        <v>0</v>
      </c>
      <c r="N174" s="173">
        <v>0</v>
      </c>
      <c r="O174" s="173">
        <f>ROUND(E174*N174,2)</f>
        <v>0</v>
      </c>
      <c r="P174" s="173">
        <v>0</v>
      </c>
      <c r="Q174" s="173">
        <f>ROUND(E174*P174,2)</f>
        <v>0</v>
      </c>
      <c r="R174" s="175"/>
      <c r="S174" s="175" t="s">
        <v>222</v>
      </c>
      <c r="T174" s="176" t="s">
        <v>223</v>
      </c>
      <c r="U174" s="159">
        <v>0</v>
      </c>
      <c r="V174" s="159">
        <f>ROUND(E174*U174,2)</f>
        <v>0</v>
      </c>
      <c r="W174" s="159"/>
      <c r="X174" s="159" t="s">
        <v>583</v>
      </c>
      <c r="Y174" s="149"/>
      <c r="Z174" s="149"/>
      <c r="AA174" s="149"/>
      <c r="AB174" s="149"/>
      <c r="AC174" s="149"/>
      <c r="AD174" s="149"/>
      <c r="AE174" s="149"/>
      <c r="AF174" s="149"/>
      <c r="AG174" s="149" t="s">
        <v>591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6"/>
      <c r="B175" s="157"/>
      <c r="C175" s="251"/>
      <c r="D175" s="252"/>
      <c r="E175" s="252"/>
      <c r="F175" s="252"/>
      <c r="G175" s="252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162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70">
        <v>80</v>
      </c>
      <c r="B176" s="171" t="s">
        <v>581</v>
      </c>
      <c r="C176" s="179" t="s">
        <v>687</v>
      </c>
      <c r="D176" s="172" t="s">
        <v>165</v>
      </c>
      <c r="E176" s="173">
        <v>1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3">
        <v>0</v>
      </c>
      <c r="O176" s="173">
        <f>ROUND(E176*N176,2)</f>
        <v>0</v>
      </c>
      <c r="P176" s="173">
        <v>0</v>
      </c>
      <c r="Q176" s="173">
        <f>ROUND(E176*P176,2)</f>
        <v>0</v>
      </c>
      <c r="R176" s="175"/>
      <c r="S176" s="175" t="s">
        <v>222</v>
      </c>
      <c r="T176" s="176" t="s">
        <v>223</v>
      </c>
      <c r="U176" s="159">
        <v>0</v>
      </c>
      <c r="V176" s="159">
        <f>ROUND(E176*U176,2)</f>
        <v>0</v>
      </c>
      <c r="W176" s="159"/>
      <c r="X176" s="159" t="s">
        <v>583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591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56"/>
      <c r="B177" s="157"/>
      <c r="C177" s="251"/>
      <c r="D177" s="252"/>
      <c r="E177" s="252"/>
      <c r="F177" s="252"/>
      <c r="G177" s="252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162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70">
        <v>81</v>
      </c>
      <c r="B178" s="171" t="s">
        <v>581</v>
      </c>
      <c r="C178" s="179" t="s">
        <v>688</v>
      </c>
      <c r="D178" s="172" t="s">
        <v>165</v>
      </c>
      <c r="E178" s="173">
        <v>2</v>
      </c>
      <c r="F178" s="174"/>
      <c r="G178" s="175">
        <f>ROUND(E178*F178,2)</f>
        <v>0</v>
      </c>
      <c r="H178" s="174"/>
      <c r="I178" s="175">
        <f>ROUND(E178*H178,2)</f>
        <v>0</v>
      </c>
      <c r="J178" s="174"/>
      <c r="K178" s="175">
        <f>ROUND(E178*J178,2)</f>
        <v>0</v>
      </c>
      <c r="L178" s="175">
        <v>21</v>
      </c>
      <c r="M178" s="175">
        <f>G178*(1+L178/100)</f>
        <v>0</v>
      </c>
      <c r="N178" s="173">
        <v>0</v>
      </c>
      <c r="O178" s="173">
        <f>ROUND(E178*N178,2)</f>
        <v>0</v>
      </c>
      <c r="P178" s="173">
        <v>0</v>
      </c>
      <c r="Q178" s="173">
        <f>ROUND(E178*P178,2)</f>
        <v>0</v>
      </c>
      <c r="R178" s="175"/>
      <c r="S178" s="175" t="s">
        <v>222</v>
      </c>
      <c r="T178" s="176" t="s">
        <v>223</v>
      </c>
      <c r="U178" s="159">
        <v>0</v>
      </c>
      <c r="V178" s="159">
        <f>ROUND(E178*U178,2)</f>
        <v>0</v>
      </c>
      <c r="W178" s="159"/>
      <c r="X178" s="159" t="s">
        <v>583</v>
      </c>
      <c r="Y178" s="149"/>
      <c r="Z178" s="149"/>
      <c r="AA178" s="149"/>
      <c r="AB178" s="149"/>
      <c r="AC178" s="149"/>
      <c r="AD178" s="149"/>
      <c r="AE178" s="149"/>
      <c r="AF178" s="149"/>
      <c r="AG178" s="149" t="s">
        <v>591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6"/>
      <c r="B179" s="157"/>
      <c r="C179" s="251"/>
      <c r="D179" s="252"/>
      <c r="E179" s="252"/>
      <c r="F179" s="252"/>
      <c r="G179" s="252"/>
      <c r="H179" s="159"/>
      <c r="I179" s="159"/>
      <c r="J179" s="159"/>
      <c r="K179" s="159"/>
      <c r="L179" s="159"/>
      <c r="M179" s="159"/>
      <c r="N179" s="158"/>
      <c r="O179" s="158"/>
      <c r="P179" s="158"/>
      <c r="Q179" s="158"/>
      <c r="R179" s="159"/>
      <c r="S179" s="159"/>
      <c r="T179" s="159"/>
      <c r="U179" s="159"/>
      <c r="V179" s="159"/>
      <c r="W179" s="159"/>
      <c r="X179" s="15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162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70">
        <v>82</v>
      </c>
      <c r="B180" s="171" t="s">
        <v>689</v>
      </c>
      <c r="C180" s="179" t="s">
        <v>690</v>
      </c>
      <c r="D180" s="172" t="s">
        <v>165</v>
      </c>
      <c r="E180" s="173">
        <v>45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21</v>
      </c>
      <c r="M180" s="175">
        <f>G180*(1+L180/100)</f>
        <v>0</v>
      </c>
      <c r="N180" s="173">
        <v>0</v>
      </c>
      <c r="O180" s="173">
        <f>ROUND(E180*N180,2)</f>
        <v>0</v>
      </c>
      <c r="P180" s="173">
        <v>0</v>
      </c>
      <c r="Q180" s="173">
        <f>ROUND(E180*P180,2)</f>
        <v>0</v>
      </c>
      <c r="R180" s="175"/>
      <c r="S180" s="175" t="s">
        <v>222</v>
      </c>
      <c r="T180" s="176" t="s">
        <v>223</v>
      </c>
      <c r="U180" s="159">
        <v>0</v>
      </c>
      <c r="V180" s="159">
        <f>ROUND(E180*U180,2)</f>
        <v>0</v>
      </c>
      <c r="W180" s="159"/>
      <c r="X180" s="159" t="s">
        <v>156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657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6"/>
      <c r="B181" s="157"/>
      <c r="C181" s="251"/>
      <c r="D181" s="252"/>
      <c r="E181" s="252"/>
      <c r="F181" s="252"/>
      <c r="G181" s="252"/>
      <c r="H181" s="159"/>
      <c r="I181" s="159"/>
      <c r="J181" s="159"/>
      <c r="K181" s="159"/>
      <c r="L181" s="159"/>
      <c r="M181" s="159"/>
      <c r="N181" s="158"/>
      <c r="O181" s="158"/>
      <c r="P181" s="158"/>
      <c r="Q181" s="158"/>
      <c r="R181" s="159"/>
      <c r="S181" s="159"/>
      <c r="T181" s="159"/>
      <c r="U181" s="159"/>
      <c r="V181" s="159"/>
      <c r="W181" s="159"/>
      <c r="X181" s="15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162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x14ac:dyDescent="0.2">
      <c r="A182" s="3"/>
      <c r="B182" s="4"/>
      <c r="C182" s="181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AE182">
        <v>15</v>
      </c>
      <c r="AF182">
        <v>21</v>
      </c>
      <c r="AG182" t="s">
        <v>136</v>
      </c>
    </row>
    <row r="183" spans="1:60" x14ac:dyDescent="0.2">
      <c r="A183" s="152"/>
      <c r="B183" s="153" t="s">
        <v>29</v>
      </c>
      <c r="C183" s="182"/>
      <c r="D183" s="154"/>
      <c r="E183" s="155"/>
      <c r="F183" s="155"/>
      <c r="G183" s="169">
        <f>G8+G51+G72+G111+G126+G167</f>
        <v>0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AE183">
        <f>SUMIF(L7:L181,AE182,G7:G181)</f>
        <v>0</v>
      </c>
      <c r="AF183">
        <f>SUMIF(L7:L181,AF182,G7:G181)</f>
        <v>0</v>
      </c>
      <c r="AG183" t="s">
        <v>577</v>
      </c>
    </row>
    <row r="184" spans="1:60" x14ac:dyDescent="0.2">
      <c r="C184" s="183"/>
      <c r="D184" s="10"/>
      <c r="AG184" t="s">
        <v>580</v>
      </c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aY7v+TZvFXU12QAb5boDda2hidYiE+UUBEtxz+ehLfTqA/z+/cPAEYto3KSgiSOqbzz8k5YxJEaR+8imYJLgQ==" saltValue="k0KK7MSa5ob9UO+c+liNqw==" spinCount="100000" sheet="1" objects="1" scenarios="1"/>
  <mergeCells count="86">
    <mergeCell ref="C179:G179"/>
    <mergeCell ref="C181:G181"/>
    <mergeCell ref="C166:G166"/>
    <mergeCell ref="C169:G169"/>
    <mergeCell ref="C171:G171"/>
    <mergeCell ref="C173:G173"/>
    <mergeCell ref="C175:G175"/>
    <mergeCell ref="C177:G177"/>
    <mergeCell ref="C164:G164"/>
    <mergeCell ref="C142:G142"/>
    <mergeCell ref="C144:G144"/>
    <mergeCell ref="C146:G146"/>
    <mergeCell ref="C148:G148"/>
    <mergeCell ref="C150:G150"/>
    <mergeCell ref="C152:G152"/>
    <mergeCell ref="C154:G154"/>
    <mergeCell ref="C156:G156"/>
    <mergeCell ref="C158:G158"/>
    <mergeCell ref="C160:G160"/>
    <mergeCell ref="C162:G162"/>
    <mergeCell ref="C140:G140"/>
    <mergeCell ref="C117:G117"/>
    <mergeCell ref="C119:G119"/>
    <mergeCell ref="C121:G121"/>
    <mergeCell ref="C123:G123"/>
    <mergeCell ref="C125:G125"/>
    <mergeCell ref="C128:G128"/>
    <mergeCell ref="C130:G130"/>
    <mergeCell ref="C132:G132"/>
    <mergeCell ref="C134:G134"/>
    <mergeCell ref="C136:G136"/>
    <mergeCell ref="C138:G138"/>
    <mergeCell ref="C115:G115"/>
    <mergeCell ref="C92:G92"/>
    <mergeCell ref="C94:G94"/>
    <mergeCell ref="C96:G96"/>
    <mergeCell ref="C98:G98"/>
    <mergeCell ref="C100:G100"/>
    <mergeCell ref="C102:G102"/>
    <mergeCell ref="C104:G104"/>
    <mergeCell ref="C106:G106"/>
    <mergeCell ref="C108:G108"/>
    <mergeCell ref="C110:G110"/>
    <mergeCell ref="C113:G113"/>
    <mergeCell ref="C90:G90"/>
    <mergeCell ref="C66:G66"/>
    <mergeCell ref="C69:G69"/>
    <mergeCell ref="C71:G71"/>
    <mergeCell ref="C74:G74"/>
    <mergeCell ref="C76:G76"/>
    <mergeCell ref="C78:G78"/>
    <mergeCell ref="C80:G80"/>
    <mergeCell ref="C82:G82"/>
    <mergeCell ref="C84:G84"/>
    <mergeCell ref="C86:G86"/>
    <mergeCell ref="C88:G88"/>
    <mergeCell ref="C64:G64"/>
    <mergeCell ref="C38:G38"/>
    <mergeCell ref="C40:G40"/>
    <mergeCell ref="C42:G42"/>
    <mergeCell ref="C44:G44"/>
    <mergeCell ref="C46:G46"/>
    <mergeCell ref="C48:G48"/>
    <mergeCell ref="C50:G50"/>
    <mergeCell ref="C54:G54"/>
    <mergeCell ref="C57:G57"/>
    <mergeCell ref="C60:G60"/>
    <mergeCell ref="C62:G62"/>
    <mergeCell ref="C36:G36"/>
    <mergeCell ref="C14:G14"/>
    <mergeCell ref="C16:G16"/>
    <mergeCell ref="C18:G18"/>
    <mergeCell ref="C20:G20"/>
    <mergeCell ref="C22:G22"/>
    <mergeCell ref="C24:G24"/>
    <mergeCell ref="C26:G26"/>
    <mergeCell ref="C28:G28"/>
    <mergeCell ref="C30:G30"/>
    <mergeCell ref="C32:G32"/>
    <mergeCell ref="C34:G34"/>
    <mergeCell ref="C12:G1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oadresa</vt:lpstr>
      <vt:lpstr>Stavba!Objednatel</vt:lpstr>
      <vt:lpstr>Stavba!Objekt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Běťák</dc:creator>
  <cp:lastModifiedBy>Braunerová Dagmar, Ing.</cp:lastModifiedBy>
  <cp:lastPrinted>2019-03-19T12:27:02Z</cp:lastPrinted>
  <dcterms:created xsi:type="dcterms:W3CDTF">2009-04-08T07:15:50Z</dcterms:created>
  <dcterms:modified xsi:type="dcterms:W3CDTF">2022-05-18T17:11:03Z</dcterms:modified>
</cp:coreProperties>
</file>