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_braun\AppData\Local\Microsoft\Windows\INetCache\Content.Outlook\CVBN1KDE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0 Pol" sheetId="12" r:id="rId4"/>
    <sheet name="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 Pol'!$1:$7</definedName>
    <definedName name="_xlnm.Print_Titles" localSheetId="4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 Pol'!$A$1:$X$30</definedName>
    <definedName name="_xlnm.Print_Area" localSheetId="4">'1 1 Pol'!$A$1:$X$512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H43" i="1" s="1"/>
  <c r="I43" i="1" s="1"/>
  <c r="F43" i="1"/>
  <c r="G42" i="1"/>
  <c r="H42" i="1" s="1"/>
  <c r="I42" i="1" s="1"/>
  <c r="F42" i="1"/>
  <c r="G41" i="1"/>
  <c r="H41" i="1" s="1"/>
  <c r="I41" i="1" s="1"/>
  <c r="F41" i="1"/>
  <c r="G39" i="1"/>
  <c r="G44" i="1" s="1"/>
  <c r="G25" i="1" s="1"/>
  <c r="A25" i="1" s="1"/>
  <c r="F39" i="1"/>
  <c r="G511" i="13"/>
  <c r="BA88" i="13"/>
  <c r="K8" i="13"/>
  <c r="O8" i="13"/>
  <c r="Q8" i="13"/>
  <c r="G9" i="13"/>
  <c r="G8" i="13" s="1"/>
  <c r="I9" i="13"/>
  <c r="I8" i="13" s="1"/>
  <c r="K9" i="13"/>
  <c r="M9" i="13"/>
  <c r="O9" i="13"/>
  <c r="Q9" i="13"/>
  <c r="V9" i="13"/>
  <c r="G12" i="13"/>
  <c r="AF511" i="13" s="1"/>
  <c r="I12" i="13"/>
  <c r="K12" i="13"/>
  <c r="M12" i="13"/>
  <c r="O12" i="13"/>
  <c r="Q12" i="13"/>
  <c r="V12" i="13"/>
  <c r="V8" i="13" s="1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0" i="13"/>
  <c r="Q20" i="13"/>
  <c r="V20" i="13"/>
  <c r="G21" i="13"/>
  <c r="M21" i="13" s="1"/>
  <c r="M20" i="13" s="1"/>
  <c r="I21" i="13"/>
  <c r="I20" i="13" s="1"/>
  <c r="K21" i="13"/>
  <c r="K20" i="13" s="1"/>
  <c r="O21" i="13"/>
  <c r="O20" i="13" s="1"/>
  <c r="Q21" i="13"/>
  <c r="V21" i="13"/>
  <c r="I26" i="13"/>
  <c r="O26" i="13"/>
  <c r="G27" i="13"/>
  <c r="G26" i="13" s="1"/>
  <c r="I27" i="13"/>
  <c r="K27" i="13"/>
  <c r="K26" i="13" s="1"/>
  <c r="M27" i="13"/>
  <c r="O27" i="13"/>
  <c r="Q27" i="13"/>
  <c r="V27" i="13"/>
  <c r="V26" i="13" s="1"/>
  <c r="G31" i="13"/>
  <c r="I31" i="13"/>
  <c r="K31" i="13"/>
  <c r="M31" i="13"/>
  <c r="O31" i="13"/>
  <c r="Q31" i="13"/>
  <c r="Q26" i="13" s="1"/>
  <c r="V31" i="13"/>
  <c r="G37" i="13"/>
  <c r="M37" i="13" s="1"/>
  <c r="I37" i="13"/>
  <c r="K37" i="13"/>
  <c r="O37" i="13"/>
  <c r="Q37" i="13"/>
  <c r="V37" i="13"/>
  <c r="G41" i="13"/>
  <c r="M41" i="13" s="1"/>
  <c r="I41" i="13"/>
  <c r="K41" i="13"/>
  <c r="O41" i="13"/>
  <c r="Q41" i="13"/>
  <c r="V41" i="13"/>
  <c r="K45" i="13"/>
  <c r="O45" i="13"/>
  <c r="Q45" i="13"/>
  <c r="G46" i="13"/>
  <c r="G45" i="13" s="1"/>
  <c r="I46" i="13"/>
  <c r="I45" i="13" s="1"/>
  <c r="K46" i="13"/>
  <c r="M46" i="13"/>
  <c r="M45" i="13" s="1"/>
  <c r="O46" i="13"/>
  <c r="Q46" i="13"/>
  <c r="V46" i="13"/>
  <c r="G50" i="13"/>
  <c r="I50" i="13"/>
  <c r="K50" i="13"/>
  <c r="M50" i="13"/>
  <c r="O50" i="13"/>
  <c r="Q50" i="13"/>
  <c r="V50" i="13"/>
  <c r="V45" i="13" s="1"/>
  <c r="K54" i="13"/>
  <c r="Q54" i="13"/>
  <c r="G55" i="13"/>
  <c r="M55" i="13" s="1"/>
  <c r="M54" i="13" s="1"/>
  <c r="I55" i="13"/>
  <c r="I54" i="13" s="1"/>
  <c r="K55" i="13"/>
  <c r="O55" i="13"/>
  <c r="O54" i="13" s="1"/>
  <c r="Q55" i="13"/>
  <c r="V55" i="13"/>
  <c r="V54" i="13" s="1"/>
  <c r="V57" i="13"/>
  <c r="G58" i="13"/>
  <c r="I58" i="13"/>
  <c r="I57" i="13" s="1"/>
  <c r="K58" i="13"/>
  <c r="K57" i="13" s="1"/>
  <c r="M58" i="13"/>
  <c r="O58" i="13"/>
  <c r="O57" i="13" s="1"/>
  <c r="Q58" i="13"/>
  <c r="V58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2" i="13"/>
  <c r="G57" i="13" s="1"/>
  <c r="I72" i="13"/>
  <c r="K72" i="13"/>
  <c r="O72" i="13"/>
  <c r="Q72" i="13"/>
  <c r="V72" i="13"/>
  <c r="G75" i="13"/>
  <c r="M75" i="13" s="1"/>
  <c r="I75" i="13"/>
  <c r="K75" i="13"/>
  <c r="O75" i="13"/>
  <c r="Q75" i="13"/>
  <c r="Q57" i="13" s="1"/>
  <c r="V75" i="13"/>
  <c r="G79" i="13"/>
  <c r="M79" i="13" s="1"/>
  <c r="I79" i="13"/>
  <c r="K79" i="13"/>
  <c r="O79" i="13"/>
  <c r="Q79" i="13"/>
  <c r="V79" i="13"/>
  <c r="G83" i="13"/>
  <c r="I83" i="13"/>
  <c r="K83" i="13"/>
  <c r="M83" i="13"/>
  <c r="O83" i="13"/>
  <c r="Q83" i="13"/>
  <c r="V83" i="13"/>
  <c r="G86" i="13"/>
  <c r="K86" i="13"/>
  <c r="O86" i="13"/>
  <c r="V86" i="13"/>
  <c r="G87" i="13"/>
  <c r="M87" i="13" s="1"/>
  <c r="M86" i="13" s="1"/>
  <c r="I87" i="13"/>
  <c r="I86" i="13" s="1"/>
  <c r="K87" i="13"/>
  <c r="O87" i="13"/>
  <c r="Q87" i="13"/>
  <c r="Q86" i="13" s="1"/>
  <c r="V87" i="13"/>
  <c r="G91" i="13"/>
  <c r="I91" i="13"/>
  <c r="K91" i="13"/>
  <c r="M91" i="13"/>
  <c r="O91" i="13"/>
  <c r="Q91" i="13"/>
  <c r="Q90" i="13" s="1"/>
  <c r="V91" i="13"/>
  <c r="V90" i="13" s="1"/>
  <c r="G93" i="13"/>
  <c r="I93" i="13"/>
  <c r="K93" i="13"/>
  <c r="K90" i="13" s="1"/>
  <c r="M93" i="13"/>
  <c r="O93" i="13"/>
  <c r="O90" i="13" s="1"/>
  <c r="Q93" i="13"/>
  <c r="V93" i="13"/>
  <c r="G98" i="13"/>
  <c r="I98" i="13"/>
  <c r="K98" i="13"/>
  <c r="M98" i="13"/>
  <c r="O98" i="13"/>
  <c r="Q98" i="13"/>
  <c r="V98" i="13"/>
  <c r="G101" i="13"/>
  <c r="I101" i="13"/>
  <c r="K101" i="13"/>
  <c r="M101" i="13"/>
  <c r="O101" i="13"/>
  <c r="Q101" i="13"/>
  <c r="V101" i="13"/>
  <c r="G104" i="13"/>
  <c r="I104" i="13"/>
  <c r="K104" i="13"/>
  <c r="M104" i="13"/>
  <c r="O104" i="13"/>
  <c r="Q104" i="13"/>
  <c r="V104" i="13"/>
  <c r="G107" i="13"/>
  <c r="M107" i="13" s="1"/>
  <c r="I107" i="13"/>
  <c r="K107" i="13"/>
  <c r="O107" i="13"/>
  <c r="Q107" i="13"/>
  <c r="V107" i="13"/>
  <c r="G111" i="13"/>
  <c r="M111" i="13" s="1"/>
  <c r="I111" i="13"/>
  <c r="K111" i="13"/>
  <c r="O111" i="13"/>
  <c r="Q111" i="13"/>
  <c r="V111" i="13"/>
  <c r="G116" i="13"/>
  <c r="M116" i="13" s="1"/>
  <c r="I116" i="13"/>
  <c r="K116" i="13"/>
  <c r="O116" i="13"/>
  <c r="Q116" i="13"/>
  <c r="V116" i="13"/>
  <c r="G121" i="13"/>
  <c r="I121" i="13"/>
  <c r="K121" i="13"/>
  <c r="M121" i="13"/>
  <c r="O121" i="13"/>
  <c r="Q121" i="13"/>
  <c r="V121" i="13"/>
  <c r="G125" i="13"/>
  <c r="I125" i="13"/>
  <c r="K125" i="13"/>
  <c r="M125" i="13"/>
  <c r="O125" i="13"/>
  <c r="Q125" i="13"/>
  <c r="V125" i="13"/>
  <c r="G131" i="13"/>
  <c r="M131" i="13" s="1"/>
  <c r="I131" i="13"/>
  <c r="K131" i="13"/>
  <c r="O131" i="13"/>
  <c r="Q131" i="13"/>
  <c r="V131" i="13"/>
  <c r="G137" i="13"/>
  <c r="M137" i="13" s="1"/>
  <c r="I137" i="13"/>
  <c r="I90" i="13" s="1"/>
  <c r="K137" i="13"/>
  <c r="O137" i="13"/>
  <c r="Q137" i="13"/>
  <c r="V137" i="13"/>
  <c r="G141" i="13"/>
  <c r="I141" i="13"/>
  <c r="I140" i="13" s="1"/>
  <c r="K141" i="13"/>
  <c r="K140" i="13" s="1"/>
  <c r="M141" i="13"/>
  <c r="O141" i="13"/>
  <c r="O140" i="13" s="1"/>
  <c r="Q141" i="13"/>
  <c r="V141" i="13"/>
  <c r="G143" i="13"/>
  <c r="I143" i="13"/>
  <c r="K143" i="13"/>
  <c r="M143" i="13"/>
  <c r="O143" i="13"/>
  <c r="Q143" i="13"/>
  <c r="V143" i="13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Q147" i="13"/>
  <c r="V147" i="13"/>
  <c r="G149" i="13"/>
  <c r="G140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Q140" i="13" s="1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7" i="13"/>
  <c r="I157" i="13"/>
  <c r="K157" i="13"/>
  <c r="M157" i="13"/>
  <c r="O157" i="13"/>
  <c r="Q157" i="13"/>
  <c r="V157" i="13"/>
  <c r="G161" i="13"/>
  <c r="M161" i="13" s="1"/>
  <c r="I161" i="13"/>
  <c r="K161" i="13"/>
  <c r="O161" i="13"/>
  <c r="Q161" i="13"/>
  <c r="V161" i="13"/>
  <c r="G167" i="13"/>
  <c r="M167" i="13" s="1"/>
  <c r="I167" i="13"/>
  <c r="K167" i="13"/>
  <c r="O167" i="13"/>
  <c r="Q167" i="13"/>
  <c r="V167" i="13"/>
  <c r="G172" i="13"/>
  <c r="I172" i="13"/>
  <c r="K172" i="13"/>
  <c r="M172" i="13"/>
  <c r="O172" i="13"/>
  <c r="Q172" i="13"/>
  <c r="V172" i="13"/>
  <c r="V140" i="13" s="1"/>
  <c r="G175" i="13"/>
  <c r="I175" i="13"/>
  <c r="K175" i="13"/>
  <c r="M175" i="13"/>
  <c r="O175" i="13"/>
  <c r="Q175" i="13"/>
  <c r="V175" i="13"/>
  <c r="G178" i="13"/>
  <c r="I178" i="13"/>
  <c r="K178" i="13"/>
  <c r="M178" i="13"/>
  <c r="O178" i="13"/>
  <c r="Q178" i="13"/>
  <c r="V178" i="13"/>
  <c r="G181" i="13"/>
  <c r="I181" i="13"/>
  <c r="K181" i="13"/>
  <c r="M181" i="13"/>
  <c r="O181" i="13"/>
  <c r="Q181" i="13"/>
  <c r="V181" i="13"/>
  <c r="G183" i="13"/>
  <c r="I183" i="13"/>
  <c r="K183" i="13"/>
  <c r="M183" i="13"/>
  <c r="O183" i="13"/>
  <c r="Q183" i="13"/>
  <c r="V183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1" i="13"/>
  <c r="I191" i="13"/>
  <c r="K191" i="13"/>
  <c r="M191" i="13"/>
  <c r="O191" i="13"/>
  <c r="Q191" i="13"/>
  <c r="V191" i="13"/>
  <c r="G197" i="13"/>
  <c r="I197" i="13"/>
  <c r="K197" i="13"/>
  <c r="M197" i="13"/>
  <c r="O197" i="13"/>
  <c r="Q197" i="13"/>
  <c r="V197" i="13"/>
  <c r="G203" i="13"/>
  <c r="I203" i="13"/>
  <c r="K203" i="13"/>
  <c r="M203" i="13"/>
  <c r="O203" i="13"/>
  <c r="Q203" i="13"/>
  <c r="V203" i="13"/>
  <c r="G209" i="13"/>
  <c r="M209" i="13" s="1"/>
  <c r="I209" i="13"/>
  <c r="K209" i="13"/>
  <c r="O209" i="13"/>
  <c r="Q209" i="13"/>
  <c r="V209" i="13"/>
  <c r="G215" i="13"/>
  <c r="M215" i="13" s="1"/>
  <c r="I215" i="13"/>
  <c r="K215" i="13"/>
  <c r="O215" i="13"/>
  <c r="Q215" i="13"/>
  <c r="V215" i="13"/>
  <c r="G222" i="13"/>
  <c r="I222" i="13"/>
  <c r="K222" i="13"/>
  <c r="M222" i="13"/>
  <c r="O222" i="13"/>
  <c r="Q222" i="13"/>
  <c r="V222" i="13"/>
  <c r="G225" i="13"/>
  <c r="I225" i="13"/>
  <c r="K225" i="13"/>
  <c r="M225" i="13"/>
  <c r="O225" i="13"/>
  <c r="Q225" i="13"/>
  <c r="V225" i="13"/>
  <c r="G228" i="13"/>
  <c r="I228" i="13"/>
  <c r="K228" i="13"/>
  <c r="M228" i="13"/>
  <c r="O228" i="13"/>
  <c r="Q228" i="13"/>
  <c r="V228" i="13"/>
  <c r="G234" i="13"/>
  <c r="I234" i="13"/>
  <c r="K234" i="13"/>
  <c r="M234" i="13"/>
  <c r="O234" i="13"/>
  <c r="Q234" i="13"/>
  <c r="V234" i="13"/>
  <c r="G241" i="13"/>
  <c r="I241" i="13"/>
  <c r="K241" i="13"/>
  <c r="M241" i="13"/>
  <c r="O241" i="13"/>
  <c r="Q241" i="13"/>
  <c r="V241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49" i="13"/>
  <c r="I249" i="13"/>
  <c r="K249" i="13"/>
  <c r="M249" i="13"/>
  <c r="O249" i="13"/>
  <c r="Q249" i="13"/>
  <c r="V249" i="13"/>
  <c r="G253" i="13"/>
  <c r="I253" i="13"/>
  <c r="K253" i="13"/>
  <c r="M253" i="13"/>
  <c r="O253" i="13"/>
  <c r="Q253" i="13"/>
  <c r="V253" i="13"/>
  <c r="G256" i="13"/>
  <c r="I256" i="13"/>
  <c r="K256" i="13"/>
  <c r="M256" i="13"/>
  <c r="O256" i="13"/>
  <c r="Q256" i="13"/>
  <c r="V256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3" i="13"/>
  <c r="I263" i="13"/>
  <c r="K263" i="13"/>
  <c r="M263" i="13"/>
  <c r="O263" i="13"/>
  <c r="Q263" i="13"/>
  <c r="V263" i="13"/>
  <c r="G266" i="13"/>
  <c r="I266" i="13"/>
  <c r="K266" i="13"/>
  <c r="M266" i="13"/>
  <c r="O266" i="13"/>
  <c r="Q266" i="13"/>
  <c r="V266" i="13"/>
  <c r="G272" i="13"/>
  <c r="I272" i="13"/>
  <c r="K272" i="13"/>
  <c r="M272" i="13"/>
  <c r="O272" i="13"/>
  <c r="Q272" i="13"/>
  <c r="V272" i="13"/>
  <c r="G276" i="13"/>
  <c r="I276" i="13"/>
  <c r="I275" i="13" s="1"/>
  <c r="K276" i="13"/>
  <c r="K275" i="13" s="1"/>
  <c r="M276" i="13"/>
  <c r="O276" i="13"/>
  <c r="O275" i="13" s="1"/>
  <c r="Q276" i="13"/>
  <c r="Q275" i="13" s="1"/>
  <c r="V276" i="13"/>
  <c r="G278" i="13"/>
  <c r="M278" i="13" s="1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3" i="13"/>
  <c r="M283" i="13" s="1"/>
  <c r="I283" i="13"/>
  <c r="K283" i="13"/>
  <c r="O283" i="13"/>
  <c r="Q283" i="13"/>
  <c r="V283" i="13"/>
  <c r="G286" i="13"/>
  <c r="I286" i="13"/>
  <c r="K286" i="13"/>
  <c r="M286" i="13"/>
  <c r="O286" i="13"/>
  <c r="Q286" i="13"/>
  <c r="V286" i="13"/>
  <c r="G289" i="13"/>
  <c r="I289" i="13"/>
  <c r="K289" i="13"/>
  <c r="M289" i="13"/>
  <c r="O289" i="13"/>
  <c r="Q289" i="13"/>
  <c r="V289" i="13"/>
  <c r="G292" i="13"/>
  <c r="M292" i="13" s="1"/>
  <c r="I292" i="13"/>
  <c r="K292" i="13"/>
  <c r="O292" i="13"/>
  <c r="Q292" i="13"/>
  <c r="V292" i="13"/>
  <c r="G296" i="13"/>
  <c r="M296" i="13" s="1"/>
  <c r="I296" i="13"/>
  <c r="K296" i="13"/>
  <c r="O296" i="13"/>
  <c r="Q296" i="13"/>
  <c r="V296" i="13"/>
  <c r="G300" i="13"/>
  <c r="I300" i="13"/>
  <c r="K300" i="13"/>
  <c r="M300" i="13"/>
  <c r="O300" i="13"/>
  <c r="Q300" i="13"/>
  <c r="V300" i="13"/>
  <c r="V275" i="13" s="1"/>
  <c r="G304" i="13"/>
  <c r="I304" i="13"/>
  <c r="K304" i="13"/>
  <c r="M304" i="13"/>
  <c r="O304" i="13"/>
  <c r="Q304" i="13"/>
  <c r="V304" i="13"/>
  <c r="G307" i="13"/>
  <c r="I307" i="13"/>
  <c r="K307" i="13"/>
  <c r="M307" i="13"/>
  <c r="O307" i="13"/>
  <c r="Q307" i="13"/>
  <c r="V307" i="13"/>
  <c r="G310" i="13"/>
  <c r="I310" i="13"/>
  <c r="K310" i="13"/>
  <c r="M310" i="13"/>
  <c r="O310" i="13"/>
  <c r="Q310" i="13"/>
  <c r="V310" i="13"/>
  <c r="G314" i="13"/>
  <c r="I314" i="13"/>
  <c r="K314" i="13"/>
  <c r="M314" i="13"/>
  <c r="O314" i="13"/>
  <c r="Q314" i="13"/>
  <c r="V314" i="13"/>
  <c r="G318" i="13"/>
  <c r="M318" i="13" s="1"/>
  <c r="I318" i="13"/>
  <c r="K318" i="13"/>
  <c r="O318" i="13"/>
  <c r="Q318" i="13"/>
  <c r="V318" i="13"/>
  <c r="G321" i="13"/>
  <c r="M321" i="13" s="1"/>
  <c r="I321" i="13"/>
  <c r="K321" i="13"/>
  <c r="O321" i="13"/>
  <c r="Q321" i="13"/>
  <c r="V321" i="13"/>
  <c r="G325" i="13"/>
  <c r="M325" i="13" s="1"/>
  <c r="I325" i="13"/>
  <c r="K325" i="13"/>
  <c r="O325" i="13"/>
  <c r="Q325" i="13"/>
  <c r="V325" i="13"/>
  <c r="G329" i="13"/>
  <c r="I329" i="13"/>
  <c r="K329" i="13"/>
  <c r="M329" i="13"/>
  <c r="O329" i="13"/>
  <c r="Q329" i="13"/>
  <c r="V329" i="13"/>
  <c r="G333" i="13"/>
  <c r="I333" i="13"/>
  <c r="K333" i="13"/>
  <c r="M333" i="13"/>
  <c r="O333" i="13"/>
  <c r="Q333" i="13"/>
  <c r="V333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5" i="13"/>
  <c r="I345" i="13"/>
  <c r="K345" i="13"/>
  <c r="M345" i="13"/>
  <c r="O345" i="13"/>
  <c r="Q345" i="13"/>
  <c r="V345" i="13"/>
  <c r="G349" i="13"/>
  <c r="I349" i="13"/>
  <c r="K349" i="13"/>
  <c r="M349" i="13"/>
  <c r="O349" i="13"/>
  <c r="Q349" i="13"/>
  <c r="V349" i="13"/>
  <c r="G353" i="13"/>
  <c r="I353" i="13"/>
  <c r="K353" i="13"/>
  <c r="M353" i="13"/>
  <c r="O353" i="13"/>
  <c r="Q353" i="13"/>
  <c r="V353" i="13"/>
  <c r="G357" i="13"/>
  <c r="I357" i="13"/>
  <c r="K357" i="13"/>
  <c r="M357" i="13"/>
  <c r="O357" i="13"/>
  <c r="Q357" i="13"/>
  <c r="V357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69" i="13"/>
  <c r="M369" i="13" s="1"/>
  <c r="I369" i="13"/>
  <c r="K369" i="13"/>
  <c r="O369" i="13"/>
  <c r="Q369" i="13"/>
  <c r="V369" i="13"/>
  <c r="Q372" i="13"/>
  <c r="G373" i="13"/>
  <c r="I373" i="13"/>
  <c r="I372" i="13" s="1"/>
  <c r="K373" i="13"/>
  <c r="M373" i="13"/>
  <c r="M372" i="13" s="1"/>
  <c r="O373" i="13"/>
  <c r="O372" i="13" s="1"/>
  <c r="Q373" i="13"/>
  <c r="V373" i="13"/>
  <c r="G379" i="13"/>
  <c r="G372" i="13" s="1"/>
  <c r="I379" i="13"/>
  <c r="K379" i="13"/>
  <c r="M379" i="13"/>
  <c r="O379" i="13"/>
  <c r="Q379" i="13"/>
  <c r="V379" i="13"/>
  <c r="V372" i="13" s="1"/>
  <c r="G382" i="13"/>
  <c r="M382" i="13" s="1"/>
  <c r="I382" i="13"/>
  <c r="K382" i="13"/>
  <c r="K372" i="13" s="1"/>
  <c r="O382" i="13"/>
  <c r="Q382" i="13"/>
  <c r="V382" i="13"/>
  <c r="G385" i="13"/>
  <c r="M385" i="13" s="1"/>
  <c r="I385" i="13"/>
  <c r="K385" i="13"/>
  <c r="O385" i="13"/>
  <c r="Q385" i="13"/>
  <c r="V385" i="13"/>
  <c r="G388" i="13"/>
  <c r="I388" i="13"/>
  <c r="K388" i="13"/>
  <c r="M388" i="13"/>
  <c r="O388" i="13"/>
  <c r="Q388" i="13"/>
  <c r="V388" i="13"/>
  <c r="G391" i="13"/>
  <c r="I391" i="13"/>
  <c r="K391" i="13"/>
  <c r="M391" i="13"/>
  <c r="O391" i="13"/>
  <c r="Q391" i="13"/>
  <c r="V391" i="13"/>
  <c r="G394" i="13"/>
  <c r="I394" i="13"/>
  <c r="K394" i="13"/>
  <c r="M394" i="13"/>
  <c r="O394" i="13"/>
  <c r="Q394" i="13"/>
  <c r="V394" i="13"/>
  <c r="G396" i="13"/>
  <c r="I396" i="13"/>
  <c r="K396" i="13"/>
  <c r="M396" i="13"/>
  <c r="O396" i="13"/>
  <c r="Q396" i="13"/>
  <c r="V396" i="13"/>
  <c r="K399" i="13"/>
  <c r="G400" i="13"/>
  <c r="M400" i="13" s="1"/>
  <c r="M399" i="13" s="1"/>
  <c r="I400" i="13"/>
  <c r="I399" i="13" s="1"/>
  <c r="K400" i="13"/>
  <c r="O400" i="13"/>
  <c r="O399" i="13" s="1"/>
  <c r="Q400" i="13"/>
  <c r="V400" i="13"/>
  <c r="V399" i="13" s="1"/>
  <c r="G403" i="13"/>
  <c r="M403" i="13" s="1"/>
  <c r="I403" i="13"/>
  <c r="K403" i="13"/>
  <c r="O403" i="13"/>
  <c r="Q403" i="13"/>
  <c r="Q399" i="13" s="1"/>
  <c r="V403" i="13"/>
  <c r="G406" i="13"/>
  <c r="I406" i="13"/>
  <c r="K406" i="13"/>
  <c r="M406" i="13"/>
  <c r="O406" i="13"/>
  <c r="Q406" i="13"/>
  <c r="V406" i="13"/>
  <c r="G408" i="13"/>
  <c r="I408" i="13"/>
  <c r="K408" i="13"/>
  <c r="M408" i="13"/>
  <c r="O408" i="13"/>
  <c r="Q408" i="13"/>
  <c r="V408" i="13"/>
  <c r="G412" i="13"/>
  <c r="I412" i="13"/>
  <c r="K412" i="13"/>
  <c r="M412" i="13"/>
  <c r="O412" i="13"/>
  <c r="Q412" i="13"/>
  <c r="V412" i="13"/>
  <c r="G416" i="13"/>
  <c r="M416" i="13" s="1"/>
  <c r="I416" i="13"/>
  <c r="K416" i="13"/>
  <c r="O416" i="13"/>
  <c r="Q416" i="13"/>
  <c r="V416" i="13"/>
  <c r="I419" i="13"/>
  <c r="G420" i="13"/>
  <c r="M420" i="13" s="1"/>
  <c r="M419" i="13" s="1"/>
  <c r="I420" i="13"/>
  <c r="K420" i="13"/>
  <c r="O420" i="13"/>
  <c r="Q420" i="13"/>
  <c r="Q419" i="13" s="1"/>
  <c r="V420" i="13"/>
  <c r="V419" i="13" s="1"/>
  <c r="G423" i="13"/>
  <c r="I423" i="13"/>
  <c r="K423" i="13"/>
  <c r="K419" i="13" s="1"/>
  <c r="M423" i="13"/>
  <c r="O423" i="13"/>
  <c r="O419" i="13" s="1"/>
  <c r="Q423" i="13"/>
  <c r="V423" i="13"/>
  <c r="G426" i="13"/>
  <c r="I426" i="13"/>
  <c r="K426" i="13"/>
  <c r="M426" i="13"/>
  <c r="O426" i="13"/>
  <c r="Q426" i="13"/>
  <c r="V426" i="13"/>
  <c r="G429" i="13"/>
  <c r="I429" i="13"/>
  <c r="K429" i="13"/>
  <c r="M429" i="13"/>
  <c r="O429" i="13"/>
  <c r="Q429" i="13"/>
  <c r="V429" i="13"/>
  <c r="G432" i="13"/>
  <c r="M432" i="13" s="1"/>
  <c r="I432" i="13"/>
  <c r="K432" i="13"/>
  <c r="O432" i="13"/>
  <c r="Q432" i="13"/>
  <c r="V432" i="13"/>
  <c r="I434" i="13"/>
  <c r="O434" i="13"/>
  <c r="G435" i="13"/>
  <c r="G434" i="13" s="1"/>
  <c r="I435" i="13"/>
  <c r="K435" i="13"/>
  <c r="O435" i="13"/>
  <c r="Q435" i="13"/>
  <c r="Q434" i="13" s="1"/>
  <c r="V435" i="13"/>
  <c r="V434" i="13" s="1"/>
  <c r="G443" i="13"/>
  <c r="I443" i="13"/>
  <c r="K443" i="13"/>
  <c r="K434" i="13" s="1"/>
  <c r="M443" i="13"/>
  <c r="O443" i="13"/>
  <c r="Q443" i="13"/>
  <c r="V443" i="13"/>
  <c r="G446" i="13"/>
  <c r="I446" i="13"/>
  <c r="K446" i="13"/>
  <c r="M446" i="13"/>
  <c r="O446" i="13"/>
  <c r="Q446" i="13"/>
  <c r="V446" i="13"/>
  <c r="G449" i="13"/>
  <c r="I449" i="13"/>
  <c r="K449" i="13"/>
  <c r="M449" i="13"/>
  <c r="O449" i="13"/>
  <c r="Q449" i="13"/>
  <c r="V449" i="13"/>
  <c r="G452" i="13"/>
  <c r="M452" i="13" s="1"/>
  <c r="I452" i="13"/>
  <c r="K452" i="13"/>
  <c r="O452" i="13"/>
  <c r="Q452" i="13"/>
  <c r="V452" i="13"/>
  <c r="I455" i="13"/>
  <c r="G456" i="13"/>
  <c r="G455" i="13" s="1"/>
  <c r="I456" i="13"/>
  <c r="K456" i="13"/>
  <c r="M456" i="13"/>
  <c r="M455" i="13" s="1"/>
  <c r="O456" i="13"/>
  <c r="Q456" i="13"/>
  <c r="Q455" i="13" s="1"/>
  <c r="V456" i="13"/>
  <c r="V455" i="13" s="1"/>
  <c r="G476" i="13"/>
  <c r="I476" i="13"/>
  <c r="K476" i="13"/>
  <c r="K455" i="13" s="1"/>
  <c r="M476" i="13"/>
  <c r="O476" i="13"/>
  <c r="O455" i="13" s="1"/>
  <c r="Q476" i="13"/>
  <c r="V476" i="13"/>
  <c r="G479" i="13"/>
  <c r="I479" i="13"/>
  <c r="K479" i="13"/>
  <c r="M479" i="13"/>
  <c r="O479" i="13"/>
  <c r="Q479" i="13"/>
  <c r="V479" i="13"/>
  <c r="G482" i="13"/>
  <c r="I482" i="13"/>
  <c r="K482" i="13"/>
  <c r="M482" i="13"/>
  <c r="O482" i="13"/>
  <c r="Q482" i="13"/>
  <c r="V482" i="13"/>
  <c r="G485" i="13"/>
  <c r="M485" i="13" s="1"/>
  <c r="I485" i="13"/>
  <c r="K485" i="13"/>
  <c r="O485" i="13"/>
  <c r="Q485" i="13"/>
  <c r="V485" i="13"/>
  <c r="G488" i="13"/>
  <c r="M488" i="13" s="1"/>
  <c r="I488" i="13"/>
  <c r="K488" i="13"/>
  <c r="O488" i="13"/>
  <c r="Q488" i="13"/>
  <c r="V488" i="13"/>
  <c r="G497" i="13"/>
  <c r="M497" i="13" s="1"/>
  <c r="I497" i="13"/>
  <c r="K497" i="13"/>
  <c r="O497" i="13"/>
  <c r="Q497" i="13"/>
  <c r="V497" i="13"/>
  <c r="G500" i="13"/>
  <c r="I500" i="13"/>
  <c r="K500" i="13"/>
  <c r="M500" i="13"/>
  <c r="O500" i="13"/>
  <c r="Q500" i="13"/>
  <c r="V500" i="13"/>
  <c r="O503" i="13"/>
  <c r="G504" i="13"/>
  <c r="G503" i="13" s="1"/>
  <c r="I504" i="13"/>
  <c r="K504" i="13"/>
  <c r="K503" i="13" s="1"/>
  <c r="M504" i="13"/>
  <c r="M503" i="13" s="1"/>
  <c r="O504" i="13"/>
  <c r="Q504" i="13"/>
  <c r="Q503" i="13" s="1"/>
  <c r="V504" i="13"/>
  <c r="V503" i="13" s="1"/>
  <c r="G506" i="13"/>
  <c r="M506" i="13" s="1"/>
  <c r="I506" i="13"/>
  <c r="I503" i="13" s="1"/>
  <c r="K506" i="13"/>
  <c r="O506" i="13"/>
  <c r="Q506" i="13"/>
  <c r="V506" i="13"/>
  <c r="G508" i="13"/>
  <c r="M508" i="13" s="1"/>
  <c r="I508" i="13"/>
  <c r="K508" i="13"/>
  <c r="O508" i="13"/>
  <c r="Q508" i="13"/>
  <c r="V508" i="13"/>
  <c r="AE511" i="13"/>
  <c r="G29" i="12"/>
  <c r="G8" i="12"/>
  <c r="I8" i="12"/>
  <c r="G9" i="12"/>
  <c r="AF29" i="12" s="1"/>
  <c r="I9" i="12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G18" i="12"/>
  <c r="I18" i="12"/>
  <c r="K18" i="12"/>
  <c r="M18" i="12"/>
  <c r="M17" i="12" s="1"/>
  <c r="O18" i="12"/>
  <c r="O17" i="12" s="1"/>
  <c r="Q18" i="12"/>
  <c r="Q17" i="12" s="1"/>
  <c r="V18" i="12"/>
  <c r="V17" i="12" s="1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AE29" i="12"/>
  <c r="I20" i="1"/>
  <c r="I19" i="1"/>
  <c r="I18" i="1"/>
  <c r="F44" i="1"/>
  <c r="H40" i="1"/>
  <c r="I17" i="1" l="1"/>
  <c r="I16" i="1"/>
  <c r="I72" i="1"/>
  <c r="G26" i="1"/>
  <c r="A26" i="1"/>
  <c r="G28" i="1"/>
  <c r="H39" i="1"/>
  <c r="H44" i="1" s="1"/>
  <c r="G23" i="1"/>
  <c r="M26" i="13"/>
  <c r="M8" i="13"/>
  <c r="M275" i="13"/>
  <c r="M90" i="13"/>
  <c r="G54" i="13"/>
  <c r="M435" i="13"/>
  <c r="M434" i="13" s="1"/>
  <c r="G275" i="13"/>
  <c r="G90" i="13"/>
  <c r="G419" i="13"/>
  <c r="G399" i="13"/>
  <c r="M149" i="13"/>
  <c r="M140" i="13" s="1"/>
  <c r="M72" i="13"/>
  <c r="M57" i="13" s="1"/>
  <c r="I39" i="1"/>
  <c r="I44" i="1" s="1"/>
  <c r="J28" i="1"/>
  <c r="J26" i="1"/>
  <c r="G38" i="1"/>
  <c r="F38" i="1"/>
  <c r="J23" i="1"/>
  <c r="J24" i="1"/>
  <c r="J25" i="1"/>
  <c r="J27" i="1"/>
  <c r="E24" i="1"/>
  <c r="E26" i="1"/>
  <c r="I21" i="1" l="1"/>
  <c r="J67" i="1"/>
  <c r="J61" i="1"/>
  <c r="J55" i="1"/>
  <c r="J66" i="1"/>
  <c r="J60" i="1"/>
  <c r="J69" i="1"/>
  <c r="J71" i="1"/>
  <c r="J65" i="1"/>
  <c r="J59" i="1"/>
  <c r="J63" i="1"/>
  <c r="J56" i="1"/>
  <c r="J70" i="1"/>
  <c r="J64" i="1"/>
  <c r="J58" i="1"/>
  <c r="J68" i="1"/>
  <c r="J57" i="1"/>
  <c r="J62" i="1"/>
  <c r="A23" i="1"/>
  <c r="J42" i="1"/>
  <c r="J39" i="1"/>
  <c r="J44" i="1" s="1"/>
  <c r="J43" i="1"/>
  <c r="J41" i="1"/>
  <c r="J7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Běťák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Běťák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<sst xmlns="http://schemas.openxmlformats.org/spreadsheetml/2006/main" count="1988" uniqueCount="601">
  <si>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</si>
  <si>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</si>
  <si>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</si>
  <si>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</si>
  <si>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</si>
  <si>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</si>
  <si>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</si>
  <si>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</si>
  <si>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</si>
  <si>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</si>
  <si>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</si>
  <si>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</si>
  <si>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</si>
  <si>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</si>
  <si>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</si>
  <si>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</si>
  <si>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</si>
  <si>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</si>
  <si>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</si>
  <si>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</si>
  <si>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</si>
  <si>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</si>
  <si>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</si>
  <si>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</si>
  <si>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</si>
  <si>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</si>
  <si>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</si>
  <si>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</si>
  <si>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</si>
  <si>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</si>
  <si>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</si>
  <si>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</si>
  <si>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</si>
  <si>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</si>
  <si>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</si>
  <si>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</si>
  <si>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</si>
  <si>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</si>
  <si>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</si>
  <si>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</si>
  <si>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</si>
  <si>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</si>
  <si>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</si>
  <si>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0117</t>
  </si>
  <si>
    <t>PassiveArchitecture s.r.o.</t>
  </si>
  <si>
    <t>Naardenská 141</t>
  </si>
  <si>
    <t>Uherský Brod</t>
  </si>
  <si>
    <t>68801</t>
  </si>
  <si>
    <t>04533127</t>
  </si>
  <si>
    <t>CZ04533127</t>
  </si>
  <si>
    <t>Stavba</t>
  </si>
  <si>
    <t>Stavební objekt</t>
  </si>
  <si>
    <t>1</t>
  </si>
  <si>
    <t>Vnitřní rozvody</t>
  </si>
  <si>
    <t>0</t>
  </si>
  <si>
    <t>VRN</t>
  </si>
  <si>
    <t>Páteřní rozvody</t>
  </si>
  <si>
    <t>Celkem za stavbu</t>
  </si>
  <si>
    <t>CZK</t>
  </si>
  <si>
    <t>#POPS</t>
  </si>
  <si>
    <t>Popis stavby: 0117 - Základní škola Pod Vinohrady</t>
  </si>
  <si>
    <t>#POPO</t>
  </si>
  <si>
    <t>Popis objektu: 1 - Vnitřní rozvody</t>
  </si>
  <si>
    <t>#POPR</t>
  </si>
  <si>
    <t>Popis rozpočtu: 0 - VRN</t>
  </si>
  <si>
    <t>Popis rozpočtu: 1 - Páteřní rozvody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</si>
  <si>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</si>
  <si>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</si>
  <si>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</si>
  <si>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</si>
  <si>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</si>
  <si>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</si>
  <si>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</si>
  <si>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</si>
  <si>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</si>
  <si>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</si>
  <si>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</si>
  <si>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</si>
  <si>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</si>
  <si>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</si>
  <si>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</si>
  <si>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</si>
  <si>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713</t>
  </si>
  <si>
    <t>Izolace tepelné</t>
  </si>
  <si>
    <t>722</t>
  </si>
  <si>
    <t>Vnitřní vodovod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</si>
  <si>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</si>
  <si>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</si>
  <si>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</si>
  <si>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</si>
  <si>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</si>
  <si>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</si>
  <si>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</si>
  <si>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</si>
  <si>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</si>
  <si>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</si>
  <si>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</si>
  <si>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</si>
  <si>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</si>
  <si>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</si>
  <si>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</si>
  <si>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</si>
  <si>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</si>
  <si>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</si>
  <si>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</si>
  <si>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</si>
  <si>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</si>
  <si>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</si>
  <si>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</si>
  <si>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</si>
  <si>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</si>
  <si>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</si>
  <si>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</si>
  <si>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</si>
  <si>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</si>
  <si>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</si>
  <si>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</si>
  <si>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</si>
  <si>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</si>
  <si>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</si>
  <si>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</si>
  <si>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</si>
  <si>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</si>
  <si>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</si>
  <si>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</si>
  <si>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</si>
  <si>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</si>
  <si>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</si>
  <si>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</si>
  <si>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</si>
  <si>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staveniště, + zábory veřejných ploch</t>
  </si>
  <si>
    <t>Soubor</t>
  </si>
  <si>
    <t>Vlastní</t>
  </si>
  <si>
    <t>Indiv</t>
  </si>
  <si>
    <t>POL99_8</t>
  </si>
  <si>
    <t>SPU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</si>
  <si>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</si>
  <si>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</si>
  <si>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</si>
  <si>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</si>
  <si>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</si>
  <si>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</si>
  <si>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</si>
  <si>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</si>
  <si>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</si>
  <si>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</si>
  <si>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005231010R</t>
  </si>
  <si>
    <t>Uzemnění vnitřního vodovodu</t>
  </si>
  <si>
    <t>005231020R</t>
  </si>
  <si>
    <t>Individuální a komplexní vyzkoušení</t>
  </si>
  <si>
    <t>005241010R</t>
  </si>
  <si>
    <t xml:space="preserve">Dokumentace skutečného provedení </t>
  </si>
  <si>
    <t>SUM</t>
  </si>
  <si>
    <t>END</t>
  </si>
  <si>
    <t>28349014R</t>
  </si>
  <si>
    <t>dvířka revizní plná; materiál PVC; š = 300,0 mm; h = 300,0 mm; barva bílá, šedá</t>
  </si>
  <si>
    <t>kus</t>
  </si>
  <si>
    <t>SPCM</t>
  </si>
  <si>
    <t>RTS 22/ I</t>
  </si>
  <si>
    <t>Specifikace</t>
  </si>
  <si>
    <t>POL3_</t>
  </si>
  <si>
    <t>Odkaz na mn. položky pořadí 3 : 14,00000</t>
  </si>
  <si>
    <t>VV</t>
  </si>
  <si>
    <t>310271420R00</t>
  </si>
  <si>
    <t>Zazdívka otvorů z pórobetonových tvárnic plochy do 0,25 m2, tloušťka zdiva 200 mm</t>
  </si>
  <si>
    <t>801-4</t>
  </si>
  <si>
    <t>Práce</t>
  </si>
  <si>
    <t>POL1_</t>
  </si>
  <si>
    <t>ve zdivu nadzákladovém, včetně pomocného pracovního lešení</t>
  </si>
  <si>
    <t>SPI</t>
  </si>
  <si>
    <t>342263410R00</t>
  </si>
  <si>
    <t>Úpravy, doplňkové práce a příplatky pro sádrokartonové a sádrovláknité příčky doplňkové práce osazení revizních dvířek plochy do 0,25 m2</t>
  </si>
  <si>
    <t>801-1</t>
  </si>
  <si>
    <t>416021121R00</t>
  </si>
  <si>
    <t>Podhledy na kovové konstrukci opláštěné deskami sádrokartonovými nosná konstrukce z profilů CD s přímým uchycením 1x deska, tloušťky 12,5 mm, standard, bez izolace</t>
  </si>
  <si>
    <t>m2</t>
  </si>
  <si>
    <t>E - podhled : 53,5</t>
  </si>
  <si>
    <t>D - podhled : 19</t>
  </si>
  <si>
    <t>A - podhled : 57,2</t>
  </si>
  <si>
    <t>602011141RT1</t>
  </si>
  <si>
    <t xml:space="preserve">Omítka stěn z hotových směsí vrstva štuková, vápenná,  , tloušťka vrstvy 2 mm,  </t>
  </si>
  <si>
    <t>po jednotlivých vrstvách</t>
  </si>
  <si>
    <t>Odkaz na mn. položky pořadí 7 : 33,00000</t>
  </si>
  <si>
    <t>602011112RT3</t>
  </si>
  <si>
    <t xml:space="preserve">Omítka stěn z hotových směsí vrstva jádrová, vápenocementová,  , tloušťka vrstvy 15 mm,  </t>
  </si>
  <si>
    <t>Odkaz na mn. položky pořadí 10 : 40,00000*0,3</t>
  </si>
  <si>
    <t>Odkaz na mn. položky pořadí 11 : 15,00000*0,4</t>
  </si>
  <si>
    <t>ostatní : 15</t>
  </si>
  <si>
    <t>601011112RT3</t>
  </si>
  <si>
    <t xml:space="preserve">Omítka stropů a podhledů z hotových směsí vrstva jádrová, vápenocementová,  , tloušťka vrstvy 15 mm,  </t>
  </si>
  <si>
    <t>Odkaz na mn. položky pořadí 13 : 18,00000*0,4</t>
  </si>
  <si>
    <t>601011141RT1</t>
  </si>
  <si>
    <t xml:space="preserve">Omítka stropů a podhledů z hotových směsí vrstva štuková, vápenná,  , tloušťka vrstvy 2 mm,  </t>
  </si>
  <si>
    <t>Odkaz na mn. položky pořadí 8 : 7,20000</t>
  </si>
  <si>
    <t>612403386RT1</t>
  </si>
  <si>
    <t>Hrubá výplň rýh ve stěnách, jakoukoliv maltou maltou ze suchých směsí_x000D_
 100 x 100 mm</t>
  </si>
  <si>
    <t>m</t>
  </si>
  <si>
    <t>jakékoliv šířky rýhy,</t>
  </si>
  <si>
    <t>Odkaz na mn. položky pořadí 14 : 40,00000</t>
  </si>
  <si>
    <t>612403390R00</t>
  </si>
  <si>
    <t>Hrubá výplň rýh ve stěnách, jakoukoliv maltou maltou ze suchých směsí_x000D_
 200 x 100 mm</t>
  </si>
  <si>
    <t>Odkaz na mn. položky pořadí 15 : 15,00000</t>
  </si>
  <si>
    <t>941955002R00</t>
  </si>
  <si>
    <t>Lešení lehké pracovní pomocné pomocné, o výšce lešeňové podlahy přes 1,2 do 1,9 m</t>
  </si>
  <si>
    <t>800-3</t>
  </si>
  <si>
    <t>972012211R00</t>
  </si>
  <si>
    <t>Vybourání otvorů  z lehkých betonů v prefabrikovaných stropech tloušťky přes 120 mm, plochy do 0,09 m2</t>
  </si>
  <si>
    <t>801-3</t>
  </si>
  <si>
    <t>včetně pomocného lešení o výšce podlahy do 1900 mm a pro zatížení do 1,5 kPa  (150 kg/m2),</t>
  </si>
  <si>
    <t>18</t>
  </si>
  <si>
    <t>974031143R00</t>
  </si>
  <si>
    <t>Vysekání rýh v jakémkoliv zdivu cihelném v ploše_x000D_
 do hloubky 70 mm, šířky do 100 mm</t>
  </si>
  <si>
    <t>40</t>
  </si>
  <si>
    <t>974031155R00</t>
  </si>
  <si>
    <t>Vysekání rýh v jakémkoliv zdivu cihelném v ploše_x000D_
 do hloubky 100 mm, šířky do 200 mm</t>
  </si>
  <si>
    <t>15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</si>
  <si>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</si>
  <si>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</si>
  <si>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</si>
  <si>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</t>
  </si>
  <si>
    <t>965048150R00</t>
  </si>
  <si>
    <t>Dočištění povrchu po vybourání dlažeb do tmele, plochy do 50%</t>
  </si>
  <si>
    <t>Odkaz na mn. položky pořadí 18 : 10,00000</t>
  </si>
  <si>
    <t>965081713RT2</t>
  </si>
  <si>
    <t>Bourání podlah z keramických dlaždic, tloušťky do 10 mm, plochy přes 1 m2</t>
  </si>
  <si>
    <t>bez podkladního lože, s jakoukoliv výplní spár</t>
  </si>
  <si>
    <t>Odkaz na mn. položky pořadí 101 : 10,00000</t>
  </si>
  <si>
    <t>965081702R00</t>
  </si>
  <si>
    <t>Bourání podlah Soklíků z dlažeb keramických tloušťky do 10 mm, výšky do 100 mm</t>
  </si>
  <si>
    <t>Odkaz na mn. položky pořadí 104 : 10,00000</t>
  </si>
  <si>
    <t>969011121R00</t>
  </si>
  <si>
    <t>Vybourání vodovodního, plynového a podobného vedení DN do 52 mm</t>
  </si>
  <si>
    <t>998011002R00</t>
  </si>
  <si>
    <t>Přesun hmot pro budovy s nosnou konstrukcí zděnou výšky přes 6 do 12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</si>
  <si>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</si>
  <si>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</si>
  <si>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</si>
  <si>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</si>
  <si>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713400821R00</t>
  </si>
  <si>
    <t>Odstranění tepelné izolace potrubí pásy nebo foĺiemi_x000D_
 potrubí</t>
  </si>
  <si>
    <t>800-713</t>
  </si>
  <si>
    <t>722181212RT8</t>
  </si>
  <si>
    <t>Izolace vodovodního potrubí návleková z trubic z pěnového polyetylenu, tloušťka stěny 9 mm, d 25 mm</t>
  </si>
  <si>
    <t>800-721</t>
  </si>
  <si>
    <t>sv : (3+37+4+4+4+6+2+1,5+9+8+1+1+1+1+1+1+4+19+2+9+2+2+1+12+2+6+3+3)</t>
  </si>
  <si>
    <t>tv : (3+1,5+8+7+3+4+20+6+3+12+3+12+3+2)*0,15</t>
  </si>
  <si>
    <t>Koeficient : 0,05</t>
  </si>
  <si>
    <t>722181212RU1</t>
  </si>
  <si>
    <t>Izolace vodovodního potrubí návleková z trubic z pěnového polyetylenu, tloušťka stěny 9 mm, d 32 mm</t>
  </si>
  <si>
    <t>sv : (12+2+6+2+4+2+6)</t>
  </si>
  <si>
    <t>722181213RV9</t>
  </si>
  <si>
    <t>Izolace vodovodního potrubí návleková z trubic z pěnového polyetylenu, tloušťka stěny 13 mm, d 40 mm</t>
  </si>
  <si>
    <t>sv : 4+2+5+5,5+28+7</t>
  </si>
  <si>
    <t>722181213RW6</t>
  </si>
  <si>
    <t>Izolace vodovodního potrubí návleková z trubic z pěnového polyetylenu, tloušťka stěny 13 mm, d 50 mm</t>
  </si>
  <si>
    <t>sv : 72+4+28+17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</si>
  <si>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</si>
  <si>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</si>
  <si>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tv : (3+1,5+8+7+3+4+20+6+3+12+3+12+3+2)*0,85</t>
  </si>
  <si>
    <t>tvc : 29+5+7+2+2+1,5+8+19+17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</si>
  <si>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</si>
  <si>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</si>
  <si>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tv : (20+2+5+6)</t>
  </si>
  <si>
    <t>tvc : (4+5+4+15+46+2+3)</t>
  </si>
  <si>
    <t>631547316R</t>
  </si>
  <si>
    <t>pouzdro potrubní řezané; minerální vlákno; povrchová úprava Al fólie se skelnou mřížkou; vnitřní průměr 42,0 mm; tl. izolace 50,0 mm; provozní teplota  do 250 °C; tepelná vodivost (10°C) 0,0330 W/mK; tepelná vodivost (50°C) 0,037 W/mK</t>
  </si>
  <si>
    <t>tv : 5+5+2+5+4+15+7+29</t>
  </si>
  <si>
    <t>tvc : 16+3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</si>
  <si>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</si>
  <si>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</si>
  <si>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tv : 16+14</t>
  </si>
  <si>
    <t>71346-3212T00</t>
  </si>
  <si>
    <t>Izolace potrubí (jednovrstvá)potrubními pouzdry s Al folií s přelepenými spoji páskou do 100mm</t>
  </si>
  <si>
    <t>ÚRS2016</t>
  </si>
  <si>
    <t>Odkaz na mn. položky pořadí 27 : 164,87500*0,95</t>
  </si>
  <si>
    <t>Odkaz na mn. položky pořadí 28 : 117,60000*0,95</t>
  </si>
  <si>
    <t>Odkaz na mn. položky pořadí 29 : 95,55000*0,95</t>
  </si>
  <si>
    <t>Odkaz na mn. položky pořadí 30 : 31,50000*0,95</t>
  </si>
  <si>
    <t>71346-3216T00</t>
  </si>
  <si>
    <t>Izolace ohybů (jednovrstvá)potrubními pouzdry s Al folií s přelepenými spoji páskou do 100mm</t>
  </si>
  <si>
    <t>Odkaz na mn. položky pořadí 27 : 164,87500*0,05</t>
  </si>
  <si>
    <t>Odkaz na mn. položky pořadí 28 : 117,60000*0,05</t>
  </si>
  <si>
    <t>Odkaz na mn. položky pořadí 29 : 95,55000*0,05</t>
  </si>
  <si>
    <t>Odkaz na mn. položky pořadí 30 : 31,50000*0,05</t>
  </si>
  <si>
    <t>998713102R00</t>
  </si>
  <si>
    <t>Přesun hmot pro izolace tepelné v objektech výšky do 12 m</t>
  </si>
  <si>
    <t>50 m vodorovně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</si>
  <si>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</si>
  <si>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</si>
  <si>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</si>
  <si>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</si>
  <si>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</si>
  <si>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</si>
  <si>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733190801R00</t>
  </si>
  <si>
    <t>Demontáž příslušenství potrubí - odřezání objímek dvojitých_x000D_
 DN 50</t>
  </si>
  <si>
    <t>800-731</t>
  </si>
  <si>
    <t>733191816R00</t>
  </si>
  <si>
    <t>Demontáž příslušenství potrubí - odřezání třmenových držáků bez demontáže konzol nebo výložníků_x000D_
 do D 44,5</t>
  </si>
  <si>
    <t>733193810R00</t>
  </si>
  <si>
    <t>Demontáž příslušenství potrubí - rozřezání konzol, podpěr a výložníků_x000D_
 z úhelníků do 50/50/5 mm</t>
  </si>
  <si>
    <t>733194810R00</t>
  </si>
  <si>
    <t>Demontáž příslušenství potrubí - rozřezání konzol, podpěr a výložníků_x000D_
 z U - profilu do U 6,5</t>
  </si>
  <si>
    <t>722132115R00</t>
  </si>
  <si>
    <t>Potrubí z trubek ocel. uvnitř a vně pozinkovaných, pro sprinklery spojované lisováním D 28 mm, s 1,5 mm</t>
  </si>
  <si>
    <t>včetně tvarovek, bez zednických výpomocí,</t>
  </si>
  <si>
    <t>E : 23+4+17</t>
  </si>
  <si>
    <t>722132116R00</t>
  </si>
  <si>
    <t>Potrubí z trubek ocel. uvnitř a vně pozinkovaných, pro sprinklery spojované lisováním D 35 mm, s 1,5 mm</t>
  </si>
  <si>
    <t>A1 : 2</t>
  </si>
  <si>
    <t>A2 : 60</t>
  </si>
  <si>
    <t>E : 2</t>
  </si>
  <si>
    <t>722132117R00</t>
  </si>
  <si>
    <t>Potrubí z trubek ocel. uvnitř a vně pozinkovaných, pro sprinklery spojované lisováním D 42 mm, s 1,5 mm</t>
  </si>
  <si>
    <t>E : 28</t>
  </si>
  <si>
    <t>A1-A2 : 10</t>
  </si>
  <si>
    <t>722235112R00</t>
  </si>
  <si>
    <t>Kohout kulový, mosazný, vnitřní-vnitřní závit, DN 20, PN 25, včetně dodávky materiálu</t>
  </si>
  <si>
    <t>38</t>
  </si>
  <si>
    <t>722235113R00</t>
  </si>
  <si>
    <t>Kohout kulový, mosazný, vnitřní-vnitřní závit, DN 25, PN 25, včetně dodávky materiálu</t>
  </si>
  <si>
    <t>8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</si>
  <si>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</si>
  <si>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</si>
  <si>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</si>
  <si>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</si>
  <si>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722221112R00</t>
  </si>
  <si>
    <t>Kohout kulový, vypouštěcí a napouštěcí, vnější závit, mosazný, DN 15, PN 10, včetně dodávky materiálu</t>
  </si>
  <si>
    <t>54</t>
  </si>
  <si>
    <t>55100001</t>
  </si>
  <si>
    <t>Multifunkční termostatický cirkulační ventil, 40-60°C, 1/2"</t>
  </si>
  <si>
    <t>722239101R00</t>
  </si>
  <si>
    <t>Montáž armatury závitové se dvěma závity G 1/2"</t>
  </si>
  <si>
    <t>Odkaz na mn. položky pořadí 50 : 8,00000</t>
  </si>
  <si>
    <t>722172632R00</t>
  </si>
  <si>
    <t>Potrubí z plastických hmot polypropylenové potrubí PP-R, D 25 mm, s 4,2 mm, PN 20, polyfúzně svařované, bez zednických výpomocí</t>
  </si>
  <si>
    <t>včetně tvarovek, bez zednických výpomocí</t>
  </si>
  <si>
    <t>sv : 3+37+4+4+4+6+2+1,5+9+8+1+1+1+1+1+1+4+19+2+9+2+2+1+12+2+6+3+3</t>
  </si>
  <si>
    <t>tv : 3+1,5+8+7+3+4+20+6+3+12+3+12+3+2</t>
  </si>
  <si>
    <t>722172633R00</t>
  </si>
  <si>
    <t>Potrubí z plastických hmot polypropylenové potrubí PP-R, D 32 mm, s 5,4 mm, PN 20, polyfúzně svařované, bez zednických výpomocí</t>
  </si>
  <si>
    <t>sv : 12+2+6+2+4+2+6</t>
  </si>
  <si>
    <t>tv : 20+2+5+6</t>
  </si>
  <si>
    <t>tvc : 4+5+4+15+46+2+3</t>
  </si>
  <si>
    <t>722172634R00</t>
  </si>
  <si>
    <t>Potrubí z plastických hmot polypropylenové potrubí PP-R, D 40 mm, s 6,7 mm, PN 20, polyfúzně svařované, bez zednických výpomocí</t>
  </si>
  <si>
    <t>722172635R00</t>
  </si>
  <si>
    <t>Potrubí z plastických hmot polypropylenové potrubí PP-R, D 50 mm, s 8,3 mm, PN 20, polyfúzně svařované, bez zednických výpomocí</t>
  </si>
  <si>
    <t xml:space="preserve">tvc : </t>
  </si>
  <si>
    <t>722131912R00</t>
  </si>
  <si>
    <t>Opravy vodovodního potrubí závitového vsazení odbočky do potrubí, DN 20</t>
  </si>
  <si>
    <t>soubor</t>
  </si>
  <si>
    <t>B206 : 1</t>
  </si>
  <si>
    <t>B203 : 1</t>
  </si>
  <si>
    <t>B112 : 1</t>
  </si>
  <si>
    <t>B111 : 1</t>
  </si>
  <si>
    <t>ostatní : 8</t>
  </si>
  <si>
    <t>722130001</t>
  </si>
  <si>
    <t>Svěrná spojka s vnějším závitem pro potrubí DN15, D+M</t>
  </si>
  <si>
    <t>722130002</t>
  </si>
  <si>
    <t>Svěrná spojka s vnějším závitem pro potrubí DN20, D+M</t>
  </si>
  <si>
    <t>25</t>
  </si>
  <si>
    <t>722290234R00</t>
  </si>
  <si>
    <t>Proplach a dezinfekce vodovodního potrubí do DN 80</t>
  </si>
  <si>
    <t>Odkaz na mn. položky pořadí 52 : 327,50000</t>
  </si>
  <si>
    <t>Odkaz na mn. položky pořadí 53 : 146,00000</t>
  </si>
  <si>
    <t>Odkaz na mn. položky pořadí 54 : 142,50000</t>
  </si>
  <si>
    <t>Odkaz na mn. položky pořadí 55 : 151,00000</t>
  </si>
  <si>
    <t>722280106R00</t>
  </si>
  <si>
    <t>Tlakové zkoušky vodovodního potrubí do DN 32</t>
  </si>
  <si>
    <t>Odkaz na mn. položky pořadí 42 : 44,00000</t>
  </si>
  <si>
    <t>Odkaz na mn. položky pořadí 43 : 64,00000</t>
  </si>
  <si>
    <t>722280107R00</t>
  </si>
  <si>
    <t>Tlakové zkoušky vodovodního potrubí přes DN 32 do DN 40</t>
  </si>
  <si>
    <t>Odkaz na mn. položky pořadí 44 : 38,00000</t>
  </si>
  <si>
    <t>722280108R00</t>
  </si>
  <si>
    <t>Tlakové zkoušky vodovodního potrubí přes DN 40 do DN 50</t>
  </si>
  <si>
    <t>722190901R01</t>
  </si>
  <si>
    <t>Vypuštění / napuštění vodovodního systému</t>
  </si>
  <si>
    <t>722190901R00</t>
  </si>
  <si>
    <t>Uzavření nebo otevření vodovodního potrubí při opravě</t>
  </si>
  <si>
    <t>včetně vypuštění a napuštění,</t>
  </si>
  <si>
    <t>5</t>
  </si>
  <si>
    <t>28300001</t>
  </si>
  <si>
    <t>Potrubní oddělovač, tělo z mosazi bez obsahu olova, ochrana dle ČSN EN 1717 do rizikové třídy 4 (BA), voda do 65°C, PN10, DN40, 1 1/2"</t>
  </si>
  <si>
    <t>A1-A2 : 2</t>
  </si>
  <si>
    <t>722239105R00</t>
  </si>
  <si>
    <t>Montáž armatury závitové se dvěma závity G 6/4"</t>
  </si>
  <si>
    <t>Odkaz na mn. položky pořadí 65 : 2,00000</t>
  </si>
  <si>
    <t>722202221T01</t>
  </si>
  <si>
    <t>Komplet nástěnný (dvojnástěnka) D 25xR1/2</t>
  </si>
  <si>
    <t>RTS 17/ II</t>
  </si>
  <si>
    <t>722221122R00</t>
  </si>
  <si>
    <t>Kohout kulový, výtokový (zahradní), vnější závit, mosazný, DN 15 x 20, PN 15, včetně dodávky materiálu</t>
  </si>
  <si>
    <t>722190401R00</t>
  </si>
  <si>
    <t>Vyvedení a upevnění výpustek DN 15</t>
  </si>
  <si>
    <t>Odkaz na mn. položky pořadí 67 : 2,00000*2</t>
  </si>
  <si>
    <t>7220001</t>
  </si>
  <si>
    <t>Drobný montážní materiál, (vsuvky, přechody, šroubení....)</t>
  </si>
  <si>
    <t>Zásadně budou použány z materiálu:</t>
  </si>
  <si>
    <t>POP</t>
  </si>
  <si>
    <t>- mosaz</t>
  </si>
  <si>
    <t>- červený bronz</t>
  </si>
  <si>
    <t>(je zákázáno používat pozink tvarovky)</t>
  </si>
  <si>
    <t>998722102R00</t>
  </si>
  <si>
    <t>Přesun hmot pro vnitřní vodovod v objektech výšky do 12 m</t>
  </si>
  <si>
    <t>vodorovně do 50 m</t>
  </si>
  <si>
    <t>31179125R</t>
  </si>
  <si>
    <t>tyč závitová M8; l = 1 000 mm; mat. ocel 4,8 - DIN 975; povrch pozink</t>
  </si>
  <si>
    <t>31179125R1</t>
  </si>
  <si>
    <t>Matice šestihranná prodlužovací pozink M8, 30mm</t>
  </si>
  <si>
    <t>ks</t>
  </si>
  <si>
    <t>423916622R</t>
  </si>
  <si>
    <t>žlab podpůrný pozinkovaný; pr. 25 mm, délka 2 m; použití: pro plastová potrubí, upevnění ke zdi nebo stropu pomocí objímek</t>
  </si>
  <si>
    <t>Odkaz na mn. položky pořadí 52 : 327,50000*0,5</t>
  </si>
  <si>
    <t>423916623R</t>
  </si>
  <si>
    <t>žlab podpůrný pozinkovaný; pr. 32 mm, délka 2 m; použití: pro plastová potrubí, upevnění ke zdi nebo stropu pomocí objímek</t>
  </si>
  <si>
    <t>Odkaz na mn. položky pořadí 53 : 146,00000*0,5</t>
  </si>
  <si>
    <t>423916624R</t>
  </si>
  <si>
    <t>žlab podpůrný pozinkovaný; pr. 40 mm, délka 2 m; použití: pro plastová potrubí, upevnění ke zdi nebo stropu pomocí objímek</t>
  </si>
  <si>
    <t>Odkaz na mn. položky pořadí 54 : 142,50000*0,5</t>
  </si>
  <si>
    <t>423916625R</t>
  </si>
  <si>
    <t>žlab podpůrný pozinkovaný; pr. 50 mm, délka 2 m; použití: pro plastová potrubí, upevnění ke zdi nebo stropu pomocí objímek</t>
  </si>
  <si>
    <t>Odkaz na mn. položky pořadí 55 : 151,00000*0,5</t>
  </si>
  <si>
    <t>767883112RT4</t>
  </si>
  <si>
    <t>Objímka pro zavěšení potrubí jednošroubová, pro potrubí průměru 25 - 30 mm, na kombivrut a hmoždinku, kluzná</t>
  </si>
  <si>
    <t>800-767</t>
  </si>
  <si>
    <t>d25 : 35+80+6</t>
  </si>
  <si>
    <t>d28 : 8</t>
  </si>
  <si>
    <t>767883112RT5</t>
  </si>
  <si>
    <t>Objímka pro zavěšení potrubí jednošroubová, pro potrubí průměru 31 - 38 mm, na kombivrut a hmoždinku, kluzná</t>
  </si>
  <si>
    <t>d35 : 29</t>
  </si>
  <si>
    <t>d32 : 8+18</t>
  </si>
  <si>
    <t>767883112RT6</t>
  </si>
  <si>
    <t>Objímka pro zavěšení potrubí jednošroubová, pro potrubí průměru 40 - 46 mm, na kombivrut a hmoždinku, kluzná</t>
  </si>
  <si>
    <t>d42 : 9</t>
  </si>
  <si>
    <t>d40 : 12</t>
  </si>
  <si>
    <t>767883112RT7</t>
  </si>
  <si>
    <t>Objímka pro zavěšení potrubí jednošroubová, pro potrubí průměru 48 - 53 mm, na kombivrut a hmoždinku, kluzná</t>
  </si>
  <si>
    <t>d50 : 34</t>
  </si>
  <si>
    <t>767883212RT4</t>
  </si>
  <si>
    <t>Objímka pro zavěšení potrubí dvoušroubová, pro potrubí průměru 25 - 30 mm, na kombivrut a hmoždinku, maximální doporučené zatížení v tahu 0,8 kN</t>
  </si>
  <si>
    <t>12</t>
  </si>
  <si>
    <t>767883212RT5</t>
  </si>
  <si>
    <t>Objímka pro zavěšení potrubí dvoušroubová, pro potrubí průměru 31 - 38 mm, na kombivrut a hmoždinku, maximální doporučené zatížení v tahu 0,8 kN</t>
  </si>
  <si>
    <t>d32 : 3</t>
  </si>
  <si>
    <t>d35 : 3</t>
  </si>
  <si>
    <t>767883212RT6</t>
  </si>
  <si>
    <t>Objímka pro zavěšení potrubí dvoušroubová, pro potrubí průměru 40 - 46 mm, na kombivrut a hmoždinku, maximální doporučené zatížení v tahu 1,0 kN</t>
  </si>
  <si>
    <t>d42 : 4</t>
  </si>
  <si>
    <t>d40 : 4</t>
  </si>
  <si>
    <t>767883212RT7</t>
  </si>
  <si>
    <t>Objímka pro zavěšení potrubí dvoušroubová, pro potrubí průměru 48 - 54 mm, na kombivrut a hmoždinku, maximální doporučené zatížení v tahu 1,0 kN</t>
  </si>
  <si>
    <t>d50 : 6</t>
  </si>
  <si>
    <t>767883122RTA1</t>
  </si>
  <si>
    <t>Sestava závěsu, 20+32+50+35</t>
  </si>
  <si>
    <t>objímky s upínací sestavou+montážní nosník, kombi šroub, závitová tyč M8, spojovací matka, hmoždinka</t>
  </si>
  <si>
    <t>Dodávka + montáž</t>
  </si>
  <si>
    <t>767883122RTA2</t>
  </si>
  <si>
    <t>Sestava závěsu, 20+32+32</t>
  </si>
  <si>
    <t>767883122RTA3</t>
  </si>
  <si>
    <t>Sestava závěsu, 32+25+32</t>
  </si>
  <si>
    <t>767883122RTA4</t>
  </si>
  <si>
    <t>Sestava závěsu, 20+32+50</t>
  </si>
  <si>
    <t>767883122RTA5</t>
  </si>
  <si>
    <t>Sestava závěsu, 25+25+25</t>
  </si>
  <si>
    <t>767883122RTA6</t>
  </si>
  <si>
    <t>Sestava závěsu, 40+25+40</t>
  </si>
  <si>
    <t>767883122RTA7</t>
  </si>
  <si>
    <t>Sestava závěsu, 40+32+50</t>
  </si>
  <si>
    <t>767883122RTA8</t>
  </si>
  <si>
    <t>Sestava závěsu, 28+25+32+40</t>
  </si>
  <si>
    <t>767883122RTA9</t>
  </si>
  <si>
    <t>Sestava závěsu, 28+25+32</t>
  </si>
  <si>
    <t>767883122RTA10</t>
  </si>
  <si>
    <t>Sestava závěsu, 50+40+50</t>
  </si>
  <si>
    <t>767883122RTA11</t>
  </si>
  <si>
    <t>Sestava závěsu, 32+50+50+42</t>
  </si>
  <si>
    <t>767883122RTA12</t>
  </si>
  <si>
    <t>Sestava závěsu, 32+40+40+28</t>
  </si>
  <si>
    <t>998767102R00</t>
  </si>
  <si>
    <t>Přesun hmot pro kovové stavební doplňk. konstrukce v objektech výšky do 12 m</t>
  </si>
  <si>
    <t>597623122R</t>
  </si>
  <si>
    <t>dlažba keramická š = 198 mm; l = 198 mm; h = 7,0 mm; pro interiér; barva šedá; mat; PEI 4</t>
  </si>
  <si>
    <t/>
  </si>
  <si>
    <t>Koeficient : 0,1</t>
  </si>
  <si>
    <t>771101101R00</t>
  </si>
  <si>
    <t xml:space="preserve">Příprava podkladu pod dlažby vysávání podkladů pod keramickou dlažbu průmyslovým vysavačem </t>
  </si>
  <si>
    <t>800-771</t>
  </si>
  <si>
    <t>771575109RU7</t>
  </si>
  <si>
    <t>Montáž podlah vnitřních z dlaždic keramických 300 x 300 mm, režných nebo glazovaných, hladkých, kladených do flexibilního tmele</t>
  </si>
  <si>
    <t>771579793R00</t>
  </si>
  <si>
    <t>Montáž podlah vnitřních z dlaždic keramických Příplatky k položkám montáže podlah keramických příplatek za spárovací hmotu - plošně</t>
  </si>
  <si>
    <t>771101210R00</t>
  </si>
  <si>
    <t>Příprava podkladu pod dlažby penetrace podkladu pod dlažby</t>
  </si>
  <si>
    <t>771475014RU1</t>
  </si>
  <si>
    <t>Montáž soklíků z dlaždic keramických výšky 100 mm, soklíků vodorovných, kladených do flexibilního tmele</t>
  </si>
  <si>
    <t>Odkaz na mn. položky pořadí 103 : 10,00000</t>
  </si>
  <si>
    <t>771479001R00</t>
  </si>
  <si>
    <t>Montáž soklíků z dlaždic keramických Řezání dlaždic pro soklíky</t>
  </si>
  <si>
    <t>998771102R00</t>
  </si>
  <si>
    <t>Přesun hmot pro podlahy z dlaždic v objektech výšky do 12 m</t>
  </si>
  <si>
    <t>776511810RT1</t>
  </si>
  <si>
    <t>Odstranění povlakových podlah z nášlapné plochy lepených, bez podložky, z ploch přes 20 m2</t>
  </si>
  <si>
    <t>800-775</t>
  </si>
  <si>
    <t>Odkaz na mn. položky pořadí 111 : 2,00000</t>
  </si>
  <si>
    <t>776401800RT1</t>
  </si>
  <si>
    <t>Demontáž soklíků nebo lišt pryžových nebo PVC odstranění a uložení na hromady</t>
  </si>
  <si>
    <t>Odkaz na mn. položky pořadí 110 : 2,00000</t>
  </si>
  <si>
    <t>776421100RU1</t>
  </si>
  <si>
    <t>Lepení soklíků PVC a napojení krytiny na stěnu lepení podlahových soklíků z PVC a vinylu včetně dodávky soklíku</t>
  </si>
  <si>
    <t>776101101R00</t>
  </si>
  <si>
    <t>Přípravné práce vysávání povlakových podlah průmyslovým vysavačem</t>
  </si>
  <si>
    <t>položky neobsahují žádný materiál</t>
  </si>
  <si>
    <t>B : 2</t>
  </si>
  <si>
    <t>776521100RU2</t>
  </si>
  <si>
    <t>Lepení povlakových podlah z plastů  Lepení povlakových podlah z plastů - pásy z PVC, montáž včetně dodávky podlahoviny, tl. 2,0 mm</t>
  </si>
  <si>
    <t>Amos-lino 2017-87</t>
  </si>
  <si>
    <t>998776102R00</t>
  </si>
  <si>
    <t>Přesun hmot pro podlahy povlakové v objektech výšky do 12 m</t>
  </si>
  <si>
    <t>597813600R</t>
  </si>
  <si>
    <t>obklad keramický š = 198 mm; l = 198 mm; h = 6,5 mm; pro interiér; barva bílá; mat</t>
  </si>
  <si>
    <t>Odkaz na mn. položky pořadí 16 : 10,00000*1,1</t>
  </si>
  <si>
    <t>781475120RU4</t>
  </si>
  <si>
    <t>Montáž obkladů vnitřních z dlaždic keramických 300 x 600 mm,  , kladených do flexibilního tmele</t>
  </si>
  <si>
    <t>Odkaz na mn. položky pořadí 16 : 10,00000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</si>
  <si>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</si>
  <si>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</si>
  <si>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781101210RT4</t>
  </si>
  <si>
    <t>Příprava podkladu pod obklady penetrace podkladu pod obklady</t>
  </si>
  <si>
    <t>998781102R00</t>
  </si>
  <si>
    <t>Přesun hmot pro obklady keramické v objektech výšky do 12 m</t>
  </si>
  <si>
    <t>784191101R00</t>
  </si>
  <si>
    <t>Příprava povrchu Penetrace (napouštění) podkladu disperzní, jednonásobná</t>
  </si>
  <si>
    <t>800-784</t>
  </si>
  <si>
    <t>Odkaz na mn. položky pořadí 6 : 33,00000</t>
  </si>
  <si>
    <t>Odkaz na mn. položky pořadí 9 : 7,20000</t>
  </si>
  <si>
    <t>Koeficient : 1</t>
  </si>
  <si>
    <t>784195112R00</t>
  </si>
  <si>
    <t>Malby z malířských směsí hlinkových,  , bělost 77 %, dvojnásobné</t>
  </si>
  <si>
    <t>Odkaz na mn. položky pořadí 118 : 160,80000</t>
  </si>
  <si>
    <t>784195122R00</t>
  </si>
  <si>
    <t>Malby z malířských směsí hlinkových,  , barevné, dvojnásobné</t>
  </si>
  <si>
    <t>784011222RT2</t>
  </si>
  <si>
    <t>Ostatní práce zakrytí podlah,  , včetně papírové lepenky</t>
  </si>
  <si>
    <t>Odkaz na mn. položky pořadí 118 : 160,80000*0,2</t>
  </si>
  <si>
    <t>784011221RT2</t>
  </si>
  <si>
    <t>Ostatní práce zakrytí předmětů,  , včetně dodávky fólie tl. 0,04 mm</t>
  </si>
  <si>
    <t>Odkaz na mn. položky pořadí 118 : 160,80000*0,5</t>
  </si>
  <si>
    <t>979082111R00</t>
  </si>
  <si>
    <t>Vnitrostaveništní doprava suti a vybouraných hmot do 10 m</t>
  </si>
  <si>
    <t>Odkaz na dem. hmot. položky pořadí 13 : 0,03600</t>
  </si>
  <si>
    <t>Odkaz na dem. hmot. položky pořadí 14 : 0,52000</t>
  </si>
  <si>
    <t>Odkaz na dem. hmot. položky pořadí 15 : 0,57000</t>
  </si>
  <si>
    <t>Odkaz na dem. hmot. položky pořadí 16 : 0,68000</t>
  </si>
  <si>
    <t>Odkaz na dem. hmot. položky pořadí 17 : 0,01750</t>
  </si>
  <si>
    <t>Odkaz na dem. hmot. položky pořadí 18 : 0,20000</t>
  </si>
  <si>
    <t>Odkaz na dem. hmot. položky pořadí 19 : 0,00400</t>
  </si>
  <si>
    <t>Odkaz na dem. hmot. položky pořadí 22 : 0,27300</t>
  </si>
  <si>
    <t>Odkaz na dem. hmot. položky pořadí 34 : 0,59640</t>
  </si>
  <si>
    <t>Odkaz na dem. hmot. položky pořadí 35 : 0,69580</t>
  </si>
  <si>
    <t>Odkaz na dem. hmot. položky pořadí 36 : 1,34000</t>
  </si>
  <si>
    <t>Odkaz na dem. hmot. položky pořadí 37 : 0,02880</t>
  </si>
  <si>
    <t>Odkaz na dem. hmot. položky pořadí 38 : 0,00840</t>
  </si>
  <si>
    <t>Odkaz na dem. hmot. položky pořadí 39 : 0,08600</t>
  </si>
  <si>
    <t>Odkaz na dem. hmot. položky pořadí 40 : 0,05670</t>
  </si>
  <si>
    <t>Odkaz na dem. hmot. položky pořadí 41 : 0,11340</t>
  </si>
  <si>
    <t>Odkaz na dem. hmot. položky pořadí 107 : 0,00200</t>
  </si>
  <si>
    <t>Odkaz na dem. hmot. položky pořadí 20 : 0,39000</t>
  </si>
  <si>
    <t>979082121R00</t>
  </si>
  <si>
    <t>Vnitrostaveništní doprava suti a vybouraných hmot příplatek k ceně za každých dalších 5 m</t>
  </si>
  <si>
    <t>Odkaz na mn. položky pořadí 123 : 5,61800*2</t>
  </si>
  <si>
    <t>979011111R00</t>
  </si>
  <si>
    <t>Svislá doprava suti a vybouraných hmot za prvé podlaží nad nebo pod základním podlažím</t>
  </si>
  <si>
    <t>Odkaz na mn. položky pořadí 123 : 5,61800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</si>
  <si>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</si>
  <si>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</si>
  <si>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</si>
  <si>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</si>
  <si>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Odkaz na mn. položky pořadí 126 : 5,61800*8</t>
  </si>
  <si>
    <t>979990101R00</t>
  </si>
  <si>
    <t>Poplatek za skládku směsi betonu a cihel do 30x30 cm, skupina 17 01 01 a 17 01 02 z Katalogu odpadů</t>
  </si>
  <si>
    <t>979990142R00</t>
  </si>
  <si>
    <t>Poplatek za skládku minerální vata+omítka, skupina 17 06 04 z Katalogu odpadů</t>
  </si>
  <si>
    <t>979990181R00</t>
  </si>
  <si>
    <t>Poplatek za skládku PVC podlahová krytina, skupina 20 03 07 z Katalogu odpadů</t>
  </si>
  <si>
    <t>VRN 002</t>
  </si>
  <si>
    <t>Rozbor kvality vody vnitřního vodovodu</t>
  </si>
  <si>
    <t>VRN 003</t>
  </si>
  <si>
    <t>Kontrola potrubí a izolace vodovodu</t>
  </si>
  <si>
    <t>909      R00</t>
  </si>
  <si>
    <t>Hzs-nezmeritelne stavebni prace</t>
  </si>
  <si>
    <t>h</t>
  </si>
  <si>
    <t>Prav.M</t>
  </si>
  <si>
    <t>HZS</t>
  </si>
  <si>
    <t>POL10_</t>
  </si>
  <si>
    <t>CZ00291463</t>
  </si>
  <si>
    <t>00291463</t>
  </si>
  <si>
    <t xml:space="preserve"> Masarykovo nám. 100</t>
  </si>
  <si>
    <t xml:space="preserve">688 01 </t>
  </si>
  <si>
    <t>ZŠ Pod Vinohrady – rekonstrukce vodoinstalace</t>
  </si>
  <si>
    <t>město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</si>
</sst>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6eUXRdjzpslL4V65oi8u6NeE66ginWOuh7l4xlA/JPW+2s7s9atqO0GPgPcI63DYE7VEgXASXLw3cMsXTPNgQA==" saltValue="8kXqfkLTHWWvokgKRrsZ9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3" t="s">
        <v>41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2" t="s">
        <v>22</v>
      </c>
      <c r="C2" s="73"/>
      <c r="D2" s="74" t="s">
        <v>43</v>
      </c>
      <c r="E2" s="229" t="s">
        <v>599</v>
      </c>
      <c r="F2" s="230"/>
      <c r="G2" s="230"/>
      <c r="H2" s="230"/>
      <c r="I2" s="230"/>
      <c r="J2" s="231"/>
      <c r="O2" s="1"/>
    </row>
    <row r="3" spans="1:15" ht="27" hidden="1" customHeight="1" x14ac:dyDescent="0.2">
      <c r="A3" s="2"/>
      <c r="B3" s="75"/>
      <c r="C3" s="73"/>
      <c r="D3" s="76"/>
      <c r="E3" s="232"/>
      <c r="F3" s="233"/>
      <c r="G3" s="233"/>
      <c r="H3" s="233"/>
      <c r="I3" s="233"/>
      <c r="J3" s="234"/>
    </row>
    <row r="4" spans="1:15" ht="23.25" customHeight="1" x14ac:dyDescent="0.2">
      <c r="A4" s="2"/>
      <c r="B4" s="77"/>
      <c r="C4" s="78"/>
      <c r="D4" s="79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0" t="s">
        <v>42</v>
      </c>
      <c r="D5" s="217" t="s">
        <v>600</v>
      </c>
      <c r="E5" s="218"/>
      <c r="F5" s="218"/>
      <c r="G5" s="218"/>
      <c r="H5" s="18" t="s">
        <v>40</v>
      </c>
      <c r="I5" s="186" t="s">
        <v>596</v>
      </c>
      <c r="J5" s="8"/>
    </row>
    <row r="6" spans="1:15" ht="15.75" customHeight="1" x14ac:dyDescent="0.2">
      <c r="A6" s="2"/>
      <c r="B6" s="27"/>
      <c r="C6" s="52"/>
      <c r="D6" s="219" t="s">
        <v>597</v>
      </c>
      <c r="E6" s="220"/>
      <c r="F6" s="220"/>
      <c r="G6" s="220"/>
      <c r="H6" s="18" t="s">
        <v>34</v>
      </c>
      <c r="I6" s="185" t="s">
        <v>595</v>
      </c>
      <c r="J6" s="8"/>
    </row>
    <row r="7" spans="1:15" ht="15.75" customHeight="1" x14ac:dyDescent="0.2">
      <c r="A7" s="2"/>
      <c r="B7" s="28"/>
      <c r="C7" s="53"/>
      <c r="D7" s="187" t="s">
        <v>598</v>
      </c>
      <c r="E7" s="221" t="s">
        <v>46</v>
      </c>
      <c r="F7" s="222"/>
      <c r="G7" s="222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44</v>
      </c>
      <c r="H8" s="18" t="s">
        <v>40</v>
      </c>
      <c r="I8" s="83" t="s">
        <v>48</v>
      </c>
      <c r="J8" s="8"/>
    </row>
    <row r="9" spans="1:15" ht="15.75" hidden="1" customHeight="1" x14ac:dyDescent="0.2">
      <c r="A9" s="2"/>
      <c r="B9" s="2"/>
      <c r="D9" s="80" t="s">
        <v>45</v>
      </c>
      <c r="H9" s="18" t="s">
        <v>34</v>
      </c>
      <c r="I9" s="83" t="s">
        <v>49</v>
      </c>
      <c r="J9" s="8"/>
    </row>
    <row r="10" spans="1:15" ht="15.75" hidden="1" customHeight="1" x14ac:dyDescent="0.2">
      <c r="A10" s="2"/>
      <c r="B10" s="34"/>
      <c r="C10" s="53"/>
      <c r="D10" s="82" t="s">
        <v>47</v>
      </c>
      <c r="E10" s="81" t="s">
        <v>46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6"/>
      <c r="E11" s="236"/>
      <c r="F11" s="236"/>
      <c r="G11" s="236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15"/>
      <c r="F13" s="216"/>
      <c r="G13" s="216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1"/>
      <c r="F16" s="202"/>
      <c r="G16" s="201"/>
      <c r="H16" s="202"/>
      <c r="I16" s="201">
        <f>SUMIF(F55:F71,A16,I55:I71)+SUMIF(F55:F71,"PSU",I55:I71)</f>
        <v>0</v>
      </c>
      <c r="J16" s="203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1"/>
      <c r="F17" s="202"/>
      <c r="G17" s="201"/>
      <c r="H17" s="202"/>
      <c r="I17" s="201">
        <f>SUMIF(F55:F71,A17,I55:I71)</f>
        <v>0</v>
      </c>
      <c r="J17" s="203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1"/>
      <c r="F18" s="202"/>
      <c r="G18" s="201"/>
      <c r="H18" s="202"/>
      <c r="I18" s="201">
        <f>SUMIF(F55:F71,A18,I55:I71)</f>
        <v>0</v>
      </c>
      <c r="J18" s="203"/>
    </row>
    <row r="19" spans="1:10" ht="23.25" customHeight="1" x14ac:dyDescent="0.2">
      <c r="A19" s="138" t="s">
        <v>99</v>
      </c>
      <c r="B19" s="37" t="s">
        <v>27</v>
      </c>
      <c r="C19" s="58"/>
      <c r="D19" s="59"/>
      <c r="E19" s="201"/>
      <c r="F19" s="202"/>
      <c r="G19" s="201"/>
      <c r="H19" s="202"/>
      <c r="I19" s="201">
        <f>SUMIF(F55:F71,A19,I55:I71)</f>
        <v>0</v>
      </c>
      <c r="J19" s="203"/>
    </row>
    <row r="20" spans="1:10" ht="23.25" customHeight="1" x14ac:dyDescent="0.2">
      <c r="A20" s="138" t="s">
        <v>100</v>
      </c>
      <c r="B20" s="37" t="s">
        <v>28</v>
      </c>
      <c r="C20" s="58"/>
      <c r="D20" s="59"/>
      <c r="E20" s="201"/>
      <c r="F20" s="202"/>
      <c r="G20" s="201"/>
      <c r="H20" s="202"/>
      <c r="I20" s="201">
        <f>SUMIF(F55:F71,A20,I55:I71)</f>
        <v>0</v>
      </c>
      <c r="J20" s="203"/>
    </row>
    <row r="21" spans="1:10" ht="23.25" customHeight="1" x14ac:dyDescent="0.2">
      <c r="A21" s="2"/>
      <c r="B21" s="47" t="s">
        <v>29</v>
      </c>
      <c r="C21" s="60"/>
      <c r="D21" s="61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199">
        <f>ZakladDPHSniVypocet</f>
        <v>0</v>
      </c>
      <c r="H23" s="200"/>
      <c r="I23" s="200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7">
        <f>A23</f>
        <v>0</v>
      </c>
      <c r="H24" s="198"/>
      <c r="I24" s="198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199">
        <f>ZakladDPHZaklVypocet</f>
        <v>0</v>
      </c>
      <c r="H25" s="200"/>
      <c r="I25" s="200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26">
        <f>A25</f>
        <v>0</v>
      </c>
      <c r="H26" s="227"/>
      <c r="I26" s="22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28">
        <f>CenaCelkem-(ZakladDPHSni+DPHSni+ZakladDPHZakl+DPHZakl)</f>
        <v>0</v>
      </c>
      <c r="H27" s="228"/>
      <c r="I27" s="228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A27</f>
        <v>0</v>
      </c>
      <c r="H29" s="206"/>
      <c r="I29" s="206"/>
      <c r="J29" s="119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8"/>
      <c r="E34" s="209"/>
      <c r="G34" s="210"/>
      <c r="H34" s="211"/>
      <c r="I34" s="211"/>
      <c r="J34" s="24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4"/>
      <c r="D39" s="194"/>
      <c r="E39" s="194"/>
      <c r="F39" s="99">
        <f>'1 0 Pol'!AE29+'1 1 Pol'!AE511</f>
        <v>0</v>
      </c>
      <c r="G39" s="100">
        <f>'1 0 Pol'!AF29+'1 1 Pol'!AF511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5" t="s">
        <v>51</v>
      </c>
      <c r="D40" s="195"/>
      <c r="E40" s="195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52</v>
      </c>
      <c r="C41" s="195" t="s">
        <v>53</v>
      </c>
      <c r="D41" s="195"/>
      <c r="E41" s="195"/>
      <c r="F41" s="104">
        <f>'1 0 Pol'!AE29+'1 1 Pol'!AE511</f>
        <v>0</v>
      </c>
      <c r="G41" s="105">
        <f>'1 0 Pol'!AF29+'1 1 Pol'!AF511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54</v>
      </c>
      <c r="C42" s="194" t="s">
        <v>55</v>
      </c>
      <c r="D42" s="194"/>
      <c r="E42" s="194"/>
      <c r="F42" s="108">
        <f>'1 0 Pol'!AE29</f>
        <v>0</v>
      </c>
      <c r="G42" s="101">
        <f>'1 0 Pol'!AF29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52</v>
      </c>
      <c r="C43" s="194" t="s">
        <v>56</v>
      </c>
      <c r="D43" s="194"/>
      <c r="E43" s="194"/>
      <c r="F43" s="108">
        <f>'1 1 Pol'!AE511</f>
        <v>0</v>
      </c>
      <c r="G43" s="101">
        <f>'1 1 Pol'!AF511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191" t="s">
        <v>57</v>
      </c>
      <c r="C44" s="192"/>
      <c r="D44" s="192"/>
      <c r="E44" s="19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6" spans="1:10" x14ac:dyDescent="0.2">
      <c r="A46" t="s">
        <v>59</v>
      </c>
      <c r="B46" t="s">
        <v>60</v>
      </c>
    </row>
    <row r="47" spans="1:10" x14ac:dyDescent="0.2">
      <c r="A47" t="s">
        <v>61</v>
      </c>
      <c r="B47" t="s">
        <v>62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63</v>
      </c>
      <c r="B49" t="s">
        <v>65</v>
      </c>
    </row>
    <row r="52" spans="1:10" ht="15.75" x14ac:dyDescent="0.25">
      <c r="B52" s="120" t="s">
        <v>66</v>
      </c>
    </row>
    <row r="54" spans="1:10" ht="25.5" customHeight="1" x14ac:dyDescent="0.2">
      <c r="A54" s="122"/>
      <c r="B54" s="125" t="s">
        <v>17</v>
      </c>
      <c r="C54" s="125" t="s">
        <v>5</v>
      </c>
      <c r="D54" s="126"/>
      <c r="E54" s="126"/>
      <c r="F54" s="127" t="s">
        <v>67</v>
      </c>
      <c r="G54" s="127"/>
      <c r="H54" s="127"/>
      <c r="I54" s="127" t="s">
        <v>29</v>
      </c>
      <c r="J54" s="127" t="s">
        <v>0</v>
      </c>
    </row>
    <row r="55" spans="1:10" ht="36.75" customHeight="1" x14ac:dyDescent="0.2">
      <c r="A55" s="123"/>
      <c r="B55" s="128" t="s">
        <v>68</v>
      </c>
      <c r="C55" s="189" t="s">
        <v>69</v>
      </c>
      <c r="D55" s="190"/>
      <c r="E55" s="190"/>
      <c r="F55" s="134" t="s">
        <v>24</v>
      </c>
      <c r="G55" s="135"/>
      <c r="H55" s="135"/>
      <c r="I55" s="135">
        <f>'1 1 Pol'!G8</f>
        <v>0</v>
      </c>
      <c r="J55" s="132" t="str">
        <f>IF(I72=0,"",I55/I72*100)</f>
        <v/>
      </c>
    </row>
    <row r="56" spans="1:10" ht="36.75" customHeight="1" x14ac:dyDescent="0.2">
      <c r="A56" s="123"/>
      <c r="B56" s="128" t="s">
        <v>70</v>
      </c>
      <c r="C56" s="189" t="s">
        <v>71</v>
      </c>
      <c r="D56" s="190"/>
      <c r="E56" s="190"/>
      <c r="F56" s="134" t="s">
        <v>24</v>
      </c>
      <c r="G56" s="135"/>
      <c r="H56" s="135"/>
      <c r="I56" s="135">
        <f>'1 1 Pol'!G20</f>
        <v>0</v>
      </c>
      <c r="J56" s="132" t="str">
        <f>IF(I72=0,"",I56/I72*100)</f>
        <v/>
      </c>
    </row>
    <row r="57" spans="1:10" ht="36.75" customHeight="1" x14ac:dyDescent="0.2">
      <c r="A57" s="123"/>
      <c r="B57" s="128" t="s">
        <v>72</v>
      </c>
      <c r="C57" s="189" t="s">
        <v>73</v>
      </c>
      <c r="D57" s="190"/>
      <c r="E57" s="190"/>
      <c r="F57" s="134" t="s">
        <v>24</v>
      </c>
      <c r="G57" s="135"/>
      <c r="H57" s="135"/>
      <c r="I57" s="135">
        <f>'1 1 Pol'!G26</f>
        <v>0</v>
      </c>
      <c r="J57" s="132" t="str">
        <f>IF(I72=0,"",I57/I72*100)</f>
        <v/>
      </c>
    </row>
    <row r="58" spans="1:10" ht="36.75" customHeight="1" x14ac:dyDescent="0.2">
      <c r="A58" s="123"/>
      <c r="B58" s="128" t="s">
        <v>74</v>
      </c>
      <c r="C58" s="189" t="s">
        <v>75</v>
      </c>
      <c r="D58" s="190"/>
      <c r="E58" s="190"/>
      <c r="F58" s="134" t="s">
        <v>24</v>
      </c>
      <c r="G58" s="135"/>
      <c r="H58" s="135"/>
      <c r="I58" s="135">
        <f>'1 1 Pol'!G45</f>
        <v>0</v>
      </c>
      <c r="J58" s="132" t="str">
        <f>IF(I72=0,"",I58/I72*100)</f>
        <v/>
      </c>
    </row>
    <row r="59" spans="1:10" ht="36.75" customHeight="1" x14ac:dyDescent="0.2">
      <c r="A59" s="123"/>
      <c r="B59" s="128" t="s">
        <v>76</v>
      </c>
      <c r="C59" s="189" t="s">
        <v>77</v>
      </c>
      <c r="D59" s="190"/>
      <c r="E59" s="190"/>
      <c r="F59" s="134" t="s">
        <v>24</v>
      </c>
      <c r="G59" s="135"/>
      <c r="H59" s="135"/>
      <c r="I59" s="135">
        <f>'1 1 Pol'!G54</f>
        <v>0</v>
      </c>
      <c r="J59" s="132" t="str">
        <f>IF(I72=0,"",I59/I72*100)</f>
        <v/>
      </c>
    </row>
    <row r="60" spans="1:10" ht="36.75" customHeight="1" x14ac:dyDescent="0.2">
      <c r="A60" s="123"/>
      <c r="B60" s="128" t="s">
        <v>78</v>
      </c>
      <c r="C60" s="189" t="s">
        <v>79</v>
      </c>
      <c r="D60" s="190"/>
      <c r="E60" s="190"/>
      <c r="F60" s="134" t="s">
        <v>24</v>
      </c>
      <c r="G60" s="135"/>
      <c r="H60" s="135"/>
      <c r="I60" s="135">
        <f>'1 1 Pol'!G57</f>
        <v>0</v>
      </c>
      <c r="J60" s="132" t="str">
        <f>IF(I72=0,"",I60/I72*100)</f>
        <v/>
      </c>
    </row>
    <row r="61" spans="1:10" ht="36.75" customHeight="1" x14ac:dyDescent="0.2">
      <c r="A61" s="123"/>
      <c r="B61" s="128" t="s">
        <v>80</v>
      </c>
      <c r="C61" s="189" t="s">
        <v>81</v>
      </c>
      <c r="D61" s="190"/>
      <c r="E61" s="190"/>
      <c r="F61" s="134" t="s">
        <v>24</v>
      </c>
      <c r="G61" s="135"/>
      <c r="H61" s="135"/>
      <c r="I61" s="135">
        <f>'1 1 Pol'!G86</f>
        <v>0</v>
      </c>
      <c r="J61" s="132" t="str">
        <f>IF(I72=0,"",I61/I72*100)</f>
        <v/>
      </c>
    </row>
    <row r="62" spans="1:10" ht="36.75" customHeight="1" x14ac:dyDescent="0.2">
      <c r="A62" s="123"/>
      <c r="B62" s="128" t="s">
        <v>82</v>
      </c>
      <c r="C62" s="189" t="s">
        <v>83</v>
      </c>
      <c r="D62" s="190"/>
      <c r="E62" s="190"/>
      <c r="F62" s="134" t="s">
        <v>25</v>
      </c>
      <c r="G62" s="135"/>
      <c r="H62" s="135"/>
      <c r="I62" s="135">
        <f>'1 1 Pol'!G90</f>
        <v>0</v>
      </c>
      <c r="J62" s="132" t="str">
        <f>IF(I72=0,"",I62/I72*100)</f>
        <v/>
      </c>
    </row>
    <row r="63" spans="1:10" ht="36.75" customHeight="1" x14ac:dyDescent="0.2">
      <c r="A63" s="123"/>
      <c r="B63" s="128" t="s">
        <v>84</v>
      </c>
      <c r="C63" s="189" t="s">
        <v>85</v>
      </c>
      <c r="D63" s="190"/>
      <c r="E63" s="190"/>
      <c r="F63" s="134" t="s">
        <v>25</v>
      </c>
      <c r="G63" s="135"/>
      <c r="H63" s="135"/>
      <c r="I63" s="135">
        <f>'1 1 Pol'!G140</f>
        <v>0</v>
      </c>
      <c r="J63" s="132" t="str">
        <f>IF(I72=0,"",I63/I72*100)</f>
        <v/>
      </c>
    </row>
    <row r="64" spans="1:10" ht="36.75" customHeight="1" x14ac:dyDescent="0.2">
      <c r="A64" s="123"/>
      <c r="B64" s="128" t="s">
        <v>86</v>
      </c>
      <c r="C64" s="189" t="s">
        <v>87</v>
      </c>
      <c r="D64" s="190"/>
      <c r="E64" s="190"/>
      <c r="F64" s="134" t="s">
        <v>25</v>
      </c>
      <c r="G64" s="135"/>
      <c r="H64" s="135"/>
      <c r="I64" s="135">
        <f>'1 1 Pol'!G275</f>
        <v>0</v>
      </c>
      <c r="J64" s="132" t="str">
        <f>IF(I72=0,"",I64/I72*100)</f>
        <v/>
      </c>
    </row>
    <row r="65" spans="1:10" ht="36.75" customHeight="1" x14ac:dyDescent="0.2">
      <c r="A65" s="123"/>
      <c r="B65" s="128" t="s">
        <v>88</v>
      </c>
      <c r="C65" s="189" t="s">
        <v>89</v>
      </c>
      <c r="D65" s="190"/>
      <c r="E65" s="190"/>
      <c r="F65" s="134" t="s">
        <v>25</v>
      </c>
      <c r="G65" s="135"/>
      <c r="H65" s="135"/>
      <c r="I65" s="135">
        <f>'1 1 Pol'!G372</f>
        <v>0</v>
      </c>
      <c r="J65" s="132" t="str">
        <f>IF(I72=0,"",I65/I72*100)</f>
        <v/>
      </c>
    </row>
    <row r="66" spans="1:10" ht="36.75" customHeight="1" x14ac:dyDescent="0.2">
      <c r="A66" s="123"/>
      <c r="B66" s="128" t="s">
        <v>90</v>
      </c>
      <c r="C66" s="189" t="s">
        <v>91</v>
      </c>
      <c r="D66" s="190"/>
      <c r="E66" s="190"/>
      <c r="F66" s="134" t="s">
        <v>25</v>
      </c>
      <c r="G66" s="135"/>
      <c r="H66" s="135"/>
      <c r="I66" s="135">
        <f>'1 1 Pol'!G399</f>
        <v>0</v>
      </c>
      <c r="J66" s="132" t="str">
        <f>IF(I72=0,"",I66/I72*100)</f>
        <v/>
      </c>
    </row>
    <row r="67" spans="1:10" ht="36.75" customHeight="1" x14ac:dyDescent="0.2">
      <c r="A67" s="123"/>
      <c r="B67" s="128" t="s">
        <v>92</v>
      </c>
      <c r="C67" s="189" t="s">
        <v>93</v>
      </c>
      <c r="D67" s="190"/>
      <c r="E67" s="190"/>
      <c r="F67" s="134" t="s">
        <v>25</v>
      </c>
      <c r="G67" s="135"/>
      <c r="H67" s="135"/>
      <c r="I67" s="135">
        <f>'1 1 Pol'!G419</f>
        <v>0</v>
      </c>
      <c r="J67" s="132" t="str">
        <f>IF(I72=0,"",I67/I72*100)</f>
        <v/>
      </c>
    </row>
    <row r="68" spans="1:10" ht="36.75" customHeight="1" x14ac:dyDescent="0.2">
      <c r="A68" s="123"/>
      <c r="B68" s="128" t="s">
        <v>94</v>
      </c>
      <c r="C68" s="189" t="s">
        <v>95</v>
      </c>
      <c r="D68" s="190"/>
      <c r="E68" s="190"/>
      <c r="F68" s="134" t="s">
        <v>25</v>
      </c>
      <c r="G68" s="135"/>
      <c r="H68" s="135"/>
      <c r="I68" s="135">
        <f>'1 1 Pol'!G434</f>
        <v>0</v>
      </c>
      <c r="J68" s="132" t="str">
        <f>IF(I72=0,"",I68/I72*100)</f>
        <v/>
      </c>
    </row>
    <row r="69" spans="1:10" ht="36.75" customHeight="1" x14ac:dyDescent="0.2">
      <c r="A69" s="123"/>
      <c r="B69" s="128" t="s">
        <v>96</v>
      </c>
      <c r="C69" s="189" t="s">
        <v>97</v>
      </c>
      <c r="D69" s="190"/>
      <c r="E69" s="190"/>
      <c r="F69" s="134" t="s">
        <v>98</v>
      </c>
      <c r="G69" s="135"/>
      <c r="H69" s="135"/>
      <c r="I69" s="135">
        <f>'1 1 Pol'!G455</f>
        <v>0</v>
      </c>
      <c r="J69" s="132" t="str">
        <f>IF(I72=0,"",I69/I72*100)</f>
        <v/>
      </c>
    </row>
    <row r="70" spans="1:10" ht="36.75" customHeight="1" x14ac:dyDescent="0.2">
      <c r="A70" s="123"/>
      <c r="B70" s="128" t="s">
        <v>99</v>
      </c>
      <c r="C70" s="189" t="s">
        <v>27</v>
      </c>
      <c r="D70" s="190"/>
      <c r="E70" s="190"/>
      <c r="F70" s="134" t="s">
        <v>99</v>
      </c>
      <c r="G70" s="135"/>
      <c r="H70" s="135"/>
      <c r="I70" s="135">
        <f>'1 0 Pol'!G8+'1 1 Pol'!G503</f>
        <v>0</v>
      </c>
      <c r="J70" s="132" t="str">
        <f>IF(I72=0,"",I70/I72*100)</f>
        <v/>
      </c>
    </row>
    <row r="71" spans="1:10" ht="36.75" customHeight="1" x14ac:dyDescent="0.2">
      <c r="A71" s="123"/>
      <c r="B71" s="128" t="s">
        <v>100</v>
      </c>
      <c r="C71" s="189" t="s">
        <v>28</v>
      </c>
      <c r="D71" s="190"/>
      <c r="E71" s="190"/>
      <c r="F71" s="134" t="s">
        <v>100</v>
      </c>
      <c r="G71" s="135"/>
      <c r="H71" s="135"/>
      <c r="I71" s="135">
        <f>'1 0 Pol'!G17</f>
        <v>0</v>
      </c>
      <c r="J71" s="132" t="str">
        <f>IF(I72=0,"",I71/I72*100)</f>
        <v/>
      </c>
    </row>
    <row r="72" spans="1:10" ht="25.5" customHeight="1" x14ac:dyDescent="0.2">
      <c r="A72" s="124"/>
      <c r="B72" s="129" t="s">
        <v>1</v>
      </c>
      <c r="C72" s="130"/>
      <c r="D72" s="131"/>
      <c r="E72" s="131"/>
      <c r="F72" s="136"/>
      <c r="G72" s="137"/>
      <c r="H72" s="137"/>
      <c r="I72" s="137">
        <f>SUM(I55:I71)</f>
        <v>0</v>
      </c>
      <c r="J72" s="133">
        <f>SUM(J55:J71)</f>
        <v>0</v>
      </c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  <row r="75" spans="1:10" x14ac:dyDescent="0.2">
      <c r="F75" s="86"/>
      <c r="G75" s="86"/>
      <c r="H75" s="86"/>
      <c r="I75" s="86"/>
      <c r="J75" s="87"/>
    </row>
  </sheetData>
  <sheetProtection algorithmName="SHA-512" hashValue="U4w7KoMWf/IiiZdmxa+o87haK0ryA1mmgy3YArOyV9BhzFc/HJTAuX05pgCarCHY2gAt5bIBfmvNm4/btU6rAg==" saltValue="3nTMv13pUAjch9crUZCUQ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9:E69"/>
    <mergeCell ref="C70:E70"/>
    <mergeCell ref="C71:E71"/>
    <mergeCell ref="C64:E64"/>
    <mergeCell ref="C65:E65"/>
    <mergeCell ref="C66:E66"/>
    <mergeCell ref="C67:E67"/>
    <mergeCell ref="C68:E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49" t="s">
        <v>7</v>
      </c>
      <c r="B2" s="48"/>
      <c r="C2" s="242"/>
      <c r="D2" s="242"/>
      <c r="E2" s="242"/>
      <c r="F2" s="242"/>
      <c r="G2" s="243"/>
    </row>
    <row r="3" spans="1:7" ht="24.95" customHeight="1" x14ac:dyDescent="0.2">
      <c r="A3" s="49" t="s">
        <v>8</v>
      </c>
      <c r="B3" s="48"/>
      <c r="C3" s="242"/>
      <c r="D3" s="242"/>
      <c r="E3" s="242"/>
      <c r="F3" s="242"/>
      <c r="G3" s="243"/>
    </row>
    <row r="4" spans="1:7" ht="24.95" customHeight="1" x14ac:dyDescent="0.2">
      <c r="A4" s="49" t="s">
        <v>9</v>
      </c>
      <c r="B4" s="48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KxANzG+MAX1vbryIQDJKrSIHRPpSHVejZ4ZGrFkpNB2W+ZOLHVSzWo5EgjfondGgU53Wb0LIoDF/CgQWsGVPIw==" saltValue="D2PYSUg1OldiQCnG7nJe6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101</v>
      </c>
      <c r="B1" s="246"/>
      <c r="C1" s="246"/>
      <c r="D1" s="246"/>
      <c r="E1" s="246"/>
      <c r="F1" s="246"/>
      <c r="G1" s="246"/>
      <c r="AG1" t="s">
        <v>102</v>
      </c>
    </row>
    <row r="2" spans="1:60" ht="24.95" customHeight="1" x14ac:dyDescent="0.2">
      <c r="A2" s="139" t="s">
        <v>7</v>
      </c>
      <c r="B2" s="48" t="s">
        <v>43</v>
      </c>
      <c r="C2" s="247" t="s">
        <v>599</v>
      </c>
      <c r="D2" s="248"/>
      <c r="E2" s="248"/>
      <c r="F2" s="248"/>
      <c r="G2" s="249"/>
      <c r="AG2" t="s">
        <v>103</v>
      </c>
    </row>
    <row r="3" spans="1:60" ht="24.95" customHeight="1" x14ac:dyDescent="0.2">
      <c r="A3" s="139" t="s">
        <v>8</v>
      </c>
      <c r="B3" s="48" t="s">
        <v>52</v>
      </c>
      <c r="C3" s="247" t="s">
        <v>53</v>
      </c>
      <c r="D3" s="248"/>
      <c r="E3" s="248"/>
      <c r="F3" s="248"/>
      <c r="G3" s="249"/>
      <c r="AC3" s="121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54</v>
      </c>
      <c r="C4" s="250" t="s">
        <v>55</v>
      </c>
      <c r="D4" s="251"/>
      <c r="E4" s="251"/>
      <c r="F4" s="251"/>
      <c r="G4" s="252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127</v>
      </c>
      <c r="B8" s="160" t="s">
        <v>99</v>
      </c>
      <c r="C8" s="173" t="s">
        <v>27</v>
      </c>
      <c r="D8" s="161"/>
      <c r="E8" s="162"/>
      <c r="F8" s="163"/>
      <c r="G8" s="163">
        <f>SUMIF(AG9:AG16,"&lt;&gt;NOR",G9:G16)</f>
        <v>0</v>
      </c>
      <c r="H8" s="163"/>
      <c r="I8" s="163">
        <f>SUM(I9:I16)</f>
        <v>0</v>
      </c>
      <c r="J8" s="163"/>
      <c r="K8" s="163">
        <f>SUM(K9:K16)</f>
        <v>0</v>
      </c>
      <c r="L8" s="163"/>
      <c r="M8" s="163">
        <f>SUM(M9:M16)</f>
        <v>0</v>
      </c>
      <c r="N8" s="162"/>
      <c r="O8" s="162">
        <f>SUM(O9:O16)</f>
        <v>0</v>
      </c>
      <c r="P8" s="162"/>
      <c r="Q8" s="162">
        <f>SUM(Q9:Q16)</f>
        <v>0</v>
      </c>
      <c r="R8" s="163"/>
      <c r="S8" s="163"/>
      <c r="T8" s="164"/>
      <c r="U8" s="158"/>
      <c r="V8" s="158">
        <f>SUM(V9:V16)</f>
        <v>0</v>
      </c>
      <c r="W8" s="158"/>
      <c r="X8" s="158"/>
      <c r="AG8" t="s">
        <v>128</v>
      </c>
    </row>
    <row r="9" spans="1:60" outlineLevel="1" x14ac:dyDescent="0.2">
      <c r="A9" s="166">
        <v>1</v>
      </c>
      <c r="B9" s="167" t="s">
        <v>129</v>
      </c>
      <c r="C9" s="174" t="s">
        <v>130</v>
      </c>
      <c r="D9" s="168" t="s">
        <v>131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132</v>
      </c>
      <c r="T9" s="172" t="s">
        <v>133</v>
      </c>
      <c r="U9" s="157">
        <v>0</v>
      </c>
      <c r="V9" s="157">
        <f>ROUND(E9*U9,2)</f>
        <v>0</v>
      </c>
      <c r="W9" s="157"/>
      <c r="X9" s="157" t="s">
        <v>55</v>
      </c>
      <c r="Y9" s="147"/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4"/>
      <c r="D10" s="245"/>
      <c r="E10" s="245"/>
      <c r="F10" s="245"/>
      <c r="G10" s="24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136</v>
      </c>
      <c r="C11" s="174" t="s">
        <v>137</v>
      </c>
      <c r="D11" s="168" t="s">
        <v>131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132</v>
      </c>
      <c r="T11" s="172" t="s">
        <v>133</v>
      </c>
      <c r="U11" s="157">
        <v>0</v>
      </c>
      <c r="V11" s="157">
        <f>ROUND(E11*U11,2)</f>
        <v>0</v>
      </c>
      <c r="W11" s="157"/>
      <c r="X11" s="157" t="s">
        <v>55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/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138</v>
      </c>
      <c r="C13" s="174" t="s">
        <v>139</v>
      </c>
      <c r="D13" s="168" t="s">
        <v>131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132</v>
      </c>
      <c r="T13" s="172" t="s">
        <v>133</v>
      </c>
      <c r="U13" s="157">
        <v>0</v>
      </c>
      <c r="V13" s="157">
        <f>ROUND(E13*U13,2)</f>
        <v>0</v>
      </c>
      <c r="W13" s="157"/>
      <c r="X13" s="157" t="s">
        <v>55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4"/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140</v>
      </c>
      <c r="C15" s="174" t="s">
        <v>141</v>
      </c>
      <c r="D15" s="168" t="s">
        <v>131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132</v>
      </c>
      <c r="T15" s="172" t="s">
        <v>133</v>
      </c>
      <c r="U15" s="157">
        <v>0</v>
      </c>
      <c r="V15" s="157">
        <f>ROUND(E15*U15,2)</f>
        <v>0</v>
      </c>
      <c r="W15" s="157"/>
      <c r="X15" s="157" t="s">
        <v>55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9" t="s">
        <v>127</v>
      </c>
      <c r="B17" s="160" t="s">
        <v>100</v>
      </c>
      <c r="C17" s="173" t="s">
        <v>28</v>
      </c>
      <c r="D17" s="161"/>
      <c r="E17" s="162"/>
      <c r="F17" s="163"/>
      <c r="G17" s="163">
        <f>SUMIF(AG18:AG27,"&lt;&gt;NOR",G18:G27)</f>
        <v>0</v>
      </c>
      <c r="H17" s="163"/>
      <c r="I17" s="163">
        <f>SUM(I18:I27)</f>
        <v>0</v>
      </c>
      <c r="J17" s="163"/>
      <c r="K17" s="163">
        <f>SUM(K18:K27)</f>
        <v>0</v>
      </c>
      <c r="L17" s="163"/>
      <c r="M17" s="163">
        <f>SUM(M18:M27)</f>
        <v>0</v>
      </c>
      <c r="N17" s="162"/>
      <c r="O17" s="162">
        <f>SUM(O18:O27)</f>
        <v>0</v>
      </c>
      <c r="P17" s="162"/>
      <c r="Q17" s="162">
        <f>SUM(Q18:Q27)</f>
        <v>0</v>
      </c>
      <c r="R17" s="163"/>
      <c r="S17" s="163"/>
      <c r="T17" s="164"/>
      <c r="U17" s="158"/>
      <c r="V17" s="158">
        <f>SUM(V18:V27)</f>
        <v>0</v>
      </c>
      <c r="W17" s="158"/>
      <c r="X17" s="158"/>
      <c r="AG17" t="s">
        <v>128</v>
      </c>
    </row>
    <row r="18" spans="1:60" outlineLevel="1" x14ac:dyDescent="0.2">
      <c r="A18" s="166">
        <v>5</v>
      </c>
      <c r="B18" s="167" t="s">
        <v>142</v>
      </c>
      <c r="C18" s="174" t="s">
        <v>143</v>
      </c>
      <c r="D18" s="168" t="s">
        <v>131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132</v>
      </c>
      <c r="T18" s="172" t="s">
        <v>133</v>
      </c>
      <c r="U18" s="157">
        <v>0</v>
      </c>
      <c r="V18" s="157">
        <f>ROUND(E18*U18,2)</f>
        <v>0</v>
      </c>
      <c r="W18" s="157"/>
      <c r="X18" s="157" t="s">
        <v>55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4"/>
      <c r="D19" s="245"/>
      <c r="E19" s="245"/>
      <c r="F19" s="245"/>
      <c r="G19" s="245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6</v>
      </c>
      <c r="B20" s="167" t="s">
        <v>144</v>
      </c>
      <c r="C20" s="174" t="s">
        <v>145</v>
      </c>
      <c r="D20" s="168" t="s">
        <v>131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9">
        <v>0</v>
      </c>
      <c r="O20" s="169">
        <f>ROUND(E20*N20,2)</f>
        <v>0</v>
      </c>
      <c r="P20" s="169">
        <v>0</v>
      </c>
      <c r="Q20" s="169">
        <f>ROUND(E20*P20,2)</f>
        <v>0</v>
      </c>
      <c r="R20" s="171"/>
      <c r="S20" s="171" t="s">
        <v>132</v>
      </c>
      <c r="T20" s="172" t="s">
        <v>133</v>
      </c>
      <c r="U20" s="157">
        <v>0</v>
      </c>
      <c r="V20" s="157">
        <f>ROUND(E20*U20,2)</f>
        <v>0</v>
      </c>
      <c r="W20" s="157"/>
      <c r="X20" s="157" t="s">
        <v>55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134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4"/>
      <c r="D21" s="245"/>
      <c r="E21" s="245"/>
      <c r="F21" s="245"/>
      <c r="G21" s="24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7</v>
      </c>
      <c r="B22" s="167" t="s">
        <v>146</v>
      </c>
      <c r="C22" s="174" t="s">
        <v>147</v>
      </c>
      <c r="D22" s="168" t="s">
        <v>131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132</v>
      </c>
      <c r="T22" s="172" t="s">
        <v>133</v>
      </c>
      <c r="U22" s="157">
        <v>0</v>
      </c>
      <c r="V22" s="157">
        <f>ROUND(E22*U22,2)</f>
        <v>0</v>
      </c>
      <c r="W22" s="157"/>
      <c r="X22" s="157" t="s">
        <v>55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134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/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8</v>
      </c>
      <c r="B24" s="167" t="s">
        <v>148</v>
      </c>
      <c r="C24" s="174" t="s">
        <v>149</v>
      </c>
      <c r="D24" s="168" t="s">
        <v>131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132</v>
      </c>
      <c r="T24" s="172" t="s">
        <v>133</v>
      </c>
      <c r="U24" s="157">
        <v>0</v>
      </c>
      <c r="V24" s="157">
        <f>ROUND(E24*U24,2)</f>
        <v>0</v>
      </c>
      <c r="W24" s="157"/>
      <c r="X24" s="157" t="s">
        <v>55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4"/>
      <c r="D25" s="245"/>
      <c r="E25" s="245"/>
      <c r="F25" s="245"/>
      <c r="G25" s="245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9</v>
      </c>
      <c r="B26" s="167" t="s">
        <v>150</v>
      </c>
      <c r="C26" s="174" t="s">
        <v>151</v>
      </c>
      <c r="D26" s="168" t="s">
        <v>131</v>
      </c>
      <c r="E26" s="169">
        <v>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</v>
      </c>
      <c r="O26" s="169">
        <f>ROUND(E26*N26,2)</f>
        <v>0</v>
      </c>
      <c r="P26" s="169">
        <v>0</v>
      </c>
      <c r="Q26" s="169">
        <f>ROUND(E26*P26,2)</f>
        <v>0</v>
      </c>
      <c r="R26" s="171"/>
      <c r="S26" s="171" t="s">
        <v>132</v>
      </c>
      <c r="T26" s="172" t="s">
        <v>133</v>
      </c>
      <c r="U26" s="157">
        <v>0</v>
      </c>
      <c r="V26" s="157">
        <f>ROUND(E26*U26,2)</f>
        <v>0</v>
      </c>
      <c r="W26" s="157"/>
      <c r="X26" s="157" t="s">
        <v>55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4"/>
      <c r="D27" s="245"/>
      <c r="E27" s="245"/>
      <c r="F27" s="245"/>
      <c r="G27" s="24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17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114</v>
      </c>
    </row>
    <row r="29" spans="1:60" x14ac:dyDescent="0.2">
      <c r="A29" s="150"/>
      <c r="B29" s="151" t="s">
        <v>29</v>
      </c>
      <c r="C29" s="176"/>
      <c r="D29" s="152"/>
      <c r="E29" s="153"/>
      <c r="F29" s="153"/>
      <c r="G29" s="165">
        <f>G8+G17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152</v>
      </c>
    </row>
    <row r="30" spans="1:60" x14ac:dyDescent="0.2">
      <c r="C30" s="177"/>
      <c r="D30" s="10"/>
      <c r="AG30" t="s">
        <v>153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pdCxcD8M4Fq6t3kiWF9/fXvuDtk6s7ljouRIE8dNRk4gfqbt2EIQq/kxxZR4ShEAmbvtDV7hdNMVylgdlW56Q==" saltValue="5vDx4qI7Uc0hEdLkOFbiOA==" spinCount="100000" sheet="1" objects="1" scenarios="1"/>
  <mergeCells count="13">
    <mergeCell ref="C12:G12"/>
    <mergeCell ref="A1:G1"/>
    <mergeCell ref="C2:G2"/>
    <mergeCell ref="C3:G3"/>
    <mergeCell ref="C4:G4"/>
    <mergeCell ref="C10:G10"/>
    <mergeCell ref="C27:G27"/>
    <mergeCell ref="C14:G14"/>
    <mergeCell ref="C16:G16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101</v>
      </c>
      <c r="B1" s="246"/>
      <c r="C1" s="246"/>
      <c r="D1" s="246"/>
      <c r="E1" s="246"/>
      <c r="F1" s="246"/>
      <c r="G1" s="246"/>
      <c r="AG1" t="s">
        <v>102</v>
      </c>
    </row>
    <row r="2" spans="1:60" ht="24.95" customHeight="1" x14ac:dyDescent="0.2">
      <c r="A2" s="139" t="s">
        <v>7</v>
      </c>
      <c r="B2" s="48" t="s">
        <v>43</v>
      </c>
      <c r="C2" s="247" t="s">
        <v>599</v>
      </c>
      <c r="D2" s="248"/>
      <c r="E2" s="248"/>
      <c r="F2" s="248"/>
      <c r="G2" s="249"/>
      <c r="AG2" t="s">
        <v>103</v>
      </c>
    </row>
    <row r="3" spans="1:60" ht="24.95" customHeight="1" x14ac:dyDescent="0.2">
      <c r="A3" s="139" t="s">
        <v>8</v>
      </c>
      <c r="B3" s="48" t="s">
        <v>52</v>
      </c>
      <c r="C3" s="261" t="s">
        <v>53</v>
      </c>
      <c r="D3" s="248"/>
      <c r="E3" s="248"/>
      <c r="F3" s="248"/>
      <c r="G3" s="249"/>
      <c r="AC3" s="121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52</v>
      </c>
      <c r="C4" s="250" t="s">
        <v>56</v>
      </c>
      <c r="D4" s="251"/>
      <c r="E4" s="251"/>
      <c r="F4" s="251"/>
      <c r="G4" s="252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127</v>
      </c>
      <c r="B8" s="160" t="s">
        <v>68</v>
      </c>
      <c r="C8" s="173" t="s">
        <v>69</v>
      </c>
      <c r="D8" s="161"/>
      <c r="E8" s="162"/>
      <c r="F8" s="163"/>
      <c r="G8" s="163">
        <f>SUMIF(AG9:AG19,"&lt;&gt;NOR",G9:G19)</f>
        <v>0</v>
      </c>
      <c r="H8" s="163"/>
      <c r="I8" s="163">
        <f>SUM(I9:I19)</f>
        <v>0</v>
      </c>
      <c r="J8" s="163"/>
      <c r="K8" s="163">
        <f>SUM(K9:K19)</f>
        <v>0</v>
      </c>
      <c r="L8" s="163"/>
      <c r="M8" s="163">
        <f>SUM(M9:M19)</f>
        <v>0</v>
      </c>
      <c r="N8" s="162"/>
      <c r="O8" s="162">
        <f>SUM(O9:O19)</f>
        <v>1.58</v>
      </c>
      <c r="P8" s="162"/>
      <c r="Q8" s="162">
        <f>SUM(Q9:Q19)</f>
        <v>0</v>
      </c>
      <c r="R8" s="163"/>
      <c r="S8" s="163"/>
      <c r="T8" s="164"/>
      <c r="U8" s="158"/>
      <c r="V8" s="158">
        <f>SUM(V9:V19)</f>
        <v>30.28</v>
      </c>
      <c r="W8" s="158"/>
      <c r="X8" s="158"/>
      <c r="AG8" t="s">
        <v>128</v>
      </c>
    </row>
    <row r="9" spans="1:60" outlineLevel="1" x14ac:dyDescent="0.2">
      <c r="A9" s="166">
        <v>1</v>
      </c>
      <c r="B9" s="167" t="s">
        <v>154</v>
      </c>
      <c r="C9" s="174" t="s">
        <v>155</v>
      </c>
      <c r="D9" s="168" t="s">
        <v>156</v>
      </c>
      <c r="E9" s="169">
        <v>14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8.0000000000000004E-4</v>
      </c>
      <c r="O9" s="169">
        <f>ROUND(E9*N9,2)</f>
        <v>0.01</v>
      </c>
      <c r="P9" s="169">
        <v>0</v>
      </c>
      <c r="Q9" s="169">
        <f>ROUND(E9*P9,2)</f>
        <v>0</v>
      </c>
      <c r="R9" s="171" t="s">
        <v>157</v>
      </c>
      <c r="S9" s="171" t="s">
        <v>158</v>
      </c>
      <c r="T9" s="172" t="s">
        <v>158</v>
      </c>
      <c r="U9" s="157">
        <v>0</v>
      </c>
      <c r="V9" s="157">
        <f>ROUND(E9*U9,2)</f>
        <v>0</v>
      </c>
      <c r="W9" s="157"/>
      <c r="X9" s="157" t="s">
        <v>159</v>
      </c>
      <c r="Y9" s="147"/>
      <c r="Z9" s="147"/>
      <c r="AA9" s="147"/>
      <c r="AB9" s="147"/>
      <c r="AC9" s="147"/>
      <c r="AD9" s="147"/>
      <c r="AE9" s="147"/>
      <c r="AF9" s="147"/>
      <c r="AG9" s="147" t="s">
        <v>160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3" t="s">
        <v>161</v>
      </c>
      <c r="D10" s="178"/>
      <c r="E10" s="179">
        <v>14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162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3"/>
      <c r="D11" s="254"/>
      <c r="E11" s="254"/>
      <c r="F11" s="254"/>
      <c r="G11" s="254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163</v>
      </c>
      <c r="C12" s="174" t="s">
        <v>164</v>
      </c>
      <c r="D12" s="168" t="s">
        <v>156</v>
      </c>
      <c r="E12" s="169">
        <v>12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3.73E-2</v>
      </c>
      <c r="O12" s="169">
        <f>ROUND(E12*N12,2)</f>
        <v>0.45</v>
      </c>
      <c r="P12" s="169">
        <v>0</v>
      </c>
      <c r="Q12" s="169">
        <f>ROUND(E12*P12,2)</f>
        <v>0</v>
      </c>
      <c r="R12" s="171" t="s">
        <v>165</v>
      </c>
      <c r="S12" s="171" t="s">
        <v>158</v>
      </c>
      <c r="T12" s="172" t="s">
        <v>158</v>
      </c>
      <c r="U12" s="157">
        <v>0.40775</v>
      </c>
      <c r="V12" s="157">
        <f>ROUND(E12*U12,2)</f>
        <v>4.8899999999999997</v>
      </c>
      <c r="W12" s="157"/>
      <c r="X12" s="157" t="s">
        <v>166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7" t="s">
        <v>168</v>
      </c>
      <c r="D13" s="258"/>
      <c r="E13" s="258"/>
      <c r="F13" s="258"/>
      <c r="G13" s="25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3"/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3</v>
      </c>
      <c r="B15" s="167" t="s">
        <v>170</v>
      </c>
      <c r="C15" s="174" t="s">
        <v>171</v>
      </c>
      <c r="D15" s="168" t="s">
        <v>156</v>
      </c>
      <c r="E15" s="169">
        <v>14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1.6000000000000001E-4</v>
      </c>
      <c r="O15" s="169">
        <f>ROUND(E15*N15,2)</f>
        <v>0</v>
      </c>
      <c r="P15" s="169">
        <v>0</v>
      </c>
      <c r="Q15" s="169">
        <f>ROUND(E15*P15,2)</f>
        <v>0</v>
      </c>
      <c r="R15" s="171" t="s">
        <v>172</v>
      </c>
      <c r="S15" s="171" t="s">
        <v>158</v>
      </c>
      <c r="T15" s="172" t="s">
        <v>158</v>
      </c>
      <c r="U15" s="157">
        <v>0.94</v>
      </c>
      <c r="V15" s="157">
        <f>ROUND(E15*U15,2)</f>
        <v>13.16</v>
      </c>
      <c r="W15" s="157"/>
      <c r="X15" s="157" t="s">
        <v>166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4</v>
      </c>
      <c r="B17" s="167" t="s">
        <v>163</v>
      </c>
      <c r="C17" s="174" t="s">
        <v>164</v>
      </c>
      <c r="D17" s="168" t="s">
        <v>156</v>
      </c>
      <c r="E17" s="169">
        <v>30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3.73E-2</v>
      </c>
      <c r="O17" s="169">
        <f>ROUND(E17*N17,2)</f>
        <v>1.1200000000000001</v>
      </c>
      <c r="P17" s="169">
        <v>0</v>
      </c>
      <c r="Q17" s="169">
        <f>ROUND(E17*P17,2)</f>
        <v>0</v>
      </c>
      <c r="R17" s="171" t="s">
        <v>165</v>
      </c>
      <c r="S17" s="171" t="s">
        <v>158</v>
      </c>
      <c r="T17" s="172" t="s">
        <v>158</v>
      </c>
      <c r="U17" s="157">
        <v>0.40775</v>
      </c>
      <c r="V17" s="157">
        <f>ROUND(E17*U17,2)</f>
        <v>12.23</v>
      </c>
      <c r="W17" s="157"/>
      <c r="X17" s="157" t="s">
        <v>166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7" t="s">
        <v>168</v>
      </c>
      <c r="D18" s="258"/>
      <c r="E18" s="258"/>
      <c r="F18" s="258"/>
      <c r="G18" s="25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169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3"/>
      <c r="D19" s="254"/>
      <c r="E19" s="254"/>
      <c r="F19" s="254"/>
      <c r="G19" s="25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9" t="s">
        <v>127</v>
      </c>
      <c r="B20" s="160" t="s">
        <v>70</v>
      </c>
      <c r="C20" s="173" t="s">
        <v>71</v>
      </c>
      <c r="D20" s="161"/>
      <c r="E20" s="162"/>
      <c r="F20" s="163"/>
      <c r="G20" s="163">
        <f>SUMIF(AG21:AG25,"&lt;&gt;NOR",G21:G25)</f>
        <v>0</v>
      </c>
      <c r="H20" s="163"/>
      <c r="I20" s="163">
        <f>SUM(I21:I25)</f>
        <v>0</v>
      </c>
      <c r="J20" s="163"/>
      <c r="K20" s="163">
        <f>SUM(K21:K25)</f>
        <v>0</v>
      </c>
      <c r="L20" s="163"/>
      <c r="M20" s="163">
        <f>SUM(M21:M25)</f>
        <v>0</v>
      </c>
      <c r="N20" s="162"/>
      <c r="O20" s="162">
        <f>SUM(O21:O25)</f>
        <v>1.54</v>
      </c>
      <c r="P20" s="162"/>
      <c r="Q20" s="162">
        <f>SUM(Q21:Q25)</f>
        <v>0</v>
      </c>
      <c r="R20" s="163"/>
      <c r="S20" s="163"/>
      <c r="T20" s="164"/>
      <c r="U20" s="158"/>
      <c r="V20" s="158">
        <f>SUM(V21:V25)</f>
        <v>123.22</v>
      </c>
      <c r="W20" s="158"/>
      <c r="X20" s="158"/>
      <c r="AG20" t="s">
        <v>128</v>
      </c>
    </row>
    <row r="21" spans="1:60" ht="22.5" outlineLevel="1" x14ac:dyDescent="0.2">
      <c r="A21" s="166">
        <v>5</v>
      </c>
      <c r="B21" s="167" t="s">
        <v>173</v>
      </c>
      <c r="C21" s="174" t="s">
        <v>174</v>
      </c>
      <c r="D21" s="168" t="s">
        <v>175</v>
      </c>
      <c r="E21" s="169">
        <v>129.69999999999999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1.1900000000000001E-2</v>
      </c>
      <c r="O21" s="169">
        <f>ROUND(E21*N21,2)</f>
        <v>1.54</v>
      </c>
      <c r="P21" s="169">
        <v>0</v>
      </c>
      <c r="Q21" s="169">
        <f>ROUND(E21*P21,2)</f>
        <v>0</v>
      </c>
      <c r="R21" s="171" t="s">
        <v>172</v>
      </c>
      <c r="S21" s="171" t="s">
        <v>158</v>
      </c>
      <c r="T21" s="172" t="s">
        <v>158</v>
      </c>
      <c r="U21" s="157">
        <v>0.95</v>
      </c>
      <c r="V21" s="157">
        <f>ROUND(E21*U21,2)</f>
        <v>123.22</v>
      </c>
      <c r="W21" s="157"/>
      <c r="X21" s="157" t="s">
        <v>166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176</v>
      </c>
      <c r="D22" s="178"/>
      <c r="E22" s="179">
        <v>53.5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162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3" t="s">
        <v>177</v>
      </c>
      <c r="D23" s="178"/>
      <c r="E23" s="179">
        <v>19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162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3" t="s">
        <v>178</v>
      </c>
      <c r="D24" s="178"/>
      <c r="E24" s="179">
        <v>57.2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162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3"/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9" t="s">
        <v>127</v>
      </c>
      <c r="B26" s="160" t="s">
        <v>72</v>
      </c>
      <c r="C26" s="173" t="s">
        <v>73</v>
      </c>
      <c r="D26" s="161"/>
      <c r="E26" s="162"/>
      <c r="F26" s="163"/>
      <c r="G26" s="163">
        <f>SUMIF(AG27:AG44,"&lt;&gt;NOR",G27:G44)</f>
        <v>0</v>
      </c>
      <c r="H26" s="163"/>
      <c r="I26" s="163">
        <f>SUM(I27:I44)</f>
        <v>0</v>
      </c>
      <c r="J26" s="163"/>
      <c r="K26" s="163">
        <f>SUM(K27:K44)</f>
        <v>0</v>
      </c>
      <c r="L26" s="163"/>
      <c r="M26" s="163">
        <f>SUM(M27:M44)</f>
        <v>0</v>
      </c>
      <c r="N26" s="162"/>
      <c r="O26" s="162">
        <f>SUM(O27:O44)</f>
        <v>1.1599999999999999</v>
      </c>
      <c r="P26" s="162"/>
      <c r="Q26" s="162">
        <f>SUM(Q27:Q44)</f>
        <v>0</v>
      </c>
      <c r="R26" s="163"/>
      <c r="S26" s="163"/>
      <c r="T26" s="164"/>
      <c r="U26" s="158"/>
      <c r="V26" s="158">
        <f>SUM(V27:V44)</f>
        <v>28.07</v>
      </c>
      <c r="W26" s="158"/>
      <c r="X26" s="158"/>
      <c r="AG26" t="s">
        <v>128</v>
      </c>
    </row>
    <row r="27" spans="1:60" outlineLevel="1" x14ac:dyDescent="0.2">
      <c r="A27" s="166">
        <v>6</v>
      </c>
      <c r="B27" s="167" t="s">
        <v>179</v>
      </c>
      <c r="C27" s="174" t="s">
        <v>180</v>
      </c>
      <c r="D27" s="168" t="s">
        <v>175</v>
      </c>
      <c r="E27" s="169">
        <v>33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2.5000000000000001E-3</v>
      </c>
      <c r="O27" s="169">
        <f>ROUND(E27*N27,2)</f>
        <v>0.08</v>
      </c>
      <c r="P27" s="169">
        <v>0</v>
      </c>
      <c r="Q27" s="169">
        <f>ROUND(E27*P27,2)</f>
        <v>0</v>
      </c>
      <c r="R27" s="171" t="s">
        <v>172</v>
      </c>
      <c r="S27" s="171" t="s">
        <v>158</v>
      </c>
      <c r="T27" s="172" t="s">
        <v>158</v>
      </c>
      <c r="U27" s="157">
        <v>0.24</v>
      </c>
      <c r="V27" s="157">
        <f>ROUND(E27*U27,2)</f>
        <v>7.92</v>
      </c>
      <c r="W27" s="157"/>
      <c r="X27" s="157" t="s">
        <v>166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7" t="s">
        <v>181</v>
      </c>
      <c r="D28" s="258"/>
      <c r="E28" s="258"/>
      <c r="F28" s="258"/>
      <c r="G28" s="25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3" t="s">
        <v>182</v>
      </c>
      <c r="D29" s="178"/>
      <c r="E29" s="179">
        <v>33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162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3"/>
      <c r="D30" s="254"/>
      <c r="E30" s="254"/>
      <c r="F30" s="254"/>
      <c r="G30" s="25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6">
        <v>7</v>
      </c>
      <c r="B31" s="167" t="s">
        <v>183</v>
      </c>
      <c r="C31" s="174" t="s">
        <v>184</v>
      </c>
      <c r="D31" s="168" t="s">
        <v>175</v>
      </c>
      <c r="E31" s="169">
        <v>33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2.5999999999999999E-2</v>
      </c>
      <c r="O31" s="169">
        <f>ROUND(E31*N31,2)</f>
        <v>0.86</v>
      </c>
      <c r="P31" s="169">
        <v>0</v>
      </c>
      <c r="Q31" s="169">
        <f>ROUND(E31*P31,2)</f>
        <v>0</v>
      </c>
      <c r="R31" s="171" t="s">
        <v>172</v>
      </c>
      <c r="S31" s="171" t="s">
        <v>158</v>
      </c>
      <c r="T31" s="172" t="s">
        <v>158</v>
      </c>
      <c r="U31" s="157">
        <v>0.42</v>
      </c>
      <c r="V31" s="157">
        <f>ROUND(E31*U31,2)</f>
        <v>13.86</v>
      </c>
      <c r="W31" s="157"/>
      <c r="X31" s="157" t="s">
        <v>166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7" t="s">
        <v>181</v>
      </c>
      <c r="D32" s="258"/>
      <c r="E32" s="258"/>
      <c r="F32" s="258"/>
      <c r="G32" s="25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3" t="s">
        <v>185</v>
      </c>
      <c r="D33" s="178"/>
      <c r="E33" s="179">
        <v>12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162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186</v>
      </c>
      <c r="D34" s="178"/>
      <c r="E34" s="179">
        <v>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162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187</v>
      </c>
      <c r="D35" s="178"/>
      <c r="E35" s="179">
        <v>15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162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3"/>
      <c r="D36" s="254"/>
      <c r="E36" s="254"/>
      <c r="F36" s="254"/>
      <c r="G36" s="254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6">
        <v>8</v>
      </c>
      <c r="B37" s="167" t="s">
        <v>188</v>
      </c>
      <c r="C37" s="174" t="s">
        <v>189</v>
      </c>
      <c r="D37" s="168" t="s">
        <v>175</v>
      </c>
      <c r="E37" s="169">
        <v>7.2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2.7699999999999999E-2</v>
      </c>
      <c r="O37" s="169">
        <f>ROUND(E37*N37,2)</f>
        <v>0.2</v>
      </c>
      <c r="P37" s="169">
        <v>0</v>
      </c>
      <c r="Q37" s="169">
        <f>ROUND(E37*P37,2)</f>
        <v>0</v>
      </c>
      <c r="R37" s="171" t="s">
        <v>172</v>
      </c>
      <c r="S37" s="171" t="s">
        <v>158</v>
      </c>
      <c r="T37" s="172" t="s">
        <v>158</v>
      </c>
      <c r="U37" s="157">
        <v>0.56410000000000005</v>
      </c>
      <c r="V37" s="157">
        <f>ROUND(E37*U37,2)</f>
        <v>4.0599999999999996</v>
      </c>
      <c r="W37" s="157"/>
      <c r="X37" s="157" t="s">
        <v>166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7" t="s">
        <v>181</v>
      </c>
      <c r="D38" s="258"/>
      <c r="E38" s="258"/>
      <c r="F38" s="258"/>
      <c r="G38" s="25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190</v>
      </c>
      <c r="D39" s="178"/>
      <c r="E39" s="179">
        <v>7.2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162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3"/>
      <c r="D40" s="254"/>
      <c r="E40" s="254"/>
      <c r="F40" s="254"/>
      <c r="G40" s="25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6">
        <v>9</v>
      </c>
      <c r="B41" s="167" t="s">
        <v>191</v>
      </c>
      <c r="C41" s="174" t="s">
        <v>192</v>
      </c>
      <c r="D41" s="168" t="s">
        <v>175</v>
      </c>
      <c r="E41" s="169">
        <v>7.2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3.0699999999999998E-3</v>
      </c>
      <c r="O41" s="169">
        <f>ROUND(E41*N41,2)</f>
        <v>0.02</v>
      </c>
      <c r="P41" s="169">
        <v>0</v>
      </c>
      <c r="Q41" s="169">
        <f>ROUND(E41*P41,2)</f>
        <v>0</v>
      </c>
      <c r="R41" s="171" t="s">
        <v>172</v>
      </c>
      <c r="S41" s="171" t="s">
        <v>158</v>
      </c>
      <c r="T41" s="172" t="s">
        <v>158</v>
      </c>
      <c r="U41" s="157">
        <v>0.31</v>
      </c>
      <c r="V41" s="157">
        <f>ROUND(E41*U41,2)</f>
        <v>2.23</v>
      </c>
      <c r="W41" s="157"/>
      <c r="X41" s="157" t="s">
        <v>166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7" t="s">
        <v>181</v>
      </c>
      <c r="D42" s="258"/>
      <c r="E42" s="258"/>
      <c r="F42" s="258"/>
      <c r="G42" s="25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169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193</v>
      </c>
      <c r="D43" s="178"/>
      <c r="E43" s="179">
        <v>7.2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162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3"/>
      <c r="D44" s="254"/>
      <c r="E44" s="254"/>
      <c r="F44" s="254"/>
      <c r="G44" s="254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9" t="s">
        <v>127</v>
      </c>
      <c r="B45" s="160" t="s">
        <v>74</v>
      </c>
      <c r="C45" s="173" t="s">
        <v>75</v>
      </c>
      <c r="D45" s="161"/>
      <c r="E45" s="162"/>
      <c r="F45" s="163"/>
      <c r="G45" s="163">
        <f>SUMIF(AG46:AG53,"&lt;&gt;NOR",G46:G53)</f>
        <v>0</v>
      </c>
      <c r="H45" s="163"/>
      <c r="I45" s="163">
        <f>SUM(I46:I53)</f>
        <v>0</v>
      </c>
      <c r="J45" s="163"/>
      <c r="K45" s="163">
        <f>SUM(K46:K53)</f>
        <v>0</v>
      </c>
      <c r="L45" s="163"/>
      <c r="M45" s="163">
        <f>SUM(M46:M53)</f>
        <v>0</v>
      </c>
      <c r="N45" s="162"/>
      <c r="O45" s="162">
        <f>SUM(O46:O53)</f>
        <v>1.21</v>
      </c>
      <c r="P45" s="162"/>
      <c r="Q45" s="162">
        <f>SUM(Q46:Q53)</f>
        <v>0</v>
      </c>
      <c r="R45" s="163"/>
      <c r="S45" s="163"/>
      <c r="T45" s="164"/>
      <c r="U45" s="158"/>
      <c r="V45" s="158">
        <f>SUM(V46:V53)</f>
        <v>14.59</v>
      </c>
      <c r="W45" s="158"/>
      <c r="X45" s="158"/>
      <c r="AG45" t="s">
        <v>128</v>
      </c>
    </row>
    <row r="46" spans="1:60" ht="22.5" outlineLevel="1" x14ac:dyDescent="0.2">
      <c r="A46" s="166">
        <v>10</v>
      </c>
      <c r="B46" s="167" t="s">
        <v>194</v>
      </c>
      <c r="C46" s="174" t="s">
        <v>195</v>
      </c>
      <c r="D46" s="168" t="s">
        <v>196</v>
      </c>
      <c r="E46" s="169">
        <v>40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1.7330000000000002E-2</v>
      </c>
      <c r="O46" s="169">
        <f>ROUND(E46*N46,2)</f>
        <v>0.69</v>
      </c>
      <c r="P46" s="169">
        <v>0</v>
      </c>
      <c r="Q46" s="169">
        <f>ROUND(E46*P46,2)</f>
        <v>0</v>
      </c>
      <c r="R46" s="171" t="s">
        <v>165</v>
      </c>
      <c r="S46" s="171" t="s">
        <v>158</v>
      </c>
      <c r="T46" s="172" t="s">
        <v>158</v>
      </c>
      <c r="U46" s="157">
        <v>0.253</v>
      </c>
      <c r="V46" s="157">
        <f>ROUND(E46*U46,2)</f>
        <v>10.119999999999999</v>
      </c>
      <c r="W46" s="157"/>
      <c r="X46" s="157" t="s">
        <v>166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7" t="s">
        <v>197</v>
      </c>
      <c r="D47" s="258"/>
      <c r="E47" s="258"/>
      <c r="F47" s="258"/>
      <c r="G47" s="25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3" t="s">
        <v>198</v>
      </c>
      <c r="D48" s="178"/>
      <c r="E48" s="179">
        <v>40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162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3"/>
      <c r="D49" s="254"/>
      <c r="E49" s="254"/>
      <c r="F49" s="254"/>
      <c r="G49" s="254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11</v>
      </c>
      <c r="B50" s="167" t="s">
        <v>199</v>
      </c>
      <c r="C50" s="174" t="s">
        <v>200</v>
      </c>
      <c r="D50" s="168" t="s">
        <v>196</v>
      </c>
      <c r="E50" s="169">
        <v>15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3.465E-2</v>
      </c>
      <c r="O50" s="169">
        <f>ROUND(E50*N50,2)</f>
        <v>0.52</v>
      </c>
      <c r="P50" s="169">
        <v>0</v>
      </c>
      <c r="Q50" s="169">
        <f>ROUND(E50*P50,2)</f>
        <v>0</v>
      </c>
      <c r="R50" s="171" t="s">
        <v>165</v>
      </c>
      <c r="S50" s="171" t="s">
        <v>158</v>
      </c>
      <c r="T50" s="172" t="s">
        <v>158</v>
      </c>
      <c r="U50" s="157">
        <v>0.29799999999999999</v>
      </c>
      <c r="V50" s="157">
        <f>ROUND(E50*U50,2)</f>
        <v>4.47</v>
      </c>
      <c r="W50" s="157"/>
      <c r="X50" s="157" t="s">
        <v>166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7" t="s">
        <v>197</v>
      </c>
      <c r="D51" s="258"/>
      <c r="E51" s="258"/>
      <c r="F51" s="258"/>
      <c r="G51" s="25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3" t="s">
        <v>201</v>
      </c>
      <c r="D52" s="178"/>
      <c r="E52" s="179">
        <v>15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162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3"/>
      <c r="D53" s="254"/>
      <c r="E53" s="254"/>
      <c r="F53" s="254"/>
      <c r="G53" s="254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59" t="s">
        <v>127</v>
      </c>
      <c r="B54" s="160" t="s">
        <v>76</v>
      </c>
      <c r="C54" s="173" t="s">
        <v>77</v>
      </c>
      <c r="D54" s="161"/>
      <c r="E54" s="162"/>
      <c r="F54" s="163"/>
      <c r="G54" s="163">
        <f>SUMIF(AG55:AG56,"&lt;&gt;NOR",G55:G56)</f>
        <v>0</v>
      </c>
      <c r="H54" s="163"/>
      <c r="I54" s="163">
        <f>SUM(I55:I56)</f>
        <v>0</v>
      </c>
      <c r="J54" s="163"/>
      <c r="K54" s="163">
        <f>SUM(K55:K56)</f>
        <v>0</v>
      </c>
      <c r="L54" s="163"/>
      <c r="M54" s="163">
        <f>SUM(M55:M56)</f>
        <v>0</v>
      </c>
      <c r="N54" s="162"/>
      <c r="O54" s="162">
        <f>SUM(O55:O56)</f>
        <v>0.02</v>
      </c>
      <c r="P54" s="162"/>
      <c r="Q54" s="162">
        <f>SUM(Q55:Q56)</f>
        <v>0</v>
      </c>
      <c r="R54" s="163"/>
      <c r="S54" s="163"/>
      <c r="T54" s="164"/>
      <c r="U54" s="158"/>
      <c r="V54" s="158">
        <f>SUM(V55:V56)</f>
        <v>2.57</v>
      </c>
      <c r="W54" s="158"/>
      <c r="X54" s="158"/>
      <c r="AG54" t="s">
        <v>128</v>
      </c>
    </row>
    <row r="55" spans="1:60" outlineLevel="1" x14ac:dyDescent="0.2">
      <c r="A55" s="166">
        <v>12</v>
      </c>
      <c r="B55" s="167" t="s">
        <v>202</v>
      </c>
      <c r="C55" s="174" t="s">
        <v>203</v>
      </c>
      <c r="D55" s="168" t="s">
        <v>175</v>
      </c>
      <c r="E55" s="169">
        <v>12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1.58E-3</v>
      </c>
      <c r="O55" s="169">
        <f>ROUND(E55*N55,2)</f>
        <v>0.02</v>
      </c>
      <c r="P55" s="169">
        <v>0</v>
      </c>
      <c r="Q55" s="169">
        <f>ROUND(E55*P55,2)</f>
        <v>0</v>
      </c>
      <c r="R55" s="171" t="s">
        <v>204</v>
      </c>
      <c r="S55" s="171" t="s">
        <v>158</v>
      </c>
      <c r="T55" s="172" t="s">
        <v>158</v>
      </c>
      <c r="U55" s="157">
        <v>0.214</v>
      </c>
      <c r="V55" s="157">
        <f>ROUND(E55*U55,2)</f>
        <v>2.57</v>
      </c>
      <c r="W55" s="157"/>
      <c r="X55" s="157" t="s">
        <v>166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4"/>
      <c r="D56" s="245"/>
      <c r="E56" s="245"/>
      <c r="F56" s="245"/>
      <c r="G56" s="24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135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59" t="s">
        <v>127</v>
      </c>
      <c r="B57" s="160" t="s">
        <v>78</v>
      </c>
      <c r="C57" s="173" t="s">
        <v>79</v>
      </c>
      <c r="D57" s="161"/>
      <c r="E57" s="162"/>
      <c r="F57" s="163"/>
      <c r="G57" s="163">
        <f>SUMIF(AG58:AG85,"&lt;&gt;NOR",G58:G85)</f>
        <v>0</v>
      </c>
      <c r="H57" s="163"/>
      <c r="I57" s="163">
        <f>SUM(I58:I85)</f>
        <v>0</v>
      </c>
      <c r="J57" s="163"/>
      <c r="K57" s="163">
        <f>SUM(K58:K85)</f>
        <v>0</v>
      </c>
      <c r="L57" s="163"/>
      <c r="M57" s="163">
        <f>SUM(M58:M85)</f>
        <v>0</v>
      </c>
      <c r="N57" s="162"/>
      <c r="O57" s="162">
        <f>SUM(O58:O85)</f>
        <v>6.0000000000000005E-2</v>
      </c>
      <c r="P57" s="162"/>
      <c r="Q57" s="162">
        <f>SUM(Q58:Q85)</f>
        <v>2.4200000000000004</v>
      </c>
      <c r="R57" s="163"/>
      <c r="S57" s="163"/>
      <c r="T57" s="164"/>
      <c r="U57" s="158"/>
      <c r="V57" s="158">
        <f>SUM(V58:V85)</f>
        <v>35.730000000000004</v>
      </c>
      <c r="W57" s="158"/>
      <c r="X57" s="158"/>
      <c r="AG57" t="s">
        <v>128</v>
      </c>
    </row>
    <row r="58" spans="1:60" ht="22.5" outlineLevel="1" x14ac:dyDescent="0.2">
      <c r="A58" s="166">
        <v>13</v>
      </c>
      <c r="B58" s="167" t="s">
        <v>205</v>
      </c>
      <c r="C58" s="174" t="s">
        <v>206</v>
      </c>
      <c r="D58" s="168" t="s">
        <v>156</v>
      </c>
      <c r="E58" s="169">
        <v>18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1.33E-3</v>
      </c>
      <c r="O58" s="169">
        <f>ROUND(E58*N58,2)</f>
        <v>0.02</v>
      </c>
      <c r="P58" s="169">
        <v>2E-3</v>
      </c>
      <c r="Q58" s="169">
        <f>ROUND(E58*P58,2)</f>
        <v>0.04</v>
      </c>
      <c r="R58" s="171" t="s">
        <v>207</v>
      </c>
      <c r="S58" s="171" t="s">
        <v>158</v>
      </c>
      <c r="T58" s="172" t="s">
        <v>158</v>
      </c>
      <c r="U58" s="157">
        <v>0.30099999999999999</v>
      </c>
      <c r="V58" s="157">
        <f>ROUND(E58*U58,2)</f>
        <v>5.42</v>
      </c>
      <c r="W58" s="157"/>
      <c r="X58" s="157" t="s">
        <v>166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7" t="s">
        <v>208</v>
      </c>
      <c r="D59" s="258"/>
      <c r="E59" s="258"/>
      <c r="F59" s="258"/>
      <c r="G59" s="25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3" t="s">
        <v>209</v>
      </c>
      <c r="D60" s="178"/>
      <c r="E60" s="179">
        <v>18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162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3"/>
      <c r="D61" s="254"/>
      <c r="E61" s="254"/>
      <c r="F61" s="254"/>
      <c r="G61" s="254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6">
        <v>14</v>
      </c>
      <c r="B62" s="167" t="s">
        <v>210</v>
      </c>
      <c r="C62" s="174" t="s">
        <v>211</v>
      </c>
      <c r="D62" s="168" t="s">
        <v>196</v>
      </c>
      <c r="E62" s="169">
        <v>40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9">
        <v>4.8999999999999998E-4</v>
      </c>
      <c r="O62" s="169">
        <f>ROUND(E62*N62,2)</f>
        <v>0.02</v>
      </c>
      <c r="P62" s="169">
        <v>1.2999999999999999E-2</v>
      </c>
      <c r="Q62" s="169">
        <f>ROUND(E62*P62,2)</f>
        <v>0.52</v>
      </c>
      <c r="R62" s="171" t="s">
        <v>207</v>
      </c>
      <c r="S62" s="171" t="s">
        <v>158</v>
      </c>
      <c r="T62" s="172" t="s">
        <v>158</v>
      </c>
      <c r="U62" s="157">
        <v>0.30099999999999999</v>
      </c>
      <c r="V62" s="157">
        <f>ROUND(E62*U62,2)</f>
        <v>12.04</v>
      </c>
      <c r="W62" s="157"/>
      <c r="X62" s="157" t="s">
        <v>166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212</v>
      </c>
      <c r="D63" s="178"/>
      <c r="E63" s="179">
        <v>40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162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3"/>
      <c r="D64" s="254"/>
      <c r="E64" s="254"/>
      <c r="F64" s="254"/>
      <c r="G64" s="254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6">
        <v>15</v>
      </c>
      <c r="B65" s="167" t="s">
        <v>213</v>
      </c>
      <c r="C65" s="174" t="s">
        <v>214</v>
      </c>
      <c r="D65" s="168" t="s">
        <v>196</v>
      </c>
      <c r="E65" s="169">
        <v>15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4.8999999999999998E-4</v>
      </c>
      <c r="O65" s="169">
        <f>ROUND(E65*N65,2)</f>
        <v>0.01</v>
      </c>
      <c r="P65" s="169">
        <v>3.7999999999999999E-2</v>
      </c>
      <c r="Q65" s="169">
        <f>ROUND(E65*P65,2)</f>
        <v>0.56999999999999995</v>
      </c>
      <c r="R65" s="171" t="s">
        <v>207</v>
      </c>
      <c r="S65" s="171" t="s">
        <v>158</v>
      </c>
      <c r="T65" s="172" t="s">
        <v>158</v>
      </c>
      <c r="U65" s="157">
        <v>0.59499999999999997</v>
      </c>
      <c r="V65" s="157">
        <f>ROUND(E65*U65,2)</f>
        <v>8.93</v>
      </c>
      <c r="W65" s="157"/>
      <c r="X65" s="157" t="s">
        <v>166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3" t="s">
        <v>215</v>
      </c>
      <c r="D66" s="178"/>
      <c r="E66" s="179">
        <v>15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162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3"/>
      <c r="D67" s="254"/>
      <c r="E67" s="254"/>
      <c r="F67" s="254"/>
      <c r="G67" s="254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6">
        <v>16</v>
      </c>
      <c r="B68" s="167" t="s">
        <v>216</v>
      </c>
      <c r="C68" s="174" t="s">
        <v>217</v>
      </c>
      <c r="D68" s="168" t="s">
        <v>175</v>
      </c>
      <c r="E68" s="169">
        <v>10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0</v>
      </c>
      <c r="O68" s="169">
        <f>ROUND(E68*N68,2)</f>
        <v>0</v>
      </c>
      <c r="P68" s="169">
        <v>6.8000000000000005E-2</v>
      </c>
      <c r="Q68" s="169">
        <f>ROUND(E68*P68,2)</f>
        <v>0.68</v>
      </c>
      <c r="R68" s="171" t="s">
        <v>207</v>
      </c>
      <c r="S68" s="171" t="s">
        <v>158</v>
      </c>
      <c r="T68" s="172" t="s">
        <v>158</v>
      </c>
      <c r="U68" s="157">
        <v>0.3</v>
      </c>
      <c r="V68" s="157">
        <f>ROUND(E68*U68,2)</f>
        <v>3</v>
      </c>
      <c r="W68" s="157"/>
      <c r="X68" s="157" t="s">
        <v>166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7" t="s">
        <v>218</v>
      </c>
      <c r="D69" s="258"/>
      <c r="E69" s="258"/>
      <c r="F69" s="258"/>
      <c r="G69" s="258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169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3" t="s">
        <v>219</v>
      </c>
      <c r="D70" s="178"/>
      <c r="E70" s="179">
        <v>10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162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3"/>
      <c r="D71" s="254"/>
      <c r="E71" s="254"/>
      <c r="F71" s="254"/>
      <c r="G71" s="254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6">
        <v>17</v>
      </c>
      <c r="B72" s="167" t="s">
        <v>220</v>
      </c>
      <c r="C72" s="174" t="s">
        <v>221</v>
      </c>
      <c r="D72" s="168" t="s">
        <v>175</v>
      </c>
      <c r="E72" s="169">
        <v>10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69">
        <v>0</v>
      </c>
      <c r="O72" s="169">
        <f>ROUND(E72*N72,2)</f>
        <v>0</v>
      </c>
      <c r="P72" s="169">
        <v>1.75E-3</v>
      </c>
      <c r="Q72" s="169">
        <f>ROUND(E72*P72,2)</f>
        <v>0.02</v>
      </c>
      <c r="R72" s="171" t="s">
        <v>207</v>
      </c>
      <c r="S72" s="171" t="s">
        <v>158</v>
      </c>
      <c r="T72" s="172" t="s">
        <v>158</v>
      </c>
      <c r="U72" s="157">
        <v>0.16500000000000001</v>
      </c>
      <c r="V72" s="157">
        <f>ROUND(E72*U72,2)</f>
        <v>1.65</v>
      </c>
      <c r="W72" s="157"/>
      <c r="X72" s="157" t="s">
        <v>166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222</v>
      </c>
      <c r="D73" s="178"/>
      <c r="E73" s="179">
        <v>10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162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3"/>
      <c r="D74" s="254"/>
      <c r="E74" s="254"/>
      <c r="F74" s="254"/>
      <c r="G74" s="254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135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18</v>
      </c>
      <c r="B75" s="167" t="s">
        <v>223</v>
      </c>
      <c r="C75" s="174" t="s">
        <v>224</v>
      </c>
      <c r="D75" s="168" t="s">
        <v>175</v>
      </c>
      <c r="E75" s="169">
        <v>10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9">
        <v>0</v>
      </c>
      <c r="O75" s="169">
        <f>ROUND(E75*N75,2)</f>
        <v>0</v>
      </c>
      <c r="P75" s="169">
        <v>0.02</v>
      </c>
      <c r="Q75" s="169">
        <f>ROUND(E75*P75,2)</f>
        <v>0.2</v>
      </c>
      <c r="R75" s="171" t="s">
        <v>207</v>
      </c>
      <c r="S75" s="171" t="s">
        <v>158</v>
      </c>
      <c r="T75" s="172" t="s">
        <v>158</v>
      </c>
      <c r="U75" s="157">
        <v>7.8E-2</v>
      </c>
      <c r="V75" s="157">
        <f>ROUND(E75*U75,2)</f>
        <v>0.78</v>
      </c>
      <c r="W75" s="157"/>
      <c r="X75" s="157" t="s">
        <v>166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7" t="s">
        <v>225</v>
      </c>
      <c r="D76" s="258"/>
      <c r="E76" s="258"/>
      <c r="F76" s="258"/>
      <c r="G76" s="25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169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3" t="s">
        <v>226</v>
      </c>
      <c r="D77" s="178"/>
      <c r="E77" s="179">
        <v>10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162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3"/>
      <c r="D78" s="254"/>
      <c r="E78" s="254"/>
      <c r="F78" s="254"/>
      <c r="G78" s="254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19</v>
      </c>
      <c r="B79" s="167" t="s">
        <v>227</v>
      </c>
      <c r="C79" s="174" t="s">
        <v>228</v>
      </c>
      <c r="D79" s="168" t="s">
        <v>196</v>
      </c>
      <c r="E79" s="169">
        <v>10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9">
        <v>0</v>
      </c>
      <c r="O79" s="169">
        <f>ROUND(E79*N79,2)</f>
        <v>0</v>
      </c>
      <c r="P79" s="169">
        <v>4.0000000000000002E-4</v>
      </c>
      <c r="Q79" s="169">
        <f>ROUND(E79*P79,2)</f>
        <v>0</v>
      </c>
      <c r="R79" s="171" t="s">
        <v>207</v>
      </c>
      <c r="S79" s="171" t="s">
        <v>158</v>
      </c>
      <c r="T79" s="172" t="s">
        <v>158</v>
      </c>
      <c r="U79" s="157">
        <v>7.0000000000000007E-2</v>
      </c>
      <c r="V79" s="157">
        <f>ROUND(E79*U79,2)</f>
        <v>0.7</v>
      </c>
      <c r="W79" s="157"/>
      <c r="X79" s="157" t="s">
        <v>166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7" t="s">
        <v>225</v>
      </c>
      <c r="D80" s="258"/>
      <c r="E80" s="258"/>
      <c r="F80" s="258"/>
      <c r="G80" s="25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169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3" t="s">
        <v>229</v>
      </c>
      <c r="D81" s="178"/>
      <c r="E81" s="179">
        <v>10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162</v>
      </c>
      <c r="AH81" s="147">
        <v>5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3"/>
      <c r="D82" s="254"/>
      <c r="E82" s="254"/>
      <c r="F82" s="254"/>
      <c r="G82" s="254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20</v>
      </c>
      <c r="B83" s="167" t="s">
        <v>230</v>
      </c>
      <c r="C83" s="174" t="s">
        <v>231</v>
      </c>
      <c r="D83" s="168" t="s">
        <v>196</v>
      </c>
      <c r="E83" s="169">
        <v>30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9">
        <v>3.8000000000000002E-4</v>
      </c>
      <c r="O83" s="169">
        <f>ROUND(E83*N83,2)</f>
        <v>0.01</v>
      </c>
      <c r="P83" s="169">
        <v>1.2999999999999999E-2</v>
      </c>
      <c r="Q83" s="169">
        <f>ROUND(E83*P83,2)</f>
        <v>0.39</v>
      </c>
      <c r="R83" s="171" t="s">
        <v>207</v>
      </c>
      <c r="S83" s="171" t="s">
        <v>158</v>
      </c>
      <c r="T83" s="172" t="s">
        <v>158</v>
      </c>
      <c r="U83" s="157">
        <v>0.107</v>
      </c>
      <c r="V83" s="157">
        <f>ROUND(E83*U83,2)</f>
        <v>3.21</v>
      </c>
      <c r="W83" s="157"/>
      <c r="X83" s="157" t="s">
        <v>166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7" t="s">
        <v>208</v>
      </c>
      <c r="D84" s="258"/>
      <c r="E84" s="258"/>
      <c r="F84" s="258"/>
      <c r="G84" s="25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169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3"/>
      <c r="D85" s="254"/>
      <c r="E85" s="254"/>
      <c r="F85" s="254"/>
      <c r="G85" s="254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59" t="s">
        <v>127</v>
      </c>
      <c r="B86" s="160" t="s">
        <v>80</v>
      </c>
      <c r="C86" s="173" t="s">
        <v>81</v>
      </c>
      <c r="D86" s="161"/>
      <c r="E86" s="162"/>
      <c r="F86" s="163"/>
      <c r="G86" s="163">
        <f>SUMIF(AG87:AG89,"&lt;&gt;NOR",G87:G89)</f>
        <v>0</v>
      </c>
      <c r="H86" s="163"/>
      <c r="I86" s="163">
        <f>SUM(I87:I89)</f>
        <v>0</v>
      </c>
      <c r="J86" s="163"/>
      <c r="K86" s="163">
        <f>SUM(K87:K89)</f>
        <v>0</v>
      </c>
      <c r="L86" s="163"/>
      <c r="M86" s="163">
        <f>SUM(M87:M89)</f>
        <v>0</v>
      </c>
      <c r="N86" s="162"/>
      <c r="O86" s="162">
        <f>SUM(O87:O89)</f>
        <v>0</v>
      </c>
      <c r="P86" s="162"/>
      <c r="Q86" s="162">
        <f>SUM(Q87:Q89)</f>
        <v>0</v>
      </c>
      <c r="R86" s="163"/>
      <c r="S86" s="163"/>
      <c r="T86" s="164"/>
      <c r="U86" s="158"/>
      <c r="V86" s="158">
        <f>SUM(V87:V89)</f>
        <v>1.71</v>
      </c>
      <c r="W86" s="158"/>
      <c r="X86" s="158"/>
      <c r="AG86" t="s">
        <v>128</v>
      </c>
    </row>
    <row r="87" spans="1:60" outlineLevel="1" x14ac:dyDescent="0.2">
      <c r="A87" s="166">
        <v>21</v>
      </c>
      <c r="B87" s="167" t="s">
        <v>232</v>
      </c>
      <c r="C87" s="174" t="s">
        <v>233</v>
      </c>
      <c r="D87" s="168" t="s">
        <v>234</v>
      </c>
      <c r="E87" s="169">
        <v>5.5797100000000004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9">
        <v>0</v>
      </c>
      <c r="O87" s="169">
        <f>ROUND(E87*N87,2)</f>
        <v>0</v>
      </c>
      <c r="P87" s="169">
        <v>0</v>
      </c>
      <c r="Q87" s="169">
        <f>ROUND(E87*P87,2)</f>
        <v>0</v>
      </c>
      <c r="R87" s="171" t="s">
        <v>172</v>
      </c>
      <c r="S87" s="171" t="s">
        <v>158</v>
      </c>
      <c r="T87" s="172" t="s">
        <v>158</v>
      </c>
      <c r="U87" s="157">
        <v>0.307</v>
      </c>
      <c r="V87" s="157">
        <f>ROUND(E87*U87,2)</f>
        <v>1.71</v>
      </c>
      <c r="W87" s="157"/>
      <c r="X87" s="157" t="s">
        <v>235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57" t="s">
        <v>237</v>
      </c>
      <c r="D88" s="258"/>
      <c r="E88" s="258"/>
      <c r="F88" s="258"/>
      <c r="G88" s="25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2" t="str">
        <f>C88</f>
        <v>přesun hmot pro budovy občanské výstavby (JKSO 801), budovy pro bydlení (JKSO 803) budovy pro výrobu a služby (JKSO 812) s nosnou svislou konstrukcí zděnou z cihel nebo tvárnic nebo kovovou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3"/>
      <c r="D89" s="254"/>
      <c r="E89" s="254"/>
      <c r="F89" s="254"/>
      <c r="G89" s="254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135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59" t="s">
        <v>127</v>
      </c>
      <c r="B90" s="160" t="s">
        <v>82</v>
      </c>
      <c r="C90" s="173" t="s">
        <v>83</v>
      </c>
      <c r="D90" s="161"/>
      <c r="E90" s="162"/>
      <c r="F90" s="163"/>
      <c r="G90" s="163">
        <f>SUMIF(AG91:AG139,"&lt;&gt;NOR",G91:G139)</f>
        <v>0</v>
      </c>
      <c r="H90" s="163"/>
      <c r="I90" s="163">
        <f>SUM(I91:I139)</f>
        <v>0</v>
      </c>
      <c r="J90" s="163"/>
      <c r="K90" s="163">
        <f>SUM(K91:K139)</f>
        <v>0</v>
      </c>
      <c r="L90" s="163"/>
      <c r="M90" s="163">
        <f>SUM(M91:M139)</f>
        <v>0</v>
      </c>
      <c r="N90" s="162"/>
      <c r="O90" s="162">
        <f>SUM(O91:O139)</f>
        <v>0.43</v>
      </c>
      <c r="P90" s="162"/>
      <c r="Q90" s="162">
        <f>SUM(Q91:Q139)</f>
        <v>0.27</v>
      </c>
      <c r="R90" s="163"/>
      <c r="S90" s="163"/>
      <c r="T90" s="164"/>
      <c r="U90" s="158"/>
      <c r="V90" s="158">
        <f>SUM(V91:V139)</f>
        <v>82.280000000000015</v>
      </c>
      <c r="W90" s="158"/>
      <c r="X90" s="158"/>
      <c r="AG90" t="s">
        <v>128</v>
      </c>
    </row>
    <row r="91" spans="1:60" ht="22.5" outlineLevel="1" x14ac:dyDescent="0.2">
      <c r="A91" s="166">
        <v>22</v>
      </c>
      <c r="B91" s="167" t="s">
        <v>238</v>
      </c>
      <c r="C91" s="174" t="s">
        <v>239</v>
      </c>
      <c r="D91" s="168" t="s">
        <v>175</v>
      </c>
      <c r="E91" s="169">
        <v>130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69">
        <v>0</v>
      </c>
      <c r="O91" s="169">
        <f>ROUND(E91*N91,2)</f>
        <v>0</v>
      </c>
      <c r="P91" s="169">
        <v>2.0999999999999999E-3</v>
      </c>
      <c r="Q91" s="169">
        <f>ROUND(E91*P91,2)</f>
        <v>0.27</v>
      </c>
      <c r="R91" s="171" t="s">
        <v>240</v>
      </c>
      <c r="S91" s="171" t="s">
        <v>158</v>
      </c>
      <c r="T91" s="172" t="s">
        <v>158</v>
      </c>
      <c r="U91" s="157">
        <v>0.2</v>
      </c>
      <c r="V91" s="157">
        <f>ROUND(E91*U91,2)</f>
        <v>26</v>
      </c>
      <c r="W91" s="157"/>
      <c r="X91" s="157" t="s">
        <v>166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4"/>
      <c r="D92" s="245"/>
      <c r="E92" s="245"/>
      <c r="F92" s="245"/>
      <c r="G92" s="245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6">
        <v>23</v>
      </c>
      <c r="B93" s="167" t="s">
        <v>241</v>
      </c>
      <c r="C93" s="174" t="s">
        <v>242</v>
      </c>
      <c r="D93" s="168" t="s">
        <v>196</v>
      </c>
      <c r="E93" s="169">
        <v>170.75624999999999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9">
        <v>6.0000000000000002E-5</v>
      </c>
      <c r="O93" s="169">
        <f>ROUND(E93*N93,2)</f>
        <v>0.01</v>
      </c>
      <c r="P93" s="169">
        <v>0</v>
      </c>
      <c r="Q93" s="169">
        <f>ROUND(E93*P93,2)</f>
        <v>0</v>
      </c>
      <c r="R93" s="171" t="s">
        <v>243</v>
      </c>
      <c r="S93" s="171" t="s">
        <v>158</v>
      </c>
      <c r="T93" s="172" t="s">
        <v>158</v>
      </c>
      <c r="U93" s="157">
        <v>0.129</v>
      </c>
      <c r="V93" s="157">
        <f>ROUND(E93*U93,2)</f>
        <v>22.03</v>
      </c>
      <c r="W93" s="157"/>
      <c r="X93" s="157" t="s">
        <v>166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3" t="s">
        <v>244</v>
      </c>
      <c r="D94" s="178"/>
      <c r="E94" s="179">
        <v>149.5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162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245</v>
      </c>
      <c r="D95" s="178"/>
      <c r="E95" s="179">
        <v>13.125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162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4" t="s">
        <v>246</v>
      </c>
      <c r="D96" s="180"/>
      <c r="E96" s="181">
        <v>8.1312499999999996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162</v>
      </c>
      <c r="AH96" s="147">
        <v>4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3"/>
      <c r="D97" s="254"/>
      <c r="E97" s="254"/>
      <c r="F97" s="254"/>
      <c r="G97" s="254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24</v>
      </c>
      <c r="B98" s="167" t="s">
        <v>247</v>
      </c>
      <c r="C98" s="174" t="s">
        <v>248</v>
      </c>
      <c r="D98" s="168" t="s">
        <v>196</v>
      </c>
      <c r="E98" s="169">
        <v>34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5.0000000000000002E-5</v>
      </c>
      <c r="O98" s="169">
        <f>ROUND(E98*N98,2)</f>
        <v>0</v>
      </c>
      <c r="P98" s="169">
        <v>0</v>
      </c>
      <c r="Q98" s="169">
        <f>ROUND(E98*P98,2)</f>
        <v>0</v>
      </c>
      <c r="R98" s="171" t="s">
        <v>243</v>
      </c>
      <c r="S98" s="171" t="s">
        <v>158</v>
      </c>
      <c r="T98" s="172" t="s">
        <v>158</v>
      </c>
      <c r="U98" s="157">
        <v>0.14199999999999999</v>
      </c>
      <c r="V98" s="157">
        <f>ROUND(E98*U98,2)</f>
        <v>4.83</v>
      </c>
      <c r="W98" s="157"/>
      <c r="X98" s="157" t="s">
        <v>166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167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3" t="s">
        <v>249</v>
      </c>
      <c r="D99" s="178"/>
      <c r="E99" s="179">
        <v>34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162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3"/>
      <c r="D100" s="254"/>
      <c r="E100" s="254"/>
      <c r="F100" s="254"/>
      <c r="G100" s="254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6">
        <v>25</v>
      </c>
      <c r="B101" s="167" t="s">
        <v>250</v>
      </c>
      <c r="C101" s="174" t="s">
        <v>251</v>
      </c>
      <c r="D101" s="168" t="s">
        <v>196</v>
      </c>
      <c r="E101" s="169">
        <v>51.5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69">
        <v>1.1E-4</v>
      </c>
      <c r="O101" s="169">
        <f>ROUND(E101*N101,2)</f>
        <v>0.01</v>
      </c>
      <c r="P101" s="169">
        <v>0</v>
      </c>
      <c r="Q101" s="169">
        <f>ROUND(E101*P101,2)</f>
        <v>0</v>
      </c>
      <c r="R101" s="171" t="s">
        <v>243</v>
      </c>
      <c r="S101" s="171" t="s">
        <v>158</v>
      </c>
      <c r="T101" s="172" t="s">
        <v>158</v>
      </c>
      <c r="U101" s="157">
        <v>0.157</v>
      </c>
      <c r="V101" s="157">
        <f>ROUND(E101*U101,2)</f>
        <v>8.09</v>
      </c>
      <c r="W101" s="157"/>
      <c r="X101" s="157" t="s">
        <v>166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3" t="s">
        <v>252</v>
      </c>
      <c r="D102" s="178"/>
      <c r="E102" s="179">
        <v>51.5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3"/>
      <c r="D103" s="254"/>
      <c r="E103" s="254"/>
      <c r="F103" s="254"/>
      <c r="G103" s="254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6">
        <v>26</v>
      </c>
      <c r="B104" s="167" t="s">
        <v>253</v>
      </c>
      <c r="C104" s="174" t="s">
        <v>254</v>
      </c>
      <c r="D104" s="168" t="s">
        <v>196</v>
      </c>
      <c r="E104" s="169">
        <v>121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1.3999999999999999E-4</v>
      </c>
      <c r="O104" s="169">
        <f>ROUND(E104*N104,2)</f>
        <v>0.02</v>
      </c>
      <c r="P104" s="169">
        <v>0</v>
      </c>
      <c r="Q104" s="169">
        <f>ROUND(E104*P104,2)</f>
        <v>0</v>
      </c>
      <c r="R104" s="171" t="s">
        <v>243</v>
      </c>
      <c r="S104" s="171" t="s">
        <v>158</v>
      </c>
      <c r="T104" s="172" t="s">
        <v>158</v>
      </c>
      <c r="U104" s="157">
        <v>0.17</v>
      </c>
      <c r="V104" s="157">
        <f>ROUND(E104*U104,2)</f>
        <v>20.57</v>
      </c>
      <c r="W104" s="157"/>
      <c r="X104" s="157" t="s">
        <v>166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3" t="s">
        <v>255</v>
      </c>
      <c r="D105" s="178"/>
      <c r="E105" s="179">
        <v>121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3"/>
      <c r="D106" s="254"/>
      <c r="E106" s="254"/>
      <c r="F106" s="254"/>
      <c r="G106" s="25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3.75" outlineLevel="1" x14ac:dyDescent="0.2">
      <c r="A107" s="166">
        <v>27</v>
      </c>
      <c r="B107" s="167" t="s">
        <v>256</v>
      </c>
      <c r="C107" s="174" t="s">
        <v>257</v>
      </c>
      <c r="D107" s="168" t="s">
        <v>196</v>
      </c>
      <c r="E107" s="169">
        <v>164.875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9">
        <v>3.1E-4</v>
      </c>
      <c r="O107" s="169">
        <f>ROUND(E107*N107,2)</f>
        <v>0.05</v>
      </c>
      <c r="P107" s="169">
        <v>0</v>
      </c>
      <c r="Q107" s="169">
        <f>ROUND(E107*P107,2)</f>
        <v>0</v>
      </c>
      <c r="R107" s="171" t="s">
        <v>157</v>
      </c>
      <c r="S107" s="171" t="s">
        <v>158</v>
      </c>
      <c r="T107" s="172" t="s">
        <v>158</v>
      </c>
      <c r="U107" s="157">
        <v>0</v>
      </c>
      <c r="V107" s="157">
        <f>ROUND(E107*U107,2)</f>
        <v>0</v>
      </c>
      <c r="W107" s="157"/>
      <c r="X107" s="157" t="s">
        <v>159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3" t="s">
        <v>258</v>
      </c>
      <c r="D108" s="178"/>
      <c r="E108" s="179">
        <v>74.375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3" t="s">
        <v>259</v>
      </c>
      <c r="D109" s="178"/>
      <c r="E109" s="179">
        <v>90.5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3"/>
      <c r="D110" s="254"/>
      <c r="E110" s="254"/>
      <c r="F110" s="254"/>
      <c r="G110" s="254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3.75" outlineLevel="1" x14ac:dyDescent="0.2">
      <c r="A111" s="166">
        <v>28</v>
      </c>
      <c r="B111" s="167" t="s">
        <v>260</v>
      </c>
      <c r="C111" s="174" t="s">
        <v>261</v>
      </c>
      <c r="D111" s="168" t="s">
        <v>196</v>
      </c>
      <c r="E111" s="169">
        <v>117.6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9">
        <v>6.7000000000000002E-4</v>
      </c>
      <c r="O111" s="169">
        <f>ROUND(E111*N111,2)</f>
        <v>0.08</v>
      </c>
      <c r="P111" s="169">
        <v>0</v>
      </c>
      <c r="Q111" s="169">
        <f>ROUND(E111*P111,2)</f>
        <v>0</v>
      </c>
      <c r="R111" s="171" t="s">
        <v>157</v>
      </c>
      <c r="S111" s="171" t="s">
        <v>158</v>
      </c>
      <c r="T111" s="172" t="s">
        <v>158</v>
      </c>
      <c r="U111" s="157">
        <v>0</v>
      </c>
      <c r="V111" s="157">
        <f>ROUND(E111*U111,2)</f>
        <v>0</v>
      </c>
      <c r="W111" s="157"/>
      <c r="X111" s="157" t="s">
        <v>159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160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3" t="s">
        <v>262</v>
      </c>
      <c r="D112" s="178"/>
      <c r="E112" s="179">
        <v>33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3" t="s">
        <v>263</v>
      </c>
      <c r="D113" s="178"/>
      <c r="E113" s="179">
        <v>79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4" t="s">
        <v>246</v>
      </c>
      <c r="D114" s="180"/>
      <c r="E114" s="181">
        <v>5.6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162</v>
      </c>
      <c r="AH114" s="147">
        <v>4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3"/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66">
        <v>29</v>
      </c>
      <c r="B116" s="167" t="s">
        <v>264</v>
      </c>
      <c r="C116" s="174" t="s">
        <v>265</v>
      </c>
      <c r="D116" s="168" t="s">
        <v>196</v>
      </c>
      <c r="E116" s="169">
        <v>95.55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1.0300000000000001E-3</v>
      </c>
      <c r="O116" s="169">
        <f>ROUND(E116*N116,2)</f>
        <v>0.1</v>
      </c>
      <c r="P116" s="169">
        <v>0</v>
      </c>
      <c r="Q116" s="169">
        <f>ROUND(E116*P116,2)</f>
        <v>0</v>
      </c>
      <c r="R116" s="171" t="s">
        <v>157</v>
      </c>
      <c r="S116" s="171" t="s">
        <v>158</v>
      </c>
      <c r="T116" s="172" t="s">
        <v>158</v>
      </c>
      <c r="U116" s="157">
        <v>0</v>
      </c>
      <c r="V116" s="157">
        <f>ROUND(E116*U116,2)</f>
        <v>0</v>
      </c>
      <c r="W116" s="157"/>
      <c r="X116" s="157" t="s">
        <v>159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160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3" t="s">
        <v>266</v>
      </c>
      <c r="D117" s="178"/>
      <c r="E117" s="179">
        <v>72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3" t="s">
        <v>267</v>
      </c>
      <c r="D118" s="178"/>
      <c r="E118" s="179">
        <v>19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4" t="s">
        <v>246</v>
      </c>
      <c r="D119" s="180"/>
      <c r="E119" s="181">
        <v>4.55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162</v>
      </c>
      <c r="AH119" s="147">
        <v>4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3"/>
      <c r="D120" s="254"/>
      <c r="E120" s="254"/>
      <c r="F120" s="254"/>
      <c r="G120" s="254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66">
        <v>30</v>
      </c>
      <c r="B121" s="167" t="s">
        <v>268</v>
      </c>
      <c r="C121" s="174" t="s">
        <v>269</v>
      </c>
      <c r="D121" s="168" t="s">
        <v>196</v>
      </c>
      <c r="E121" s="169">
        <v>31.5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69">
        <v>1.17E-3</v>
      </c>
      <c r="O121" s="169">
        <f>ROUND(E121*N121,2)</f>
        <v>0.04</v>
      </c>
      <c r="P121" s="169">
        <v>0</v>
      </c>
      <c r="Q121" s="169">
        <f>ROUND(E121*P121,2)</f>
        <v>0</v>
      </c>
      <c r="R121" s="171" t="s">
        <v>157</v>
      </c>
      <c r="S121" s="171" t="s">
        <v>158</v>
      </c>
      <c r="T121" s="172" t="s">
        <v>158</v>
      </c>
      <c r="U121" s="157">
        <v>0</v>
      </c>
      <c r="V121" s="157">
        <f>ROUND(E121*U121,2)</f>
        <v>0</v>
      </c>
      <c r="W121" s="157"/>
      <c r="X121" s="157" t="s">
        <v>159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160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3" t="s">
        <v>270</v>
      </c>
      <c r="D122" s="178"/>
      <c r="E122" s="179">
        <v>30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4" t="s">
        <v>246</v>
      </c>
      <c r="D123" s="180"/>
      <c r="E123" s="181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162</v>
      </c>
      <c r="AH123" s="147">
        <v>4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3"/>
      <c r="D124" s="254"/>
      <c r="E124" s="254"/>
      <c r="F124" s="254"/>
      <c r="G124" s="254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6">
        <v>31</v>
      </c>
      <c r="B125" s="167" t="s">
        <v>271</v>
      </c>
      <c r="C125" s="174" t="s">
        <v>272</v>
      </c>
      <c r="D125" s="168" t="s">
        <v>196</v>
      </c>
      <c r="E125" s="169">
        <v>389.04874999999998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69">
        <v>2.7999999999999998E-4</v>
      </c>
      <c r="O125" s="169">
        <f>ROUND(E125*N125,2)</f>
        <v>0.11</v>
      </c>
      <c r="P125" s="169">
        <v>0</v>
      </c>
      <c r="Q125" s="169">
        <f>ROUND(E125*P125,2)</f>
        <v>0</v>
      </c>
      <c r="R125" s="171"/>
      <c r="S125" s="171" t="s">
        <v>132</v>
      </c>
      <c r="T125" s="172" t="s">
        <v>273</v>
      </c>
      <c r="U125" s="157">
        <v>0</v>
      </c>
      <c r="V125" s="157">
        <f>ROUND(E125*U125,2)</f>
        <v>0</v>
      </c>
      <c r="W125" s="157"/>
      <c r="X125" s="157" t="s">
        <v>166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3" t="s">
        <v>274</v>
      </c>
      <c r="D126" s="178"/>
      <c r="E126" s="179">
        <v>156.63124999999999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162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3" t="s">
        <v>275</v>
      </c>
      <c r="D127" s="178"/>
      <c r="E127" s="179">
        <v>111.72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162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3" t="s">
        <v>276</v>
      </c>
      <c r="D128" s="178"/>
      <c r="E128" s="179">
        <v>90.772499999999994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162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3" t="s">
        <v>277</v>
      </c>
      <c r="D129" s="178"/>
      <c r="E129" s="179">
        <v>29.925000000000001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162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3"/>
      <c r="D130" s="254"/>
      <c r="E130" s="254"/>
      <c r="F130" s="254"/>
      <c r="G130" s="254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135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6">
        <v>32</v>
      </c>
      <c r="B131" s="167" t="s">
        <v>278</v>
      </c>
      <c r="C131" s="174" t="s">
        <v>279</v>
      </c>
      <c r="D131" s="168" t="s">
        <v>196</v>
      </c>
      <c r="E131" s="169">
        <v>20.47625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69">
        <v>4.2000000000000002E-4</v>
      </c>
      <c r="O131" s="169">
        <f>ROUND(E131*N131,2)</f>
        <v>0.01</v>
      </c>
      <c r="P131" s="169">
        <v>0</v>
      </c>
      <c r="Q131" s="169">
        <f>ROUND(E131*P131,2)</f>
        <v>0</v>
      </c>
      <c r="R131" s="171"/>
      <c r="S131" s="171" t="s">
        <v>132</v>
      </c>
      <c r="T131" s="172" t="s">
        <v>273</v>
      </c>
      <c r="U131" s="157">
        <v>0</v>
      </c>
      <c r="V131" s="157">
        <f>ROUND(E131*U131,2)</f>
        <v>0</v>
      </c>
      <c r="W131" s="157"/>
      <c r="X131" s="157" t="s">
        <v>166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167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3" t="s">
        <v>280</v>
      </c>
      <c r="D132" s="178"/>
      <c r="E132" s="179">
        <v>8.2437500000000004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162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3" t="s">
        <v>281</v>
      </c>
      <c r="D133" s="178"/>
      <c r="E133" s="179">
        <v>5.88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3" t="s">
        <v>282</v>
      </c>
      <c r="D134" s="178"/>
      <c r="E134" s="179">
        <v>4.7774999999999999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162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3" t="s">
        <v>283</v>
      </c>
      <c r="D135" s="178"/>
      <c r="E135" s="179">
        <v>1.575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3"/>
      <c r="D136" s="254"/>
      <c r="E136" s="254"/>
      <c r="F136" s="254"/>
      <c r="G136" s="254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33</v>
      </c>
      <c r="B137" s="167" t="s">
        <v>284</v>
      </c>
      <c r="C137" s="174" t="s">
        <v>285</v>
      </c>
      <c r="D137" s="168" t="s">
        <v>234</v>
      </c>
      <c r="E137" s="169">
        <v>0.41726000000000002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69">
        <v>0</v>
      </c>
      <c r="O137" s="169">
        <f>ROUND(E137*N137,2)</f>
        <v>0</v>
      </c>
      <c r="P137" s="169">
        <v>0</v>
      </c>
      <c r="Q137" s="169">
        <f>ROUND(E137*P137,2)</f>
        <v>0</v>
      </c>
      <c r="R137" s="171" t="s">
        <v>240</v>
      </c>
      <c r="S137" s="171" t="s">
        <v>158</v>
      </c>
      <c r="T137" s="172" t="s">
        <v>158</v>
      </c>
      <c r="U137" s="157">
        <v>1.831</v>
      </c>
      <c r="V137" s="157">
        <f>ROUND(E137*U137,2)</f>
        <v>0.76</v>
      </c>
      <c r="W137" s="157"/>
      <c r="X137" s="157" t="s">
        <v>235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236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7" t="s">
        <v>286</v>
      </c>
      <c r="D138" s="258"/>
      <c r="E138" s="258"/>
      <c r="F138" s="258"/>
      <c r="G138" s="258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3"/>
      <c r="D139" s="254"/>
      <c r="E139" s="254"/>
      <c r="F139" s="254"/>
      <c r="G139" s="254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59" t="s">
        <v>127</v>
      </c>
      <c r="B140" s="160" t="s">
        <v>84</v>
      </c>
      <c r="C140" s="173" t="s">
        <v>85</v>
      </c>
      <c r="D140" s="161"/>
      <c r="E140" s="162"/>
      <c r="F140" s="163"/>
      <c r="G140" s="163">
        <f>SUMIF(AG141:AG274,"&lt;&gt;NOR",G141:G274)</f>
        <v>0</v>
      </c>
      <c r="H140" s="163"/>
      <c r="I140" s="163">
        <f>SUM(I141:I274)</f>
        <v>0</v>
      </c>
      <c r="J140" s="163"/>
      <c r="K140" s="163">
        <f>SUM(K141:K274)</f>
        <v>0</v>
      </c>
      <c r="L140" s="163"/>
      <c r="M140" s="163">
        <f>SUM(M141:M274)</f>
        <v>0</v>
      </c>
      <c r="N140" s="162"/>
      <c r="O140" s="162">
        <f>SUM(O141:O274)</f>
        <v>1.75</v>
      </c>
      <c r="P140" s="162"/>
      <c r="Q140" s="162">
        <f>SUM(Q141:Q274)</f>
        <v>2.9399999999999991</v>
      </c>
      <c r="R140" s="163"/>
      <c r="S140" s="163"/>
      <c r="T140" s="164"/>
      <c r="U140" s="158"/>
      <c r="V140" s="158">
        <f>SUM(V141:V274)</f>
        <v>629.88</v>
      </c>
      <c r="W140" s="158"/>
      <c r="X140" s="158"/>
      <c r="AG140" t="s">
        <v>128</v>
      </c>
    </row>
    <row r="141" spans="1:60" outlineLevel="1" x14ac:dyDescent="0.2">
      <c r="A141" s="166">
        <v>34</v>
      </c>
      <c r="B141" s="167" t="s">
        <v>287</v>
      </c>
      <c r="C141" s="174" t="s">
        <v>288</v>
      </c>
      <c r="D141" s="168" t="s">
        <v>196</v>
      </c>
      <c r="E141" s="169">
        <v>280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69">
        <v>0</v>
      </c>
      <c r="O141" s="169">
        <f>ROUND(E141*N141,2)</f>
        <v>0</v>
      </c>
      <c r="P141" s="169">
        <v>2.1299999999999999E-3</v>
      </c>
      <c r="Q141" s="169">
        <f>ROUND(E141*P141,2)</f>
        <v>0.6</v>
      </c>
      <c r="R141" s="171" t="s">
        <v>243</v>
      </c>
      <c r="S141" s="171" t="s">
        <v>158</v>
      </c>
      <c r="T141" s="172" t="s">
        <v>158</v>
      </c>
      <c r="U141" s="157">
        <v>0.17299999999999999</v>
      </c>
      <c r="V141" s="157">
        <f>ROUND(E141*U141,2)</f>
        <v>48.44</v>
      </c>
      <c r="W141" s="157"/>
      <c r="X141" s="157" t="s">
        <v>166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167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4"/>
      <c r="D142" s="245"/>
      <c r="E142" s="245"/>
      <c r="F142" s="245"/>
      <c r="G142" s="245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135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35</v>
      </c>
      <c r="B143" s="167" t="s">
        <v>289</v>
      </c>
      <c r="C143" s="174" t="s">
        <v>290</v>
      </c>
      <c r="D143" s="168" t="s">
        <v>196</v>
      </c>
      <c r="E143" s="169">
        <v>140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9">
        <v>0</v>
      </c>
      <c r="O143" s="169">
        <f>ROUND(E143*N143,2)</f>
        <v>0</v>
      </c>
      <c r="P143" s="169">
        <v>4.9699999999999996E-3</v>
      </c>
      <c r="Q143" s="169">
        <f>ROUND(E143*P143,2)</f>
        <v>0.7</v>
      </c>
      <c r="R143" s="171" t="s">
        <v>243</v>
      </c>
      <c r="S143" s="171" t="s">
        <v>158</v>
      </c>
      <c r="T143" s="172" t="s">
        <v>158</v>
      </c>
      <c r="U143" s="157">
        <v>0.20399999999999999</v>
      </c>
      <c r="V143" s="157">
        <f>ROUND(E143*U143,2)</f>
        <v>28.56</v>
      </c>
      <c r="W143" s="157"/>
      <c r="X143" s="157" t="s">
        <v>166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167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4"/>
      <c r="D144" s="245"/>
      <c r="E144" s="245"/>
      <c r="F144" s="245"/>
      <c r="G144" s="245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36</v>
      </c>
      <c r="B145" s="167" t="s">
        <v>291</v>
      </c>
      <c r="C145" s="174" t="s">
        <v>292</v>
      </c>
      <c r="D145" s="168" t="s">
        <v>196</v>
      </c>
      <c r="E145" s="169">
        <v>200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69">
        <v>0</v>
      </c>
      <c r="O145" s="169">
        <f>ROUND(E145*N145,2)</f>
        <v>0</v>
      </c>
      <c r="P145" s="169">
        <v>6.7000000000000002E-3</v>
      </c>
      <c r="Q145" s="169">
        <f>ROUND(E145*P145,2)</f>
        <v>1.34</v>
      </c>
      <c r="R145" s="171" t="s">
        <v>243</v>
      </c>
      <c r="S145" s="171" t="s">
        <v>158</v>
      </c>
      <c r="T145" s="172" t="s">
        <v>158</v>
      </c>
      <c r="U145" s="157">
        <v>0.23899999999999999</v>
      </c>
      <c r="V145" s="157">
        <f>ROUND(E145*U145,2)</f>
        <v>47.8</v>
      </c>
      <c r="W145" s="157"/>
      <c r="X145" s="157" t="s">
        <v>166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4"/>
      <c r="D146" s="245"/>
      <c r="E146" s="245"/>
      <c r="F146" s="245"/>
      <c r="G146" s="245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37</v>
      </c>
      <c r="B147" s="167" t="s">
        <v>293</v>
      </c>
      <c r="C147" s="174" t="s">
        <v>294</v>
      </c>
      <c r="D147" s="168" t="s">
        <v>156</v>
      </c>
      <c r="E147" s="169">
        <v>40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0</v>
      </c>
      <c r="O147" s="169">
        <f>ROUND(E147*N147,2)</f>
        <v>0</v>
      </c>
      <c r="P147" s="169">
        <v>7.2000000000000005E-4</v>
      </c>
      <c r="Q147" s="169">
        <f>ROUND(E147*P147,2)</f>
        <v>0.03</v>
      </c>
      <c r="R147" s="171" t="s">
        <v>295</v>
      </c>
      <c r="S147" s="171" t="s">
        <v>158</v>
      </c>
      <c r="T147" s="172" t="s">
        <v>158</v>
      </c>
      <c r="U147" s="157">
        <v>5.0000000000000001E-3</v>
      </c>
      <c r="V147" s="157">
        <f>ROUND(E147*U147,2)</f>
        <v>0.2</v>
      </c>
      <c r="W147" s="157"/>
      <c r="X147" s="157" t="s">
        <v>166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167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4"/>
      <c r="D148" s="245"/>
      <c r="E148" s="245"/>
      <c r="F148" s="245"/>
      <c r="G148" s="245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33.75" outlineLevel="1" x14ac:dyDescent="0.2">
      <c r="A149" s="166">
        <v>38</v>
      </c>
      <c r="B149" s="167" t="s">
        <v>296</v>
      </c>
      <c r="C149" s="174" t="s">
        <v>297</v>
      </c>
      <c r="D149" s="168" t="s">
        <v>156</v>
      </c>
      <c r="E149" s="169">
        <v>60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69">
        <v>0</v>
      </c>
      <c r="O149" s="169">
        <f>ROUND(E149*N149,2)</f>
        <v>0</v>
      </c>
      <c r="P149" s="169">
        <v>1.3999999999999999E-4</v>
      </c>
      <c r="Q149" s="169">
        <f>ROUND(E149*P149,2)</f>
        <v>0.01</v>
      </c>
      <c r="R149" s="171" t="s">
        <v>295</v>
      </c>
      <c r="S149" s="171" t="s">
        <v>158</v>
      </c>
      <c r="T149" s="172" t="s">
        <v>158</v>
      </c>
      <c r="U149" s="157">
        <v>5.0000000000000001E-3</v>
      </c>
      <c r="V149" s="157">
        <f>ROUND(E149*U149,2)</f>
        <v>0.3</v>
      </c>
      <c r="W149" s="157"/>
      <c r="X149" s="157" t="s">
        <v>166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4"/>
      <c r="D150" s="245"/>
      <c r="E150" s="245"/>
      <c r="F150" s="245"/>
      <c r="G150" s="245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135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6">
        <v>39</v>
      </c>
      <c r="B151" s="167" t="s">
        <v>298</v>
      </c>
      <c r="C151" s="174" t="s">
        <v>299</v>
      </c>
      <c r="D151" s="168" t="s">
        <v>156</v>
      </c>
      <c r="E151" s="169">
        <v>40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69">
        <v>2.0000000000000002E-5</v>
      </c>
      <c r="O151" s="169">
        <f>ROUND(E151*N151,2)</f>
        <v>0</v>
      </c>
      <c r="P151" s="169">
        <v>2.15E-3</v>
      </c>
      <c r="Q151" s="169">
        <f>ROUND(E151*P151,2)</f>
        <v>0.09</v>
      </c>
      <c r="R151" s="171" t="s">
        <v>295</v>
      </c>
      <c r="S151" s="171" t="s">
        <v>158</v>
      </c>
      <c r="T151" s="172" t="s">
        <v>158</v>
      </c>
      <c r="U151" s="157">
        <v>0.01</v>
      </c>
      <c r="V151" s="157">
        <f>ROUND(E151*U151,2)</f>
        <v>0.4</v>
      </c>
      <c r="W151" s="157"/>
      <c r="X151" s="157" t="s">
        <v>166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4"/>
      <c r="D152" s="245"/>
      <c r="E152" s="245"/>
      <c r="F152" s="245"/>
      <c r="G152" s="245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66">
        <v>40</v>
      </c>
      <c r="B153" s="167" t="s">
        <v>300</v>
      </c>
      <c r="C153" s="174" t="s">
        <v>301</v>
      </c>
      <c r="D153" s="168" t="s">
        <v>156</v>
      </c>
      <c r="E153" s="169">
        <v>10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69">
        <v>3.0000000000000001E-5</v>
      </c>
      <c r="O153" s="169">
        <f>ROUND(E153*N153,2)</f>
        <v>0</v>
      </c>
      <c r="P153" s="169">
        <v>5.6699999999999997E-3</v>
      </c>
      <c r="Q153" s="169">
        <f>ROUND(E153*P153,2)</f>
        <v>0.06</v>
      </c>
      <c r="R153" s="171" t="s">
        <v>295</v>
      </c>
      <c r="S153" s="171" t="s">
        <v>158</v>
      </c>
      <c r="T153" s="172" t="s">
        <v>158</v>
      </c>
      <c r="U153" s="157">
        <v>2.1000000000000001E-2</v>
      </c>
      <c r="V153" s="157">
        <f>ROUND(E153*U153,2)</f>
        <v>0.21</v>
      </c>
      <c r="W153" s="157"/>
      <c r="X153" s="157" t="s">
        <v>166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4"/>
      <c r="D154" s="245"/>
      <c r="E154" s="245"/>
      <c r="F154" s="245"/>
      <c r="G154" s="245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135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6">
        <v>41</v>
      </c>
      <c r="B155" s="167" t="s">
        <v>300</v>
      </c>
      <c r="C155" s="174" t="s">
        <v>301</v>
      </c>
      <c r="D155" s="168" t="s">
        <v>156</v>
      </c>
      <c r="E155" s="169">
        <v>20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69">
        <v>3.0000000000000001E-5</v>
      </c>
      <c r="O155" s="169">
        <f>ROUND(E155*N155,2)</f>
        <v>0</v>
      </c>
      <c r="P155" s="169">
        <v>5.6699999999999997E-3</v>
      </c>
      <c r="Q155" s="169">
        <f>ROUND(E155*P155,2)</f>
        <v>0.11</v>
      </c>
      <c r="R155" s="171" t="s">
        <v>295</v>
      </c>
      <c r="S155" s="171" t="s">
        <v>158</v>
      </c>
      <c r="T155" s="172" t="s">
        <v>158</v>
      </c>
      <c r="U155" s="157">
        <v>2.1000000000000001E-2</v>
      </c>
      <c r="V155" s="157">
        <f>ROUND(E155*U155,2)</f>
        <v>0.42</v>
      </c>
      <c r="W155" s="157"/>
      <c r="X155" s="157" t="s">
        <v>166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167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4"/>
      <c r="D156" s="245"/>
      <c r="E156" s="245"/>
      <c r="F156" s="245"/>
      <c r="G156" s="245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6">
        <v>42</v>
      </c>
      <c r="B157" s="167" t="s">
        <v>302</v>
      </c>
      <c r="C157" s="174" t="s">
        <v>303</v>
      </c>
      <c r="D157" s="168" t="s">
        <v>196</v>
      </c>
      <c r="E157" s="169">
        <v>44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69">
        <v>1.33E-3</v>
      </c>
      <c r="O157" s="169">
        <f>ROUND(E157*N157,2)</f>
        <v>0.06</v>
      </c>
      <c r="P157" s="169">
        <v>0</v>
      </c>
      <c r="Q157" s="169">
        <f>ROUND(E157*P157,2)</f>
        <v>0</v>
      </c>
      <c r="R157" s="171" t="s">
        <v>243</v>
      </c>
      <c r="S157" s="171" t="s">
        <v>158</v>
      </c>
      <c r="T157" s="172" t="s">
        <v>158</v>
      </c>
      <c r="U157" s="157">
        <v>0.28499999999999998</v>
      </c>
      <c r="V157" s="157">
        <f>ROUND(E157*U157,2)</f>
        <v>12.54</v>
      </c>
      <c r="W157" s="157"/>
      <c r="X157" s="157" t="s">
        <v>166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167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57" t="s">
        <v>304</v>
      </c>
      <c r="D158" s="258"/>
      <c r="E158" s="258"/>
      <c r="F158" s="258"/>
      <c r="G158" s="258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3" t="s">
        <v>305</v>
      </c>
      <c r="D159" s="178"/>
      <c r="E159" s="179">
        <v>44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3"/>
      <c r="D160" s="254"/>
      <c r="E160" s="254"/>
      <c r="F160" s="254"/>
      <c r="G160" s="254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6">
        <v>43</v>
      </c>
      <c r="B161" s="167" t="s">
        <v>306</v>
      </c>
      <c r="C161" s="174" t="s">
        <v>307</v>
      </c>
      <c r="D161" s="168" t="s">
        <v>196</v>
      </c>
      <c r="E161" s="169">
        <v>64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21</v>
      </c>
      <c r="M161" s="171">
        <f>G161*(1+L161/100)</f>
        <v>0</v>
      </c>
      <c r="N161" s="169">
        <v>1.6199999999999999E-3</v>
      </c>
      <c r="O161" s="169">
        <f>ROUND(E161*N161,2)</f>
        <v>0.1</v>
      </c>
      <c r="P161" s="169">
        <v>0</v>
      </c>
      <c r="Q161" s="169">
        <f>ROUND(E161*P161,2)</f>
        <v>0</v>
      </c>
      <c r="R161" s="171" t="s">
        <v>243</v>
      </c>
      <c r="S161" s="171" t="s">
        <v>158</v>
      </c>
      <c r="T161" s="172" t="s">
        <v>158</v>
      </c>
      <c r="U161" s="157">
        <v>0.31900000000000001</v>
      </c>
      <c r="V161" s="157">
        <f>ROUND(E161*U161,2)</f>
        <v>20.420000000000002</v>
      </c>
      <c r="W161" s="157"/>
      <c r="X161" s="157" t="s">
        <v>166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167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7" t="s">
        <v>304</v>
      </c>
      <c r="D162" s="258"/>
      <c r="E162" s="258"/>
      <c r="F162" s="258"/>
      <c r="G162" s="258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3" t="s">
        <v>308</v>
      </c>
      <c r="D163" s="178"/>
      <c r="E163" s="179">
        <v>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3" t="s">
        <v>309</v>
      </c>
      <c r="D164" s="178"/>
      <c r="E164" s="179">
        <v>60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3" t="s">
        <v>310</v>
      </c>
      <c r="D165" s="178"/>
      <c r="E165" s="179">
        <v>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3"/>
      <c r="D166" s="254"/>
      <c r="E166" s="254"/>
      <c r="F166" s="254"/>
      <c r="G166" s="254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6">
        <v>44</v>
      </c>
      <c r="B167" s="167" t="s">
        <v>311</v>
      </c>
      <c r="C167" s="174" t="s">
        <v>312</v>
      </c>
      <c r="D167" s="168" t="s">
        <v>196</v>
      </c>
      <c r="E167" s="169">
        <v>38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1.9300000000000001E-3</v>
      </c>
      <c r="O167" s="169">
        <f>ROUND(E167*N167,2)</f>
        <v>7.0000000000000007E-2</v>
      </c>
      <c r="P167" s="169">
        <v>0</v>
      </c>
      <c r="Q167" s="169">
        <f>ROUND(E167*P167,2)</f>
        <v>0</v>
      </c>
      <c r="R167" s="171" t="s">
        <v>243</v>
      </c>
      <c r="S167" s="171" t="s">
        <v>158</v>
      </c>
      <c r="T167" s="172" t="s">
        <v>158</v>
      </c>
      <c r="U167" s="157">
        <v>0.33200000000000002</v>
      </c>
      <c r="V167" s="157">
        <f>ROUND(E167*U167,2)</f>
        <v>12.62</v>
      </c>
      <c r="W167" s="157"/>
      <c r="X167" s="157" t="s">
        <v>166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167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7" t="s">
        <v>304</v>
      </c>
      <c r="D168" s="258"/>
      <c r="E168" s="258"/>
      <c r="F168" s="258"/>
      <c r="G168" s="258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3" t="s">
        <v>313</v>
      </c>
      <c r="D169" s="178"/>
      <c r="E169" s="179">
        <v>28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3" t="s">
        <v>314</v>
      </c>
      <c r="D170" s="178"/>
      <c r="E170" s="179">
        <v>10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3"/>
      <c r="D171" s="254"/>
      <c r="E171" s="254"/>
      <c r="F171" s="254"/>
      <c r="G171" s="254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6">
        <v>45</v>
      </c>
      <c r="B172" s="167" t="s">
        <v>315</v>
      </c>
      <c r="C172" s="174" t="s">
        <v>316</v>
      </c>
      <c r="D172" s="168" t="s">
        <v>156</v>
      </c>
      <c r="E172" s="169">
        <v>38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69">
        <v>2.0000000000000001E-4</v>
      </c>
      <c r="O172" s="169">
        <f>ROUND(E172*N172,2)</f>
        <v>0.01</v>
      </c>
      <c r="P172" s="169">
        <v>0</v>
      </c>
      <c r="Q172" s="169">
        <f>ROUND(E172*P172,2)</f>
        <v>0</v>
      </c>
      <c r="R172" s="171" t="s">
        <v>243</v>
      </c>
      <c r="S172" s="171" t="s">
        <v>158</v>
      </c>
      <c r="T172" s="172" t="s">
        <v>158</v>
      </c>
      <c r="U172" s="157">
        <v>0.20699999999999999</v>
      </c>
      <c r="V172" s="157">
        <f>ROUND(E172*U172,2)</f>
        <v>7.87</v>
      </c>
      <c r="W172" s="157"/>
      <c r="X172" s="157" t="s">
        <v>166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167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3" t="s">
        <v>317</v>
      </c>
      <c r="D173" s="178"/>
      <c r="E173" s="179">
        <v>38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3"/>
      <c r="D174" s="254"/>
      <c r="E174" s="254"/>
      <c r="F174" s="254"/>
      <c r="G174" s="254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46</v>
      </c>
      <c r="B175" s="167" t="s">
        <v>318</v>
      </c>
      <c r="C175" s="174" t="s">
        <v>319</v>
      </c>
      <c r="D175" s="168" t="s">
        <v>156</v>
      </c>
      <c r="E175" s="169">
        <v>8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69">
        <v>3.2000000000000003E-4</v>
      </c>
      <c r="O175" s="169">
        <f>ROUND(E175*N175,2)</f>
        <v>0</v>
      </c>
      <c r="P175" s="169">
        <v>0</v>
      </c>
      <c r="Q175" s="169">
        <f>ROUND(E175*P175,2)</f>
        <v>0</v>
      </c>
      <c r="R175" s="171" t="s">
        <v>243</v>
      </c>
      <c r="S175" s="171" t="s">
        <v>158</v>
      </c>
      <c r="T175" s="172" t="s">
        <v>158</v>
      </c>
      <c r="U175" s="157">
        <v>0.22700000000000001</v>
      </c>
      <c r="V175" s="157">
        <f>ROUND(E175*U175,2)</f>
        <v>1.82</v>
      </c>
      <c r="W175" s="157"/>
      <c r="X175" s="157" t="s">
        <v>166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167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3" t="s">
        <v>320</v>
      </c>
      <c r="D176" s="178"/>
      <c r="E176" s="179">
        <v>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3"/>
      <c r="D177" s="254"/>
      <c r="E177" s="254"/>
      <c r="F177" s="254"/>
      <c r="G177" s="254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47</v>
      </c>
      <c r="B178" s="167" t="s">
        <v>321</v>
      </c>
      <c r="C178" s="174" t="s">
        <v>322</v>
      </c>
      <c r="D178" s="168" t="s">
        <v>156</v>
      </c>
      <c r="E178" s="169">
        <v>10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69">
        <v>5.1999999999999995E-4</v>
      </c>
      <c r="O178" s="169">
        <f>ROUND(E178*N178,2)</f>
        <v>0.01</v>
      </c>
      <c r="P178" s="169">
        <v>0</v>
      </c>
      <c r="Q178" s="169">
        <f>ROUND(E178*P178,2)</f>
        <v>0</v>
      </c>
      <c r="R178" s="171" t="s">
        <v>243</v>
      </c>
      <c r="S178" s="171" t="s">
        <v>158</v>
      </c>
      <c r="T178" s="172" t="s">
        <v>158</v>
      </c>
      <c r="U178" s="157">
        <v>0.26900000000000002</v>
      </c>
      <c r="V178" s="157">
        <f>ROUND(E178*U178,2)</f>
        <v>2.69</v>
      </c>
      <c r="W178" s="157"/>
      <c r="X178" s="157" t="s">
        <v>166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167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3" t="s">
        <v>219</v>
      </c>
      <c r="D179" s="178"/>
      <c r="E179" s="179">
        <v>10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53"/>
      <c r="D180" s="254"/>
      <c r="E180" s="254"/>
      <c r="F180" s="254"/>
      <c r="G180" s="254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6">
        <v>48</v>
      </c>
      <c r="B181" s="167" t="s">
        <v>323</v>
      </c>
      <c r="C181" s="174" t="s">
        <v>324</v>
      </c>
      <c r="D181" s="168" t="s">
        <v>156</v>
      </c>
      <c r="E181" s="169">
        <v>1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69">
        <v>1.24E-3</v>
      </c>
      <c r="O181" s="169">
        <f>ROUND(E181*N181,2)</f>
        <v>0</v>
      </c>
      <c r="P181" s="169">
        <v>0</v>
      </c>
      <c r="Q181" s="169">
        <f>ROUND(E181*P181,2)</f>
        <v>0</v>
      </c>
      <c r="R181" s="171" t="s">
        <v>243</v>
      </c>
      <c r="S181" s="171" t="s">
        <v>158</v>
      </c>
      <c r="T181" s="172" t="s">
        <v>158</v>
      </c>
      <c r="U181" s="157">
        <v>0.42399999999999999</v>
      </c>
      <c r="V181" s="157">
        <f>ROUND(E181*U181,2)</f>
        <v>0.42</v>
      </c>
      <c r="W181" s="157"/>
      <c r="X181" s="157" t="s">
        <v>166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167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4"/>
      <c r="D182" s="245"/>
      <c r="E182" s="245"/>
      <c r="F182" s="245"/>
      <c r="G182" s="245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135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66">
        <v>49</v>
      </c>
      <c r="B183" s="167" t="s">
        <v>325</v>
      </c>
      <c r="C183" s="174" t="s">
        <v>326</v>
      </c>
      <c r="D183" s="168" t="s">
        <v>156</v>
      </c>
      <c r="E183" s="169">
        <v>54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69">
        <v>2.9999999999999997E-4</v>
      </c>
      <c r="O183" s="169">
        <f>ROUND(E183*N183,2)</f>
        <v>0.02</v>
      </c>
      <c r="P183" s="169">
        <v>0</v>
      </c>
      <c r="Q183" s="169">
        <f>ROUND(E183*P183,2)</f>
        <v>0</v>
      </c>
      <c r="R183" s="171" t="s">
        <v>243</v>
      </c>
      <c r="S183" s="171" t="s">
        <v>158</v>
      </c>
      <c r="T183" s="172" t="s">
        <v>158</v>
      </c>
      <c r="U183" s="157">
        <v>8.3000000000000004E-2</v>
      </c>
      <c r="V183" s="157">
        <f>ROUND(E183*U183,2)</f>
        <v>4.4800000000000004</v>
      </c>
      <c r="W183" s="157"/>
      <c r="X183" s="157" t="s">
        <v>166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167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3" t="s">
        <v>327</v>
      </c>
      <c r="D184" s="178"/>
      <c r="E184" s="179">
        <v>54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3"/>
      <c r="D185" s="254"/>
      <c r="E185" s="254"/>
      <c r="F185" s="254"/>
      <c r="G185" s="254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135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50</v>
      </c>
      <c r="B186" s="167" t="s">
        <v>328</v>
      </c>
      <c r="C186" s="174" t="s">
        <v>329</v>
      </c>
      <c r="D186" s="168" t="s">
        <v>156</v>
      </c>
      <c r="E186" s="169">
        <v>8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69">
        <v>4.0000000000000002E-4</v>
      </c>
      <c r="O186" s="169">
        <f>ROUND(E186*N186,2)</f>
        <v>0</v>
      </c>
      <c r="P186" s="169">
        <v>0</v>
      </c>
      <c r="Q186" s="169">
        <f>ROUND(E186*P186,2)</f>
        <v>0</v>
      </c>
      <c r="R186" s="171"/>
      <c r="S186" s="171" t="s">
        <v>132</v>
      </c>
      <c r="T186" s="172" t="s">
        <v>133</v>
      </c>
      <c r="U186" s="157">
        <v>0</v>
      </c>
      <c r="V186" s="157">
        <f>ROUND(E186*U186,2)</f>
        <v>0</v>
      </c>
      <c r="W186" s="157"/>
      <c r="X186" s="157" t="s">
        <v>159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160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4"/>
      <c r="D187" s="245"/>
      <c r="E187" s="245"/>
      <c r="F187" s="245"/>
      <c r="G187" s="245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135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51</v>
      </c>
      <c r="B188" s="167" t="s">
        <v>330</v>
      </c>
      <c r="C188" s="174" t="s">
        <v>331</v>
      </c>
      <c r="D188" s="168" t="s">
        <v>156</v>
      </c>
      <c r="E188" s="169">
        <v>8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0</v>
      </c>
      <c r="O188" s="169">
        <f>ROUND(E188*N188,2)</f>
        <v>0</v>
      </c>
      <c r="P188" s="169">
        <v>0</v>
      </c>
      <c r="Q188" s="169">
        <f>ROUND(E188*P188,2)</f>
        <v>0</v>
      </c>
      <c r="R188" s="171" t="s">
        <v>243</v>
      </c>
      <c r="S188" s="171" t="s">
        <v>158</v>
      </c>
      <c r="T188" s="172" t="s">
        <v>158</v>
      </c>
      <c r="U188" s="157">
        <v>0.16500000000000001</v>
      </c>
      <c r="V188" s="157">
        <f>ROUND(E188*U188,2)</f>
        <v>1.32</v>
      </c>
      <c r="W188" s="157"/>
      <c r="X188" s="157" t="s">
        <v>166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167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3" t="s">
        <v>332</v>
      </c>
      <c r="D189" s="178"/>
      <c r="E189" s="179">
        <v>8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162</v>
      </c>
      <c r="AH189" s="147">
        <v>5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53"/>
      <c r="D190" s="254"/>
      <c r="E190" s="254"/>
      <c r="F190" s="254"/>
      <c r="G190" s="254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66">
        <v>52</v>
      </c>
      <c r="B191" s="167" t="s">
        <v>333</v>
      </c>
      <c r="C191" s="174" t="s">
        <v>334</v>
      </c>
      <c r="D191" s="168" t="s">
        <v>196</v>
      </c>
      <c r="E191" s="169">
        <v>327.5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1">
        <f>G191*(1+L191/100)</f>
        <v>0</v>
      </c>
      <c r="N191" s="169">
        <v>6.4000000000000005E-4</v>
      </c>
      <c r="O191" s="169">
        <f>ROUND(E191*N191,2)</f>
        <v>0.21</v>
      </c>
      <c r="P191" s="169">
        <v>0</v>
      </c>
      <c r="Q191" s="169">
        <f>ROUND(E191*P191,2)</f>
        <v>0</v>
      </c>
      <c r="R191" s="171" t="s">
        <v>243</v>
      </c>
      <c r="S191" s="171" t="s">
        <v>158</v>
      </c>
      <c r="T191" s="172" t="s">
        <v>158</v>
      </c>
      <c r="U191" s="157">
        <v>0.29730000000000001</v>
      </c>
      <c r="V191" s="157">
        <f>ROUND(E191*U191,2)</f>
        <v>97.37</v>
      </c>
      <c r="W191" s="157"/>
      <c r="X191" s="157" t="s">
        <v>166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167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57" t="s">
        <v>335</v>
      </c>
      <c r="D192" s="258"/>
      <c r="E192" s="258"/>
      <c r="F192" s="258"/>
      <c r="G192" s="258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3" t="s">
        <v>336</v>
      </c>
      <c r="D193" s="178"/>
      <c r="E193" s="179">
        <v>149.5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3" t="s">
        <v>337</v>
      </c>
      <c r="D194" s="178"/>
      <c r="E194" s="179">
        <v>87.5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3" t="s">
        <v>259</v>
      </c>
      <c r="D195" s="178"/>
      <c r="E195" s="179">
        <v>90.5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53"/>
      <c r="D196" s="254"/>
      <c r="E196" s="254"/>
      <c r="F196" s="254"/>
      <c r="G196" s="254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135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6">
        <v>53</v>
      </c>
      <c r="B197" s="167" t="s">
        <v>338</v>
      </c>
      <c r="C197" s="174" t="s">
        <v>339</v>
      </c>
      <c r="D197" s="168" t="s">
        <v>196</v>
      </c>
      <c r="E197" s="169">
        <v>146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69">
        <v>8.3000000000000001E-4</v>
      </c>
      <c r="O197" s="169">
        <f>ROUND(E197*N197,2)</f>
        <v>0.12</v>
      </c>
      <c r="P197" s="169">
        <v>0</v>
      </c>
      <c r="Q197" s="169">
        <f>ROUND(E197*P197,2)</f>
        <v>0</v>
      </c>
      <c r="R197" s="171" t="s">
        <v>243</v>
      </c>
      <c r="S197" s="171" t="s">
        <v>158</v>
      </c>
      <c r="T197" s="172" t="s">
        <v>158</v>
      </c>
      <c r="U197" s="157">
        <v>0.33279999999999998</v>
      </c>
      <c r="V197" s="157">
        <f>ROUND(E197*U197,2)</f>
        <v>48.59</v>
      </c>
      <c r="W197" s="157"/>
      <c r="X197" s="157" t="s">
        <v>166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167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7" t="s">
        <v>335</v>
      </c>
      <c r="D198" s="258"/>
      <c r="E198" s="258"/>
      <c r="F198" s="258"/>
      <c r="G198" s="258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3" t="s">
        <v>340</v>
      </c>
      <c r="D199" s="178"/>
      <c r="E199" s="179">
        <v>34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3" t="s">
        <v>341</v>
      </c>
      <c r="D200" s="178"/>
      <c r="E200" s="179">
        <v>33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3" t="s">
        <v>342</v>
      </c>
      <c r="D201" s="178"/>
      <c r="E201" s="179">
        <v>79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53"/>
      <c r="D202" s="254"/>
      <c r="E202" s="254"/>
      <c r="F202" s="254"/>
      <c r="G202" s="254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135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6">
        <v>54</v>
      </c>
      <c r="B203" s="167" t="s">
        <v>343</v>
      </c>
      <c r="C203" s="174" t="s">
        <v>344</v>
      </c>
      <c r="D203" s="168" t="s">
        <v>196</v>
      </c>
      <c r="E203" s="169">
        <v>142.5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69">
        <v>1.14E-3</v>
      </c>
      <c r="O203" s="169">
        <f>ROUND(E203*N203,2)</f>
        <v>0.16</v>
      </c>
      <c r="P203" s="169">
        <v>0</v>
      </c>
      <c r="Q203" s="169">
        <f>ROUND(E203*P203,2)</f>
        <v>0</v>
      </c>
      <c r="R203" s="171" t="s">
        <v>243</v>
      </c>
      <c r="S203" s="171" t="s">
        <v>158</v>
      </c>
      <c r="T203" s="172" t="s">
        <v>158</v>
      </c>
      <c r="U203" s="157">
        <v>0.38469999999999999</v>
      </c>
      <c r="V203" s="157">
        <f>ROUND(E203*U203,2)</f>
        <v>54.82</v>
      </c>
      <c r="W203" s="157"/>
      <c r="X203" s="157" t="s">
        <v>166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167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7" t="s">
        <v>335</v>
      </c>
      <c r="D204" s="258"/>
      <c r="E204" s="258"/>
      <c r="F204" s="258"/>
      <c r="G204" s="258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3" t="s">
        <v>252</v>
      </c>
      <c r="D205" s="178"/>
      <c r="E205" s="179">
        <v>51.5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3" t="s">
        <v>266</v>
      </c>
      <c r="D206" s="178"/>
      <c r="E206" s="179">
        <v>72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3" t="s">
        <v>267</v>
      </c>
      <c r="D207" s="178"/>
      <c r="E207" s="179">
        <v>19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53"/>
      <c r="D208" s="254"/>
      <c r="E208" s="254"/>
      <c r="F208" s="254"/>
      <c r="G208" s="254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135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6">
        <v>55</v>
      </c>
      <c r="B209" s="167" t="s">
        <v>345</v>
      </c>
      <c r="C209" s="174" t="s">
        <v>346</v>
      </c>
      <c r="D209" s="168" t="s">
        <v>196</v>
      </c>
      <c r="E209" s="169">
        <v>151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69">
        <v>1.5100000000000001E-3</v>
      </c>
      <c r="O209" s="169">
        <f>ROUND(E209*N209,2)</f>
        <v>0.23</v>
      </c>
      <c r="P209" s="169">
        <v>0</v>
      </c>
      <c r="Q209" s="169">
        <f>ROUND(E209*P209,2)</f>
        <v>0</v>
      </c>
      <c r="R209" s="171" t="s">
        <v>243</v>
      </c>
      <c r="S209" s="171" t="s">
        <v>158</v>
      </c>
      <c r="T209" s="172" t="s">
        <v>158</v>
      </c>
      <c r="U209" s="157">
        <v>0.47670000000000001</v>
      </c>
      <c r="V209" s="157">
        <f>ROUND(E209*U209,2)</f>
        <v>71.98</v>
      </c>
      <c r="W209" s="157"/>
      <c r="X209" s="157" t="s">
        <v>166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167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7" t="s">
        <v>335</v>
      </c>
      <c r="D210" s="258"/>
      <c r="E210" s="258"/>
      <c r="F210" s="258"/>
      <c r="G210" s="258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3" t="s">
        <v>255</v>
      </c>
      <c r="D211" s="178"/>
      <c r="E211" s="179">
        <v>121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3" t="s">
        <v>270</v>
      </c>
      <c r="D212" s="178"/>
      <c r="E212" s="179">
        <v>30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3" t="s">
        <v>347</v>
      </c>
      <c r="D213" s="178"/>
      <c r="E213" s="179"/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3"/>
      <c r="D214" s="254"/>
      <c r="E214" s="254"/>
      <c r="F214" s="254"/>
      <c r="G214" s="254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6">
        <v>56</v>
      </c>
      <c r="B215" s="167" t="s">
        <v>348</v>
      </c>
      <c r="C215" s="174" t="s">
        <v>349</v>
      </c>
      <c r="D215" s="168" t="s">
        <v>350</v>
      </c>
      <c r="E215" s="169">
        <v>12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69">
        <v>9.5399999999999999E-3</v>
      </c>
      <c r="O215" s="169">
        <f>ROUND(E215*N215,2)</f>
        <v>0.11</v>
      </c>
      <c r="P215" s="169">
        <v>0</v>
      </c>
      <c r="Q215" s="169">
        <f>ROUND(E215*P215,2)</f>
        <v>0</v>
      </c>
      <c r="R215" s="171" t="s">
        <v>243</v>
      </c>
      <c r="S215" s="171" t="s">
        <v>158</v>
      </c>
      <c r="T215" s="172" t="s">
        <v>158</v>
      </c>
      <c r="U215" s="157">
        <v>0.99299999999999999</v>
      </c>
      <c r="V215" s="157">
        <f>ROUND(E215*U215,2)</f>
        <v>11.92</v>
      </c>
      <c r="W215" s="157"/>
      <c r="X215" s="157" t="s">
        <v>166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167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3" t="s">
        <v>351</v>
      </c>
      <c r="D216" s="178"/>
      <c r="E216" s="179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3" t="s">
        <v>352</v>
      </c>
      <c r="D217" s="178"/>
      <c r="E217" s="179">
        <v>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3" t="s">
        <v>353</v>
      </c>
      <c r="D218" s="178"/>
      <c r="E218" s="179">
        <v>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3" t="s">
        <v>354</v>
      </c>
      <c r="D219" s="178"/>
      <c r="E219" s="179">
        <v>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3" t="s">
        <v>355</v>
      </c>
      <c r="D220" s="178"/>
      <c r="E220" s="179">
        <v>8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53"/>
      <c r="D221" s="254"/>
      <c r="E221" s="254"/>
      <c r="F221" s="254"/>
      <c r="G221" s="254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6">
        <v>57</v>
      </c>
      <c r="B222" s="167" t="s">
        <v>356</v>
      </c>
      <c r="C222" s="174" t="s">
        <v>357</v>
      </c>
      <c r="D222" s="168" t="s">
        <v>350</v>
      </c>
      <c r="E222" s="169">
        <v>38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69">
        <v>9.5399999999999999E-3</v>
      </c>
      <c r="O222" s="169">
        <f>ROUND(E222*N222,2)</f>
        <v>0.36</v>
      </c>
      <c r="P222" s="169">
        <v>0</v>
      </c>
      <c r="Q222" s="169">
        <f>ROUND(E222*P222,2)</f>
        <v>0</v>
      </c>
      <c r="R222" s="171"/>
      <c r="S222" s="171" t="s">
        <v>132</v>
      </c>
      <c r="T222" s="172" t="s">
        <v>133</v>
      </c>
      <c r="U222" s="157">
        <v>0.99</v>
      </c>
      <c r="V222" s="157">
        <f>ROUND(E222*U222,2)</f>
        <v>37.619999999999997</v>
      </c>
      <c r="W222" s="157"/>
      <c r="X222" s="157" t="s">
        <v>166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3" t="s">
        <v>317</v>
      </c>
      <c r="D223" s="178"/>
      <c r="E223" s="179">
        <v>38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3"/>
      <c r="D224" s="254"/>
      <c r="E224" s="254"/>
      <c r="F224" s="254"/>
      <c r="G224" s="254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6">
        <v>58</v>
      </c>
      <c r="B225" s="167" t="s">
        <v>358</v>
      </c>
      <c r="C225" s="174" t="s">
        <v>359</v>
      </c>
      <c r="D225" s="168" t="s">
        <v>350</v>
      </c>
      <c r="E225" s="169">
        <v>25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69">
        <v>9.5399999999999999E-3</v>
      </c>
      <c r="O225" s="169">
        <f>ROUND(E225*N225,2)</f>
        <v>0.24</v>
      </c>
      <c r="P225" s="169">
        <v>0</v>
      </c>
      <c r="Q225" s="169">
        <f>ROUND(E225*P225,2)</f>
        <v>0</v>
      </c>
      <c r="R225" s="171"/>
      <c r="S225" s="171" t="s">
        <v>132</v>
      </c>
      <c r="T225" s="172" t="s">
        <v>133</v>
      </c>
      <c r="U225" s="157">
        <v>0.99</v>
      </c>
      <c r="V225" s="157">
        <f>ROUND(E225*U225,2)</f>
        <v>24.75</v>
      </c>
      <c r="W225" s="157"/>
      <c r="X225" s="157" t="s">
        <v>166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167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3" t="s">
        <v>360</v>
      </c>
      <c r="D226" s="178"/>
      <c r="E226" s="179">
        <v>25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3"/>
      <c r="D227" s="254"/>
      <c r="E227" s="254"/>
      <c r="F227" s="254"/>
      <c r="G227" s="254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135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59</v>
      </c>
      <c r="B228" s="167" t="s">
        <v>361</v>
      </c>
      <c r="C228" s="174" t="s">
        <v>362</v>
      </c>
      <c r="D228" s="168" t="s">
        <v>196</v>
      </c>
      <c r="E228" s="169">
        <v>767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69">
        <v>1.0000000000000001E-5</v>
      </c>
      <c r="O228" s="169">
        <f>ROUND(E228*N228,2)</f>
        <v>0.01</v>
      </c>
      <c r="P228" s="169">
        <v>0</v>
      </c>
      <c r="Q228" s="169">
        <f>ROUND(E228*P228,2)</f>
        <v>0</v>
      </c>
      <c r="R228" s="171" t="s">
        <v>243</v>
      </c>
      <c r="S228" s="171" t="s">
        <v>158</v>
      </c>
      <c r="T228" s="172" t="s">
        <v>158</v>
      </c>
      <c r="U228" s="157">
        <v>6.2E-2</v>
      </c>
      <c r="V228" s="157">
        <f>ROUND(E228*U228,2)</f>
        <v>47.55</v>
      </c>
      <c r="W228" s="157"/>
      <c r="X228" s="157" t="s">
        <v>166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3" t="s">
        <v>363</v>
      </c>
      <c r="D229" s="178"/>
      <c r="E229" s="179">
        <v>327.5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162</v>
      </c>
      <c r="AH229" s="147">
        <v>5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3" t="s">
        <v>364</v>
      </c>
      <c r="D230" s="178"/>
      <c r="E230" s="179">
        <v>146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162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3" t="s">
        <v>365</v>
      </c>
      <c r="D231" s="178"/>
      <c r="E231" s="179">
        <v>142.5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162</v>
      </c>
      <c r="AH231" s="147">
        <v>5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3" t="s">
        <v>366</v>
      </c>
      <c r="D232" s="178"/>
      <c r="E232" s="179">
        <v>151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162</v>
      </c>
      <c r="AH232" s="147">
        <v>5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3"/>
      <c r="D233" s="254"/>
      <c r="E233" s="254"/>
      <c r="F233" s="254"/>
      <c r="G233" s="254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135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6">
        <v>60</v>
      </c>
      <c r="B234" s="167" t="s">
        <v>367</v>
      </c>
      <c r="C234" s="174" t="s">
        <v>368</v>
      </c>
      <c r="D234" s="168" t="s">
        <v>196</v>
      </c>
      <c r="E234" s="169">
        <v>724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69">
        <v>0</v>
      </c>
      <c r="O234" s="169">
        <f>ROUND(E234*N234,2)</f>
        <v>0</v>
      </c>
      <c r="P234" s="169">
        <v>0</v>
      </c>
      <c r="Q234" s="169">
        <f>ROUND(E234*P234,2)</f>
        <v>0</v>
      </c>
      <c r="R234" s="171" t="s">
        <v>243</v>
      </c>
      <c r="S234" s="171" t="s">
        <v>158</v>
      </c>
      <c r="T234" s="172" t="s">
        <v>158</v>
      </c>
      <c r="U234" s="157">
        <v>2.9000000000000001E-2</v>
      </c>
      <c r="V234" s="157">
        <f>ROUND(E234*U234,2)</f>
        <v>21</v>
      </c>
      <c r="W234" s="157"/>
      <c r="X234" s="157" t="s">
        <v>166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167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3" t="s">
        <v>363</v>
      </c>
      <c r="D235" s="178"/>
      <c r="E235" s="179">
        <v>327.5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162</v>
      </c>
      <c r="AH235" s="147">
        <v>5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3" t="s">
        <v>364</v>
      </c>
      <c r="D236" s="178"/>
      <c r="E236" s="179">
        <v>146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162</v>
      </c>
      <c r="AH236" s="147">
        <v>5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3" t="s">
        <v>365</v>
      </c>
      <c r="D237" s="178"/>
      <c r="E237" s="179">
        <v>142.5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162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3" t="s">
        <v>369</v>
      </c>
      <c r="D238" s="178"/>
      <c r="E238" s="179">
        <v>44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162</v>
      </c>
      <c r="AH238" s="147">
        <v>5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3" t="s">
        <v>370</v>
      </c>
      <c r="D239" s="178"/>
      <c r="E239" s="179">
        <v>64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162</v>
      </c>
      <c r="AH239" s="147">
        <v>5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53"/>
      <c r="D240" s="254"/>
      <c r="E240" s="254"/>
      <c r="F240" s="254"/>
      <c r="G240" s="254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135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66">
        <v>61</v>
      </c>
      <c r="B241" s="167" t="s">
        <v>371</v>
      </c>
      <c r="C241" s="174" t="s">
        <v>372</v>
      </c>
      <c r="D241" s="168" t="s">
        <v>196</v>
      </c>
      <c r="E241" s="169">
        <v>189</v>
      </c>
      <c r="F241" s="170"/>
      <c r="G241" s="171">
        <f>ROUND(E241*F241,2)</f>
        <v>0</v>
      </c>
      <c r="H241" s="170"/>
      <c r="I241" s="171">
        <f>ROUND(E241*H241,2)</f>
        <v>0</v>
      </c>
      <c r="J241" s="170"/>
      <c r="K241" s="171">
        <f>ROUND(E241*J241,2)</f>
        <v>0</v>
      </c>
      <c r="L241" s="171">
        <v>21</v>
      </c>
      <c r="M241" s="171">
        <f>G241*(1+L241/100)</f>
        <v>0</v>
      </c>
      <c r="N241" s="169">
        <v>0</v>
      </c>
      <c r="O241" s="169">
        <f>ROUND(E241*N241,2)</f>
        <v>0</v>
      </c>
      <c r="P241" s="169">
        <v>0</v>
      </c>
      <c r="Q241" s="169">
        <f>ROUND(E241*P241,2)</f>
        <v>0</v>
      </c>
      <c r="R241" s="171" t="s">
        <v>243</v>
      </c>
      <c r="S241" s="171" t="s">
        <v>158</v>
      </c>
      <c r="T241" s="172" t="s">
        <v>158</v>
      </c>
      <c r="U241" s="157">
        <v>3.1E-2</v>
      </c>
      <c r="V241" s="157">
        <f>ROUND(E241*U241,2)</f>
        <v>5.86</v>
      </c>
      <c r="W241" s="157"/>
      <c r="X241" s="157" t="s">
        <v>166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167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3" t="s">
        <v>366</v>
      </c>
      <c r="D242" s="178"/>
      <c r="E242" s="179">
        <v>151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162</v>
      </c>
      <c r="AH242" s="147">
        <v>5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3" t="s">
        <v>373</v>
      </c>
      <c r="D243" s="178"/>
      <c r="E243" s="179">
        <v>38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162</v>
      </c>
      <c r="AH243" s="147">
        <v>5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3"/>
      <c r="D244" s="254"/>
      <c r="E244" s="254"/>
      <c r="F244" s="254"/>
      <c r="G244" s="254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135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6">
        <v>62</v>
      </c>
      <c r="B245" s="167" t="s">
        <v>374</v>
      </c>
      <c r="C245" s="174" t="s">
        <v>375</v>
      </c>
      <c r="D245" s="168" t="s">
        <v>196</v>
      </c>
      <c r="E245" s="169">
        <v>162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69">
        <v>0</v>
      </c>
      <c r="O245" s="169">
        <f>ROUND(E245*N245,2)</f>
        <v>0</v>
      </c>
      <c r="P245" s="169">
        <v>0</v>
      </c>
      <c r="Q245" s="169">
        <f>ROUND(E245*P245,2)</f>
        <v>0</v>
      </c>
      <c r="R245" s="171" t="s">
        <v>243</v>
      </c>
      <c r="S245" s="171" t="s">
        <v>158</v>
      </c>
      <c r="T245" s="172" t="s">
        <v>158</v>
      </c>
      <c r="U245" s="157">
        <v>4.2000000000000003E-2</v>
      </c>
      <c r="V245" s="157">
        <f>ROUND(E245*U245,2)</f>
        <v>6.8</v>
      </c>
      <c r="W245" s="157"/>
      <c r="X245" s="157" t="s">
        <v>166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167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4"/>
      <c r="D246" s="245"/>
      <c r="E246" s="245"/>
      <c r="F246" s="245"/>
      <c r="G246" s="245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135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66">
        <v>63</v>
      </c>
      <c r="B247" s="167" t="s">
        <v>376</v>
      </c>
      <c r="C247" s="174" t="s">
        <v>377</v>
      </c>
      <c r="D247" s="168" t="s">
        <v>156</v>
      </c>
      <c r="E247" s="169">
        <v>5</v>
      </c>
      <c r="F247" s="170"/>
      <c r="G247" s="171">
        <f>ROUND(E247*F247,2)</f>
        <v>0</v>
      </c>
      <c r="H247" s="170"/>
      <c r="I247" s="171">
        <f>ROUND(E247*H247,2)</f>
        <v>0</v>
      </c>
      <c r="J247" s="170"/>
      <c r="K247" s="171">
        <f>ROUND(E247*J247,2)</f>
        <v>0</v>
      </c>
      <c r="L247" s="171">
        <v>21</v>
      </c>
      <c r="M247" s="171">
        <f>G247*(1+L247/100)</f>
        <v>0</v>
      </c>
      <c r="N247" s="169">
        <v>0</v>
      </c>
      <c r="O247" s="169">
        <f>ROUND(E247*N247,2)</f>
        <v>0</v>
      </c>
      <c r="P247" s="169">
        <v>0</v>
      </c>
      <c r="Q247" s="169">
        <f>ROUND(E247*P247,2)</f>
        <v>0</v>
      </c>
      <c r="R247" s="171"/>
      <c r="S247" s="171" t="s">
        <v>132</v>
      </c>
      <c r="T247" s="172" t="s">
        <v>133</v>
      </c>
      <c r="U247" s="157">
        <v>0.17</v>
      </c>
      <c r="V247" s="157">
        <f>ROUND(E247*U247,2)</f>
        <v>0.85</v>
      </c>
      <c r="W247" s="157"/>
      <c r="X247" s="157" t="s">
        <v>166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167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4"/>
      <c r="D248" s="245"/>
      <c r="E248" s="245"/>
      <c r="F248" s="245"/>
      <c r="G248" s="245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6">
        <v>64</v>
      </c>
      <c r="B249" s="167" t="s">
        <v>378</v>
      </c>
      <c r="C249" s="174" t="s">
        <v>379</v>
      </c>
      <c r="D249" s="168" t="s">
        <v>156</v>
      </c>
      <c r="E249" s="169">
        <v>5</v>
      </c>
      <c r="F249" s="170"/>
      <c r="G249" s="171">
        <f>ROUND(E249*F249,2)</f>
        <v>0</v>
      </c>
      <c r="H249" s="170"/>
      <c r="I249" s="171">
        <f>ROUND(E249*H249,2)</f>
        <v>0</v>
      </c>
      <c r="J249" s="170"/>
      <c r="K249" s="171">
        <f>ROUND(E249*J249,2)</f>
        <v>0</v>
      </c>
      <c r="L249" s="171">
        <v>21</v>
      </c>
      <c r="M249" s="171">
        <f>G249*(1+L249/100)</f>
        <v>0</v>
      </c>
      <c r="N249" s="169">
        <v>0</v>
      </c>
      <c r="O249" s="169">
        <f>ROUND(E249*N249,2)</f>
        <v>0</v>
      </c>
      <c r="P249" s="169">
        <v>0</v>
      </c>
      <c r="Q249" s="169">
        <f>ROUND(E249*P249,2)</f>
        <v>0</v>
      </c>
      <c r="R249" s="171" t="s">
        <v>243</v>
      </c>
      <c r="S249" s="171" t="s">
        <v>158</v>
      </c>
      <c r="T249" s="172" t="s">
        <v>158</v>
      </c>
      <c r="U249" s="157">
        <v>0.16500000000000001</v>
      </c>
      <c r="V249" s="157">
        <f>ROUND(E249*U249,2)</f>
        <v>0.83</v>
      </c>
      <c r="W249" s="157"/>
      <c r="X249" s="157" t="s">
        <v>166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167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7" t="s">
        <v>380</v>
      </c>
      <c r="D250" s="258"/>
      <c r="E250" s="258"/>
      <c r="F250" s="258"/>
      <c r="G250" s="258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3" t="s">
        <v>381</v>
      </c>
      <c r="D251" s="178"/>
      <c r="E251" s="179">
        <v>5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3"/>
      <c r="D252" s="254"/>
      <c r="E252" s="254"/>
      <c r="F252" s="254"/>
      <c r="G252" s="254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66">
        <v>65</v>
      </c>
      <c r="B253" s="167" t="s">
        <v>382</v>
      </c>
      <c r="C253" s="174" t="s">
        <v>383</v>
      </c>
      <c r="D253" s="168" t="s">
        <v>156</v>
      </c>
      <c r="E253" s="169">
        <v>2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21</v>
      </c>
      <c r="M253" s="171">
        <f>G253*(1+L253/100)</f>
        <v>0</v>
      </c>
      <c r="N253" s="169">
        <v>3.3999999999999998E-3</v>
      </c>
      <c r="O253" s="169">
        <f>ROUND(E253*N253,2)</f>
        <v>0.01</v>
      </c>
      <c r="P253" s="169">
        <v>0</v>
      </c>
      <c r="Q253" s="169">
        <f>ROUND(E253*P253,2)</f>
        <v>0</v>
      </c>
      <c r="R253" s="171"/>
      <c r="S253" s="171" t="s">
        <v>132</v>
      </c>
      <c r="T253" s="172" t="s">
        <v>133</v>
      </c>
      <c r="U253" s="157">
        <v>0</v>
      </c>
      <c r="V253" s="157">
        <f>ROUND(E253*U253,2)</f>
        <v>0</v>
      </c>
      <c r="W253" s="157"/>
      <c r="X253" s="157" t="s">
        <v>159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160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3" t="s">
        <v>384</v>
      </c>
      <c r="D254" s="178"/>
      <c r="E254" s="179">
        <v>2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53"/>
      <c r="D255" s="254"/>
      <c r="E255" s="254"/>
      <c r="F255" s="254"/>
      <c r="G255" s="254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6">
        <v>66</v>
      </c>
      <c r="B256" s="167" t="s">
        <v>385</v>
      </c>
      <c r="C256" s="174" t="s">
        <v>386</v>
      </c>
      <c r="D256" s="168" t="s">
        <v>156</v>
      </c>
      <c r="E256" s="169">
        <v>2</v>
      </c>
      <c r="F256" s="170"/>
      <c r="G256" s="171">
        <f>ROUND(E256*F256,2)</f>
        <v>0</v>
      </c>
      <c r="H256" s="170"/>
      <c r="I256" s="171">
        <f>ROUND(E256*H256,2)</f>
        <v>0</v>
      </c>
      <c r="J256" s="170"/>
      <c r="K256" s="171">
        <f>ROUND(E256*J256,2)</f>
        <v>0</v>
      </c>
      <c r="L256" s="171">
        <v>21</v>
      </c>
      <c r="M256" s="171">
        <f>G256*(1+L256/100)</f>
        <v>0</v>
      </c>
      <c r="N256" s="169">
        <v>0</v>
      </c>
      <c r="O256" s="169">
        <f>ROUND(E256*N256,2)</f>
        <v>0</v>
      </c>
      <c r="P256" s="169">
        <v>0</v>
      </c>
      <c r="Q256" s="169">
        <f>ROUND(E256*P256,2)</f>
        <v>0</v>
      </c>
      <c r="R256" s="171" t="s">
        <v>243</v>
      </c>
      <c r="S256" s="171" t="s">
        <v>158</v>
      </c>
      <c r="T256" s="172" t="s">
        <v>158</v>
      </c>
      <c r="U256" s="157">
        <v>0.35099999999999998</v>
      </c>
      <c r="V256" s="157">
        <f>ROUND(E256*U256,2)</f>
        <v>0.7</v>
      </c>
      <c r="W256" s="157"/>
      <c r="X256" s="157" t="s">
        <v>166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167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3" t="s">
        <v>387</v>
      </c>
      <c r="D257" s="178"/>
      <c r="E257" s="179">
        <v>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162</v>
      </c>
      <c r="AH257" s="147">
        <v>5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3"/>
      <c r="D258" s="254"/>
      <c r="E258" s="254"/>
      <c r="F258" s="254"/>
      <c r="G258" s="254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66">
        <v>67</v>
      </c>
      <c r="B259" s="167" t="s">
        <v>388</v>
      </c>
      <c r="C259" s="174" t="s">
        <v>389</v>
      </c>
      <c r="D259" s="168" t="s">
        <v>156</v>
      </c>
      <c r="E259" s="169">
        <v>2</v>
      </c>
      <c r="F259" s="170"/>
      <c r="G259" s="171">
        <f>ROUND(E259*F259,2)</f>
        <v>0</v>
      </c>
      <c r="H259" s="170"/>
      <c r="I259" s="171">
        <f>ROUND(E259*H259,2)</f>
        <v>0</v>
      </c>
      <c r="J259" s="170"/>
      <c r="K259" s="171">
        <f>ROUND(E259*J259,2)</f>
        <v>0</v>
      </c>
      <c r="L259" s="171">
        <v>21</v>
      </c>
      <c r="M259" s="171">
        <f>G259*(1+L259/100)</f>
        <v>0</v>
      </c>
      <c r="N259" s="169">
        <v>4.0999999999999999E-4</v>
      </c>
      <c r="O259" s="169">
        <f>ROUND(E259*N259,2)</f>
        <v>0</v>
      </c>
      <c r="P259" s="169">
        <v>0</v>
      </c>
      <c r="Q259" s="169">
        <f>ROUND(E259*P259,2)</f>
        <v>0</v>
      </c>
      <c r="R259" s="171"/>
      <c r="S259" s="171" t="s">
        <v>132</v>
      </c>
      <c r="T259" s="172" t="s">
        <v>390</v>
      </c>
      <c r="U259" s="157">
        <v>0.50800000000000001</v>
      </c>
      <c r="V259" s="157">
        <f>ROUND(E259*U259,2)</f>
        <v>1.02</v>
      </c>
      <c r="W259" s="157"/>
      <c r="X259" s="157" t="s">
        <v>166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167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44"/>
      <c r="D260" s="245"/>
      <c r="E260" s="245"/>
      <c r="F260" s="245"/>
      <c r="G260" s="245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66">
        <v>68</v>
      </c>
      <c r="B261" s="167" t="s">
        <v>391</v>
      </c>
      <c r="C261" s="174" t="s">
        <v>392</v>
      </c>
      <c r="D261" s="168" t="s">
        <v>156</v>
      </c>
      <c r="E261" s="169">
        <v>2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9">
        <v>1.9000000000000001E-4</v>
      </c>
      <c r="O261" s="169">
        <f>ROUND(E261*N261,2)</f>
        <v>0</v>
      </c>
      <c r="P261" s="169">
        <v>0</v>
      </c>
      <c r="Q261" s="169">
        <f>ROUND(E261*P261,2)</f>
        <v>0</v>
      </c>
      <c r="R261" s="171" t="s">
        <v>243</v>
      </c>
      <c r="S261" s="171" t="s">
        <v>158</v>
      </c>
      <c r="T261" s="172" t="s">
        <v>158</v>
      </c>
      <c r="U261" s="157">
        <v>8.3000000000000004E-2</v>
      </c>
      <c r="V261" s="157">
        <f>ROUND(E261*U261,2)</f>
        <v>0.17</v>
      </c>
      <c r="W261" s="157"/>
      <c r="X261" s="157" t="s">
        <v>166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167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4"/>
      <c r="D262" s="245"/>
      <c r="E262" s="245"/>
      <c r="F262" s="245"/>
      <c r="G262" s="245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6">
        <v>69</v>
      </c>
      <c r="B263" s="167" t="s">
        <v>393</v>
      </c>
      <c r="C263" s="174" t="s">
        <v>394</v>
      </c>
      <c r="D263" s="168" t="s">
        <v>156</v>
      </c>
      <c r="E263" s="169">
        <v>4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69">
        <v>0</v>
      </c>
      <c r="O263" s="169">
        <f>ROUND(E263*N263,2)</f>
        <v>0</v>
      </c>
      <c r="P263" s="169">
        <v>0</v>
      </c>
      <c r="Q263" s="169">
        <f>ROUND(E263*P263,2)</f>
        <v>0</v>
      </c>
      <c r="R263" s="171" t="s">
        <v>243</v>
      </c>
      <c r="S263" s="171" t="s">
        <v>158</v>
      </c>
      <c r="T263" s="172" t="s">
        <v>158</v>
      </c>
      <c r="U263" s="157">
        <v>0.42499999999999999</v>
      </c>
      <c r="V263" s="157">
        <f>ROUND(E263*U263,2)</f>
        <v>1.7</v>
      </c>
      <c r="W263" s="157"/>
      <c r="X263" s="157" t="s">
        <v>166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167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3" t="s">
        <v>395</v>
      </c>
      <c r="D264" s="178"/>
      <c r="E264" s="179">
        <v>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162</v>
      </c>
      <c r="AH264" s="147">
        <v>5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3"/>
      <c r="D265" s="254"/>
      <c r="E265" s="254"/>
      <c r="F265" s="254"/>
      <c r="G265" s="254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135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70</v>
      </c>
      <c r="B266" s="167" t="s">
        <v>396</v>
      </c>
      <c r="C266" s="174" t="s">
        <v>397</v>
      </c>
      <c r="D266" s="168" t="s">
        <v>350</v>
      </c>
      <c r="E266" s="169">
        <v>1</v>
      </c>
      <c r="F266" s="170"/>
      <c r="G266" s="171">
        <f>ROUND(E266*F266,2)</f>
        <v>0</v>
      </c>
      <c r="H266" s="170"/>
      <c r="I266" s="171">
        <f>ROUND(E266*H266,2)</f>
        <v>0</v>
      </c>
      <c r="J266" s="170"/>
      <c r="K266" s="171">
        <f>ROUND(E266*J266,2)</f>
        <v>0</v>
      </c>
      <c r="L266" s="171">
        <v>21</v>
      </c>
      <c r="M266" s="171">
        <f>G266*(1+L266/100)</f>
        <v>0</v>
      </c>
      <c r="N266" s="169">
        <v>2.5000000000000001E-2</v>
      </c>
      <c r="O266" s="169">
        <f>ROUND(E266*N266,2)</f>
        <v>0.03</v>
      </c>
      <c r="P266" s="169">
        <v>0</v>
      </c>
      <c r="Q266" s="169">
        <f>ROUND(E266*P266,2)</f>
        <v>0</v>
      </c>
      <c r="R266" s="171"/>
      <c r="S266" s="171" t="s">
        <v>132</v>
      </c>
      <c r="T266" s="172" t="s">
        <v>133</v>
      </c>
      <c r="U266" s="157">
        <v>3.43</v>
      </c>
      <c r="V266" s="157">
        <f>ROUND(E266*U266,2)</f>
        <v>3.43</v>
      </c>
      <c r="W266" s="157"/>
      <c r="X266" s="157" t="s">
        <v>159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160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5" t="s">
        <v>398</v>
      </c>
      <c r="D267" s="256"/>
      <c r="E267" s="256"/>
      <c r="F267" s="256"/>
      <c r="G267" s="256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399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59" t="s">
        <v>400</v>
      </c>
      <c r="D268" s="260"/>
      <c r="E268" s="260"/>
      <c r="F268" s="260"/>
      <c r="G268" s="260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399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9" t="s">
        <v>401</v>
      </c>
      <c r="D269" s="260"/>
      <c r="E269" s="260"/>
      <c r="F269" s="260"/>
      <c r="G269" s="260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399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59" t="s">
        <v>402</v>
      </c>
      <c r="D270" s="260"/>
      <c r="E270" s="260"/>
      <c r="F270" s="260"/>
      <c r="G270" s="260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399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53"/>
      <c r="D271" s="254"/>
      <c r="E271" s="254"/>
      <c r="F271" s="254"/>
      <c r="G271" s="254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135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71</v>
      </c>
      <c r="B272" s="167" t="s">
        <v>403</v>
      </c>
      <c r="C272" s="174" t="s">
        <v>404</v>
      </c>
      <c r="D272" s="168" t="s">
        <v>234</v>
      </c>
      <c r="E272" s="169">
        <v>1.75065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69">
        <v>0</v>
      </c>
      <c r="O272" s="169">
        <f>ROUND(E272*N272,2)</f>
        <v>0</v>
      </c>
      <c r="P272" s="169">
        <v>0</v>
      </c>
      <c r="Q272" s="169">
        <f>ROUND(E272*P272,2)</f>
        <v>0</v>
      </c>
      <c r="R272" s="171" t="s">
        <v>243</v>
      </c>
      <c r="S272" s="171" t="s">
        <v>158</v>
      </c>
      <c r="T272" s="172" t="s">
        <v>158</v>
      </c>
      <c r="U272" s="157">
        <v>1.3740000000000001</v>
      </c>
      <c r="V272" s="157">
        <f>ROUND(E272*U272,2)</f>
        <v>2.41</v>
      </c>
      <c r="W272" s="157"/>
      <c r="X272" s="157" t="s">
        <v>235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236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7" t="s">
        <v>405</v>
      </c>
      <c r="D273" s="258"/>
      <c r="E273" s="258"/>
      <c r="F273" s="258"/>
      <c r="G273" s="258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53"/>
      <c r="D274" s="254"/>
      <c r="E274" s="254"/>
      <c r="F274" s="254"/>
      <c r="G274" s="254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135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59" t="s">
        <v>127</v>
      </c>
      <c r="B275" s="160" t="s">
        <v>86</v>
      </c>
      <c r="C275" s="173" t="s">
        <v>87</v>
      </c>
      <c r="D275" s="161"/>
      <c r="E275" s="162"/>
      <c r="F275" s="163"/>
      <c r="G275" s="163">
        <f>SUMIF(AG276:AG371,"&lt;&gt;NOR",G276:G371)</f>
        <v>0</v>
      </c>
      <c r="H275" s="163"/>
      <c r="I275" s="163">
        <f>SUM(I276:I371)</f>
        <v>0</v>
      </c>
      <c r="J275" s="163"/>
      <c r="K275" s="163">
        <f>SUM(K276:K371)</f>
        <v>0</v>
      </c>
      <c r="L275" s="163"/>
      <c r="M275" s="163">
        <f>SUM(M276:M371)</f>
        <v>0</v>
      </c>
      <c r="N275" s="162"/>
      <c r="O275" s="162">
        <f>SUM(O276:O371)</f>
        <v>0.25000000000000006</v>
      </c>
      <c r="P275" s="162"/>
      <c r="Q275" s="162">
        <f>SUM(Q276:Q371)</f>
        <v>0</v>
      </c>
      <c r="R275" s="163"/>
      <c r="S275" s="163"/>
      <c r="T275" s="164"/>
      <c r="U275" s="158"/>
      <c r="V275" s="158">
        <f>SUM(V276:V371)</f>
        <v>77.380000000000024</v>
      </c>
      <c r="W275" s="158"/>
      <c r="X275" s="158"/>
      <c r="AG275" t="s">
        <v>128</v>
      </c>
    </row>
    <row r="276" spans="1:60" outlineLevel="1" x14ac:dyDescent="0.2">
      <c r="A276" s="166">
        <v>72</v>
      </c>
      <c r="B276" s="167" t="s">
        <v>406</v>
      </c>
      <c r="C276" s="174" t="s">
        <v>407</v>
      </c>
      <c r="D276" s="168" t="s">
        <v>196</v>
      </c>
      <c r="E276" s="169">
        <v>50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21</v>
      </c>
      <c r="M276" s="171">
        <f>G276*(1+L276/100)</f>
        <v>0</v>
      </c>
      <c r="N276" s="169">
        <v>3.2000000000000003E-4</v>
      </c>
      <c r="O276" s="169">
        <f>ROUND(E276*N276,2)</f>
        <v>0.02</v>
      </c>
      <c r="P276" s="169">
        <v>0</v>
      </c>
      <c r="Q276" s="169">
        <f>ROUND(E276*P276,2)</f>
        <v>0</v>
      </c>
      <c r="R276" s="171" t="s">
        <v>157</v>
      </c>
      <c r="S276" s="171" t="s">
        <v>158</v>
      </c>
      <c r="T276" s="172" t="s">
        <v>158</v>
      </c>
      <c r="U276" s="157">
        <v>0</v>
      </c>
      <c r="V276" s="157">
        <f>ROUND(E276*U276,2)</f>
        <v>0</v>
      </c>
      <c r="W276" s="157"/>
      <c r="X276" s="157" t="s">
        <v>159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160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44"/>
      <c r="D277" s="245"/>
      <c r="E277" s="245"/>
      <c r="F277" s="245"/>
      <c r="G277" s="245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135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73</v>
      </c>
      <c r="B278" s="167" t="s">
        <v>408</v>
      </c>
      <c r="C278" s="174" t="s">
        <v>409</v>
      </c>
      <c r="D278" s="168" t="s">
        <v>410</v>
      </c>
      <c r="E278" s="169">
        <v>100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69">
        <v>3.2000000000000003E-4</v>
      </c>
      <c r="O278" s="169">
        <f>ROUND(E278*N278,2)</f>
        <v>0.03</v>
      </c>
      <c r="P278" s="169">
        <v>0</v>
      </c>
      <c r="Q278" s="169">
        <f>ROUND(E278*P278,2)</f>
        <v>0</v>
      </c>
      <c r="R278" s="171"/>
      <c r="S278" s="171" t="s">
        <v>132</v>
      </c>
      <c r="T278" s="172" t="s">
        <v>133</v>
      </c>
      <c r="U278" s="157">
        <v>0</v>
      </c>
      <c r="V278" s="157">
        <f>ROUND(E278*U278,2)</f>
        <v>0</v>
      </c>
      <c r="W278" s="157"/>
      <c r="X278" s="157" t="s">
        <v>159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160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4"/>
      <c r="D279" s="245"/>
      <c r="E279" s="245"/>
      <c r="F279" s="245"/>
      <c r="G279" s="24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135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66">
        <v>74</v>
      </c>
      <c r="B280" s="167" t="s">
        <v>411</v>
      </c>
      <c r="C280" s="174" t="s">
        <v>412</v>
      </c>
      <c r="D280" s="168" t="s">
        <v>156</v>
      </c>
      <c r="E280" s="169">
        <v>163.75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21</v>
      </c>
      <c r="M280" s="171">
        <f>G280*(1+L280/100)</f>
        <v>0</v>
      </c>
      <c r="N280" s="169">
        <v>0</v>
      </c>
      <c r="O280" s="169">
        <f>ROUND(E280*N280,2)</f>
        <v>0</v>
      </c>
      <c r="P280" s="169">
        <v>0</v>
      </c>
      <c r="Q280" s="169">
        <f>ROUND(E280*P280,2)</f>
        <v>0</v>
      </c>
      <c r="R280" s="171" t="s">
        <v>157</v>
      </c>
      <c r="S280" s="171" t="s">
        <v>158</v>
      </c>
      <c r="T280" s="172" t="s">
        <v>158</v>
      </c>
      <c r="U280" s="157">
        <v>0</v>
      </c>
      <c r="V280" s="157">
        <f>ROUND(E280*U280,2)</f>
        <v>0</v>
      </c>
      <c r="W280" s="157"/>
      <c r="X280" s="157" t="s">
        <v>159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160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3" t="s">
        <v>413</v>
      </c>
      <c r="D281" s="178"/>
      <c r="E281" s="179">
        <v>163.75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162</v>
      </c>
      <c r="AH281" s="147">
        <v>5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53"/>
      <c r="D282" s="254"/>
      <c r="E282" s="254"/>
      <c r="F282" s="254"/>
      <c r="G282" s="254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135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6">
        <v>75</v>
      </c>
      <c r="B283" s="167" t="s">
        <v>414</v>
      </c>
      <c r="C283" s="174" t="s">
        <v>415</v>
      </c>
      <c r="D283" s="168" t="s">
        <v>156</v>
      </c>
      <c r="E283" s="169">
        <v>73</v>
      </c>
      <c r="F283" s="170"/>
      <c r="G283" s="171">
        <f>ROUND(E283*F283,2)</f>
        <v>0</v>
      </c>
      <c r="H283" s="170"/>
      <c r="I283" s="171">
        <f>ROUND(E283*H283,2)</f>
        <v>0</v>
      </c>
      <c r="J283" s="170"/>
      <c r="K283" s="171">
        <f>ROUND(E283*J283,2)</f>
        <v>0</v>
      </c>
      <c r="L283" s="171">
        <v>21</v>
      </c>
      <c r="M283" s="171">
        <f>G283*(1+L283/100)</f>
        <v>0</v>
      </c>
      <c r="N283" s="169">
        <v>0</v>
      </c>
      <c r="O283" s="169">
        <f>ROUND(E283*N283,2)</f>
        <v>0</v>
      </c>
      <c r="P283" s="169">
        <v>0</v>
      </c>
      <c r="Q283" s="169">
        <f>ROUND(E283*P283,2)</f>
        <v>0</v>
      </c>
      <c r="R283" s="171" t="s">
        <v>157</v>
      </c>
      <c r="S283" s="171" t="s">
        <v>158</v>
      </c>
      <c r="T283" s="172" t="s">
        <v>158</v>
      </c>
      <c r="U283" s="157">
        <v>0</v>
      </c>
      <c r="V283" s="157">
        <f>ROUND(E283*U283,2)</f>
        <v>0</v>
      </c>
      <c r="W283" s="157"/>
      <c r="X283" s="157" t="s">
        <v>159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160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3" t="s">
        <v>416</v>
      </c>
      <c r="D284" s="178"/>
      <c r="E284" s="179">
        <v>73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162</v>
      </c>
      <c r="AH284" s="147">
        <v>5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3"/>
      <c r="D285" s="254"/>
      <c r="E285" s="254"/>
      <c r="F285" s="254"/>
      <c r="G285" s="254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135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66">
        <v>76</v>
      </c>
      <c r="B286" s="167" t="s">
        <v>417</v>
      </c>
      <c r="C286" s="174" t="s">
        <v>418</v>
      </c>
      <c r="D286" s="168" t="s">
        <v>156</v>
      </c>
      <c r="E286" s="169">
        <v>71.25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69">
        <v>0</v>
      </c>
      <c r="O286" s="169">
        <f>ROUND(E286*N286,2)</f>
        <v>0</v>
      </c>
      <c r="P286" s="169">
        <v>0</v>
      </c>
      <c r="Q286" s="169">
        <f>ROUND(E286*P286,2)</f>
        <v>0</v>
      </c>
      <c r="R286" s="171" t="s">
        <v>157</v>
      </c>
      <c r="S286" s="171" t="s">
        <v>158</v>
      </c>
      <c r="T286" s="172" t="s">
        <v>158</v>
      </c>
      <c r="U286" s="157">
        <v>0</v>
      </c>
      <c r="V286" s="157">
        <f>ROUND(E286*U286,2)</f>
        <v>0</v>
      </c>
      <c r="W286" s="157"/>
      <c r="X286" s="157" t="s">
        <v>159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160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3" t="s">
        <v>419</v>
      </c>
      <c r="D287" s="178"/>
      <c r="E287" s="179">
        <v>71.25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162</v>
      </c>
      <c r="AH287" s="147">
        <v>5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53"/>
      <c r="D288" s="254"/>
      <c r="E288" s="254"/>
      <c r="F288" s="254"/>
      <c r="G288" s="254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135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6">
        <v>77</v>
      </c>
      <c r="B289" s="167" t="s">
        <v>420</v>
      </c>
      <c r="C289" s="174" t="s">
        <v>421</v>
      </c>
      <c r="D289" s="168" t="s">
        <v>156</v>
      </c>
      <c r="E289" s="169">
        <v>75.5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69">
        <v>0</v>
      </c>
      <c r="O289" s="169">
        <f>ROUND(E289*N289,2)</f>
        <v>0</v>
      </c>
      <c r="P289" s="169">
        <v>0</v>
      </c>
      <c r="Q289" s="169">
        <f>ROUND(E289*P289,2)</f>
        <v>0</v>
      </c>
      <c r="R289" s="171" t="s">
        <v>157</v>
      </c>
      <c r="S289" s="171" t="s">
        <v>158</v>
      </c>
      <c r="T289" s="172" t="s">
        <v>158</v>
      </c>
      <c r="U289" s="157">
        <v>0</v>
      </c>
      <c r="V289" s="157">
        <f>ROUND(E289*U289,2)</f>
        <v>0</v>
      </c>
      <c r="W289" s="157"/>
      <c r="X289" s="157" t="s">
        <v>159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160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3" t="s">
        <v>422</v>
      </c>
      <c r="D290" s="178"/>
      <c r="E290" s="179">
        <v>75.5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162</v>
      </c>
      <c r="AH290" s="147">
        <v>5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3"/>
      <c r="D291" s="254"/>
      <c r="E291" s="254"/>
      <c r="F291" s="254"/>
      <c r="G291" s="254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135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66">
        <v>78</v>
      </c>
      <c r="B292" s="167" t="s">
        <v>423</v>
      </c>
      <c r="C292" s="174" t="s">
        <v>424</v>
      </c>
      <c r="D292" s="168" t="s">
        <v>410</v>
      </c>
      <c r="E292" s="169">
        <v>129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21</v>
      </c>
      <c r="M292" s="171">
        <f>G292*(1+L292/100)</f>
        <v>0</v>
      </c>
      <c r="N292" s="169">
        <v>2.9999999999999997E-4</v>
      </c>
      <c r="O292" s="169">
        <f>ROUND(E292*N292,2)</f>
        <v>0.04</v>
      </c>
      <c r="P292" s="169">
        <v>0</v>
      </c>
      <c r="Q292" s="169">
        <f>ROUND(E292*P292,2)</f>
        <v>0</v>
      </c>
      <c r="R292" s="171" t="s">
        <v>425</v>
      </c>
      <c r="S292" s="171" t="s">
        <v>158</v>
      </c>
      <c r="T292" s="172" t="s">
        <v>158</v>
      </c>
      <c r="U292" s="157">
        <v>0.20699999999999999</v>
      </c>
      <c r="V292" s="157">
        <f>ROUND(E292*U292,2)</f>
        <v>26.7</v>
      </c>
      <c r="W292" s="157"/>
      <c r="X292" s="157" t="s">
        <v>166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167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3" t="s">
        <v>426</v>
      </c>
      <c r="D293" s="178"/>
      <c r="E293" s="179">
        <v>121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162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3" t="s">
        <v>427</v>
      </c>
      <c r="D294" s="178"/>
      <c r="E294" s="179">
        <v>8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162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53"/>
      <c r="D295" s="254"/>
      <c r="E295" s="254"/>
      <c r="F295" s="254"/>
      <c r="G295" s="254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135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79</v>
      </c>
      <c r="B296" s="167" t="s">
        <v>428</v>
      </c>
      <c r="C296" s="174" t="s">
        <v>429</v>
      </c>
      <c r="D296" s="168" t="s">
        <v>410</v>
      </c>
      <c r="E296" s="169">
        <v>55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69">
        <v>2.9999999999999997E-4</v>
      </c>
      <c r="O296" s="169">
        <f>ROUND(E296*N296,2)</f>
        <v>0.02</v>
      </c>
      <c r="P296" s="169">
        <v>0</v>
      </c>
      <c r="Q296" s="169">
        <f>ROUND(E296*P296,2)</f>
        <v>0</v>
      </c>
      <c r="R296" s="171" t="s">
        <v>425</v>
      </c>
      <c r="S296" s="171" t="s">
        <v>158</v>
      </c>
      <c r="T296" s="172" t="s">
        <v>158</v>
      </c>
      <c r="U296" s="157">
        <v>0.20699999999999999</v>
      </c>
      <c r="V296" s="157">
        <f>ROUND(E296*U296,2)</f>
        <v>11.39</v>
      </c>
      <c r="W296" s="157"/>
      <c r="X296" s="157" t="s">
        <v>166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167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3" t="s">
        <v>430</v>
      </c>
      <c r="D297" s="178"/>
      <c r="E297" s="179">
        <v>29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162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3" t="s">
        <v>431</v>
      </c>
      <c r="D298" s="178"/>
      <c r="E298" s="179">
        <v>26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162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3"/>
      <c r="D299" s="254"/>
      <c r="E299" s="254"/>
      <c r="F299" s="254"/>
      <c r="G299" s="254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135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6">
        <v>80</v>
      </c>
      <c r="B300" s="167" t="s">
        <v>432</v>
      </c>
      <c r="C300" s="174" t="s">
        <v>433</v>
      </c>
      <c r="D300" s="168" t="s">
        <v>410</v>
      </c>
      <c r="E300" s="169">
        <v>21</v>
      </c>
      <c r="F300" s="170"/>
      <c r="G300" s="171">
        <f>ROUND(E300*F300,2)</f>
        <v>0</v>
      </c>
      <c r="H300" s="170"/>
      <c r="I300" s="171">
        <f>ROUND(E300*H300,2)</f>
        <v>0</v>
      </c>
      <c r="J300" s="170"/>
      <c r="K300" s="171">
        <f>ROUND(E300*J300,2)</f>
        <v>0</v>
      </c>
      <c r="L300" s="171">
        <v>21</v>
      </c>
      <c r="M300" s="171">
        <f>G300*(1+L300/100)</f>
        <v>0</v>
      </c>
      <c r="N300" s="169">
        <v>2.9999999999999997E-4</v>
      </c>
      <c r="O300" s="169">
        <f>ROUND(E300*N300,2)</f>
        <v>0.01</v>
      </c>
      <c r="P300" s="169">
        <v>0</v>
      </c>
      <c r="Q300" s="169">
        <f>ROUND(E300*P300,2)</f>
        <v>0</v>
      </c>
      <c r="R300" s="171" t="s">
        <v>425</v>
      </c>
      <c r="S300" s="171" t="s">
        <v>158</v>
      </c>
      <c r="T300" s="172" t="s">
        <v>158</v>
      </c>
      <c r="U300" s="157">
        <v>0.20699999999999999</v>
      </c>
      <c r="V300" s="157">
        <f>ROUND(E300*U300,2)</f>
        <v>4.3499999999999996</v>
      </c>
      <c r="W300" s="157"/>
      <c r="X300" s="157" t="s">
        <v>166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167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3" t="s">
        <v>434</v>
      </c>
      <c r="D301" s="178"/>
      <c r="E301" s="179">
        <v>9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162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3" t="s">
        <v>435</v>
      </c>
      <c r="D302" s="178"/>
      <c r="E302" s="179">
        <v>12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53"/>
      <c r="D303" s="254"/>
      <c r="E303" s="254"/>
      <c r="F303" s="254"/>
      <c r="G303" s="254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135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66">
        <v>81</v>
      </c>
      <c r="B304" s="167" t="s">
        <v>436</v>
      </c>
      <c r="C304" s="174" t="s">
        <v>437</v>
      </c>
      <c r="D304" s="168" t="s">
        <v>410</v>
      </c>
      <c r="E304" s="169">
        <v>34</v>
      </c>
      <c r="F304" s="170"/>
      <c r="G304" s="171">
        <f>ROUND(E304*F304,2)</f>
        <v>0</v>
      </c>
      <c r="H304" s="170"/>
      <c r="I304" s="171">
        <f>ROUND(E304*H304,2)</f>
        <v>0</v>
      </c>
      <c r="J304" s="170"/>
      <c r="K304" s="171">
        <f>ROUND(E304*J304,2)</f>
        <v>0</v>
      </c>
      <c r="L304" s="171">
        <v>21</v>
      </c>
      <c r="M304" s="171">
        <f>G304*(1+L304/100)</f>
        <v>0</v>
      </c>
      <c r="N304" s="169">
        <v>2.9999999999999997E-4</v>
      </c>
      <c r="O304" s="169">
        <f>ROUND(E304*N304,2)</f>
        <v>0.01</v>
      </c>
      <c r="P304" s="169">
        <v>0</v>
      </c>
      <c r="Q304" s="169">
        <f>ROUND(E304*P304,2)</f>
        <v>0</v>
      </c>
      <c r="R304" s="171" t="s">
        <v>425</v>
      </c>
      <c r="S304" s="171" t="s">
        <v>158</v>
      </c>
      <c r="T304" s="172" t="s">
        <v>158</v>
      </c>
      <c r="U304" s="157">
        <v>0.20699999999999999</v>
      </c>
      <c r="V304" s="157">
        <f>ROUND(E304*U304,2)</f>
        <v>7.04</v>
      </c>
      <c r="W304" s="157"/>
      <c r="X304" s="157" t="s">
        <v>166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167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3" t="s">
        <v>438</v>
      </c>
      <c r="D305" s="178"/>
      <c r="E305" s="179">
        <v>34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53"/>
      <c r="D306" s="254"/>
      <c r="E306" s="254"/>
      <c r="F306" s="254"/>
      <c r="G306" s="254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66">
        <v>82</v>
      </c>
      <c r="B307" s="167" t="s">
        <v>439</v>
      </c>
      <c r="C307" s="174" t="s">
        <v>440</v>
      </c>
      <c r="D307" s="168" t="s">
        <v>410</v>
      </c>
      <c r="E307" s="169">
        <v>12</v>
      </c>
      <c r="F307" s="170"/>
      <c r="G307" s="171">
        <f>ROUND(E307*F307,2)</f>
        <v>0</v>
      </c>
      <c r="H307" s="170"/>
      <c r="I307" s="171">
        <f>ROUND(E307*H307,2)</f>
        <v>0</v>
      </c>
      <c r="J307" s="170"/>
      <c r="K307" s="171">
        <f>ROUND(E307*J307,2)</f>
        <v>0</v>
      </c>
      <c r="L307" s="171">
        <v>21</v>
      </c>
      <c r="M307" s="171">
        <f>G307*(1+L307/100)</f>
        <v>0</v>
      </c>
      <c r="N307" s="169">
        <v>2.9999999999999997E-4</v>
      </c>
      <c r="O307" s="169">
        <f>ROUND(E307*N307,2)</f>
        <v>0</v>
      </c>
      <c r="P307" s="169">
        <v>0</v>
      </c>
      <c r="Q307" s="169">
        <f>ROUND(E307*P307,2)</f>
        <v>0</v>
      </c>
      <c r="R307" s="171" t="s">
        <v>425</v>
      </c>
      <c r="S307" s="171" t="s">
        <v>158</v>
      </c>
      <c r="T307" s="172" t="s">
        <v>158</v>
      </c>
      <c r="U307" s="157">
        <v>0.219</v>
      </c>
      <c r="V307" s="157">
        <f>ROUND(E307*U307,2)</f>
        <v>2.63</v>
      </c>
      <c r="W307" s="157"/>
      <c r="X307" s="157" t="s">
        <v>166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167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3" t="s">
        <v>441</v>
      </c>
      <c r="D308" s="178"/>
      <c r="E308" s="179">
        <v>12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53"/>
      <c r="D309" s="254"/>
      <c r="E309" s="254"/>
      <c r="F309" s="254"/>
      <c r="G309" s="254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135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66">
        <v>83</v>
      </c>
      <c r="B310" s="167" t="s">
        <v>442</v>
      </c>
      <c r="C310" s="174" t="s">
        <v>443</v>
      </c>
      <c r="D310" s="168" t="s">
        <v>410</v>
      </c>
      <c r="E310" s="169">
        <v>6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69">
        <v>2.9999999999999997E-4</v>
      </c>
      <c r="O310" s="169">
        <f>ROUND(E310*N310,2)</f>
        <v>0</v>
      </c>
      <c r="P310" s="169">
        <v>0</v>
      </c>
      <c r="Q310" s="169">
        <f>ROUND(E310*P310,2)</f>
        <v>0</v>
      </c>
      <c r="R310" s="171" t="s">
        <v>425</v>
      </c>
      <c r="S310" s="171" t="s">
        <v>158</v>
      </c>
      <c r="T310" s="172" t="s">
        <v>158</v>
      </c>
      <c r="U310" s="157">
        <v>0.219</v>
      </c>
      <c r="V310" s="157">
        <f>ROUND(E310*U310,2)</f>
        <v>1.31</v>
      </c>
      <c r="W310" s="157"/>
      <c r="X310" s="157" t="s">
        <v>166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167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3" t="s">
        <v>444</v>
      </c>
      <c r="D311" s="178"/>
      <c r="E311" s="179">
        <v>3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3" t="s">
        <v>445</v>
      </c>
      <c r="D312" s="178"/>
      <c r="E312" s="179">
        <v>3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53"/>
      <c r="D313" s="254"/>
      <c r="E313" s="254"/>
      <c r="F313" s="254"/>
      <c r="G313" s="254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135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6">
        <v>84</v>
      </c>
      <c r="B314" s="167" t="s">
        <v>446</v>
      </c>
      <c r="C314" s="174" t="s">
        <v>447</v>
      </c>
      <c r="D314" s="168" t="s">
        <v>410</v>
      </c>
      <c r="E314" s="169">
        <v>8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69">
        <v>2.9999999999999997E-4</v>
      </c>
      <c r="O314" s="169">
        <f>ROUND(E314*N314,2)</f>
        <v>0</v>
      </c>
      <c r="P314" s="169">
        <v>0</v>
      </c>
      <c r="Q314" s="169">
        <f>ROUND(E314*P314,2)</f>
        <v>0</v>
      </c>
      <c r="R314" s="171" t="s">
        <v>425</v>
      </c>
      <c r="S314" s="171" t="s">
        <v>158</v>
      </c>
      <c r="T314" s="172" t="s">
        <v>158</v>
      </c>
      <c r="U314" s="157">
        <v>0.219</v>
      </c>
      <c r="V314" s="157">
        <f>ROUND(E314*U314,2)</f>
        <v>1.75</v>
      </c>
      <c r="W314" s="157"/>
      <c r="X314" s="157" t="s">
        <v>166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167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3" t="s">
        <v>448</v>
      </c>
      <c r="D315" s="178"/>
      <c r="E315" s="179">
        <v>4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3" t="s">
        <v>449</v>
      </c>
      <c r="D316" s="178"/>
      <c r="E316" s="179">
        <v>4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53"/>
      <c r="D317" s="254"/>
      <c r="E317" s="254"/>
      <c r="F317" s="254"/>
      <c r="G317" s="254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135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66">
        <v>85</v>
      </c>
      <c r="B318" s="167" t="s">
        <v>450</v>
      </c>
      <c r="C318" s="174" t="s">
        <v>451</v>
      </c>
      <c r="D318" s="168" t="s">
        <v>410</v>
      </c>
      <c r="E318" s="169">
        <v>6</v>
      </c>
      <c r="F318" s="170"/>
      <c r="G318" s="171">
        <f>ROUND(E318*F318,2)</f>
        <v>0</v>
      </c>
      <c r="H318" s="170"/>
      <c r="I318" s="171">
        <f>ROUND(E318*H318,2)</f>
        <v>0</v>
      </c>
      <c r="J318" s="170"/>
      <c r="K318" s="171">
        <f>ROUND(E318*J318,2)</f>
        <v>0</v>
      </c>
      <c r="L318" s="171">
        <v>21</v>
      </c>
      <c r="M318" s="171">
        <f>G318*(1+L318/100)</f>
        <v>0</v>
      </c>
      <c r="N318" s="169">
        <v>2.9999999999999997E-4</v>
      </c>
      <c r="O318" s="169">
        <f>ROUND(E318*N318,2)</f>
        <v>0</v>
      </c>
      <c r="P318" s="169">
        <v>0</v>
      </c>
      <c r="Q318" s="169">
        <f>ROUND(E318*P318,2)</f>
        <v>0</v>
      </c>
      <c r="R318" s="171" t="s">
        <v>425</v>
      </c>
      <c r="S318" s="171" t="s">
        <v>158</v>
      </c>
      <c r="T318" s="172" t="s">
        <v>158</v>
      </c>
      <c r="U318" s="157">
        <v>0.219</v>
      </c>
      <c r="V318" s="157">
        <f>ROUND(E318*U318,2)</f>
        <v>1.31</v>
      </c>
      <c r="W318" s="157"/>
      <c r="X318" s="157" t="s">
        <v>166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167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3" t="s">
        <v>452</v>
      </c>
      <c r="D319" s="178"/>
      <c r="E319" s="179">
        <v>6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3"/>
      <c r="D320" s="254"/>
      <c r="E320" s="254"/>
      <c r="F320" s="254"/>
      <c r="G320" s="254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135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6">
        <v>86</v>
      </c>
      <c r="B321" s="167" t="s">
        <v>453</v>
      </c>
      <c r="C321" s="174" t="s">
        <v>454</v>
      </c>
      <c r="D321" s="168" t="s">
        <v>410</v>
      </c>
      <c r="E321" s="169">
        <v>8</v>
      </c>
      <c r="F321" s="170"/>
      <c r="G321" s="171">
        <f>ROUND(E321*F321,2)</f>
        <v>0</v>
      </c>
      <c r="H321" s="170"/>
      <c r="I321" s="171">
        <f>ROUND(E321*H321,2)</f>
        <v>0</v>
      </c>
      <c r="J321" s="170"/>
      <c r="K321" s="171">
        <f>ROUND(E321*J321,2)</f>
        <v>0</v>
      </c>
      <c r="L321" s="171">
        <v>21</v>
      </c>
      <c r="M321" s="171">
        <f>G321*(1+L321/100)</f>
        <v>0</v>
      </c>
      <c r="N321" s="169">
        <v>3.0000000000000001E-3</v>
      </c>
      <c r="O321" s="169">
        <f>ROUND(E321*N321,2)</f>
        <v>0.02</v>
      </c>
      <c r="P321" s="169">
        <v>0</v>
      </c>
      <c r="Q321" s="169">
        <f>ROUND(E321*P321,2)</f>
        <v>0</v>
      </c>
      <c r="R321" s="171"/>
      <c r="S321" s="171" t="s">
        <v>132</v>
      </c>
      <c r="T321" s="172" t="s">
        <v>133</v>
      </c>
      <c r="U321" s="157">
        <v>0.19</v>
      </c>
      <c r="V321" s="157">
        <f>ROUND(E321*U321,2)</f>
        <v>1.52</v>
      </c>
      <c r="W321" s="157"/>
      <c r="X321" s="157" t="s">
        <v>166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167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55" t="s">
        <v>455</v>
      </c>
      <c r="D322" s="256"/>
      <c r="E322" s="256"/>
      <c r="F322" s="256"/>
      <c r="G322" s="256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399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9" t="s">
        <v>456</v>
      </c>
      <c r="D323" s="260"/>
      <c r="E323" s="260"/>
      <c r="F323" s="260"/>
      <c r="G323" s="260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399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3"/>
      <c r="D324" s="254"/>
      <c r="E324" s="254"/>
      <c r="F324" s="254"/>
      <c r="G324" s="254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135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6">
        <v>87</v>
      </c>
      <c r="B325" s="167" t="s">
        <v>457</v>
      </c>
      <c r="C325" s="174" t="s">
        <v>458</v>
      </c>
      <c r="D325" s="168" t="s">
        <v>410</v>
      </c>
      <c r="E325" s="169">
        <v>1</v>
      </c>
      <c r="F325" s="170"/>
      <c r="G325" s="171">
        <f>ROUND(E325*F325,2)</f>
        <v>0</v>
      </c>
      <c r="H325" s="170"/>
      <c r="I325" s="171">
        <f>ROUND(E325*H325,2)</f>
        <v>0</v>
      </c>
      <c r="J325" s="170"/>
      <c r="K325" s="171">
        <f>ROUND(E325*J325,2)</f>
        <v>0</v>
      </c>
      <c r="L325" s="171">
        <v>21</v>
      </c>
      <c r="M325" s="171">
        <f>G325*(1+L325/100)</f>
        <v>0</v>
      </c>
      <c r="N325" s="169">
        <v>1E-3</v>
      </c>
      <c r="O325" s="169">
        <f>ROUND(E325*N325,2)</f>
        <v>0</v>
      </c>
      <c r="P325" s="169">
        <v>0</v>
      </c>
      <c r="Q325" s="169">
        <f>ROUND(E325*P325,2)</f>
        <v>0</v>
      </c>
      <c r="R325" s="171"/>
      <c r="S325" s="171" t="s">
        <v>132</v>
      </c>
      <c r="T325" s="172" t="s">
        <v>133</v>
      </c>
      <c r="U325" s="157">
        <v>0.19</v>
      </c>
      <c r="V325" s="157">
        <f>ROUND(E325*U325,2)</f>
        <v>0.19</v>
      </c>
      <c r="W325" s="157"/>
      <c r="X325" s="157" t="s">
        <v>166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167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55" t="s">
        <v>455</v>
      </c>
      <c r="D326" s="256"/>
      <c r="E326" s="256"/>
      <c r="F326" s="256"/>
      <c r="G326" s="256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399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59" t="s">
        <v>456</v>
      </c>
      <c r="D327" s="260"/>
      <c r="E327" s="260"/>
      <c r="F327" s="260"/>
      <c r="G327" s="26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399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3"/>
      <c r="D328" s="254"/>
      <c r="E328" s="254"/>
      <c r="F328" s="254"/>
      <c r="G328" s="254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6">
        <v>88</v>
      </c>
      <c r="B329" s="167" t="s">
        <v>459</v>
      </c>
      <c r="C329" s="174" t="s">
        <v>460</v>
      </c>
      <c r="D329" s="168" t="s">
        <v>410</v>
      </c>
      <c r="E329" s="169">
        <v>7</v>
      </c>
      <c r="F329" s="170"/>
      <c r="G329" s="171">
        <f>ROUND(E329*F329,2)</f>
        <v>0</v>
      </c>
      <c r="H329" s="170"/>
      <c r="I329" s="171">
        <f>ROUND(E329*H329,2)</f>
        <v>0</v>
      </c>
      <c r="J329" s="170"/>
      <c r="K329" s="171">
        <f>ROUND(E329*J329,2)</f>
        <v>0</v>
      </c>
      <c r="L329" s="171">
        <v>21</v>
      </c>
      <c r="M329" s="171">
        <f>G329*(1+L329/100)</f>
        <v>0</v>
      </c>
      <c r="N329" s="169">
        <v>1E-3</v>
      </c>
      <c r="O329" s="169">
        <f>ROUND(E329*N329,2)</f>
        <v>0.01</v>
      </c>
      <c r="P329" s="169">
        <v>0</v>
      </c>
      <c r="Q329" s="169">
        <f>ROUND(E329*P329,2)</f>
        <v>0</v>
      </c>
      <c r="R329" s="171"/>
      <c r="S329" s="171" t="s">
        <v>132</v>
      </c>
      <c r="T329" s="172" t="s">
        <v>133</v>
      </c>
      <c r="U329" s="157">
        <v>0.19</v>
      </c>
      <c r="V329" s="157">
        <f>ROUND(E329*U329,2)</f>
        <v>1.33</v>
      </c>
      <c r="W329" s="157"/>
      <c r="X329" s="157" t="s">
        <v>166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167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5" t="s">
        <v>455</v>
      </c>
      <c r="D330" s="256"/>
      <c r="E330" s="256"/>
      <c r="F330" s="256"/>
      <c r="G330" s="256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399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9" t="s">
        <v>456</v>
      </c>
      <c r="D331" s="260"/>
      <c r="E331" s="260"/>
      <c r="F331" s="260"/>
      <c r="G331" s="26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399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53"/>
      <c r="D332" s="254"/>
      <c r="E332" s="254"/>
      <c r="F332" s="254"/>
      <c r="G332" s="254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135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66">
        <v>89</v>
      </c>
      <c r="B333" s="167" t="s">
        <v>461</v>
      </c>
      <c r="C333" s="174" t="s">
        <v>462</v>
      </c>
      <c r="D333" s="168" t="s">
        <v>410</v>
      </c>
      <c r="E333" s="169">
        <v>7</v>
      </c>
      <c r="F333" s="170"/>
      <c r="G333" s="171">
        <f>ROUND(E333*F333,2)</f>
        <v>0</v>
      </c>
      <c r="H333" s="170"/>
      <c r="I333" s="171">
        <f>ROUND(E333*H333,2)</f>
        <v>0</v>
      </c>
      <c r="J333" s="170"/>
      <c r="K333" s="171">
        <f>ROUND(E333*J333,2)</f>
        <v>0</v>
      </c>
      <c r="L333" s="171">
        <v>21</v>
      </c>
      <c r="M333" s="171">
        <f>G333*(1+L333/100)</f>
        <v>0</v>
      </c>
      <c r="N333" s="169">
        <v>1E-3</v>
      </c>
      <c r="O333" s="169">
        <f>ROUND(E333*N333,2)</f>
        <v>0.01</v>
      </c>
      <c r="P333" s="169">
        <v>0</v>
      </c>
      <c r="Q333" s="169">
        <f>ROUND(E333*P333,2)</f>
        <v>0</v>
      </c>
      <c r="R333" s="171"/>
      <c r="S333" s="171" t="s">
        <v>132</v>
      </c>
      <c r="T333" s="172" t="s">
        <v>133</v>
      </c>
      <c r="U333" s="157">
        <v>0.19</v>
      </c>
      <c r="V333" s="157">
        <f>ROUND(E333*U333,2)</f>
        <v>1.33</v>
      </c>
      <c r="W333" s="157"/>
      <c r="X333" s="157" t="s">
        <v>166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167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55" t="s">
        <v>455</v>
      </c>
      <c r="D334" s="256"/>
      <c r="E334" s="256"/>
      <c r="F334" s="256"/>
      <c r="G334" s="256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399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9" t="s">
        <v>456</v>
      </c>
      <c r="D335" s="260"/>
      <c r="E335" s="260"/>
      <c r="F335" s="260"/>
      <c r="G335" s="260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399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3"/>
      <c r="D336" s="254"/>
      <c r="E336" s="254"/>
      <c r="F336" s="254"/>
      <c r="G336" s="254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135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66">
        <v>90</v>
      </c>
      <c r="B337" s="167" t="s">
        <v>463</v>
      </c>
      <c r="C337" s="174" t="s">
        <v>464</v>
      </c>
      <c r="D337" s="168" t="s">
        <v>410</v>
      </c>
      <c r="E337" s="169">
        <v>24</v>
      </c>
      <c r="F337" s="170"/>
      <c r="G337" s="171">
        <f>ROUND(E337*F337,2)</f>
        <v>0</v>
      </c>
      <c r="H337" s="170"/>
      <c r="I337" s="171">
        <f>ROUND(E337*H337,2)</f>
        <v>0</v>
      </c>
      <c r="J337" s="170"/>
      <c r="K337" s="171">
        <f>ROUND(E337*J337,2)</f>
        <v>0</v>
      </c>
      <c r="L337" s="171">
        <v>21</v>
      </c>
      <c r="M337" s="171">
        <f>G337*(1+L337/100)</f>
        <v>0</v>
      </c>
      <c r="N337" s="169">
        <v>1E-3</v>
      </c>
      <c r="O337" s="169">
        <f>ROUND(E337*N337,2)</f>
        <v>0.02</v>
      </c>
      <c r="P337" s="169">
        <v>0</v>
      </c>
      <c r="Q337" s="169">
        <f>ROUND(E337*P337,2)</f>
        <v>0</v>
      </c>
      <c r="R337" s="171"/>
      <c r="S337" s="171" t="s">
        <v>132</v>
      </c>
      <c r="T337" s="172" t="s">
        <v>133</v>
      </c>
      <c r="U337" s="157">
        <v>0.19</v>
      </c>
      <c r="V337" s="157">
        <f>ROUND(E337*U337,2)</f>
        <v>4.5599999999999996</v>
      </c>
      <c r="W337" s="157"/>
      <c r="X337" s="157" t="s">
        <v>166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167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5" t="s">
        <v>455</v>
      </c>
      <c r="D338" s="256"/>
      <c r="E338" s="256"/>
      <c r="F338" s="256"/>
      <c r="G338" s="256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399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59" t="s">
        <v>456</v>
      </c>
      <c r="D339" s="260"/>
      <c r="E339" s="260"/>
      <c r="F339" s="260"/>
      <c r="G339" s="260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399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53"/>
      <c r="D340" s="254"/>
      <c r="E340" s="254"/>
      <c r="F340" s="254"/>
      <c r="G340" s="254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135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6">
        <v>91</v>
      </c>
      <c r="B341" s="167" t="s">
        <v>465</v>
      </c>
      <c r="C341" s="174" t="s">
        <v>466</v>
      </c>
      <c r="D341" s="168" t="s">
        <v>410</v>
      </c>
      <c r="E341" s="169">
        <v>10</v>
      </c>
      <c r="F341" s="170"/>
      <c r="G341" s="171">
        <f>ROUND(E341*F341,2)</f>
        <v>0</v>
      </c>
      <c r="H341" s="170"/>
      <c r="I341" s="171">
        <f>ROUND(E341*H341,2)</f>
        <v>0</v>
      </c>
      <c r="J341" s="170"/>
      <c r="K341" s="171">
        <f>ROUND(E341*J341,2)</f>
        <v>0</v>
      </c>
      <c r="L341" s="171">
        <v>21</v>
      </c>
      <c r="M341" s="171">
        <f>G341*(1+L341/100)</f>
        <v>0</v>
      </c>
      <c r="N341" s="169">
        <v>1E-3</v>
      </c>
      <c r="O341" s="169">
        <f>ROUND(E341*N341,2)</f>
        <v>0.01</v>
      </c>
      <c r="P341" s="169">
        <v>0</v>
      </c>
      <c r="Q341" s="169">
        <f>ROUND(E341*P341,2)</f>
        <v>0</v>
      </c>
      <c r="R341" s="171"/>
      <c r="S341" s="171" t="s">
        <v>132</v>
      </c>
      <c r="T341" s="172" t="s">
        <v>133</v>
      </c>
      <c r="U341" s="157">
        <v>0.19</v>
      </c>
      <c r="V341" s="157">
        <f>ROUND(E341*U341,2)</f>
        <v>1.9</v>
      </c>
      <c r="W341" s="157"/>
      <c r="X341" s="157" t="s">
        <v>166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167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55" t="s">
        <v>455</v>
      </c>
      <c r="D342" s="256"/>
      <c r="E342" s="256"/>
      <c r="F342" s="256"/>
      <c r="G342" s="256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399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59" t="s">
        <v>456</v>
      </c>
      <c r="D343" s="260"/>
      <c r="E343" s="260"/>
      <c r="F343" s="260"/>
      <c r="G343" s="260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399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3"/>
      <c r="D344" s="254"/>
      <c r="E344" s="254"/>
      <c r="F344" s="254"/>
      <c r="G344" s="254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6">
        <v>92</v>
      </c>
      <c r="B345" s="167" t="s">
        <v>467</v>
      </c>
      <c r="C345" s="174" t="s">
        <v>468</v>
      </c>
      <c r="D345" s="168" t="s">
        <v>410</v>
      </c>
      <c r="E345" s="169">
        <v>2</v>
      </c>
      <c r="F345" s="170"/>
      <c r="G345" s="171">
        <f>ROUND(E345*F345,2)</f>
        <v>0</v>
      </c>
      <c r="H345" s="170"/>
      <c r="I345" s="171">
        <f>ROUND(E345*H345,2)</f>
        <v>0</v>
      </c>
      <c r="J345" s="170"/>
      <c r="K345" s="171">
        <f>ROUND(E345*J345,2)</f>
        <v>0</v>
      </c>
      <c r="L345" s="171">
        <v>21</v>
      </c>
      <c r="M345" s="171">
        <f>G345*(1+L345/100)</f>
        <v>0</v>
      </c>
      <c r="N345" s="169">
        <v>1E-3</v>
      </c>
      <c r="O345" s="169">
        <f>ROUND(E345*N345,2)</f>
        <v>0</v>
      </c>
      <c r="P345" s="169">
        <v>0</v>
      </c>
      <c r="Q345" s="169">
        <f>ROUND(E345*P345,2)</f>
        <v>0</v>
      </c>
      <c r="R345" s="171"/>
      <c r="S345" s="171" t="s">
        <v>132</v>
      </c>
      <c r="T345" s="172" t="s">
        <v>133</v>
      </c>
      <c r="U345" s="157">
        <v>0.19</v>
      </c>
      <c r="V345" s="157">
        <f>ROUND(E345*U345,2)</f>
        <v>0.38</v>
      </c>
      <c r="W345" s="157"/>
      <c r="X345" s="157" t="s">
        <v>166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167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55" t="s">
        <v>455</v>
      </c>
      <c r="D346" s="256"/>
      <c r="E346" s="256"/>
      <c r="F346" s="256"/>
      <c r="G346" s="256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399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59" t="s">
        <v>456</v>
      </c>
      <c r="D347" s="260"/>
      <c r="E347" s="260"/>
      <c r="F347" s="260"/>
      <c r="G347" s="260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399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53"/>
      <c r="D348" s="254"/>
      <c r="E348" s="254"/>
      <c r="F348" s="254"/>
      <c r="G348" s="254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135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66">
        <v>93</v>
      </c>
      <c r="B349" s="167" t="s">
        <v>469</v>
      </c>
      <c r="C349" s="174" t="s">
        <v>470</v>
      </c>
      <c r="D349" s="168" t="s">
        <v>410</v>
      </c>
      <c r="E349" s="169">
        <v>5</v>
      </c>
      <c r="F349" s="170"/>
      <c r="G349" s="171">
        <f>ROUND(E349*F349,2)</f>
        <v>0</v>
      </c>
      <c r="H349" s="170"/>
      <c r="I349" s="171">
        <f>ROUND(E349*H349,2)</f>
        <v>0</v>
      </c>
      <c r="J349" s="170"/>
      <c r="K349" s="171">
        <f>ROUND(E349*J349,2)</f>
        <v>0</v>
      </c>
      <c r="L349" s="171">
        <v>21</v>
      </c>
      <c r="M349" s="171">
        <f>G349*(1+L349/100)</f>
        <v>0</v>
      </c>
      <c r="N349" s="169">
        <v>1E-3</v>
      </c>
      <c r="O349" s="169">
        <f>ROUND(E349*N349,2)</f>
        <v>0.01</v>
      </c>
      <c r="P349" s="169">
        <v>0</v>
      </c>
      <c r="Q349" s="169">
        <f>ROUND(E349*P349,2)</f>
        <v>0</v>
      </c>
      <c r="R349" s="171"/>
      <c r="S349" s="171" t="s">
        <v>132</v>
      </c>
      <c r="T349" s="172" t="s">
        <v>133</v>
      </c>
      <c r="U349" s="157">
        <v>0.19</v>
      </c>
      <c r="V349" s="157">
        <f>ROUND(E349*U349,2)</f>
        <v>0.95</v>
      </c>
      <c r="W349" s="157"/>
      <c r="X349" s="157" t="s">
        <v>166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167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5" t="s">
        <v>455</v>
      </c>
      <c r="D350" s="256"/>
      <c r="E350" s="256"/>
      <c r="F350" s="256"/>
      <c r="G350" s="256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399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59" t="s">
        <v>456</v>
      </c>
      <c r="D351" s="260"/>
      <c r="E351" s="260"/>
      <c r="F351" s="260"/>
      <c r="G351" s="260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399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3"/>
      <c r="D352" s="254"/>
      <c r="E352" s="254"/>
      <c r="F352" s="254"/>
      <c r="G352" s="254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135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66">
        <v>94</v>
      </c>
      <c r="B353" s="167" t="s">
        <v>471</v>
      </c>
      <c r="C353" s="174" t="s">
        <v>472</v>
      </c>
      <c r="D353" s="168" t="s">
        <v>410</v>
      </c>
      <c r="E353" s="169">
        <v>6</v>
      </c>
      <c r="F353" s="170"/>
      <c r="G353" s="171">
        <f>ROUND(E353*F353,2)</f>
        <v>0</v>
      </c>
      <c r="H353" s="170"/>
      <c r="I353" s="171">
        <f>ROUND(E353*H353,2)</f>
        <v>0</v>
      </c>
      <c r="J353" s="170"/>
      <c r="K353" s="171">
        <f>ROUND(E353*J353,2)</f>
        <v>0</v>
      </c>
      <c r="L353" s="171">
        <v>21</v>
      </c>
      <c r="M353" s="171">
        <f>G353*(1+L353/100)</f>
        <v>0</v>
      </c>
      <c r="N353" s="169">
        <v>1E-3</v>
      </c>
      <c r="O353" s="169">
        <f>ROUND(E353*N353,2)</f>
        <v>0.01</v>
      </c>
      <c r="P353" s="169">
        <v>0</v>
      </c>
      <c r="Q353" s="169">
        <f>ROUND(E353*P353,2)</f>
        <v>0</v>
      </c>
      <c r="R353" s="171"/>
      <c r="S353" s="171" t="s">
        <v>132</v>
      </c>
      <c r="T353" s="172" t="s">
        <v>133</v>
      </c>
      <c r="U353" s="157">
        <v>0.19</v>
      </c>
      <c r="V353" s="157">
        <f>ROUND(E353*U353,2)</f>
        <v>1.1399999999999999</v>
      </c>
      <c r="W353" s="157"/>
      <c r="X353" s="157" t="s">
        <v>166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167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55" t="s">
        <v>455</v>
      </c>
      <c r="D354" s="256"/>
      <c r="E354" s="256"/>
      <c r="F354" s="256"/>
      <c r="G354" s="256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399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9" t="s">
        <v>456</v>
      </c>
      <c r="D355" s="260"/>
      <c r="E355" s="260"/>
      <c r="F355" s="260"/>
      <c r="G355" s="260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399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53"/>
      <c r="D356" s="254"/>
      <c r="E356" s="254"/>
      <c r="F356" s="254"/>
      <c r="G356" s="254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135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66">
        <v>95</v>
      </c>
      <c r="B357" s="167" t="s">
        <v>473</v>
      </c>
      <c r="C357" s="174" t="s">
        <v>474</v>
      </c>
      <c r="D357" s="168" t="s">
        <v>410</v>
      </c>
      <c r="E357" s="169">
        <v>11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21</v>
      </c>
      <c r="M357" s="171">
        <f>G357*(1+L357/100)</f>
        <v>0</v>
      </c>
      <c r="N357" s="169">
        <v>1E-3</v>
      </c>
      <c r="O357" s="169">
        <f>ROUND(E357*N357,2)</f>
        <v>0.01</v>
      </c>
      <c r="P357" s="169">
        <v>0</v>
      </c>
      <c r="Q357" s="169">
        <f>ROUND(E357*P357,2)</f>
        <v>0</v>
      </c>
      <c r="R357" s="171"/>
      <c r="S357" s="171" t="s">
        <v>132</v>
      </c>
      <c r="T357" s="172" t="s">
        <v>133</v>
      </c>
      <c r="U357" s="157">
        <v>0.19</v>
      </c>
      <c r="V357" s="157">
        <f>ROUND(E357*U357,2)</f>
        <v>2.09</v>
      </c>
      <c r="W357" s="157"/>
      <c r="X357" s="157" t="s">
        <v>166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167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55" t="s">
        <v>455</v>
      </c>
      <c r="D358" s="256"/>
      <c r="E358" s="256"/>
      <c r="F358" s="256"/>
      <c r="G358" s="256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399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59" t="s">
        <v>456</v>
      </c>
      <c r="D359" s="260"/>
      <c r="E359" s="260"/>
      <c r="F359" s="260"/>
      <c r="G359" s="260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399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53"/>
      <c r="D360" s="254"/>
      <c r="E360" s="254"/>
      <c r="F360" s="254"/>
      <c r="G360" s="254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135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96</v>
      </c>
      <c r="B361" s="167" t="s">
        <v>475</v>
      </c>
      <c r="C361" s="174" t="s">
        <v>476</v>
      </c>
      <c r="D361" s="168" t="s">
        <v>410</v>
      </c>
      <c r="E361" s="169">
        <v>11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69">
        <v>1E-3</v>
      </c>
      <c r="O361" s="169">
        <f>ROUND(E361*N361,2)</f>
        <v>0.01</v>
      </c>
      <c r="P361" s="169">
        <v>0</v>
      </c>
      <c r="Q361" s="169">
        <f>ROUND(E361*P361,2)</f>
        <v>0</v>
      </c>
      <c r="R361" s="171"/>
      <c r="S361" s="171" t="s">
        <v>132</v>
      </c>
      <c r="T361" s="172" t="s">
        <v>133</v>
      </c>
      <c r="U361" s="157">
        <v>0.19</v>
      </c>
      <c r="V361" s="157">
        <f>ROUND(E361*U361,2)</f>
        <v>2.09</v>
      </c>
      <c r="W361" s="157"/>
      <c r="X361" s="157" t="s">
        <v>166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167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55" t="s">
        <v>455</v>
      </c>
      <c r="D362" s="256"/>
      <c r="E362" s="256"/>
      <c r="F362" s="256"/>
      <c r="G362" s="256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399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59" t="s">
        <v>456</v>
      </c>
      <c r="D363" s="260"/>
      <c r="E363" s="260"/>
      <c r="F363" s="260"/>
      <c r="G363" s="260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399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3"/>
      <c r="D364" s="254"/>
      <c r="E364" s="254"/>
      <c r="F364" s="254"/>
      <c r="G364" s="254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135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6">
        <v>97</v>
      </c>
      <c r="B365" s="167" t="s">
        <v>477</v>
      </c>
      <c r="C365" s="174" t="s">
        <v>478</v>
      </c>
      <c r="D365" s="168" t="s">
        <v>410</v>
      </c>
      <c r="E365" s="169">
        <v>14</v>
      </c>
      <c r="F365" s="170"/>
      <c r="G365" s="171">
        <f>ROUND(E365*F365,2)</f>
        <v>0</v>
      </c>
      <c r="H365" s="170"/>
      <c r="I365" s="171">
        <f>ROUND(E365*H365,2)</f>
        <v>0</v>
      </c>
      <c r="J365" s="170"/>
      <c r="K365" s="171">
        <f>ROUND(E365*J365,2)</f>
        <v>0</v>
      </c>
      <c r="L365" s="171">
        <v>21</v>
      </c>
      <c r="M365" s="171">
        <f>G365*(1+L365/100)</f>
        <v>0</v>
      </c>
      <c r="N365" s="169">
        <v>1E-3</v>
      </c>
      <c r="O365" s="169">
        <f>ROUND(E365*N365,2)</f>
        <v>0.01</v>
      </c>
      <c r="P365" s="169">
        <v>0</v>
      </c>
      <c r="Q365" s="169">
        <f>ROUND(E365*P365,2)</f>
        <v>0</v>
      </c>
      <c r="R365" s="171"/>
      <c r="S365" s="171" t="s">
        <v>132</v>
      </c>
      <c r="T365" s="172" t="s">
        <v>133</v>
      </c>
      <c r="U365" s="157">
        <v>0.19</v>
      </c>
      <c r="V365" s="157">
        <f>ROUND(E365*U365,2)</f>
        <v>2.66</v>
      </c>
      <c r="W365" s="157"/>
      <c r="X365" s="157" t="s">
        <v>166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167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255" t="s">
        <v>455</v>
      </c>
      <c r="D366" s="256"/>
      <c r="E366" s="256"/>
      <c r="F366" s="256"/>
      <c r="G366" s="25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399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59" t="s">
        <v>456</v>
      </c>
      <c r="D367" s="260"/>
      <c r="E367" s="260"/>
      <c r="F367" s="260"/>
      <c r="G367" s="260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399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53"/>
      <c r="D368" s="254"/>
      <c r="E368" s="254"/>
      <c r="F368" s="254"/>
      <c r="G368" s="254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135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66">
        <v>98</v>
      </c>
      <c r="B369" s="167" t="s">
        <v>479</v>
      </c>
      <c r="C369" s="174" t="s">
        <v>480</v>
      </c>
      <c r="D369" s="168" t="s">
        <v>234</v>
      </c>
      <c r="E369" s="169">
        <v>0.25130000000000002</v>
      </c>
      <c r="F369" s="170"/>
      <c r="G369" s="171">
        <f>ROUND(E369*F369,2)</f>
        <v>0</v>
      </c>
      <c r="H369" s="170"/>
      <c r="I369" s="171">
        <f>ROUND(E369*H369,2)</f>
        <v>0</v>
      </c>
      <c r="J369" s="170"/>
      <c r="K369" s="171">
        <f>ROUND(E369*J369,2)</f>
        <v>0</v>
      </c>
      <c r="L369" s="171">
        <v>21</v>
      </c>
      <c r="M369" s="171">
        <f>G369*(1+L369/100)</f>
        <v>0</v>
      </c>
      <c r="N369" s="169">
        <v>0</v>
      </c>
      <c r="O369" s="169">
        <f>ROUND(E369*N369,2)</f>
        <v>0</v>
      </c>
      <c r="P369" s="169">
        <v>0</v>
      </c>
      <c r="Q369" s="169">
        <f>ROUND(E369*P369,2)</f>
        <v>0</v>
      </c>
      <c r="R369" s="171" t="s">
        <v>425</v>
      </c>
      <c r="S369" s="171" t="s">
        <v>158</v>
      </c>
      <c r="T369" s="172" t="s">
        <v>158</v>
      </c>
      <c r="U369" s="157">
        <v>3.0059999999999998</v>
      </c>
      <c r="V369" s="157">
        <f>ROUND(E369*U369,2)</f>
        <v>0.76</v>
      </c>
      <c r="W369" s="157"/>
      <c r="X369" s="157" t="s">
        <v>235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236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57" t="s">
        <v>286</v>
      </c>
      <c r="D370" s="258"/>
      <c r="E370" s="258"/>
      <c r="F370" s="258"/>
      <c r="G370" s="258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169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53"/>
      <c r="D371" s="254"/>
      <c r="E371" s="254"/>
      <c r="F371" s="254"/>
      <c r="G371" s="254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x14ac:dyDescent="0.2">
      <c r="A372" s="159" t="s">
        <v>127</v>
      </c>
      <c r="B372" s="160" t="s">
        <v>88</v>
      </c>
      <c r="C372" s="173" t="s">
        <v>89</v>
      </c>
      <c r="D372" s="161"/>
      <c r="E372" s="162"/>
      <c r="F372" s="163"/>
      <c r="G372" s="163">
        <f>SUMIF(AG373:AG398,"&lt;&gt;NOR",G373:G398)</f>
        <v>0</v>
      </c>
      <c r="H372" s="163"/>
      <c r="I372" s="163">
        <f>SUM(I373:I398)</f>
        <v>0</v>
      </c>
      <c r="J372" s="163"/>
      <c r="K372" s="163">
        <f>SUM(K373:K398)</f>
        <v>0</v>
      </c>
      <c r="L372" s="163"/>
      <c r="M372" s="163">
        <f>SUM(M373:M398)</f>
        <v>0</v>
      </c>
      <c r="N372" s="162"/>
      <c r="O372" s="162">
        <f>SUM(O373:O398)</f>
        <v>0.33</v>
      </c>
      <c r="P372" s="162"/>
      <c r="Q372" s="162">
        <f>SUM(Q373:Q398)</f>
        <v>0</v>
      </c>
      <c r="R372" s="163"/>
      <c r="S372" s="163"/>
      <c r="T372" s="164"/>
      <c r="U372" s="158"/>
      <c r="V372" s="158">
        <f>SUM(V373:V398)</f>
        <v>14.809999999999999</v>
      </c>
      <c r="W372" s="158"/>
      <c r="X372" s="158"/>
      <c r="AG372" t="s">
        <v>128</v>
      </c>
    </row>
    <row r="373" spans="1:60" ht="22.5" outlineLevel="1" x14ac:dyDescent="0.2">
      <c r="A373" s="166">
        <v>99</v>
      </c>
      <c r="B373" s="167" t="s">
        <v>481</v>
      </c>
      <c r="C373" s="174" t="s">
        <v>482</v>
      </c>
      <c r="D373" s="168" t="s">
        <v>175</v>
      </c>
      <c r="E373" s="169">
        <v>19.8</v>
      </c>
      <c r="F373" s="170"/>
      <c r="G373" s="171">
        <f>ROUND(E373*F373,2)</f>
        <v>0</v>
      </c>
      <c r="H373" s="170"/>
      <c r="I373" s="171">
        <f>ROUND(E373*H373,2)</f>
        <v>0</v>
      </c>
      <c r="J373" s="170"/>
      <c r="K373" s="171">
        <f>ROUND(E373*J373,2)</f>
        <v>0</v>
      </c>
      <c r="L373" s="171">
        <v>21</v>
      </c>
      <c r="M373" s="171">
        <f>G373*(1+L373/100)</f>
        <v>0</v>
      </c>
      <c r="N373" s="169">
        <v>1.4200000000000001E-2</v>
      </c>
      <c r="O373" s="169">
        <f>ROUND(E373*N373,2)</f>
        <v>0.28000000000000003</v>
      </c>
      <c r="P373" s="169">
        <v>0</v>
      </c>
      <c r="Q373" s="169">
        <f>ROUND(E373*P373,2)</f>
        <v>0</v>
      </c>
      <c r="R373" s="171" t="s">
        <v>157</v>
      </c>
      <c r="S373" s="171" t="s">
        <v>158</v>
      </c>
      <c r="T373" s="172" t="s">
        <v>158</v>
      </c>
      <c r="U373" s="157">
        <v>0</v>
      </c>
      <c r="V373" s="157">
        <f>ROUND(E373*U373,2)</f>
        <v>0</v>
      </c>
      <c r="W373" s="157"/>
      <c r="X373" s="157" t="s">
        <v>159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160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3" t="s">
        <v>215</v>
      </c>
      <c r="D374" s="178"/>
      <c r="E374" s="179">
        <v>15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162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3" t="s">
        <v>68</v>
      </c>
      <c r="D375" s="178"/>
      <c r="E375" s="179">
        <v>3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162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3" t="s">
        <v>483</v>
      </c>
      <c r="D376" s="178"/>
      <c r="E376" s="179"/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162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4" t="s">
        <v>484</v>
      </c>
      <c r="D377" s="180"/>
      <c r="E377" s="181">
        <v>1.8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162</v>
      </c>
      <c r="AH377" s="147">
        <v>4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53"/>
      <c r="D378" s="254"/>
      <c r="E378" s="254"/>
      <c r="F378" s="254"/>
      <c r="G378" s="254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66">
        <v>100</v>
      </c>
      <c r="B379" s="167" t="s">
        <v>485</v>
      </c>
      <c r="C379" s="174" t="s">
        <v>486</v>
      </c>
      <c r="D379" s="168" t="s">
        <v>175</v>
      </c>
      <c r="E379" s="169">
        <v>10</v>
      </c>
      <c r="F379" s="170"/>
      <c r="G379" s="171">
        <f>ROUND(E379*F379,2)</f>
        <v>0</v>
      </c>
      <c r="H379" s="170"/>
      <c r="I379" s="171">
        <f>ROUND(E379*H379,2)</f>
        <v>0</v>
      </c>
      <c r="J379" s="170"/>
      <c r="K379" s="171">
        <f>ROUND(E379*J379,2)</f>
        <v>0</v>
      </c>
      <c r="L379" s="171">
        <v>21</v>
      </c>
      <c r="M379" s="171">
        <f>G379*(1+L379/100)</f>
        <v>0</v>
      </c>
      <c r="N379" s="169">
        <v>0</v>
      </c>
      <c r="O379" s="169">
        <f>ROUND(E379*N379,2)</f>
        <v>0</v>
      </c>
      <c r="P379" s="169">
        <v>0</v>
      </c>
      <c r="Q379" s="169">
        <f>ROUND(E379*P379,2)</f>
        <v>0</v>
      </c>
      <c r="R379" s="171" t="s">
        <v>487</v>
      </c>
      <c r="S379" s="171" t="s">
        <v>158</v>
      </c>
      <c r="T379" s="172" t="s">
        <v>158</v>
      </c>
      <c r="U379" s="157">
        <v>1.6E-2</v>
      </c>
      <c r="V379" s="157">
        <f>ROUND(E379*U379,2)</f>
        <v>0.16</v>
      </c>
      <c r="W379" s="157"/>
      <c r="X379" s="157" t="s">
        <v>166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167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3" t="s">
        <v>219</v>
      </c>
      <c r="D380" s="178"/>
      <c r="E380" s="179">
        <v>10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162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53"/>
      <c r="D381" s="254"/>
      <c r="E381" s="254"/>
      <c r="F381" s="254"/>
      <c r="G381" s="254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135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66">
        <v>101</v>
      </c>
      <c r="B382" s="167" t="s">
        <v>488</v>
      </c>
      <c r="C382" s="174" t="s">
        <v>489</v>
      </c>
      <c r="D382" s="168" t="s">
        <v>175</v>
      </c>
      <c r="E382" s="169">
        <v>10</v>
      </c>
      <c r="F382" s="170"/>
      <c r="G382" s="171">
        <f>ROUND(E382*F382,2)</f>
        <v>0</v>
      </c>
      <c r="H382" s="170"/>
      <c r="I382" s="171">
        <f>ROUND(E382*H382,2)</f>
        <v>0</v>
      </c>
      <c r="J382" s="170"/>
      <c r="K382" s="171">
        <f>ROUND(E382*J382,2)</f>
        <v>0</v>
      </c>
      <c r="L382" s="171">
        <v>21</v>
      </c>
      <c r="M382" s="171">
        <f>G382*(1+L382/100)</f>
        <v>0</v>
      </c>
      <c r="N382" s="169">
        <v>3.9899999999999996E-3</v>
      </c>
      <c r="O382" s="169">
        <f>ROUND(E382*N382,2)</f>
        <v>0.04</v>
      </c>
      <c r="P382" s="169">
        <v>0</v>
      </c>
      <c r="Q382" s="169">
        <f>ROUND(E382*P382,2)</f>
        <v>0</v>
      </c>
      <c r="R382" s="171" t="s">
        <v>487</v>
      </c>
      <c r="S382" s="171" t="s">
        <v>158</v>
      </c>
      <c r="T382" s="172" t="s">
        <v>158</v>
      </c>
      <c r="U382" s="157">
        <v>0.97799999999999998</v>
      </c>
      <c r="V382" s="157">
        <f>ROUND(E382*U382,2)</f>
        <v>9.7799999999999994</v>
      </c>
      <c r="W382" s="157"/>
      <c r="X382" s="157" t="s">
        <v>166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167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3" t="s">
        <v>219</v>
      </c>
      <c r="D383" s="178"/>
      <c r="E383" s="179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162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53"/>
      <c r="D384" s="254"/>
      <c r="E384" s="254"/>
      <c r="F384" s="254"/>
      <c r="G384" s="254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135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66">
        <v>102</v>
      </c>
      <c r="B385" s="167" t="s">
        <v>490</v>
      </c>
      <c r="C385" s="174" t="s">
        <v>491</v>
      </c>
      <c r="D385" s="168" t="s">
        <v>175</v>
      </c>
      <c r="E385" s="169">
        <v>10</v>
      </c>
      <c r="F385" s="170"/>
      <c r="G385" s="171">
        <f>ROUND(E385*F385,2)</f>
        <v>0</v>
      </c>
      <c r="H385" s="170"/>
      <c r="I385" s="171">
        <f>ROUND(E385*H385,2)</f>
        <v>0</v>
      </c>
      <c r="J385" s="170"/>
      <c r="K385" s="171">
        <f>ROUND(E385*J385,2)</f>
        <v>0</v>
      </c>
      <c r="L385" s="171">
        <v>21</v>
      </c>
      <c r="M385" s="171">
        <f>G385*(1+L385/100)</f>
        <v>0</v>
      </c>
      <c r="N385" s="169">
        <v>1.1999999999999999E-3</v>
      </c>
      <c r="O385" s="169">
        <f>ROUND(E385*N385,2)</f>
        <v>0.01</v>
      </c>
      <c r="P385" s="169">
        <v>0</v>
      </c>
      <c r="Q385" s="169">
        <f>ROUND(E385*P385,2)</f>
        <v>0</v>
      </c>
      <c r="R385" s="171" t="s">
        <v>487</v>
      </c>
      <c r="S385" s="171" t="s">
        <v>158</v>
      </c>
      <c r="T385" s="172" t="s">
        <v>158</v>
      </c>
      <c r="U385" s="157">
        <v>0</v>
      </c>
      <c r="V385" s="157">
        <f>ROUND(E385*U385,2)</f>
        <v>0</v>
      </c>
      <c r="W385" s="157"/>
      <c r="X385" s="157" t="s">
        <v>166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167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3" t="s">
        <v>219</v>
      </c>
      <c r="D386" s="178"/>
      <c r="E386" s="179">
        <v>10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162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253"/>
      <c r="D387" s="254"/>
      <c r="E387" s="254"/>
      <c r="F387" s="254"/>
      <c r="G387" s="254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135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66">
        <v>103</v>
      </c>
      <c r="B388" s="167" t="s">
        <v>492</v>
      </c>
      <c r="C388" s="174" t="s">
        <v>493</v>
      </c>
      <c r="D388" s="168" t="s">
        <v>175</v>
      </c>
      <c r="E388" s="169">
        <v>10</v>
      </c>
      <c r="F388" s="170"/>
      <c r="G388" s="171">
        <f>ROUND(E388*F388,2)</f>
        <v>0</v>
      </c>
      <c r="H388" s="170"/>
      <c r="I388" s="171">
        <f>ROUND(E388*H388,2)</f>
        <v>0</v>
      </c>
      <c r="J388" s="170"/>
      <c r="K388" s="171">
        <f>ROUND(E388*J388,2)</f>
        <v>0</v>
      </c>
      <c r="L388" s="171">
        <v>21</v>
      </c>
      <c r="M388" s="171">
        <f>G388*(1+L388/100)</f>
        <v>0</v>
      </c>
      <c r="N388" s="169">
        <v>2.1000000000000001E-4</v>
      </c>
      <c r="O388" s="169">
        <f>ROUND(E388*N388,2)</f>
        <v>0</v>
      </c>
      <c r="P388" s="169">
        <v>0</v>
      </c>
      <c r="Q388" s="169">
        <f>ROUND(E388*P388,2)</f>
        <v>0</v>
      </c>
      <c r="R388" s="171" t="s">
        <v>487</v>
      </c>
      <c r="S388" s="171" t="s">
        <v>158</v>
      </c>
      <c r="T388" s="172" t="s">
        <v>158</v>
      </c>
      <c r="U388" s="157">
        <v>0.05</v>
      </c>
      <c r="V388" s="157">
        <f>ROUND(E388*U388,2)</f>
        <v>0.5</v>
      </c>
      <c r="W388" s="157"/>
      <c r="X388" s="157" t="s">
        <v>166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167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3" t="s">
        <v>219</v>
      </c>
      <c r="D389" s="178"/>
      <c r="E389" s="179">
        <v>10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162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53"/>
      <c r="D390" s="254"/>
      <c r="E390" s="254"/>
      <c r="F390" s="254"/>
      <c r="G390" s="254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135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66">
        <v>104</v>
      </c>
      <c r="B391" s="167" t="s">
        <v>494</v>
      </c>
      <c r="C391" s="174" t="s">
        <v>495</v>
      </c>
      <c r="D391" s="168" t="s">
        <v>196</v>
      </c>
      <c r="E391" s="169">
        <v>10</v>
      </c>
      <c r="F391" s="170"/>
      <c r="G391" s="171">
        <f>ROUND(E391*F391,2)</f>
        <v>0</v>
      </c>
      <c r="H391" s="170"/>
      <c r="I391" s="171">
        <f>ROUND(E391*H391,2)</f>
        <v>0</v>
      </c>
      <c r="J391" s="170"/>
      <c r="K391" s="171">
        <f>ROUND(E391*J391,2)</f>
        <v>0</v>
      </c>
      <c r="L391" s="171">
        <v>21</v>
      </c>
      <c r="M391" s="171">
        <f>G391*(1+L391/100)</f>
        <v>0</v>
      </c>
      <c r="N391" s="169">
        <v>4.0999999999999999E-4</v>
      </c>
      <c r="O391" s="169">
        <f>ROUND(E391*N391,2)</f>
        <v>0</v>
      </c>
      <c r="P391" s="169">
        <v>0</v>
      </c>
      <c r="Q391" s="169">
        <f>ROUND(E391*P391,2)</f>
        <v>0</v>
      </c>
      <c r="R391" s="171" t="s">
        <v>487</v>
      </c>
      <c r="S391" s="171" t="s">
        <v>158</v>
      </c>
      <c r="T391" s="172" t="s">
        <v>158</v>
      </c>
      <c r="U391" s="157">
        <v>0.24</v>
      </c>
      <c r="V391" s="157">
        <f>ROUND(E391*U391,2)</f>
        <v>2.4</v>
      </c>
      <c r="W391" s="157"/>
      <c r="X391" s="157" t="s">
        <v>166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167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3" t="s">
        <v>496</v>
      </c>
      <c r="D392" s="178"/>
      <c r="E392" s="179">
        <v>10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162</v>
      </c>
      <c r="AH392" s="147">
        <v>5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253"/>
      <c r="D393" s="254"/>
      <c r="E393" s="254"/>
      <c r="F393" s="254"/>
      <c r="G393" s="254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135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66">
        <v>105</v>
      </c>
      <c r="B394" s="167" t="s">
        <v>497</v>
      </c>
      <c r="C394" s="174" t="s">
        <v>498</v>
      </c>
      <c r="D394" s="168" t="s">
        <v>196</v>
      </c>
      <c r="E394" s="169">
        <v>10</v>
      </c>
      <c r="F394" s="170"/>
      <c r="G394" s="171">
        <f>ROUND(E394*F394,2)</f>
        <v>0</v>
      </c>
      <c r="H394" s="170"/>
      <c r="I394" s="171">
        <f>ROUND(E394*H394,2)</f>
        <v>0</v>
      </c>
      <c r="J394" s="170"/>
      <c r="K394" s="171">
        <f>ROUND(E394*J394,2)</f>
        <v>0</v>
      </c>
      <c r="L394" s="171">
        <v>21</v>
      </c>
      <c r="M394" s="171">
        <f>G394*(1+L394/100)</f>
        <v>0</v>
      </c>
      <c r="N394" s="169">
        <v>0</v>
      </c>
      <c r="O394" s="169">
        <f>ROUND(E394*N394,2)</f>
        <v>0</v>
      </c>
      <c r="P394" s="169">
        <v>0</v>
      </c>
      <c r="Q394" s="169">
        <f>ROUND(E394*P394,2)</f>
        <v>0</v>
      </c>
      <c r="R394" s="171" t="s">
        <v>487</v>
      </c>
      <c r="S394" s="171" t="s">
        <v>158</v>
      </c>
      <c r="T394" s="172" t="s">
        <v>158</v>
      </c>
      <c r="U394" s="157">
        <v>0.154</v>
      </c>
      <c r="V394" s="157">
        <f>ROUND(E394*U394,2)</f>
        <v>1.54</v>
      </c>
      <c r="W394" s="157"/>
      <c r="X394" s="157" t="s">
        <v>166</v>
      </c>
      <c r="Y394" s="147"/>
      <c r="Z394" s="147"/>
      <c r="AA394" s="147"/>
      <c r="AB394" s="147"/>
      <c r="AC394" s="147"/>
      <c r="AD394" s="147"/>
      <c r="AE394" s="147"/>
      <c r="AF394" s="147"/>
      <c r="AG394" s="147" t="s">
        <v>167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44"/>
      <c r="D395" s="245"/>
      <c r="E395" s="245"/>
      <c r="F395" s="245"/>
      <c r="G395" s="245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135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6">
        <v>106</v>
      </c>
      <c r="B396" s="167" t="s">
        <v>499</v>
      </c>
      <c r="C396" s="174" t="s">
        <v>500</v>
      </c>
      <c r="D396" s="168" t="s">
        <v>234</v>
      </c>
      <c r="E396" s="169">
        <v>0.33926000000000001</v>
      </c>
      <c r="F396" s="170"/>
      <c r="G396" s="171">
        <f>ROUND(E396*F396,2)</f>
        <v>0</v>
      </c>
      <c r="H396" s="170"/>
      <c r="I396" s="171">
        <f>ROUND(E396*H396,2)</f>
        <v>0</v>
      </c>
      <c r="J396" s="170"/>
      <c r="K396" s="171">
        <f>ROUND(E396*J396,2)</f>
        <v>0</v>
      </c>
      <c r="L396" s="171">
        <v>21</v>
      </c>
      <c r="M396" s="171">
        <f>G396*(1+L396/100)</f>
        <v>0</v>
      </c>
      <c r="N396" s="169">
        <v>0</v>
      </c>
      <c r="O396" s="169">
        <f>ROUND(E396*N396,2)</f>
        <v>0</v>
      </c>
      <c r="P396" s="169">
        <v>0</v>
      </c>
      <c r="Q396" s="169">
        <f>ROUND(E396*P396,2)</f>
        <v>0</v>
      </c>
      <c r="R396" s="171" t="s">
        <v>487</v>
      </c>
      <c r="S396" s="171" t="s">
        <v>158</v>
      </c>
      <c r="T396" s="172" t="s">
        <v>158</v>
      </c>
      <c r="U396" s="157">
        <v>1.2649999999999999</v>
      </c>
      <c r="V396" s="157">
        <f>ROUND(E396*U396,2)</f>
        <v>0.43</v>
      </c>
      <c r="W396" s="157"/>
      <c r="X396" s="157" t="s">
        <v>235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236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57" t="s">
        <v>286</v>
      </c>
      <c r="D397" s="258"/>
      <c r="E397" s="258"/>
      <c r="F397" s="258"/>
      <c r="G397" s="258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169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253"/>
      <c r="D398" s="254"/>
      <c r="E398" s="254"/>
      <c r="F398" s="254"/>
      <c r="G398" s="254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135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x14ac:dyDescent="0.2">
      <c r="A399" s="159" t="s">
        <v>127</v>
      </c>
      <c r="B399" s="160" t="s">
        <v>90</v>
      </c>
      <c r="C399" s="173" t="s">
        <v>91</v>
      </c>
      <c r="D399" s="161"/>
      <c r="E399" s="162"/>
      <c r="F399" s="163"/>
      <c r="G399" s="163">
        <f>SUMIF(AG400:AG418,"&lt;&gt;NOR",G400:G418)</f>
        <v>0</v>
      </c>
      <c r="H399" s="163"/>
      <c r="I399" s="163">
        <f>SUM(I400:I418)</f>
        <v>0</v>
      </c>
      <c r="J399" s="163"/>
      <c r="K399" s="163">
        <f>SUM(K400:K418)</f>
        <v>0</v>
      </c>
      <c r="L399" s="163"/>
      <c r="M399" s="163">
        <f>SUM(M400:M418)</f>
        <v>0</v>
      </c>
      <c r="N399" s="162"/>
      <c r="O399" s="162">
        <f>SUM(O400:O418)</f>
        <v>0.01</v>
      </c>
      <c r="P399" s="162"/>
      <c r="Q399" s="162">
        <f>SUM(Q400:Q418)</f>
        <v>0</v>
      </c>
      <c r="R399" s="163"/>
      <c r="S399" s="163"/>
      <c r="T399" s="164"/>
      <c r="U399" s="158"/>
      <c r="V399" s="158">
        <f>SUM(V400:V418)</f>
        <v>1.36</v>
      </c>
      <c r="W399" s="158"/>
      <c r="X399" s="158"/>
      <c r="AG399" t="s">
        <v>128</v>
      </c>
    </row>
    <row r="400" spans="1:60" ht="22.5" outlineLevel="1" x14ac:dyDescent="0.2">
      <c r="A400" s="166">
        <v>107</v>
      </c>
      <c r="B400" s="167" t="s">
        <v>501</v>
      </c>
      <c r="C400" s="174" t="s">
        <v>502</v>
      </c>
      <c r="D400" s="168" t="s">
        <v>175</v>
      </c>
      <c r="E400" s="169">
        <v>2</v>
      </c>
      <c r="F400" s="170"/>
      <c r="G400" s="171">
        <f>ROUND(E400*F400,2)</f>
        <v>0</v>
      </c>
      <c r="H400" s="170"/>
      <c r="I400" s="171">
        <f>ROUND(E400*H400,2)</f>
        <v>0</v>
      </c>
      <c r="J400" s="170"/>
      <c r="K400" s="171">
        <f>ROUND(E400*J400,2)</f>
        <v>0</v>
      </c>
      <c r="L400" s="171">
        <v>21</v>
      </c>
      <c r="M400" s="171">
        <f>G400*(1+L400/100)</f>
        <v>0</v>
      </c>
      <c r="N400" s="169">
        <v>0</v>
      </c>
      <c r="O400" s="169">
        <f>ROUND(E400*N400,2)</f>
        <v>0</v>
      </c>
      <c r="P400" s="169">
        <v>1E-3</v>
      </c>
      <c r="Q400" s="169">
        <f>ROUND(E400*P400,2)</f>
        <v>0</v>
      </c>
      <c r="R400" s="171" t="s">
        <v>503</v>
      </c>
      <c r="S400" s="171" t="s">
        <v>158</v>
      </c>
      <c r="T400" s="172" t="s">
        <v>158</v>
      </c>
      <c r="U400" s="157">
        <v>0.11</v>
      </c>
      <c r="V400" s="157">
        <f>ROUND(E400*U400,2)</f>
        <v>0.22</v>
      </c>
      <c r="W400" s="157"/>
      <c r="X400" s="157" t="s">
        <v>166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167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3" t="s">
        <v>504</v>
      </c>
      <c r="D401" s="178"/>
      <c r="E401" s="179">
        <v>2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162</v>
      </c>
      <c r="AH401" s="147">
        <v>5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253"/>
      <c r="D402" s="254"/>
      <c r="E402" s="254"/>
      <c r="F402" s="254"/>
      <c r="G402" s="254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135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66">
        <v>108</v>
      </c>
      <c r="B403" s="167" t="s">
        <v>505</v>
      </c>
      <c r="C403" s="174" t="s">
        <v>506</v>
      </c>
      <c r="D403" s="168" t="s">
        <v>196</v>
      </c>
      <c r="E403" s="169">
        <v>2</v>
      </c>
      <c r="F403" s="170"/>
      <c r="G403" s="171">
        <f>ROUND(E403*F403,2)</f>
        <v>0</v>
      </c>
      <c r="H403" s="170"/>
      <c r="I403" s="171">
        <f>ROUND(E403*H403,2)</f>
        <v>0</v>
      </c>
      <c r="J403" s="170"/>
      <c r="K403" s="171">
        <f>ROUND(E403*J403,2)</f>
        <v>0</v>
      </c>
      <c r="L403" s="171">
        <v>21</v>
      </c>
      <c r="M403" s="171">
        <f>G403*(1+L403/100)</f>
        <v>0</v>
      </c>
      <c r="N403" s="169">
        <v>0</v>
      </c>
      <c r="O403" s="169">
        <f>ROUND(E403*N403,2)</f>
        <v>0</v>
      </c>
      <c r="P403" s="169">
        <v>8.0000000000000007E-5</v>
      </c>
      <c r="Q403" s="169">
        <f>ROUND(E403*P403,2)</f>
        <v>0</v>
      </c>
      <c r="R403" s="171" t="s">
        <v>503</v>
      </c>
      <c r="S403" s="171" t="s">
        <v>158</v>
      </c>
      <c r="T403" s="172" t="s">
        <v>158</v>
      </c>
      <c r="U403" s="157">
        <v>3.5000000000000003E-2</v>
      </c>
      <c r="V403" s="157">
        <f>ROUND(E403*U403,2)</f>
        <v>7.0000000000000007E-2</v>
      </c>
      <c r="W403" s="157"/>
      <c r="X403" s="157" t="s">
        <v>166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167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3" t="s">
        <v>507</v>
      </c>
      <c r="D404" s="178"/>
      <c r="E404" s="179">
        <v>2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162</v>
      </c>
      <c r="AH404" s="147">
        <v>5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53"/>
      <c r="D405" s="254"/>
      <c r="E405" s="254"/>
      <c r="F405" s="254"/>
      <c r="G405" s="254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135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.5" outlineLevel="1" x14ac:dyDescent="0.2">
      <c r="A406" s="166">
        <v>109</v>
      </c>
      <c r="B406" s="167" t="s">
        <v>508</v>
      </c>
      <c r="C406" s="174" t="s">
        <v>509</v>
      </c>
      <c r="D406" s="168" t="s">
        <v>196</v>
      </c>
      <c r="E406" s="169">
        <v>2</v>
      </c>
      <c r="F406" s="170"/>
      <c r="G406" s="171">
        <f>ROUND(E406*F406,2)</f>
        <v>0</v>
      </c>
      <c r="H406" s="170"/>
      <c r="I406" s="171">
        <f>ROUND(E406*H406,2)</f>
        <v>0</v>
      </c>
      <c r="J406" s="170"/>
      <c r="K406" s="171">
        <f>ROUND(E406*J406,2)</f>
        <v>0</v>
      </c>
      <c r="L406" s="171">
        <v>21</v>
      </c>
      <c r="M406" s="171">
        <f>G406*(1+L406/100)</f>
        <v>0</v>
      </c>
      <c r="N406" s="169">
        <v>8.0000000000000007E-5</v>
      </c>
      <c r="O406" s="169">
        <f>ROUND(E406*N406,2)</f>
        <v>0</v>
      </c>
      <c r="P406" s="169">
        <v>0</v>
      </c>
      <c r="Q406" s="169">
        <f>ROUND(E406*P406,2)</f>
        <v>0</v>
      </c>
      <c r="R406" s="171" t="s">
        <v>503</v>
      </c>
      <c r="S406" s="171" t="s">
        <v>158</v>
      </c>
      <c r="T406" s="172" t="s">
        <v>158</v>
      </c>
      <c r="U406" s="157">
        <v>0.13719999999999999</v>
      </c>
      <c r="V406" s="157">
        <f>ROUND(E406*U406,2)</f>
        <v>0.27</v>
      </c>
      <c r="W406" s="157"/>
      <c r="X406" s="157" t="s">
        <v>166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167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244"/>
      <c r="D407" s="245"/>
      <c r="E407" s="245"/>
      <c r="F407" s="245"/>
      <c r="G407" s="245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135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66">
        <v>110</v>
      </c>
      <c r="B408" s="167" t="s">
        <v>510</v>
      </c>
      <c r="C408" s="174" t="s">
        <v>511</v>
      </c>
      <c r="D408" s="168" t="s">
        <v>175</v>
      </c>
      <c r="E408" s="169">
        <v>2</v>
      </c>
      <c r="F408" s="170"/>
      <c r="G408" s="171">
        <f>ROUND(E408*F408,2)</f>
        <v>0</v>
      </c>
      <c r="H408" s="170"/>
      <c r="I408" s="171">
        <f>ROUND(E408*H408,2)</f>
        <v>0</v>
      </c>
      <c r="J408" s="170"/>
      <c r="K408" s="171">
        <f>ROUND(E408*J408,2)</f>
        <v>0</v>
      </c>
      <c r="L408" s="171">
        <v>21</v>
      </c>
      <c r="M408" s="171">
        <f>G408*(1+L408/100)</f>
        <v>0</v>
      </c>
      <c r="N408" s="169">
        <v>0</v>
      </c>
      <c r="O408" s="169">
        <f>ROUND(E408*N408,2)</f>
        <v>0</v>
      </c>
      <c r="P408" s="169">
        <v>0</v>
      </c>
      <c r="Q408" s="169">
        <f>ROUND(E408*P408,2)</f>
        <v>0</v>
      </c>
      <c r="R408" s="171" t="s">
        <v>503</v>
      </c>
      <c r="S408" s="171" t="s">
        <v>158</v>
      </c>
      <c r="T408" s="172" t="s">
        <v>158</v>
      </c>
      <c r="U408" s="157">
        <v>1.6E-2</v>
      </c>
      <c r="V408" s="157">
        <f>ROUND(E408*U408,2)</f>
        <v>0.03</v>
      </c>
      <c r="W408" s="157"/>
      <c r="X408" s="157" t="s">
        <v>166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167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7" t="s">
        <v>512</v>
      </c>
      <c r="D409" s="258"/>
      <c r="E409" s="258"/>
      <c r="F409" s="258"/>
      <c r="G409" s="258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169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3" t="s">
        <v>513</v>
      </c>
      <c r="D410" s="178"/>
      <c r="E410" s="179">
        <v>2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162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253"/>
      <c r="D411" s="254"/>
      <c r="E411" s="254"/>
      <c r="F411" s="254"/>
      <c r="G411" s="254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135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22.5" outlineLevel="1" x14ac:dyDescent="0.2">
      <c r="A412" s="166">
        <v>111</v>
      </c>
      <c r="B412" s="167" t="s">
        <v>514</v>
      </c>
      <c r="C412" s="174" t="s">
        <v>515</v>
      </c>
      <c r="D412" s="168" t="s">
        <v>175</v>
      </c>
      <c r="E412" s="169">
        <v>2</v>
      </c>
      <c r="F412" s="170"/>
      <c r="G412" s="171">
        <f>ROUND(E412*F412,2)</f>
        <v>0</v>
      </c>
      <c r="H412" s="170"/>
      <c r="I412" s="171">
        <f>ROUND(E412*H412,2)</f>
        <v>0</v>
      </c>
      <c r="J412" s="170"/>
      <c r="K412" s="171">
        <f>ROUND(E412*J412,2)</f>
        <v>0</v>
      </c>
      <c r="L412" s="171">
        <v>21</v>
      </c>
      <c r="M412" s="171">
        <f>G412*(1+L412/100)</f>
        <v>0</v>
      </c>
      <c r="N412" s="169">
        <v>3.46E-3</v>
      </c>
      <c r="O412" s="169">
        <f>ROUND(E412*N412,2)</f>
        <v>0.01</v>
      </c>
      <c r="P412" s="169">
        <v>0</v>
      </c>
      <c r="Q412" s="169">
        <f>ROUND(E412*P412,2)</f>
        <v>0</v>
      </c>
      <c r="R412" s="171" t="s">
        <v>503</v>
      </c>
      <c r="S412" s="171" t="s">
        <v>158</v>
      </c>
      <c r="T412" s="172" t="s">
        <v>158</v>
      </c>
      <c r="U412" s="157">
        <v>0.38</v>
      </c>
      <c r="V412" s="157">
        <f>ROUND(E412*U412,2)</f>
        <v>0.76</v>
      </c>
      <c r="W412" s="157"/>
      <c r="X412" s="157" t="s">
        <v>166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167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255" t="s">
        <v>516</v>
      </c>
      <c r="D413" s="256"/>
      <c r="E413" s="256"/>
      <c r="F413" s="256"/>
      <c r="G413" s="256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399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3" t="s">
        <v>507</v>
      </c>
      <c r="D414" s="178"/>
      <c r="E414" s="179">
        <v>2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162</v>
      </c>
      <c r="AH414" s="147">
        <v>5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253"/>
      <c r="D415" s="254"/>
      <c r="E415" s="254"/>
      <c r="F415" s="254"/>
      <c r="G415" s="254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135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66">
        <v>112</v>
      </c>
      <c r="B416" s="167" t="s">
        <v>517</v>
      </c>
      <c r="C416" s="174" t="s">
        <v>518</v>
      </c>
      <c r="D416" s="168" t="s">
        <v>234</v>
      </c>
      <c r="E416" s="169">
        <v>7.0800000000000004E-3</v>
      </c>
      <c r="F416" s="170"/>
      <c r="G416" s="171">
        <f>ROUND(E416*F416,2)</f>
        <v>0</v>
      </c>
      <c r="H416" s="170"/>
      <c r="I416" s="171">
        <f>ROUND(E416*H416,2)</f>
        <v>0</v>
      </c>
      <c r="J416" s="170"/>
      <c r="K416" s="171">
        <f>ROUND(E416*J416,2)</f>
        <v>0</v>
      </c>
      <c r="L416" s="171">
        <v>21</v>
      </c>
      <c r="M416" s="171">
        <f>G416*(1+L416/100)</f>
        <v>0</v>
      </c>
      <c r="N416" s="169">
        <v>0</v>
      </c>
      <c r="O416" s="169">
        <f>ROUND(E416*N416,2)</f>
        <v>0</v>
      </c>
      <c r="P416" s="169">
        <v>0</v>
      </c>
      <c r="Q416" s="169">
        <f>ROUND(E416*P416,2)</f>
        <v>0</v>
      </c>
      <c r="R416" s="171" t="s">
        <v>503</v>
      </c>
      <c r="S416" s="171" t="s">
        <v>158</v>
      </c>
      <c r="T416" s="172" t="s">
        <v>158</v>
      </c>
      <c r="U416" s="157">
        <v>1.1020000000000001</v>
      </c>
      <c r="V416" s="157">
        <f>ROUND(E416*U416,2)</f>
        <v>0.01</v>
      </c>
      <c r="W416" s="157"/>
      <c r="X416" s="157" t="s">
        <v>235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236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257" t="s">
        <v>405</v>
      </c>
      <c r="D417" s="258"/>
      <c r="E417" s="258"/>
      <c r="F417" s="258"/>
      <c r="G417" s="258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169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253"/>
      <c r="D418" s="254"/>
      <c r="E418" s="254"/>
      <c r="F418" s="254"/>
      <c r="G418" s="254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135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x14ac:dyDescent="0.2">
      <c r="A419" s="159" t="s">
        <v>127</v>
      </c>
      <c r="B419" s="160" t="s">
        <v>92</v>
      </c>
      <c r="C419" s="173" t="s">
        <v>93</v>
      </c>
      <c r="D419" s="161"/>
      <c r="E419" s="162"/>
      <c r="F419" s="163"/>
      <c r="G419" s="163">
        <f>SUMIF(AG420:AG433,"&lt;&gt;NOR",G420:G433)</f>
        <v>0</v>
      </c>
      <c r="H419" s="163"/>
      <c r="I419" s="163">
        <f>SUM(I420:I433)</f>
        <v>0</v>
      </c>
      <c r="J419" s="163"/>
      <c r="K419" s="163">
        <f>SUM(K420:K433)</f>
        <v>0</v>
      </c>
      <c r="L419" s="163"/>
      <c r="M419" s="163">
        <f>SUM(M420:M433)</f>
        <v>0</v>
      </c>
      <c r="N419" s="162"/>
      <c r="O419" s="162">
        <f>SUM(O420:O433)</f>
        <v>0.17</v>
      </c>
      <c r="P419" s="162"/>
      <c r="Q419" s="162">
        <f>SUM(Q420:Q433)</f>
        <v>0</v>
      </c>
      <c r="R419" s="163"/>
      <c r="S419" s="163"/>
      <c r="T419" s="164"/>
      <c r="U419" s="158"/>
      <c r="V419" s="158">
        <f>SUM(V420:V433)</f>
        <v>13.600000000000001</v>
      </c>
      <c r="W419" s="158"/>
      <c r="X419" s="158"/>
      <c r="AG419" t="s">
        <v>128</v>
      </c>
    </row>
    <row r="420" spans="1:60" outlineLevel="1" x14ac:dyDescent="0.2">
      <c r="A420" s="166">
        <v>113</v>
      </c>
      <c r="B420" s="167" t="s">
        <v>519</v>
      </c>
      <c r="C420" s="174" t="s">
        <v>520</v>
      </c>
      <c r="D420" s="168" t="s">
        <v>175</v>
      </c>
      <c r="E420" s="169">
        <v>11</v>
      </c>
      <c r="F420" s="170"/>
      <c r="G420" s="171">
        <f>ROUND(E420*F420,2)</f>
        <v>0</v>
      </c>
      <c r="H420" s="170"/>
      <c r="I420" s="171">
        <f>ROUND(E420*H420,2)</f>
        <v>0</v>
      </c>
      <c r="J420" s="170"/>
      <c r="K420" s="171">
        <f>ROUND(E420*J420,2)</f>
        <v>0</v>
      </c>
      <c r="L420" s="171">
        <v>21</v>
      </c>
      <c r="M420" s="171">
        <f>G420*(1+L420/100)</f>
        <v>0</v>
      </c>
      <c r="N420" s="169">
        <v>1.2200000000000001E-2</v>
      </c>
      <c r="O420" s="169">
        <f>ROUND(E420*N420,2)</f>
        <v>0.13</v>
      </c>
      <c r="P420" s="169">
        <v>0</v>
      </c>
      <c r="Q420" s="169">
        <f>ROUND(E420*P420,2)</f>
        <v>0</v>
      </c>
      <c r="R420" s="171" t="s">
        <v>157</v>
      </c>
      <c r="S420" s="171" t="s">
        <v>158</v>
      </c>
      <c r="T420" s="172" t="s">
        <v>158</v>
      </c>
      <c r="U420" s="157">
        <v>0</v>
      </c>
      <c r="V420" s="157">
        <f>ROUND(E420*U420,2)</f>
        <v>0</v>
      </c>
      <c r="W420" s="157"/>
      <c r="X420" s="157" t="s">
        <v>159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160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3" t="s">
        <v>521</v>
      </c>
      <c r="D421" s="178"/>
      <c r="E421" s="179">
        <v>11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162</v>
      </c>
      <c r="AH421" s="147">
        <v>5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53"/>
      <c r="D422" s="254"/>
      <c r="E422" s="254"/>
      <c r="F422" s="254"/>
      <c r="G422" s="254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2.5" outlineLevel="1" x14ac:dyDescent="0.2">
      <c r="A423" s="166">
        <v>114</v>
      </c>
      <c r="B423" s="167" t="s">
        <v>522</v>
      </c>
      <c r="C423" s="174" t="s">
        <v>523</v>
      </c>
      <c r="D423" s="168" t="s">
        <v>175</v>
      </c>
      <c r="E423" s="169">
        <v>10</v>
      </c>
      <c r="F423" s="170"/>
      <c r="G423" s="171">
        <f>ROUND(E423*F423,2)</f>
        <v>0</v>
      </c>
      <c r="H423" s="170"/>
      <c r="I423" s="171">
        <f>ROUND(E423*H423,2)</f>
        <v>0</v>
      </c>
      <c r="J423" s="170"/>
      <c r="K423" s="171">
        <f>ROUND(E423*J423,2)</f>
        <v>0</v>
      </c>
      <c r="L423" s="171">
        <v>21</v>
      </c>
      <c r="M423" s="171">
        <f>G423*(1+L423/100)</f>
        <v>0</v>
      </c>
      <c r="N423" s="169">
        <v>3.2499999999999999E-3</v>
      </c>
      <c r="O423" s="169">
        <f>ROUND(E423*N423,2)</f>
        <v>0.03</v>
      </c>
      <c r="P423" s="169">
        <v>0</v>
      </c>
      <c r="Q423" s="169">
        <f>ROUND(E423*P423,2)</f>
        <v>0</v>
      </c>
      <c r="R423" s="171" t="s">
        <v>487</v>
      </c>
      <c r="S423" s="171" t="s">
        <v>158</v>
      </c>
      <c r="T423" s="172" t="s">
        <v>158</v>
      </c>
      <c r="U423" s="157">
        <v>1.288</v>
      </c>
      <c r="V423" s="157">
        <f>ROUND(E423*U423,2)</f>
        <v>12.88</v>
      </c>
      <c r="W423" s="157"/>
      <c r="X423" s="157" t="s">
        <v>166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167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3" t="s">
        <v>524</v>
      </c>
      <c r="D424" s="178"/>
      <c r="E424" s="179">
        <v>10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162</v>
      </c>
      <c r="AH424" s="147">
        <v>5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253"/>
      <c r="D425" s="254"/>
      <c r="E425" s="254"/>
      <c r="F425" s="254"/>
      <c r="G425" s="254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135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66">
        <v>115</v>
      </c>
      <c r="B426" s="167" t="s">
        <v>525</v>
      </c>
      <c r="C426" s="174" t="s">
        <v>526</v>
      </c>
      <c r="D426" s="168" t="s">
        <v>175</v>
      </c>
      <c r="E426" s="169">
        <v>10</v>
      </c>
      <c r="F426" s="170"/>
      <c r="G426" s="171">
        <f>ROUND(E426*F426,2)</f>
        <v>0</v>
      </c>
      <c r="H426" s="170"/>
      <c r="I426" s="171">
        <f>ROUND(E426*H426,2)</f>
        <v>0</v>
      </c>
      <c r="J426" s="170"/>
      <c r="K426" s="171">
        <f>ROUND(E426*J426,2)</f>
        <v>0</v>
      </c>
      <c r="L426" s="171">
        <v>21</v>
      </c>
      <c r="M426" s="171">
        <f>G426*(1+L426/100)</f>
        <v>0</v>
      </c>
      <c r="N426" s="169">
        <v>8.9999999999999998E-4</v>
      </c>
      <c r="O426" s="169">
        <f>ROUND(E426*N426,2)</f>
        <v>0.01</v>
      </c>
      <c r="P426" s="169">
        <v>0</v>
      </c>
      <c r="Q426" s="169">
        <f>ROUND(E426*P426,2)</f>
        <v>0</v>
      </c>
      <c r="R426" s="171" t="s">
        <v>487</v>
      </c>
      <c r="S426" s="171" t="s">
        <v>158</v>
      </c>
      <c r="T426" s="172" t="s">
        <v>158</v>
      </c>
      <c r="U426" s="157">
        <v>0</v>
      </c>
      <c r="V426" s="157">
        <f>ROUND(E426*U426,2)</f>
        <v>0</v>
      </c>
      <c r="W426" s="157"/>
      <c r="X426" s="157" t="s">
        <v>166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167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3" t="s">
        <v>524</v>
      </c>
      <c r="D427" s="178"/>
      <c r="E427" s="179">
        <v>10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162</v>
      </c>
      <c r="AH427" s="147">
        <v>5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253"/>
      <c r="D428" s="254"/>
      <c r="E428" s="254"/>
      <c r="F428" s="254"/>
      <c r="G428" s="254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135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66">
        <v>116</v>
      </c>
      <c r="B429" s="167" t="s">
        <v>527</v>
      </c>
      <c r="C429" s="174" t="s">
        <v>528</v>
      </c>
      <c r="D429" s="168" t="s">
        <v>175</v>
      </c>
      <c r="E429" s="169">
        <v>10</v>
      </c>
      <c r="F429" s="170"/>
      <c r="G429" s="171">
        <f>ROUND(E429*F429,2)</f>
        <v>0</v>
      </c>
      <c r="H429" s="170"/>
      <c r="I429" s="171">
        <f>ROUND(E429*H429,2)</f>
        <v>0</v>
      </c>
      <c r="J429" s="170"/>
      <c r="K429" s="171">
        <f>ROUND(E429*J429,2)</f>
        <v>0</v>
      </c>
      <c r="L429" s="171">
        <v>21</v>
      </c>
      <c r="M429" s="171">
        <f>G429*(1+L429/100)</f>
        <v>0</v>
      </c>
      <c r="N429" s="169">
        <v>3.0000000000000001E-5</v>
      </c>
      <c r="O429" s="169">
        <f>ROUND(E429*N429,2)</f>
        <v>0</v>
      </c>
      <c r="P429" s="169">
        <v>0</v>
      </c>
      <c r="Q429" s="169">
        <f>ROUND(E429*P429,2)</f>
        <v>0</v>
      </c>
      <c r="R429" s="171" t="s">
        <v>487</v>
      </c>
      <c r="S429" s="171" t="s">
        <v>158</v>
      </c>
      <c r="T429" s="172" t="s">
        <v>158</v>
      </c>
      <c r="U429" s="157">
        <v>0.05</v>
      </c>
      <c r="V429" s="157">
        <f>ROUND(E429*U429,2)</f>
        <v>0.5</v>
      </c>
      <c r="W429" s="157"/>
      <c r="X429" s="157" t="s">
        <v>166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167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3" t="s">
        <v>524</v>
      </c>
      <c r="D430" s="178"/>
      <c r="E430" s="179">
        <v>10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162</v>
      </c>
      <c r="AH430" s="147">
        <v>5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253"/>
      <c r="D431" s="254"/>
      <c r="E431" s="254"/>
      <c r="F431" s="254"/>
      <c r="G431" s="254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135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66">
        <v>117</v>
      </c>
      <c r="B432" s="167" t="s">
        <v>529</v>
      </c>
      <c r="C432" s="174" t="s">
        <v>530</v>
      </c>
      <c r="D432" s="168" t="s">
        <v>234</v>
      </c>
      <c r="E432" s="169">
        <v>0.17599999999999999</v>
      </c>
      <c r="F432" s="170"/>
      <c r="G432" s="171">
        <f>ROUND(E432*F432,2)</f>
        <v>0</v>
      </c>
      <c r="H432" s="170"/>
      <c r="I432" s="171">
        <f>ROUND(E432*H432,2)</f>
        <v>0</v>
      </c>
      <c r="J432" s="170"/>
      <c r="K432" s="171">
        <f>ROUND(E432*J432,2)</f>
        <v>0</v>
      </c>
      <c r="L432" s="171">
        <v>21</v>
      </c>
      <c r="M432" s="171">
        <f>G432*(1+L432/100)</f>
        <v>0</v>
      </c>
      <c r="N432" s="169">
        <v>0</v>
      </c>
      <c r="O432" s="169">
        <f>ROUND(E432*N432,2)</f>
        <v>0</v>
      </c>
      <c r="P432" s="169">
        <v>0</v>
      </c>
      <c r="Q432" s="169">
        <f>ROUND(E432*P432,2)</f>
        <v>0</v>
      </c>
      <c r="R432" s="171" t="s">
        <v>487</v>
      </c>
      <c r="S432" s="171" t="s">
        <v>158</v>
      </c>
      <c r="T432" s="172" t="s">
        <v>158</v>
      </c>
      <c r="U432" s="157">
        <v>1.2649999999999999</v>
      </c>
      <c r="V432" s="157">
        <f>ROUND(E432*U432,2)</f>
        <v>0.22</v>
      </c>
      <c r="W432" s="157"/>
      <c r="X432" s="157" t="s">
        <v>235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236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244"/>
      <c r="D433" s="245"/>
      <c r="E433" s="245"/>
      <c r="F433" s="245"/>
      <c r="G433" s="245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135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x14ac:dyDescent="0.2">
      <c r="A434" s="159" t="s">
        <v>127</v>
      </c>
      <c r="B434" s="160" t="s">
        <v>94</v>
      </c>
      <c r="C434" s="173" t="s">
        <v>95</v>
      </c>
      <c r="D434" s="161"/>
      <c r="E434" s="162"/>
      <c r="F434" s="163"/>
      <c r="G434" s="163">
        <f>SUMIF(AG435:AG454,"&lt;&gt;NOR",G435:G454)</f>
        <v>0</v>
      </c>
      <c r="H434" s="163"/>
      <c r="I434" s="163">
        <f>SUM(I435:I454)</f>
        <v>0</v>
      </c>
      <c r="J434" s="163"/>
      <c r="K434" s="163">
        <f>SUM(K435:K454)</f>
        <v>0</v>
      </c>
      <c r="L434" s="163"/>
      <c r="M434" s="163">
        <f>SUM(M435:M454)</f>
        <v>0</v>
      </c>
      <c r="N434" s="162"/>
      <c r="O434" s="162">
        <f>SUM(O435:O454)</f>
        <v>6.0000000000000005E-2</v>
      </c>
      <c r="P434" s="162"/>
      <c r="Q434" s="162">
        <f>SUM(Q435:Q454)</f>
        <v>0</v>
      </c>
      <c r="R434" s="163"/>
      <c r="S434" s="163"/>
      <c r="T434" s="164"/>
      <c r="U434" s="158"/>
      <c r="V434" s="158">
        <f>SUM(V435:V454)</f>
        <v>41.9</v>
      </c>
      <c r="W434" s="158"/>
      <c r="X434" s="158"/>
      <c r="AG434" t="s">
        <v>128</v>
      </c>
    </row>
    <row r="435" spans="1:60" outlineLevel="1" x14ac:dyDescent="0.2">
      <c r="A435" s="166">
        <v>118</v>
      </c>
      <c r="B435" s="167" t="s">
        <v>531</v>
      </c>
      <c r="C435" s="174" t="s">
        <v>532</v>
      </c>
      <c r="D435" s="168" t="s">
        <v>175</v>
      </c>
      <c r="E435" s="169">
        <v>160.80000000000001</v>
      </c>
      <c r="F435" s="170"/>
      <c r="G435" s="171">
        <f>ROUND(E435*F435,2)</f>
        <v>0</v>
      </c>
      <c r="H435" s="170"/>
      <c r="I435" s="171">
        <f>ROUND(E435*H435,2)</f>
        <v>0</v>
      </c>
      <c r="J435" s="170"/>
      <c r="K435" s="171">
        <f>ROUND(E435*J435,2)</f>
        <v>0</v>
      </c>
      <c r="L435" s="171">
        <v>21</v>
      </c>
      <c r="M435" s="171">
        <f>G435*(1+L435/100)</f>
        <v>0</v>
      </c>
      <c r="N435" s="169">
        <v>6.9999999999999994E-5</v>
      </c>
      <c r="O435" s="169">
        <f>ROUND(E435*N435,2)</f>
        <v>0.01</v>
      </c>
      <c r="P435" s="169">
        <v>0</v>
      </c>
      <c r="Q435" s="169">
        <f>ROUND(E435*P435,2)</f>
        <v>0</v>
      </c>
      <c r="R435" s="171" t="s">
        <v>533</v>
      </c>
      <c r="S435" s="171" t="s">
        <v>158</v>
      </c>
      <c r="T435" s="172" t="s">
        <v>158</v>
      </c>
      <c r="U435" s="157">
        <v>3.2480000000000002E-2</v>
      </c>
      <c r="V435" s="157">
        <f>ROUND(E435*U435,2)</f>
        <v>5.22</v>
      </c>
      <c r="W435" s="157"/>
      <c r="X435" s="157" t="s">
        <v>166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167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3" t="s">
        <v>534</v>
      </c>
      <c r="D436" s="178"/>
      <c r="E436" s="179">
        <v>33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162</v>
      </c>
      <c r="AH436" s="147">
        <v>5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3" t="s">
        <v>182</v>
      </c>
      <c r="D437" s="178"/>
      <c r="E437" s="179">
        <v>33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162</v>
      </c>
      <c r="AH437" s="147">
        <v>5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3" t="s">
        <v>193</v>
      </c>
      <c r="D438" s="178"/>
      <c r="E438" s="179">
        <v>7.2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162</v>
      </c>
      <c r="AH438" s="147">
        <v>5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3" t="s">
        <v>535</v>
      </c>
      <c r="D439" s="178"/>
      <c r="E439" s="179">
        <v>7.2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162</v>
      </c>
      <c r="AH439" s="147">
        <v>5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3" t="s">
        <v>483</v>
      </c>
      <c r="D440" s="178"/>
      <c r="E440" s="179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162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4" t="s">
        <v>536</v>
      </c>
      <c r="D441" s="180"/>
      <c r="E441" s="181">
        <v>80.400000000000006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162</v>
      </c>
      <c r="AH441" s="147">
        <v>4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253"/>
      <c r="D442" s="254"/>
      <c r="E442" s="254"/>
      <c r="F442" s="254"/>
      <c r="G442" s="254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135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66">
        <v>119</v>
      </c>
      <c r="B443" s="167" t="s">
        <v>537</v>
      </c>
      <c r="C443" s="174" t="s">
        <v>538</v>
      </c>
      <c r="D443" s="168" t="s">
        <v>175</v>
      </c>
      <c r="E443" s="169">
        <v>160.80000000000001</v>
      </c>
      <c r="F443" s="170"/>
      <c r="G443" s="171">
        <f>ROUND(E443*F443,2)</f>
        <v>0</v>
      </c>
      <c r="H443" s="170"/>
      <c r="I443" s="171">
        <f>ROUND(E443*H443,2)</f>
        <v>0</v>
      </c>
      <c r="J443" s="170"/>
      <c r="K443" s="171">
        <f>ROUND(E443*J443,2)</f>
        <v>0</v>
      </c>
      <c r="L443" s="171">
        <v>21</v>
      </c>
      <c r="M443" s="171">
        <f>G443*(1+L443/100)</f>
        <v>0</v>
      </c>
      <c r="N443" s="169">
        <v>1.3999999999999999E-4</v>
      </c>
      <c r="O443" s="169">
        <f>ROUND(E443*N443,2)</f>
        <v>0.02</v>
      </c>
      <c r="P443" s="169">
        <v>0</v>
      </c>
      <c r="Q443" s="169">
        <f>ROUND(E443*P443,2)</f>
        <v>0</v>
      </c>
      <c r="R443" s="171" t="s">
        <v>533</v>
      </c>
      <c r="S443" s="171" t="s">
        <v>158</v>
      </c>
      <c r="T443" s="172" t="s">
        <v>158</v>
      </c>
      <c r="U443" s="157">
        <v>0.10191</v>
      </c>
      <c r="V443" s="157">
        <f>ROUND(E443*U443,2)</f>
        <v>16.39</v>
      </c>
      <c r="W443" s="157"/>
      <c r="X443" s="157" t="s">
        <v>166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167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3" t="s">
        <v>539</v>
      </c>
      <c r="D444" s="178"/>
      <c r="E444" s="179">
        <v>160.80000000000001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162</v>
      </c>
      <c r="AH444" s="147">
        <v>5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253"/>
      <c r="D445" s="254"/>
      <c r="E445" s="254"/>
      <c r="F445" s="254"/>
      <c r="G445" s="254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135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66">
        <v>120</v>
      </c>
      <c r="B446" s="167" t="s">
        <v>540</v>
      </c>
      <c r="C446" s="174" t="s">
        <v>541</v>
      </c>
      <c r="D446" s="168" t="s">
        <v>175</v>
      </c>
      <c r="E446" s="169">
        <v>160.80000000000001</v>
      </c>
      <c r="F446" s="170"/>
      <c r="G446" s="171">
        <f>ROUND(E446*F446,2)</f>
        <v>0</v>
      </c>
      <c r="H446" s="170"/>
      <c r="I446" s="171">
        <f>ROUND(E446*H446,2)</f>
        <v>0</v>
      </c>
      <c r="J446" s="170"/>
      <c r="K446" s="171">
        <f>ROUND(E446*J446,2)</f>
        <v>0</v>
      </c>
      <c r="L446" s="171">
        <v>21</v>
      </c>
      <c r="M446" s="171">
        <f>G446*(1+L446/100)</f>
        <v>0</v>
      </c>
      <c r="N446" s="169">
        <v>1.4999999999999999E-4</v>
      </c>
      <c r="O446" s="169">
        <f>ROUND(E446*N446,2)</f>
        <v>0.02</v>
      </c>
      <c r="P446" s="169">
        <v>0</v>
      </c>
      <c r="Q446" s="169">
        <f>ROUND(E446*P446,2)</f>
        <v>0</v>
      </c>
      <c r="R446" s="171" t="s">
        <v>533</v>
      </c>
      <c r="S446" s="171" t="s">
        <v>158</v>
      </c>
      <c r="T446" s="172" t="s">
        <v>158</v>
      </c>
      <c r="U446" s="157">
        <v>0.10902000000000001</v>
      </c>
      <c r="V446" s="157">
        <f>ROUND(E446*U446,2)</f>
        <v>17.53</v>
      </c>
      <c r="W446" s="157"/>
      <c r="X446" s="157" t="s">
        <v>166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167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3" t="s">
        <v>539</v>
      </c>
      <c r="D447" s="178"/>
      <c r="E447" s="179">
        <v>160.80000000000001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162</v>
      </c>
      <c r="AH447" s="147">
        <v>5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253"/>
      <c r="D448" s="254"/>
      <c r="E448" s="254"/>
      <c r="F448" s="254"/>
      <c r="G448" s="254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135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6">
        <v>121</v>
      </c>
      <c r="B449" s="167" t="s">
        <v>542</v>
      </c>
      <c r="C449" s="174" t="s">
        <v>543</v>
      </c>
      <c r="D449" s="168" t="s">
        <v>175</v>
      </c>
      <c r="E449" s="169">
        <v>32.159999999999997</v>
      </c>
      <c r="F449" s="170"/>
      <c r="G449" s="171">
        <f>ROUND(E449*F449,2)</f>
        <v>0</v>
      </c>
      <c r="H449" s="170"/>
      <c r="I449" s="171">
        <f>ROUND(E449*H449,2)</f>
        <v>0</v>
      </c>
      <c r="J449" s="170"/>
      <c r="K449" s="171">
        <f>ROUND(E449*J449,2)</f>
        <v>0</v>
      </c>
      <c r="L449" s="171">
        <v>21</v>
      </c>
      <c r="M449" s="171">
        <f>G449*(1+L449/100)</f>
        <v>0</v>
      </c>
      <c r="N449" s="169">
        <v>3.5E-4</v>
      </c>
      <c r="O449" s="169">
        <f>ROUND(E449*N449,2)</f>
        <v>0.01</v>
      </c>
      <c r="P449" s="169">
        <v>0</v>
      </c>
      <c r="Q449" s="169">
        <f>ROUND(E449*P449,2)</f>
        <v>0</v>
      </c>
      <c r="R449" s="171" t="s">
        <v>533</v>
      </c>
      <c r="S449" s="171" t="s">
        <v>158</v>
      </c>
      <c r="T449" s="172" t="s">
        <v>158</v>
      </c>
      <c r="U449" s="157">
        <v>1.35E-2</v>
      </c>
      <c r="V449" s="157">
        <f>ROUND(E449*U449,2)</f>
        <v>0.43</v>
      </c>
      <c r="W449" s="157"/>
      <c r="X449" s="157" t="s">
        <v>166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167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3" t="s">
        <v>544</v>
      </c>
      <c r="D450" s="178"/>
      <c r="E450" s="179">
        <v>32.159999999999997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162</v>
      </c>
      <c r="AH450" s="147">
        <v>5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53"/>
      <c r="D451" s="254"/>
      <c r="E451" s="254"/>
      <c r="F451" s="254"/>
      <c r="G451" s="254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135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66">
        <v>122</v>
      </c>
      <c r="B452" s="167" t="s">
        <v>545</v>
      </c>
      <c r="C452" s="174" t="s">
        <v>546</v>
      </c>
      <c r="D452" s="168" t="s">
        <v>175</v>
      </c>
      <c r="E452" s="169">
        <v>80.400000000000006</v>
      </c>
      <c r="F452" s="170"/>
      <c r="G452" s="171">
        <f>ROUND(E452*F452,2)</f>
        <v>0</v>
      </c>
      <c r="H452" s="170"/>
      <c r="I452" s="171">
        <f>ROUND(E452*H452,2)</f>
        <v>0</v>
      </c>
      <c r="J452" s="170"/>
      <c r="K452" s="171">
        <f>ROUND(E452*J452,2)</f>
        <v>0</v>
      </c>
      <c r="L452" s="171">
        <v>21</v>
      </c>
      <c r="M452" s="171">
        <f>G452*(1+L452/100)</f>
        <v>0</v>
      </c>
      <c r="N452" s="169">
        <v>2.0000000000000002E-5</v>
      </c>
      <c r="O452" s="169">
        <f>ROUND(E452*N452,2)</f>
        <v>0</v>
      </c>
      <c r="P452" s="169">
        <v>0</v>
      </c>
      <c r="Q452" s="169">
        <f>ROUND(E452*P452,2)</f>
        <v>0</v>
      </c>
      <c r="R452" s="171" t="s">
        <v>533</v>
      </c>
      <c r="S452" s="171" t="s">
        <v>158</v>
      </c>
      <c r="T452" s="172" t="s">
        <v>158</v>
      </c>
      <c r="U452" s="157">
        <v>2.9000000000000001E-2</v>
      </c>
      <c r="V452" s="157">
        <f>ROUND(E452*U452,2)</f>
        <v>2.33</v>
      </c>
      <c r="W452" s="157"/>
      <c r="X452" s="157" t="s">
        <v>166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167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3" t="s">
        <v>547</v>
      </c>
      <c r="D453" s="178"/>
      <c r="E453" s="179">
        <v>80.400000000000006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162</v>
      </c>
      <c r="AH453" s="147">
        <v>5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53"/>
      <c r="D454" s="254"/>
      <c r="E454" s="254"/>
      <c r="F454" s="254"/>
      <c r="G454" s="254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135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x14ac:dyDescent="0.2">
      <c r="A455" s="159" t="s">
        <v>127</v>
      </c>
      <c r="B455" s="160" t="s">
        <v>96</v>
      </c>
      <c r="C455" s="173" t="s">
        <v>97</v>
      </c>
      <c r="D455" s="161"/>
      <c r="E455" s="162"/>
      <c r="F455" s="163"/>
      <c r="G455" s="163">
        <f>SUMIF(AG456:AG502,"&lt;&gt;NOR",G456:G502)</f>
        <v>0</v>
      </c>
      <c r="H455" s="163"/>
      <c r="I455" s="163">
        <f>SUM(I456:I502)</f>
        <v>0</v>
      </c>
      <c r="J455" s="163"/>
      <c r="K455" s="163">
        <f>SUM(K456:K502)</f>
        <v>0</v>
      </c>
      <c r="L455" s="163"/>
      <c r="M455" s="163">
        <f>SUM(M456:M502)</f>
        <v>0</v>
      </c>
      <c r="N455" s="162"/>
      <c r="O455" s="162">
        <f>SUM(O456:O502)</f>
        <v>0</v>
      </c>
      <c r="P455" s="162"/>
      <c r="Q455" s="162">
        <f>SUM(Q456:Q502)</f>
        <v>0</v>
      </c>
      <c r="R455" s="163"/>
      <c r="S455" s="163"/>
      <c r="T455" s="164"/>
      <c r="U455" s="158"/>
      <c r="V455" s="158">
        <f>SUM(V456:V502)</f>
        <v>14.44</v>
      </c>
      <c r="W455" s="158"/>
      <c r="X455" s="158"/>
      <c r="AG455" t="s">
        <v>128</v>
      </c>
    </row>
    <row r="456" spans="1:60" outlineLevel="1" x14ac:dyDescent="0.2">
      <c r="A456" s="166">
        <v>123</v>
      </c>
      <c r="B456" s="167" t="s">
        <v>548</v>
      </c>
      <c r="C456" s="174" t="s">
        <v>549</v>
      </c>
      <c r="D456" s="168" t="s">
        <v>234</v>
      </c>
      <c r="E456" s="169">
        <v>5.6180000000000003</v>
      </c>
      <c r="F456" s="170"/>
      <c r="G456" s="171">
        <f>ROUND(E456*F456,2)</f>
        <v>0</v>
      </c>
      <c r="H456" s="170"/>
      <c r="I456" s="171">
        <f>ROUND(E456*H456,2)</f>
        <v>0</v>
      </c>
      <c r="J456" s="170"/>
      <c r="K456" s="171">
        <f>ROUND(E456*J456,2)</f>
        <v>0</v>
      </c>
      <c r="L456" s="171">
        <v>21</v>
      </c>
      <c r="M456" s="171">
        <f>G456*(1+L456/100)</f>
        <v>0</v>
      </c>
      <c r="N456" s="169">
        <v>0</v>
      </c>
      <c r="O456" s="169">
        <f>ROUND(E456*N456,2)</f>
        <v>0</v>
      </c>
      <c r="P456" s="169">
        <v>0</v>
      </c>
      <c r="Q456" s="169">
        <f>ROUND(E456*P456,2)</f>
        <v>0</v>
      </c>
      <c r="R456" s="171" t="s">
        <v>207</v>
      </c>
      <c r="S456" s="171" t="s">
        <v>158</v>
      </c>
      <c r="T456" s="172" t="s">
        <v>158</v>
      </c>
      <c r="U456" s="157">
        <v>0.94199999999999995</v>
      </c>
      <c r="V456" s="157">
        <f>ROUND(E456*U456,2)</f>
        <v>5.29</v>
      </c>
      <c r="W456" s="157"/>
      <c r="X456" s="157" t="s">
        <v>166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167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3" t="s">
        <v>550</v>
      </c>
      <c r="D457" s="178"/>
      <c r="E457" s="179">
        <v>3.5999999999999997E-2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162</v>
      </c>
      <c r="AH457" s="147">
        <v>7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3" t="s">
        <v>551</v>
      </c>
      <c r="D458" s="178"/>
      <c r="E458" s="179">
        <v>0.52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162</v>
      </c>
      <c r="AH458" s="147">
        <v>7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3" t="s">
        <v>552</v>
      </c>
      <c r="D459" s="178"/>
      <c r="E459" s="179">
        <v>0.56999999999999995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162</v>
      </c>
      <c r="AH459" s="147">
        <v>7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3" t="s">
        <v>553</v>
      </c>
      <c r="D460" s="178"/>
      <c r="E460" s="179">
        <v>0.68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162</v>
      </c>
      <c r="AH460" s="147">
        <v>7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3" t="s">
        <v>554</v>
      </c>
      <c r="D461" s="178"/>
      <c r="E461" s="179">
        <v>1.7500000000000002E-2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162</v>
      </c>
      <c r="AH461" s="147">
        <v>7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3" t="s">
        <v>555</v>
      </c>
      <c r="D462" s="178"/>
      <c r="E462" s="179">
        <v>0.2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162</v>
      </c>
      <c r="AH462" s="147">
        <v>7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3" t="s">
        <v>556</v>
      </c>
      <c r="D463" s="178"/>
      <c r="E463" s="179">
        <v>4.0000000000000001E-3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162</v>
      </c>
      <c r="AH463" s="147">
        <v>7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3" t="s">
        <v>557</v>
      </c>
      <c r="D464" s="178"/>
      <c r="E464" s="179">
        <v>0.27300000000000002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162</v>
      </c>
      <c r="AH464" s="147">
        <v>7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3" t="s">
        <v>558</v>
      </c>
      <c r="D465" s="178"/>
      <c r="E465" s="179">
        <v>0.59640000000000004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162</v>
      </c>
      <c r="AH465" s="147">
        <v>7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3" t="s">
        <v>559</v>
      </c>
      <c r="D466" s="178"/>
      <c r="E466" s="179">
        <v>0.69579999999999997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162</v>
      </c>
      <c r="AH466" s="147">
        <v>7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3" t="s">
        <v>560</v>
      </c>
      <c r="D467" s="178"/>
      <c r="E467" s="179">
        <v>1.34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162</v>
      </c>
      <c r="AH467" s="147">
        <v>7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3" t="s">
        <v>561</v>
      </c>
      <c r="D468" s="178"/>
      <c r="E468" s="179">
        <v>2.8799999999999999E-2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162</v>
      </c>
      <c r="AH468" s="147">
        <v>7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3" t="s">
        <v>562</v>
      </c>
      <c r="D469" s="178"/>
      <c r="E469" s="179">
        <v>8.3999999999999995E-3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162</v>
      </c>
      <c r="AH469" s="147">
        <v>7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3" t="s">
        <v>563</v>
      </c>
      <c r="D470" s="178"/>
      <c r="E470" s="179">
        <v>8.5999999999999993E-2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162</v>
      </c>
      <c r="AH470" s="147">
        <v>7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3" t="s">
        <v>564</v>
      </c>
      <c r="D471" s="178"/>
      <c r="E471" s="179">
        <v>5.67E-2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162</v>
      </c>
      <c r="AH471" s="147">
        <v>7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3" t="s">
        <v>565</v>
      </c>
      <c r="D472" s="178"/>
      <c r="E472" s="179">
        <v>0.1134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162</v>
      </c>
      <c r="AH472" s="147">
        <v>7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3" t="s">
        <v>566</v>
      </c>
      <c r="D473" s="178"/>
      <c r="E473" s="179">
        <v>2E-3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162</v>
      </c>
      <c r="AH473" s="147">
        <v>7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3" t="s">
        <v>567</v>
      </c>
      <c r="D474" s="178"/>
      <c r="E474" s="179">
        <v>0.39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162</v>
      </c>
      <c r="AH474" s="147">
        <v>7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253"/>
      <c r="D475" s="254"/>
      <c r="E475" s="254"/>
      <c r="F475" s="254"/>
      <c r="G475" s="254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135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.5" outlineLevel="1" x14ac:dyDescent="0.2">
      <c r="A476" s="166">
        <v>124</v>
      </c>
      <c r="B476" s="167" t="s">
        <v>568</v>
      </c>
      <c r="C476" s="174" t="s">
        <v>569</v>
      </c>
      <c r="D476" s="168" t="s">
        <v>234</v>
      </c>
      <c r="E476" s="169">
        <v>11.236000000000001</v>
      </c>
      <c r="F476" s="170"/>
      <c r="G476" s="171">
        <f>ROUND(E476*F476,2)</f>
        <v>0</v>
      </c>
      <c r="H476" s="170"/>
      <c r="I476" s="171">
        <f>ROUND(E476*H476,2)</f>
        <v>0</v>
      </c>
      <c r="J476" s="170"/>
      <c r="K476" s="171">
        <f>ROUND(E476*J476,2)</f>
        <v>0</v>
      </c>
      <c r="L476" s="171">
        <v>21</v>
      </c>
      <c r="M476" s="171">
        <f>G476*(1+L476/100)</f>
        <v>0</v>
      </c>
      <c r="N476" s="169">
        <v>0</v>
      </c>
      <c r="O476" s="169">
        <f>ROUND(E476*N476,2)</f>
        <v>0</v>
      </c>
      <c r="P476" s="169">
        <v>0</v>
      </c>
      <c r="Q476" s="169">
        <f>ROUND(E476*P476,2)</f>
        <v>0</v>
      </c>
      <c r="R476" s="171" t="s">
        <v>207</v>
      </c>
      <c r="S476" s="171" t="s">
        <v>158</v>
      </c>
      <c r="T476" s="172" t="s">
        <v>158</v>
      </c>
      <c r="U476" s="157">
        <v>0.105</v>
      </c>
      <c r="V476" s="157">
        <f>ROUND(E476*U476,2)</f>
        <v>1.18</v>
      </c>
      <c r="W476" s="157"/>
      <c r="X476" s="157" t="s">
        <v>166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167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3" t="s">
        <v>570</v>
      </c>
      <c r="D477" s="178"/>
      <c r="E477" s="179">
        <v>11.236000000000001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162</v>
      </c>
      <c r="AH477" s="147">
        <v>5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53"/>
      <c r="D478" s="254"/>
      <c r="E478" s="254"/>
      <c r="F478" s="254"/>
      <c r="G478" s="254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135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.5" outlineLevel="1" x14ac:dyDescent="0.2">
      <c r="A479" s="166">
        <v>125</v>
      </c>
      <c r="B479" s="167" t="s">
        <v>571</v>
      </c>
      <c r="C479" s="174" t="s">
        <v>572</v>
      </c>
      <c r="D479" s="168" t="s">
        <v>234</v>
      </c>
      <c r="E479" s="169">
        <v>5.6180000000000003</v>
      </c>
      <c r="F479" s="170"/>
      <c r="G479" s="171">
        <f>ROUND(E479*F479,2)</f>
        <v>0</v>
      </c>
      <c r="H479" s="170"/>
      <c r="I479" s="171">
        <f>ROUND(E479*H479,2)</f>
        <v>0</v>
      </c>
      <c r="J479" s="170"/>
      <c r="K479" s="171">
        <f>ROUND(E479*J479,2)</f>
        <v>0</v>
      </c>
      <c r="L479" s="171">
        <v>21</v>
      </c>
      <c r="M479" s="171">
        <f>G479*(1+L479/100)</f>
        <v>0</v>
      </c>
      <c r="N479" s="169">
        <v>0</v>
      </c>
      <c r="O479" s="169">
        <f>ROUND(E479*N479,2)</f>
        <v>0</v>
      </c>
      <c r="P479" s="169">
        <v>0</v>
      </c>
      <c r="Q479" s="169">
        <f>ROUND(E479*P479,2)</f>
        <v>0</v>
      </c>
      <c r="R479" s="171" t="s">
        <v>207</v>
      </c>
      <c r="S479" s="171" t="s">
        <v>158</v>
      </c>
      <c r="T479" s="172" t="s">
        <v>158</v>
      </c>
      <c r="U479" s="157">
        <v>0.93</v>
      </c>
      <c r="V479" s="157">
        <f>ROUND(E479*U479,2)</f>
        <v>5.22</v>
      </c>
      <c r="W479" s="157"/>
      <c r="X479" s="157" t="s">
        <v>166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167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3" t="s">
        <v>573</v>
      </c>
      <c r="D480" s="178"/>
      <c r="E480" s="179">
        <v>5.6180000000000003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162</v>
      </c>
      <c r="AH480" s="147">
        <v>5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253"/>
      <c r="D481" s="254"/>
      <c r="E481" s="254"/>
      <c r="F481" s="254"/>
      <c r="G481" s="254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135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66">
        <v>126</v>
      </c>
      <c r="B482" s="167" t="s">
        <v>574</v>
      </c>
      <c r="C482" s="174" t="s">
        <v>575</v>
      </c>
      <c r="D482" s="168" t="s">
        <v>234</v>
      </c>
      <c r="E482" s="169">
        <v>5.6180000000000003</v>
      </c>
      <c r="F482" s="170"/>
      <c r="G482" s="171">
        <f>ROUND(E482*F482,2)</f>
        <v>0</v>
      </c>
      <c r="H482" s="170"/>
      <c r="I482" s="171">
        <f>ROUND(E482*H482,2)</f>
        <v>0</v>
      </c>
      <c r="J482" s="170"/>
      <c r="K482" s="171">
        <f>ROUND(E482*J482,2)</f>
        <v>0</v>
      </c>
      <c r="L482" s="171">
        <v>21</v>
      </c>
      <c r="M482" s="171">
        <f>G482*(1+L482/100)</f>
        <v>0</v>
      </c>
      <c r="N482" s="169">
        <v>0</v>
      </c>
      <c r="O482" s="169">
        <f>ROUND(E482*N482,2)</f>
        <v>0</v>
      </c>
      <c r="P482" s="169">
        <v>0</v>
      </c>
      <c r="Q482" s="169">
        <f>ROUND(E482*P482,2)</f>
        <v>0</v>
      </c>
      <c r="R482" s="171" t="s">
        <v>207</v>
      </c>
      <c r="S482" s="171" t="s">
        <v>158</v>
      </c>
      <c r="T482" s="172" t="s">
        <v>158</v>
      </c>
      <c r="U482" s="157">
        <v>0.49</v>
      </c>
      <c r="V482" s="157">
        <f>ROUND(E482*U482,2)</f>
        <v>2.75</v>
      </c>
      <c r="W482" s="157"/>
      <c r="X482" s="157" t="s">
        <v>166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167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3" t="s">
        <v>573</v>
      </c>
      <c r="D483" s="178"/>
      <c r="E483" s="179">
        <v>5.6180000000000003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162</v>
      </c>
      <c r="AH483" s="147">
        <v>5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253"/>
      <c r="D484" s="254"/>
      <c r="E484" s="254"/>
      <c r="F484" s="254"/>
      <c r="G484" s="254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135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66">
        <v>127</v>
      </c>
      <c r="B485" s="167" t="s">
        <v>576</v>
      </c>
      <c r="C485" s="174" t="s">
        <v>577</v>
      </c>
      <c r="D485" s="168" t="s">
        <v>234</v>
      </c>
      <c r="E485" s="169">
        <v>44.944000000000003</v>
      </c>
      <c r="F485" s="170"/>
      <c r="G485" s="171">
        <f>ROUND(E485*F485,2)</f>
        <v>0</v>
      </c>
      <c r="H485" s="170"/>
      <c r="I485" s="171">
        <f>ROUND(E485*H485,2)</f>
        <v>0</v>
      </c>
      <c r="J485" s="170"/>
      <c r="K485" s="171">
        <f>ROUND(E485*J485,2)</f>
        <v>0</v>
      </c>
      <c r="L485" s="171">
        <v>21</v>
      </c>
      <c r="M485" s="171">
        <f>G485*(1+L485/100)</f>
        <v>0</v>
      </c>
      <c r="N485" s="169">
        <v>0</v>
      </c>
      <c r="O485" s="169">
        <f>ROUND(E485*N485,2)</f>
        <v>0</v>
      </c>
      <c r="P485" s="169">
        <v>0</v>
      </c>
      <c r="Q485" s="169">
        <f>ROUND(E485*P485,2)</f>
        <v>0</v>
      </c>
      <c r="R485" s="171" t="s">
        <v>207</v>
      </c>
      <c r="S485" s="171" t="s">
        <v>158</v>
      </c>
      <c r="T485" s="172" t="s">
        <v>158</v>
      </c>
      <c r="U485" s="157">
        <v>0</v>
      </c>
      <c r="V485" s="157">
        <f>ROUND(E485*U485,2)</f>
        <v>0</v>
      </c>
      <c r="W485" s="157"/>
      <c r="X485" s="157" t="s">
        <v>166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167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3" t="s">
        <v>578</v>
      </c>
      <c r="D486" s="178"/>
      <c r="E486" s="179">
        <v>44.944000000000003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162</v>
      </c>
      <c r="AH486" s="147">
        <v>5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253"/>
      <c r="D487" s="254"/>
      <c r="E487" s="254"/>
      <c r="F487" s="254"/>
      <c r="G487" s="254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135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66">
        <v>128</v>
      </c>
      <c r="B488" s="167" t="s">
        <v>579</v>
      </c>
      <c r="C488" s="174" t="s">
        <v>580</v>
      </c>
      <c r="D488" s="168" t="s">
        <v>234</v>
      </c>
      <c r="E488" s="169">
        <v>2.0274999999999999</v>
      </c>
      <c r="F488" s="170"/>
      <c r="G488" s="171">
        <f>ROUND(E488*F488,2)</f>
        <v>0</v>
      </c>
      <c r="H488" s="170"/>
      <c r="I488" s="171">
        <f>ROUND(E488*H488,2)</f>
        <v>0</v>
      </c>
      <c r="J488" s="170"/>
      <c r="K488" s="171">
        <f>ROUND(E488*J488,2)</f>
        <v>0</v>
      </c>
      <c r="L488" s="171">
        <v>21</v>
      </c>
      <c r="M488" s="171">
        <f>G488*(1+L488/100)</f>
        <v>0</v>
      </c>
      <c r="N488" s="169">
        <v>0</v>
      </c>
      <c r="O488" s="169">
        <f>ROUND(E488*N488,2)</f>
        <v>0</v>
      </c>
      <c r="P488" s="169">
        <v>0</v>
      </c>
      <c r="Q488" s="169">
        <f>ROUND(E488*P488,2)</f>
        <v>0</v>
      </c>
      <c r="R488" s="171" t="s">
        <v>207</v>
      </c>
      <c r="S488" s="171" t="s">
        <v>158</v>
      </c>
      <c r="T488" s="172" t="s">
        <v>158</v>
      </c>
      <c r="U488" s="157">
        <v>0</v>
      </c>
      <c r="V488" s="157">
        <f>ROUND(E488*U488,2)</f>
        <v>0</v>
      </c>
      <c r="W488" s="157"/>
      <c r="X488" s="157" t="s">
        <v>166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167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3" t="s">
        <v>550</v>
      </c>
      <c r="D489" s="178"/>
      <c r="E489" s="179">
        <v>3.5999999999999997E-2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162</v>
      </c>
      <c r="AH489" s="147">
        <v>7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3" t="s">
        <v>551</v>
      </c>
      <c r="D490" s="178"/>
      <c r="E490" s="179">
        <v>0.52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162</v>
      </c>
      <c r="AH490" s="147">
        <v>7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3" t="s">
        <v>552</v>
      </c>
      <c r="D491" s="178"/>
      <c r="E491" s="179">
        <v>0.56999999999999995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162</v>
      </c>
      <c r="AH491" s="147">
        <v>7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3" t="s">
        <v>553</v>
      </c>
      <c r="D492" s="178"/>
      <c r="E492" s="179">
        <v>0.68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162</v>
      </c>
      <c r="AH492" s="147">
        <v>7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3" t="s">
        <v>554</v>
      </c>
      <c r="D493" s="178"/>
      <c r="E493" s="179">
        <v>1.7500000000000002E-2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162</v>
      </c>
      <c r="AH493" s="147">
        <v>7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3" t="s">
        <v>555</v>
      </c>
      <c r="D494" s="178"/>
      <c r="E494" s="179">
        <v>0.2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162</v>
      </c>
      <c r="AH494" s="147">
        <v>7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3" t="s">
        <v>556</v>
      </c>
      <c r="D495" s="178"/>
      <c r="E495" s="179">
        <v>4.0000000000000001E-3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162</v>
      </c>
      <c r="AH495" s="147">
        <v>7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253"/>
      <c r="D496" s="254"/>
      <c r="E496" s="254"/>
      <c r="F496" s="254"/>
      <c r="G496" s="254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135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66">
        <v>129</v>
      </c>
      <c r="B497" s="167" t="s">
        <v>581</v>
      </c>
      <c r="C497" s="174" t="s">
        <v>582</v>
      </c>
      <c r="D497" s="168" t="s">
        <v>234</v>
      </c>
      <c r="E497" s="169">
        <v>0.27300000000000002</v>
      </c>
      <c r="F497" s="170"/>
      <c r="G497" s="171">
        <f>ROUND(E497*F497,2)</f>
        <v>0</v>
      </c>
      <c r="H497" s="170"/>
      <c r="I497" s="171">
        <f>ROUND(E497*H497,2)</f>
        <v>0</v>
      </c>
      <c r="J497" s="170"/>
      <c r="K497" s="171">
        <f>ROUND(E497*J497,2)</f>
        <v>0</v>
      </c>
      <c r="L497" s="171">
        <v>21</v>
      </c>
      <c r="M497" s="171">
        <f>G497*(1+L497/100)</f>
        <v>0</v>
      </c>
      <c r="N497" s="169">
        <v>0</v>
      </c>
      <c r="O497" s="169">
        <f>ROUND(E497*N497,2)</f>
        <v>0</v>
      </c>
      <c r="P497" s="169">
        <v>0</v>
      </c>
      <c r="Q497" s="169">
        <f>ROUND(E497*P497,2)</f>
        <v>0</v>
      </c>
      <c r="R497" s="171" t="s">
        <v>207</v>
      </c>
      <c r="S497" s="171" t="s">
        <v>158</v>
      </c>
      <c r="T497" s="172" t="s">
        <v>158</v>
      </c>
      <c r="U497" s="157">
        <v>0</v>
      </c>
      <c r="V497" s="157">
        <f>ROUND(E497*U497,2)</f>
        <v>0</v>
      </c>
      <c r="W497" s="157"/>
      <c r="X497" s="157" t="s">
        <v>166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167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3" t="s">
        <v>557</v>
      </c>
      <c r="D498" s="178"/>
      <c r="E498" s="179">
        <v>0.27300000000000002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162</v>
      </c>
      <c r="AH498" s="147">
        <v>7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253"/>
      <c r="D499" s="254"/>
      <c r="E499" s="254"/>
      <c r="F499" s="254"/>
      <c r="G499" s="254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135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66">
        <v>130</v>
      </c>
      <c r="B500" s="167" t="s">
        <v>583</v>
      </c>
      <c r="C500" s="174" t="s">
        <v>584</v>
      </c>
      <c r="D500" s="168" t="s">
        <v>234</v>
      </c>
      <c r="E500" s="169">
        <v>2E-3</v>
      </c>
      <c r="F500" s="170"/>
      <c r="G500" s="171">
        <f>ROUND(E500*F500,2)</f>
        <v>0</v>
      </c>
      <c r="H500" s="170"/>
      <c r="I500" s="171">
        <f>ROUND(E500*H500,2)</f>
        <v>0</v>
      </c>
      <c r="J500" s="170"/>
      <c r="K500" s="171">
        <f>ROUND(E500*J500,2)</f>
        <v>0</v>
      </c>
      <c r="L500" s="171">
        <v>21</v>
      </c>
      <c r="M500" s="171">
        <f>G500*(1+L500/100)</f>
        <v>0</v>
      </c>
      <c r="N500" s="169">
        <v>0</v>
      </c>
      <c r="O500" s="169">
        <f>ROUND(E500*N500,2)</f>
        <v>0</v>
      </c>
      <c r="P500" s="169">
        <v>0</v>
      </c>
      <c r="Q500" s="169">
        <f>ROUND(E500*P500,2)</f>
        <v>0</v>
      </c>
      <c r="R500" s="171" t="s">
        <v>207</v>
      </c>
      <c r="S500" s="171" t="s">
        <v>158</v>
      </c>
      <c r="T500" s="172" t="s">
        <v>158</v>
      </c>
      <c r="U500" s="157">
        <v>0</v>
      </c>
      <c r="V500" s="157">
        <f>ROUND(E500*U500,2)</f>
        <v>0</v>
      </c>
      <c r="W500" s="157"/>
      <c r="X500" s="157" t="s">
        <v>166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167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3" t="s">
        <v>566</v>
      </c>
      <c r="D501" s="178"/>
      <c r="E501" s="179">
        <v>2E-3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162</v>
      </c>
      <c r="AH501" s="147">
        <v>7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253"/>
      <c r="D502" s="254"/>
      <c r="E502" s="254"/>
      <c r="F502" s="254"/>
      <c r="G502" s="254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135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x14ac:dyDescent="0.2">
      <c r="A503" s="159" t="s">
        <v>127</v>
      </c>
      <c r="B503" s="160" t="s">
        <v>99</v>
      </c>
      <c r="C503" s="173" t="s">
        <v>27</v>
      </c>
      <c r="D503" s="161"/>
      <c r="E503" s="162"/>
      <c r="F503" s="163"/>
      <c r="G503" s="163">
        <f>SUMIF(AG504:AG509,"&lt;&gt;NOR",G504:G509)</f>
        <v>0</v>
      </c>
      <c r="H503" s="163"/>
      <c r="I503" s="163">
        <f>SUM(I504:I509)</f>
        <v>0</v>
      </c>
      <c r="J503" s="163"/>
      <c r="K503" s="163">
        <f>SUM(K504:K509)</f>
        <v>0</v>
      </c>
      <c r="L503" s="163"/>
      <c r="M503" s="163">
        <f>SUM(M504:M509)</f>
        <v>0</v>
      </c>
      <c r="N503" s="162"/>
      <c r="O503" s="162">
        <f>SUM(O504:O509)</f>
        <v>0</v>
      </c>
      <c r="P503" s="162"/>
      <c r="Q503" s="162">
        <f>SUM(Q504:Q509)</f>
        <v>0</v>
      </c>
      <c r="R503" s="163"/>
      <c r="S503" s="163"/>
      <c r="T503" s="164"/>
      <c r="U503" s="158"/>
      <c r="V503" s="158">
        <f>SUM(V504:V509)</f>
        <v>22</v>
      </c>
      <c r="W503" s="158"/>
      <c r="X503" s="158"/>
      <c r="AG503" t="s">
        <v>128</v>
      </c>
    </row>
    <row r="504" spans="1:60" outlineLevel="1" x14ac:dyDescent="0.2">
      <c r="A504" s="166">
        <v>131</v>
      </c>
      <c r="B504" s="167" t="s">
        <v>585</v>
      </c>
      <c r="C504" s="174" t="s">
        <v>586</v>
      </c>
      <c r="D504" s="168" t="s">
        <v>350</v>
      </c>
      <c r="E504" s="169">
        <v>1</v>
      </c>
      <c r="F504" s="170"/>
      <c r="G504" s="171">
        <f>ROUND(E504*F504,2)</f>
        <v>0</v>
      </c>
      <c r="H504" s="170"/>
      <c r="I504" s="171">
        <f>ROUND(E504*H504,2)</f>
        <v>0</v>
      </c>
      <c r="J504" s="170"/>
      <c r="K504" s="171">
        <f>ROUND(E504*J504,2)</f>
        <v>0</v>
      </c>
      <c r="L504" s="171">
        <v>21</v>
      </c>
      <c r="M504" s="171">
        <f>G504*(1+L504/100)</f>
        <v>0</v>
      </c>
      <c r="N504" s="169">
        <v>0</v>
      </c>
      <c r="O504" s="169">
        <f>ROUND(E504*N504,2)</f>
        <v>0</v>
      </c>
      <c r="P504" s="169">
        <v>0</v>
      </c>
      <c r="Q504" s="169">
        <f>ROUND(E504*P504,2)</f>
        <v>0</v>
      </c>
      <c r="R504" s="171"/>
      <c r="S504" s="171" t="s">
        <v>132</v>
      </c>
      <c r="T504" s="172" t="s">
        <v>133</v>
      </c>
      <c r="U504" s="157">
        <v>1</v>
      </c>
      <c r="V504" s="157">
        <f>ROUND(E504*U504,2)</f>
        <v>1</v>
      </c>
      <c r="W504" s="157"/>
      <c r="X504" s="157" t="s">
        <v>166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167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244"/>
      <c r="D505" s="245"/>
      <c r="E505" s="245"/>
      <c r="F505" s="245"/>
      <c r="G505" s="245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135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66">
        <v>132</v>
      </c>
      <c r="B506" s="167" t="s">
        <v>587</v>
      </c>
      <c r="C506" s="174" t="s">
        <v>588</v>
      </c>
      <c r="D506" s="168" t="s">
        <v>350</v>
      </c>
      <c r="E506" s="169">
        <v>1</v>
      </c>
      <c r="F506" s="170"/>
      <c r="G506" s="171">
        <f>ROUND(E506*F506,2)</f>
        <v>0</v>
      </c>
      <c r="H506" s="170"/>
      <c r="I506" s="171">
        <f>ROUND(E506*H506,2)</f>
        <v>0</v>
      </c>
      <c r="J506" s="170"/>
      <c r="K506" s="171">
        <f>ROUND(E506*J506,2)</f>
        <v>0</v>
      </c>
      <c r="L506" s="171">
        <v>21</v>
      </c>
      <c r="M506" s="171">
        <f>G506*(1+L506/100)</f>
        <v>0</v>
      </c>
      <c r="N506" s="169">
        <v>0</v>
      </c>
      <c r="O506" s="169">
        <f>ROUND(E506*N506,2)</f>
        <v>0</v>
      </c>
      <c r="P506" s="169">
        <v>0</v>
      </c>
      <c r="Q506" s="169">
        <f>ROUND(E506*P506,2)</f>
        <v>0</v>
      </c>
      <c r="R506" s="171"/>
      <c r="S506" s="171" t="s">
        <v>132</v>
      </c>
      <c r="T506" s="172" t="s">
        <v>133</v>
      </c>
      <c r="U506" s="157">
        <v>1</v>
      </c>
      <c r="V506" s="157">
        <f>ROUND(E506*U506,2)</f>
        <v>1</v>
      </c>
      <c r="W506" s="157"/>
      <c r="X506" s="157" t="s">
        <v>166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167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244"/>
      <c r="D507" s="245"/>
      <c r="E507" s="245"/>
      <c r="F507" s="245"/>
      <c r="G507" s="245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135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66">
        <v>133</v>
      </c>
      <c r="B508" s="167" t="s">
        <v>589</v>
      </c>
      <c r="C508" s="174" t="s">
        <v>590</v>
      </c>
      <c r="D508" s="168" t="s">
        <v>591</v>
      </c>
      <c r="E508" s="169">
        <v>20</v>
      </c>
      <c r="F508" s="170"/>
      <c r="G508" s="171">
        <f>ROUND(E508*F508,2)</f>
        <v>0</v>
      </c>
      <c r="H508" s="170"/>
      <c r="I508" s="171">
        <f>ROUND(E508*H508,2)</f>
        <v>0</v>
      </c>
      <c r="J508" s="170"/>
      <c r="K508" s="171">
        <f>ROUND(E508*J508,2)</f>
        <v>0</v>
      </c>
      <c r="L508" s="171">
        <v>21</v>
      </c>
      <c r="M508" s="171">
        <f>G508*(1+L508/100)</f>
        <v>0</v>
      </c>
      <c r="N508" s="169">
        <v>0</v>
      </c>
      <c r="O508" s="169">
        <f>ROUND(E508*N508,2)</f>
        <v>0</v>
      </c>
      <c r="P508" s="169">
        <v>0</v>
      </c>
      <c r="Q508" s="169">
        <f>ROUND(E508*P508,2)</f>
        <v>0</v>
      </c>
      <c r="R508" s="171" t="s">
        <v>592</v>
      </c>
      <c r="S508" s="171" t="s">
        <v>158</v>
      </c>
      <c r="T508" s="172" t="s">
        <v>158</v>
      </c>
      <c r="U508" s="157">
        <v>1</v>
      </c>
      <c r="V508" s="157">
        <f>ROUND(E508*U508,2)</f>
        <v>20</v>
      </c>
      <c r="W508" s="157"/>
      <c r="X508" s="157" t="s">
        <v>593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594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244"/>
      <c r="D509" s="245"/>
      <c r="E509" s="245"/>
      <c r="F509" s="245"/>
      <c r="G509" s="245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135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x14ac:dyDescent="0.2">
      <c r="A510" s="3"/>
      <c r="B510" s="4"/>
      <c r="C510" s="175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AE510">
        <v>15</v>
      </c>
      <c r="AF510">
        <v>21</v>
      </c>
      <c r="AG510" t="s">
        <v>114</v>
      </c>
    </row>
    <row r="511" spans="1:60" x14ac:dyDescent="0.2">
      <c r="A511" s="150"/>
      <c r="B511" s="151" t="s">
        <v>29</v>
      </c>
      <c r="C511" s="176"/>
      <c r="D511" s="152"/>
      <c r="E511" s="153"/>
      <c r="F511" s="153"/>
      <c r="G511" s="165">
        <f>G8+G20+G26+G45+G54+G57+G86+G90+G140+G275+G372+G399+G419+G434+G455+G503</f>
        <v>0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AE511">
        <f>SUMIF(L7:L509,AE510,G7:G509)</f>
        <v>0</v>
      </c>
      <c r="AF511">
        <f>SUMIF(L7:L509,AF510,G7:G509)</f>
        <v>0</v>
      </c>
      <c r="AG511" t="s">
        <v>152</v>
      </c>
    </row>
    <row r="512" spans="1:60" x14ac:dyDescent="0.2">
      <c r="C512" s="177"/>
      <c r="D512" s="10"/>
      <c r="AG512" t="s">
        <v>153</v>
      </c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X6aLXDQ8lo/zCukY6aovjMpiuV3+z1G9oJ/gMp0UL1J2EV1M28PHHqNLhyl+/begCWO0WZoFGheW9SaSbR/Uw==" saltValue="VN6OBuQ1+Y/R0FQPTjDAtA==" spinCount="100000" sheet="1" objects="1" scenarios="1"/>
  <mergeCells count="194">
    <mergeCell ref="C14:G14"/>
    <mergeCell ref="C16:G16"/>
    <mergeCell ref="C18:G18"/>
    <mergeCell ref="C19:G19"/>
    <mergeCell ref="C25:G25"/>
    <mergeCell ref="C28:G28"/>
    <mergeCell ref="A1:G1"/>
    <mergeCell ref="C2:G2"/>
    <mergeCell ref="C3:G3"/>
    <mergeCell ref="C4:G4"/>
    <mergeCell ref="C11:G11"/>
    <mergeCell ref="C13:G13"/>
    <mergeCell ref="C44:G44"/>
    <mergeCell ref="C47:G47"/>
    <mergeCell ref="C49:G49"/>
    <mergeCell ref="C51:G51"/>
    <mergeCell ref="C53:G53"/>
    <mergeCell ref="C56:G56"/>
    <mergeCell ref="C30:G30"/>
    <mergeCell ref="C32:G32"/>
    <mergeCell ref="C36:G36"/>
    <mergeCell ref="C38:G38"/>
    <mergeCell ref="C40:G40"/>
    <mergeCell ref="C42:G42"/>
    <mergeCell ref="C74:G74"/>
    <mergeCell ref="C76:G76"/>
    <mergeCell ref="C78:G78"/>
    <mergeCell ref="C80:G80"/>
    <mergeCell ref="C82:G82"/>
    <mergeCell ref="C84:G84"/>
    <mergeCell ref="C59:G59"/>
    <mergeCell ref="C61:G61"/>
    <mergeCell ref="C64:G64"/>
    <mergeCell ref="C67:G67"/>
    <mergeCell ref="C69:G69"/>
    <mergeCell ref="C71:G71"/>
    <mergeCell ref="C103:G103"/>
    <mergeCell ref="C106:G106"/>
    <mergeCell ref="C110:G110"/>
    <mergeCell ref="C115:G115"/>
    <mergeCell ref="C120:G120"/>
    <mergeCell ref="C124:G124"/>
    <mergeCell ref="C85:G85"/>
    <mergeCell ref="C88:G88"/>
    <mergeCell ref="C89:G89"/>
    <mergeCell ref="C92:G92"/>
    <mergeCell ref="C97:G97"/>
    <mergeCell ref="C100:G100"/>
    <mergeCell ref="C146:G146"/>
    <mergeCell ref="C148:G148"/>
    <mergeCell ref="C150:G150"/>
    <mergeCell ref="C152:G152"/>
    <mergeCell ref="C154:G154"/>
    <mergeCell ref="C156:G156"/>
    <mergeCell ref="C130:G130"/>
    <mergeCell ref="C136:G136"/>
    <mergeCell ref="C138:G138"/>
    <mergeCell ref="C139:G139"/>
    <mergeCell ref="C142:G142"/>
    <mergeCell ref="C144:G144"/>
    <mergeCell ref="C174:G174"/>
    <mergeCell ref="C177:G177"/>
    <mergeCell ref="C180:G180"/>
    <mergeCell ref="C182:G182"/>
    <mergeCell ref="C185:G185"/>
    <mergeCell ref="C187:G187"/>
    <mergeCell ref="C158:G158"/>
    <mergeCell ref="C160:G160"/>
    <mergeCell ref="C162:G162"/>
    <mergeCell ref="C166:G166"/>
    <mergeCell ref="C168:G168"/>
    <mergeCell ref="C171:G171"/>
    <mergeCell ref="C208:G208"/>
    <mergeCell ref="C210:G210"/>
    <mergeCell ref="C214:G214"/>
    <mergeCell ref="C221:G221"/>
    <mergeCell ref="C224:G224"/>
    <mergeCell ref="C227:G227"/>
    <mergeCell ref="C190:G190"/>
    <mergeCell ref="C192:G192"/>
    <mergeCell ref="C196:G196"/>
    <mergeCell ref="C198:G198"/>
    <mergeCell ref="C202:G202"/>
    <mergeCell ref="C204:G204"/>
    <mergeCell ref="C252:G252"/>
    <mergeCell ref="C255:G255"/>
    <mergeCell ref="C258:G258"/>
    <mergeCell ref="C260:G260"/>
    <mergeCell ref="C262:G262"/>
    <mergeCell ref="C265:G265"/>
    <mergeCell ref="C233:G233"/>
    <mergeCell ref="C240:G240"/>
    <mergeCell ref="C244:G244"/>
    <mergeCell ref="C246:G246"/>
    <mergeCell ref="C248:G248"/>
    <mergeCell ref="C250:G250"/>
    <mergeCell ref="C274:G274"/>
    <mergeCell ref="C277:G277"/>
    <mergeCell ref="C279:G279"/>
    <mergeCell ref="C282:G282"/>
    <mergeCell ref="C285:G285"/>
    <mergeCell ref="C288:G288"/>
    <mergeCell ref="C267:G267"/>
    <mergeCell ref="C268:G268"/>
    <mergeCell ref="C269:G269"/>
    <mergeCell ref="C270:G270"/>
    <mergeCell ref="C271:G271"/>
    <mergeCell ref="C273:G273"/>
    <mergeCell ref="C313:G313"/>
    <mergeCell ref="C317:G317"/>
    <mergeCell ref="C320:G320"/>
    <mergeCell ref="C322:G322"/>
    <mergeCell ref="C323:G323"/>
    <mergeCell ref="C324:G324"/>
    <mergeCell ref="C291:G291"/>
    <mergeCell ref="C295:G295"/>
    <mergeCell ref="C299:G299"/>
    <mergeCell ref="C303:G303"/>
    <mergeCell ref="C306:G306"/>
    <mergeCell ref="C309:G309"/>
    <mergeCell ref="C334:G334"/>
    <mergeCell ref="C335:G335"/>
    <mergeCell ref="C336:G336"/>
    <mergeCell ref="C338:G338"/>
    <mergeCell ref="C339:G339"/>
    <mergeCell ref="C340:G340"/>
    <mergeCell ref="C326:G326"/>
    <mergeCell ref="C327:G327"/>
    <mergeCell ref="C328:G328"/>
    <mergeCell ref="C330:G330"/>
    <mergeCell ref="C331:G331"/>
    <mergeCell ref="C332:G332"/>
    <mergeCell ref="C350:G350"/>
    <mergeCell ref="C351:G351"/>
    <mergeCell ref="C352:G352"/>
    <mergeCell ref="C354:G354"/>
    <mergeCell ref="C355:G355"/>
    <mergeCell ref="C356:G356"/>
    <mergeCell ref="C342:G342"/>
    <mergeCell ref="C343:G343"/>
    <mergeCell ref="C344:G344"/>
    <mergeCell ref="C346:G346"/>
    <mergeCell ref="C347:G347"/>
    <mergeCell ref="C348:G348"/>
    <mergeCell ref="C366:G366"/>
    <mergeCell ref="C367:G367"/>
    <mergeCell ref="C368:G368"/>
    <mergeCell ref="C370:G370"/>
    <mergeCell ref="C371:G371"/>
    <mergeCell ref="C378:G378"/>
    <mergeCell ref="C358:G358"/>
    <mergeCell ref="C359:G359"/>
    <mergeCell ref="C360:G360"/>
    <mergeCell ref="C362:G362"/>
    <mergeCell ref="C363:G363"/>
    <mergeCell ref="C364:G364"/>
    <mergeCell ref="C397:G397"/>
    <mergeCell ref="C398:G398"/>
    <mergeCell ref="C402:G402"/>
    <mergeCell ref="C405:G405"/>
    <mergeCell ref="C407:G407"/>
    <mergeCell ref="C409:G409"/>
    <mergeCell ref="C381:G381"/>
    <mergeCell ref="C384:G384"/>
    <mergeCell ref="C387:G387"/>
    <mergeCell ref="C390:G390"/>
    <mergeCell ref="C393:G393"/>
    <mergeCell ref="C395:G395"/>
    <mergeCell ref="C425:G425"/>
    <mergeCell ref="C428:G428"/>
    <mergeCell ref="C431:G431"/>
    <mergeCell ref="C433:G433"/>
    <mergeCell ref="C442:G442"/>
    <mergeCell ref="C445:G445"/>
    <mergeCell ref="C411:G411"/>
    <mergeCell ref="C413:G413"/>
    <mergeCell ref="C415:G415"/>
    <mergeCell ref="C417:G417"/>
    <mergeCell ref="C418:G418"/>
    <mergeCell ref="C422:G422"/>
    <mergeCell ref="C507:G507"/>
    <mergeCell ref="C509:G509"/>
    <mergeCell ref="C484:G484"/>
    <mergeCell ref="C487:G487"/>
    <mergeCell ref="C496:G496"/>
    <mergeCell ref="C499:G499"/>
    <mergeCell ref="C502:G502"/>
    <mergeCell ref="C505:G505"/>
    <mergeCell ref="C448:G448"/>
    <mergeCell ref="C451:G451"/>
    <mergeCell ref="C454:G454"/>
    <mergeCell ref="C475:G475"/>
    <mergeCell ref="C478:G478"/>
    <mergeCell ref="C481:G4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0 Pol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 Pol'!Názvy_tisku</vt:lpstr>
      <vt:lpstr>'1 1 Pol'!Názvy_tisku</vt:lpstr>
      <vt:lpstr>oadresa</vt:lpstr>
      <vt:lpstr>Stavba!Objednatel</vt:lpstr>
      <vt:lpstr>Stavba!Objekt</vt:lpstr>
      <vt:lpstr>'1 0 Pol'!Oblast_tisku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Běťák</dc:creator>
  <cp:lastModifiedBy>Braunerová Dagmar, Ing.</cp:lastModifiedBy>
  <cp:lastPrinted>2019-03-19T12:27:02Z</cp:lastPrinted>
  <dcterms:created xsi:type="dcterms:W3CDTF">2009-04-08T07:15:50Z</dcterms:created>
  <dcterms:modified xsi:type="dcterms:W3CDTF">2022-05-31T08:21:54Z</dcterms:modified>
</cp:coreProperties>
</file>