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_braun\AppData\Local\Microsoft\Windows\INetCache\Content.Outlook\CVBN1KDE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1 0 Pol" sheetId="12" r:id="rId4"/>
    <sheet name="1 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0 Pol'!$1:$7</definedName>
    <definedName name="_xlnm.Print_Titles" localSheetId="4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0 Pol'!$A$1:$X$30</definedName>
    <definedName name="_xlnm.Print_Area" localSheetId="4">'1 1 Pol'!$A$1:$X$512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G43" i="1"/>
  <c r="H43" i="1" s="1"/>
  <c r="I43" i="1" s="1"/>
  <c r="F43" i="1"/>
  <c r="G42" i="1"/>
  <c r="H42" i="1" s="1"/>
  <c r="I42" i="1" s="1"/>
  <c r="F42" i="1"/>
  <c r="G41" i="1"/>
  <c r="H41" i="1" s="1"/>
  <c r="I41" i="1" s="1"/>
  <c r="F41" i="1"/>
  <c r="G39" i="1"/>
  <c r="G44" i="1" s="1"/>
  <c r="G25" i="1" s="1"/>
  <c r="A25" i="1" s="1"/>
  <c r="F39" i="1"/>
  <c r="G511" i="13"/>
  <c r="BA88" i="13"/>
  <c r="K8" i="13"/>
  <c r="O8" i="13"/>
  <c r="Q8" i="13"/>
  <c r="G9" i="13"/>
  <c r="G8" i="13" s="1"/>
  <c r="I9" i="13"/>
  <c r="I8" i="13" s="1"/>
  <c r="K9" i="13"/>
  <c r="M9" i="13"/>
  <c r="O9" i="13"/>
  <c r="Q9" i="13"/>
  <c r="V9" i="13"/>
  <c r="G12" i="13"/>
  <c r="AF511" i="13" s="1"/>
  <c r="I12" i="13"/>
  <c r="K12" i="13"/>
  <c r="M12" i="13"/>
  <c r="O12" i="13"/>
  <c r="Q12" i="13"/>
  <c r="V12" i="13"/>
  <c r="V8" i="13" s="1"/>
  <c r="G15" i="13"/>
  <c r="M15" i="13" s="1"/>
  <c r="I15" i="13"/>
  <c r="K15" i="13"/>
  <c r="O15" i="13"/>
  <c r="Q15" i="13"/>
  <c r="V15" i="13"/>
  <c r="G17" i="13"/>
  <c r="M17" i="13" s="1"/>
  <c r="I17" i="13"/>
  <c r="K17" i="13"/>
  <c r="O17" i="13"/>
  <c r="Q17" i="13"/>
  <c r="V17" i="13"/>
  <c r="G20" i="13"/>
  <c r="Q20" i="13"/>
  <c r="V20" i="13"/>
  <c r="G21" i="13"/>
  <c r="M21" i="13" s="1"/>
  <c r="M20" i="13" s="1"/>
  <c r="I21" i="13"/>
  <c r="I20" i="13" s="1"/>
  <c r="K21" i="13"/>
  <c r="K20" i="13" s="1"/>
  <c r="O21" i="13"/>
  <c r="O20" i="13" s="1"/>
  <c r="Q21" i="13"/>
  <c r="V21" i="13"/>
  <c r="I26" i="13"/>
  <c r="O26" i="13"/>
  <c r="G27" i="13"/>
  <c r="G26" i="13" s="1"/>
  <c r="I27" i="13"/>
  <c r="K27" i="13"/>
  <c r="K26" i="13" s="1"/>
  <c r="M27" i="13"/>
  <c r="O27" i="13"/>
  <c r="Q27" i="13"/>
  <c r="V27" i="13"/>
  <c r="V26" i="13" s="1"/>
  <c r="G31" i="13"/>
  <c r="I31" i="13"/>
  <c r="K31" i="13"/>
  <c r="M31" i="13"/>
  <c r="O31" i="13"/>
  <c r="Q31" i="13"/>
  <c r="Q26" i="13" s="1"/>
  <c r="V31" i="13"/>
  <c r="G37" i="13"/>
  <c r="M37" i="13" s="1"/>
  <c r="I37" i="13"/>
  <c r="K37" i="13"/>
  <c r="O37" i="13"/>
  <c r="Q37" i="13"/>
  <c r="V37" i="13"/>
  <c r="G41" i="13"/>
  <c r="M41" i="13" s="1"/>
  <c r="I41" i="13"/>
  <c r="K41" i="13"/>
  <c r="O41" i="13"/>
  <c r="Q41" i="13"/>
  <c r="V41" i="13"/>
  <c r="K45" i="13"/>
  <c r="O45" i="13"/>
  <c r="Q45" i="13"/>
  <c r="G46" i="13"/>
  <c r="G45" i="13" s="1"/>
  <c r="I46" i="13"/>
  <c r="I45" i="13" s="1"/>
  <c r="K46" i="13"/>
  <c r="M46" i="13"/>
  <c r="M45" i="13" s="1"/>
  <c r="O46" i="13"/>
  <c r="Q46" i="13"/>
  <c r="V46" i="13"/>
  <c r="G50" i="13"/>
  <c r="I50" i="13"/>
  <c r="K50" i="13"/>
  <c r="M50" i="13"/>
  <c r="O50" i="13"/>
  <c r="Q50" i="13"/>
  <c r="V50" i="13"/>
  <c r="V45" i="13" s="1"/>
  <c r="K54" i="13"/>
  <c r="Q54" i="13"/>
  <c r="G55" i="13"/>
  <c r="M55" i="13" s="1"/>
  <c r="M54" i="13" s="1"/>
  <c r="I55" i="13"/>
  <c r="I54" i="13" s="1"/>
  <c r="K55" i="13"/>
  <c r="O55" i="13"/>
  <c r="O54" i="13" s="1"/>
  <c r="Q55" i="13"/>
  <c r="V55" i="13"/>
  <c r="V54" i="13" s="1"/>
  <c r="V57" i="13"/>
  <c r="G58" i="13"/>
  <c r="I58" i="13"/>
  <c r="I57" i="13" s="1"/>
  <c r="K58" i="13"/>
  <c r="K57" i="13" s="1"/>
  <c r="M58" i="13"/>
  <c r="O58" i="13"/>
  <c r="O57" i="13" s="1"/>
  <c r="Q58" i="13"/>
  <c r="V58" i="13"/>
  <c r="G62" i="13"/>
  <c r="I62" i="13"/>
  <c r="K62" i="13"/>
  <c r="M62" i="13"/>
  <c r="O62" i="13"/>
  <c r="Q62" i="13"/>
  <c r="V62" i="13"/>
  <c r="G65" i="13"/>
  <c r="I65" i="13"/>
  <c r="K65" i="13"/>
  <c r="M65" i="13"/>
  <c r="O65" i="13"/>
  <c r="Q65" i="13"/>
  <c r="V65" i="13"/>
  <c r="G68" i="13"/>
  <c r="I68" i="13"/>
  <c r="K68" i="13"/>
  <c r="M68" i="13"/>
  <c r="O68" i="13"/>
  <c r="Q68" i="13"/>
  <c r="V68" i="13"/>
  <c r="G72" i="13"/>
  <c r="G57" i="13" s="1"/>
  <c r="I72" i="13"/>
  <c r="K72" i="13"/>
  <c r="O72" i="13"/>
  <c r="Q72" i="13"/>
  <c r="V72" i="13"/>
  <c r="G75" i="13"/>
  <c r="M75" i="13" s="1"/>
  <c r="I75" i="13"/>
  <c r="K75" i="13"/>
  <c r="O75" i="13"/>
  <c r="Q75" i="13"/>
  <c r="Q57" i="13" s="1"/>
  <c r="V75" i="13"/>
  <c r="G79" i="13"/>
  <c r="M79" i="13" s="1"/>
  <c r="I79" i="13"/>
  <c r="K79" i="13"/>
  <c r="O79" i="13"/>
  <c r="Q79" i="13"/>
  <c r="V79" i="13"/>
  <c r="G83" i="13"/>
  <c r="I83" i="13"/>
  <c r="K83" i="13"/>
  <c r="M83" i="13"/>
  <c r="O83" i="13"/>
  <c r="Q83" i="13"/>
  <c r="V83" i="13"/>
  <c r="G86" i="13"/>
  <c r="K86" i="13"/>
  <c r="O86" i="13"/>
  <c r="V86" i="13"/>
  <c r="G87" i="13"/>
  <c r="M87" i="13" s="1"/>
  <c r="M86" i="13" s="1"/>
  <c r="I87" i="13"/>
  <c r="I86" i="13" s="1"/>
  <c r="K87" i="13"/>
  <c r="O87" i="13"/>
  <c r="Q87" i="13"/>
  <c r="Q86" i="13" s="1"/>
  <c r="V87" i="13"/>
  <c r="G91" i="13"/>
  <c r="I91" i="13"/>
  <c r="K91" i="13"/>
  <c r="M91" i="13"/>
  <c r="O91" i="13"/>
  <c r="Q91" i="13"/>
  <c r="Q90" i="13" s="1"/>
  <c r="V91" i="13"/>
  <c r="V90" i="13" s="1"/>
  <c r="G93" i="13"/>
  <c r="I93" i="13"/>
  <c r="K93" i="13"/>
  <c r="K90" i="13" s="1"/>
  <c r="M93" i="13"/>
  <c r="O93" i="13"/>
  <c r="O90" i="13" s="1"/>
  <c r="Q93" i="13"/>
  <c r="V93" i="13"/>
  <c r="G98" i="13"/>
  <c r="I98" i="13"/>
  <c r="K98" i="13"/>
  <c r="M98" i="13"/>
  <c r="O98" i="13"/>
  <c r="Q98" i="13"/>
  <c r="V98" i="13"/>
  <c r="G101" i="13"/>
  <c r="I101" i="13"/>
  <c r="K101" i="13"/>
  <c r="M101" i="13"/>
  <c r="O101" i="13"/>
  <c r="Q101" i="13"/>
  <c r="V101" i="13"/>
  <c r="G104" i="13"/>
  <c r="I104" i="13"/>
  <c r="K104" i="13"/>
  <c r="M104" i="13"/>
  <c r="O104" i="13"/>
  <c r="Q104" i="13"/>
  <c r="V104" i="13"/>
  <c r="G107" i="13"/>
  <c r="M107" i="13" s="1"/>
  <c r="I107" i="13"/>
  <c r="K107" i="13"/>
  <c r="O107" i="13"/>
  <c r="Q107" i="13"/>
  <c r="V107" i="13"/>
  <c r="G111" i="13"/>
  <c r="M111" i="13" s="1"/>
  <c r="I111" i="13"/>
  <c r="K111" i="13"/>
  <c r="O111" i="13"/>
  <c r="Q111" i="13"/>
  <c r="V111" i="13"/>
  <c r="G116" i="13"/>
  <c r="M116" i="13" s="1"/>
  <c r="I116" i="13"/>
  <c r="K116" i="13"/>
  <c r="O116" i="13"/>
  <c r="Q116" i="13"/>
  <c r="V116" i="13"/>
  <c r="G121" i="13"/>
  <c r="I121" i="13"/>
  <c r="K121" i="13"/>
  <c r="M121" i="13"/>
  <c r="O121" i="13"/>
  <c r="Q121" i="13"/>
  <c r="V121" i="13"/>
  <c r="G125" i="13"/>
  <c r="I125" i="13"/>
  <c r="K125" i="13"/>
  <c r="M125" i="13"/>
  <c r="O125" i="13"/>
  <c r="Q125" i="13"/>
  <c r="V125" i="13"/>
  <c r="G131" i="13"/>
  <c r="M131" i="13" s="1"/>
  <c r="I131" i="13"/>
  <c r="K131" i="13"/>
  <c r="O131" i="13"/>
  <c r="Q131" i="13"/>
  <c r="V131" i="13"/>
  <c r="G137" i="13"/>
  <c r="M137" i="13" s="1"/>
  <c r="I137" i="13"/>
  <c r="I90" i="13" s="1"/>
  <c r="K137" i="13"/>
  <c r="O137" i="13"/>
  <c r="Q137" i="13"/>
  <c r="V137" i="13"/>
  <c r="G141" i="13"/>
  <c r="I141" i="13"/>
  <c r="I140" i="13" s="1"/>
  <c r="K141" i="13"/>
  <c r="K140" i="13" s="1"/>
  <c r="M141" i="13"/>
  <c r="O141" i="13"/>
  <c r="O140" i="13" s="1"/>
  <c r="Q141" i="13"/>
  <c r="V141" i="13"/>
  <c r="G143" i="13"/>
  <c r="I143" i="13"/>
  <c r="K143" i="13"/>
  <c r="M143" i="13"/>
  <c r="O143" i="13"/>
  <c r="Q143" i="13"/>
  <c r="V143" i="13"/>
  <c r="G145" i="13"/>
  <c r="I145" i="13"/>
  <c r="K145" i="13"/>
  <c r="M145" i="13"/>
  <c r="O145" i="13"/>
  <c r="Q145" i="13"/>
  <c r="V145" i="13"/>
  <c r="G147" i="13"/>
  <c r="I147" i="13"/>
  <c r="K147" i="13"/>
  <c r="M147" i="13"/>
  <c r="O147" i="13"/>
  <c r="Q147" i="13"/>
  <c r="V147" i="13"/>
  <c r="G149" i="13"/>
  <c r="G140" i="13" s="1"/>
  <c r="I149" i="13"/>
  <c r="K149" i="13"/>
  <c r="O149" i="13"/>
  <c r="Q149" i="13"/>
  <c r="V149" i="13"/>
  <c r="G151" i="13"/>
  <c r="M151" i="13" s="1"/>
  <c r="I151" i="13"/>
  <c r="K151" i="13"/>
  <c r="O151" i="13"/>
  <c r="Q151" i="13"/>
  <c r="Q140" i="13" s="1"/>
  <c r="V151" i="13"/>
  <c r="G153" i="13"/>
  <c r="M153" i="13" s="1"/>
  <c r="I153" i="13"/>
  <c r="K153" i="13"/>
  <c r="O153" i="13"/>
  <c r="Q153" i="13"/>
  <c r="V153" i="13"/>
  <c r="G155" i="13"/>
  <c r="I155" i="13"/>
  <c r="K155" i="13"/>
  <c r="M155" i="13"/>
  <c r="O155" i="13"/>
  <c r="Q155" i="13"/>
  <c r="V155" i="13"/>
  <c r="G157" i="13"/>
  <c r="I157" i="13"/>
  <c r="K157" i="13"/>
  <c r="M157" i="13"/>
  <c r="O157" i="13"/>
  <c r="Q157" i="13"/>
  <c r="V157" i="13"/>
  <c r="G161" i="13"/>
  <c r="M161" i="13" s="1"/>
  <c r="I161" i="13"/>
  <c r="K161" i="13"/>
  <c r="O161" i="13"/>
  <c r="Q161" i="13"/>
  <c r="V161" i="13"/>
  <c r="G167" i="13"/>
  <c r="M167" i="13" s="1"/>
  <c r="I167" i="13"/>
  <c r="K167" i="13"/>
  <c r="O167" i="13"/>
  <c r="Q167" i="13"/>
  <c r="V167" i="13"/>
  <c r="G172" i="13"/>
  <c r="I172" i="13"/>
  <c r="K172" i="13"/>
  <c r="M172" i="13"/>
  <c r="O172" i="13"/>
  <c r="Q172" i="13"/>
  <c r="V172" i="13"/>
  <c r="V140" i="13" s="1"/>
  <c r="G175" i="13"/>
  <c r="I175" i="13"/>
  <c r="K175" i="13"/>
  <c r="M175" i="13"/>
  <c r="O175" i="13"/>
  <c r="Q175" i="13"/>
  <c r="V175" i="13"/>
  <c r="G178" i="13"/>
  <c r="I178" i="13"/>
  <c r="K178" i="13"/>
  <c r="M178" i="13"/>
  <c r="O178" i="13"/>
  <c r="Q178" i="13"/>
  <c r="V178" i="13"/>
  <c r="G181" i="13"/>
  <c r="I181" i="13"/>
  <c r="K181" i="13"/>
  <c r="M181" i="13"/>
  <c r="O181" i="13"/>
  <c r="Q181" i="13"/>
  <c r="V181" i="13"/>
  <c r="G183" i="13"/>
  <c r="I183" i="13"/>
  <c r="K183" i="13"/>
  <c r="M183" i="13"/>
  <c r="O183" i="13"/>
  <c r="Q183" i="13"/>
  <c r="V183" i="13"/>
  <c r="G186" i="13"/>
  <c r="M186" i="13" s="1"/>
  <c r="I186" i="13"/>
  <c r="K186" i="13"/>
  <c r="O186" i="13"/>
  <c r="Q186" i="13"/>
  <c r="V186" i="13"/>
  <c r="G188" i="13"/>
  <c r="M188" i="13" s="1"/>
  <c r="I188" i="13"/>
  <c r="K188" i="13"/>
  <c r="O188" i="13"/>
  <c r="Q188" i="13"/>
  <c r="V188" i="13"/>
  <c r="G191" i="13"/>
  <c r="I191" i="13"/>
  <c r="K191" i="13"/>
  <c r="M191" i="13"/>
  <c r="O191" i="13"/>
  <c r="Q191" i="13"/>
  <c r="V191" i="13"/>
  <c r="G197" i="13"/>
  <c r="I197" i="13"/>
  <c r="K197" i="13"/>
  <c r="M197" i="13"/>
  <c r="O197" i="13"/>
  <c r="Q197" i="13"/>
  <c r="V197" i="13"/>
  <c r="G203" i="13"/>
  <c r="I203" i="13"/>
  <c r="K203" i="13"/>
  <c r="M203" i="13"/>
  <c r="O203" i="13"/>
  <c r="Q203" i="13"/>
  <c r="V203" i="13"/>
  <c r="G209" i="13"/>
  <c r="M209" i="13" s="1"/>
  <c r="I209" i="13"/>
  <c r="K209" i="13"/>
  <c r="O209" i="13"/>
  <c r="Q209" i="13"/>
  <c r="V209" i="13"/>
  <c r="G215" i="13"/>
  <c r="M215" i="13" s="1"/>
  <c r="I215" i="13"/>
  <c r="K215" i="13"/>
  <c r="O215" i="13"/>
  <c r="Q215" i="13"/>
  <c r="V215" i="13"/>
  <c r="G222" i="13"/>
  <c r="I222" i="13"/>
  <c r="K222" i="13"/>
  <c r="M222" i="13"/>
  <c r="O222" i="13"/>
  <c r="Q222" i="13"/>
  <c r="V222" i="13"/>
  <c r="G225" i="13"/>
  <c r="I225" i="13"/>
  <c r="K225" i="13"/>
  <c r="M225" i="13"/>
  <c r="O225" i="13"/>
  <c r="Q225" i="13"/>
  <c r="V225" i="13"/>
  <c r="G228" i="13"/>
  <c r="I228" i="13"/>
  <c r="K228" i="13"/>
  <c r="M228" i="13"/>
  <c r="O228" i="13"/>
  <c r="Q228" i="13"/>
  <c r="V228" i="13"/>
  <c r="G234" i="13"/>
  <c r="I234" i="13"/>
  <c r="K234" i="13"/>
  <c r="M234" i="13"/>
  <c r="O234" i="13"/>
  <c r="Q234" i="13"/>
  <c r="V234" i="13"/>
  <c r="G241" i="13"/>
  <c r="I241" i="13"/>
  <c r="K241" i="13"/>
  <c r="M241" i="13"/>
  <c r="O241" i="13"/>
  <c r="Q241" i="13"/>
  <c r="V241" i="13"/>
  <c r="G245" i="13"/>
  <c r="M245" i="13" s="1"/>
  <c r="I245" i="13"/>
  <c r="K245" i="13"/>
  <c r="O245" i="13"/>
  <c r="Q245" i="13"/>
  <c r="V245" i="13"/>
  <c r="G247" i="13"/>
  <c r="M247" i="13" s="1"/>
  <c r="I247" i="13"/>
  <c r="K247" i="13"/>
  <c r="O247" i="13"/>
  <c r="Q247" i="13"/>
  <c r="V247" i="13"/>
  <c r="G249" i="13"/>
  <c r="I249" i="13"/>
  <c r="K249" i="13"/>
  <c r="M249" i="13"/>
  <c r="O249" i="13"/>
  <c r="Q249" i="13"/>
  <c r="V249" i="13"/>
  <c r="G253" i="13"/>
  <c r="I253" i="13"/>
  <c r="K253" i="13"/>
  <c r="M253" i="13"/>
  <c r="O253" i="13"/>
  <c r="Q253" i="13"/>
  <c r="V253" i="13"/>
  <c r="G256" i="13"/>
  <c r="I256" i="13"/>
  <c r="K256" i="13"/>
  <c r="M256" i="13"/>
  <c r="O256" i="13"/>
  <c r="Q256" i="13"/>
  <c r="V256" i="13"/>
  <c r="G259" i="13"/>
  <c r="M259" i="13" s="1"/>
  <c r="I259" i="13"/>
  <c r="K259" i="13"/>
  <c r="O259" i="13"/>
  <c r="Q259" i="13"/>
  <c r="V259" i="13"/>
  <c r="G261" i="13"/>
  <c r="M261" i="13" s="1"/>
  <c r="I261" i="13"/>
  <c r="K261" i="13"/>
  <c r="O261" i="13"/>
  <c r="Q261" i="13"/>
  <c r="V261" i="13"/>
  <c r="G263" i="13"/>
  <c r="I263" i="13"/>
  <c r="K263" i="13"/>
  <c r="M263" i="13"/>
  <c r="O263" i="13"/>
  <c r="Q263" i="13"/>
  <c r="V263" i="13"/>
  <c r="G266" i="13"/>
  <c r="I266" i="13"/>
  <c r="K266" i="13"/>
  <c r="M266" i="13"/>
  <c r="O266" i="13"/>
  <c r="Q266" i="13"/>
  <c r="V266" i="13"/>
  <c r="G272" i="13"/>
  <c r="I272" i="13"/>
  <c r="K272" i="13"/>
  <c r="M272" i="13"/>
  <c r="O272" i="13"/>
  <c r="Q272" i="13"/>
  <c r="V272" i="13"/>
  <c r="G276" i="13"/>
  <c r="I276" i="13"/>
  <c r="I275" i="13" s="1"/>
  <c r="K276" i="13"/>
  <c r="K275" i="13" s="1"/>
  <c r="M276" i="13"/>
  <c r="O276" i="13"/>
  <c r="O275" i="13" s="1"/>
  <c r="Q276" i="13"/>
  <c r="Q275" i="13" s="1"/>
  <c r="V276" i="13"/>
  <c r="G278" i="13"/>
  <c r="M278" i="13" s="1"/>
  <c r="I278" i="13"/>
  <c r="K278" i="13"/>
  <c r="O278" i="13"/>
  <c r="Q278" i="13"/>
  <c r="V278" i="13"/>
  <c r="G280" i="13"/>
  <c r="M280" i="13" s="1"/>
  <c r="I280" i="13"/>
  <c r="K280" i="13"/>
  <c r="O280" i="13"/>
  <c r="Q280" i="13"/>
  <c r="V280" i="13"/>
  <c r="G283" i="13"/>
  <c r="M283" i="13" s="1"/>
  <c r="I283" i="13"/>
  <c r="K283" i="13"/>
  <c r="O283" i="13"/>
  <c r="Q283" i="13"/>
  <c r="V283" i="13"/>
  <c r="G286" i="13"/>
  <c r="I286" i="13"/>
  <c r="K286" i="13"/>
  <c r="M286" i="13"/>
  <c r="O286" i="13"/>
  <c r="Q286" i="13"/>
  <c r="V286" i="13"/>
  <c r="G289" i="13"/>
  <c r="I289" i="13"/>
  <c r="K289" i="13"/>
  <c r="M289" i="13"/>
  <c r="O289" i="13"/>
  <c r="Q289" i="13"/>
  <c r="V289" i="13"/>
  <c r="G292" i="13"/>
  <c r="M292" i="13" s="1"/>
  <c r="I292" i="13"/>
  <c r="K292" i="13"/>
  <c r="O292" i="13"/>
  <c r="Q292" i="13"/>
  <c r="V292" i="13"/>
  <c r="G296" i="13"/>
  <c r="M296" i="13" s="1"/>
  <c r="I296" i="13"/>
  <c r="K296" i="13"/>
  <c r="O296" i="13"/>
  <c r="Q296" i="13"/>
  <c r="V296" i="13"/>
  <c r="G300" i="13"/>
  <c r="I300" i="13"/>
  <c r="K300" i="13"/>
  <c r="M300" i="13"/>
  <c r="O300" i="13"/>
  <c r="Q300" i="13"/>
  <c r="V300" i="13"/>
  <c r="V275" i="13" s="1"/>
  <c r="G304" i="13"/>
  <c r="I304" i="13"/>
  <c r="K304" i="13"/>
  <c r="M304" i="13"/>
  <c r="O304" i="13"/>
  <c r="Q304" i="13"/>
  <c r="V304" i="13"/>
  <c r="G307" i="13"/>
  <c r="I307" i="13"/>
  <c r="K307" i="13"/>
  <c r="M307" i="13"/>
  <c r="O307" i="13"/>
  <c r="Q307" i="13"/>
  <c r="V307" i="13"/>
  <c r="G310" i="13"/>
  <c r="I310" i="13"/>
  <c r="K310" i="13"/>
  <c r="M310" i="13"/>
  <c r="O310" i="13"/>
  <c r="Q310" i="13"/>
  <c r="V310" i="13"/>
  <c r="G314" i="13"/>
  <c r="I314" i="13"/>
  <c r="K314" i="13"/>
  <c r="M314" i="13"/>
  <c r="O314" i="13"/>
  <c r="Q314" i="13"/>
  <c r="V314" i="13"/>
  <c r="G318" i="13"/>
  <c r="M318" i="13" s="1"/>
  <c r="I318" i="13"/>
  <c r="K318" i="13"/>
  <c r="O318" i="13"/>
  <c r="Q318" i="13"/>
  <c r="V318" i="13"/>
  <c r="G321" i="13"/>
  <c r="M321" i="13" s="1"/>
  <c r="I321" i="13"/>
  <c r="K321" i="13"/>
  <c r="O321" i="13"/>
  <c r="Q321" i="13"/>
  <c r="V321" i="13"/>
  <c r="G325" i="13"/>
  <c r="M325" i="13" s="1"/>
  <c r="I325" i="13"/>
  <c r="K325" i="13"/>
  <c r="O325" i="13"/>
  <c r="Q325" i="13"/>
  <c r="V325" i="13"/>
  <c r="G329" i="13"/>
  <c r="I329" i="13"/>
  <c r="K329" i="13"/>
  <c r="M329" i="13"/>
  <c r="O329" i="13"/>
  <c r="Q329" i="13"/>
  <c r="V329" i="13"/>
  <c r="G333" i="13"/>
  <c r="I333" i="13"/>
  <c r="K333" i="13"/>
  <c r="M333" i="13"/>
  <c r="O333" i="13"/>
  <c r="Q333" i="13"/>
  <c r="V333" i="13"/>
  <c r="G337" i="13"/>
  <c r="M337" i="13" s="1"/>
  <c r="I337" i="13"/>
  <c r="K337" i="13"/>
  <c r="O337" i="13"/>
  <c r="Q337" i="13"/>
  <c r="V337" i="13"/>
  <c r="G341" i="13"/>
  <c r="M341" i="13" s="1"/>
  <c r="I341" i="13"/>
  <c r="K341" i="13"/>
  <c r="O341" i="13"/>
  <c r="Q341" i="13"/>
  <c r="V341" i="13"/>
  <c r="G345" i="13"/>
  <c r="I345" i="13"/>
  <c r="K345" i="13"/>
  <c r="M345" i="13"/>
  <c r="O345" i="13"/>
  <c r="Q345" i="13"/>
  <c r="V345" i="13"/>
  <c r="G349" i="13"/>
  <c r="I349" i="13"/>
  <c r="K349" i="13"/>
  <c r="M349" i="13"/>
  <c r="O349" i="13"/>
  <c r="Q349" i="13"/>
  <c r="V349" i="13"/>
  <c r="G353" i="13"/>
  <c r="I353" i="13"/>
  <c r="K353" i="13"/>
  <c r="M353" i="13"/>
  <c r="O353" i="13"/>
  <c r="Q353" i="13"/>
  <c r="V353" i="13"/>
  <c r="G357" i="13"/>
  <c r="I357" i="13"/>
  <c r="K357" i="13"/>
  <c r="M357" i="13"/>
  <c r="O357" i="13"/>
  <c r="Q357" i="13"/>
  <c r="V357" i="13"/>
  <c r="G361" i="13"/>
  <c r="I361" i="13"/>
  <c r="K361" i="13"/>
  <c r="M361" i="13"/>
  <c r="O361" i="13"/>
  <c r="Q361" i="13"/>
  <c r="V361" i="13"/>
  <c r="G365" i="13"/>
  <c r="M365" i="13" s="1"/>
  <c r="I365" i="13"/>
  <c r="K365" i="13"/>
  <c r="O365" i="13"/>
  <c r="Q365" i="13"/>
  <c r="V365" i="13"/>
  <c r="G369" i="13"/>
  <c r="M369" i="13" s="1"/>
  <c r="I369" i="13"/>
  <c r="K369" i="13"/>
  <c r="O369" i="13"/>
  <c r="Q369" i="13"/>
  <c r="V369" i="13"/>
  <c r="Q372" i="13"/>
  <c r="G373" i="13"/>
  <c r="I373" i="13"/>
  <c r="I372" i="13" s="1"/>
  <c r="K373" i="13"/>
  <c r="M373" i="13"/>
  <c r="M372" i="13" s="1"/>
  <c r="O373" i="13"/>
  <c r="O372" i="13" s="1"/>
  <c r="Q373" i="13"/>
  <c r="V373" i="13"/>
  <c r="G379" i="13"/>
  <c r="G372" i="13" s="1"/>
  <c r="I379" i="13"/>
  <c r="K379" i="13"/>
  <c r="M379" i="13"/>
  <c r="O379" i="13"/>
  <c r="Q379" i="13"/>
  <c r="V379" i="13"/>
  <c r="V372" i="13" s="1"/>
  <c r="G382" i="13"/>
  <c r="M382" i="13" s="1"/>
  <c r="I382" i="13"/>
  <c r="K382" i="13"/>
  <c r="K372" i="13" s="1"/>
  <c r="O382" i="13"/>
  <c r="Q382" i="13"/>
  <c r="V382" i="13"/>
  <c r="G385" i="13"/>
  <c r="M385" i="13" s="1"/>
  <c r="I385" i="13"/>
  <c r="K385" i="13"/>
  <c r="O385" i="13"/>
  <c r="Q385" i="13"/>
  <c r="V385" i="13"/>
  <c r="G388" i="13"/>
  <c r="I388" i="13"/>
  <c r="K388" i="13"/>
  <c r="M388" i="13"/>
  <c r="O388" i="13"/>
  <c r="Q388" i="13"/>
  <c r="V388" i="13"/>
  <c r="G391" i="13"/>
  <c r="I391" i="13"/>
  <c r="K391" i="13"/>
  <c r="M391" i="13"/>
  <c r="O391" i="13"/>
  <c r="Q391" i="13"/>
  <c r="V391" i="13"/>
  <c r="G394" i="13"/>
  <c r="I394" i="13"/>
  <c r="K394" i="13"/>
  <c r="M394" i="13"/>
  <c r="O394" i="13"/>
  <c r="Q394" i="13"/>
  <c r="V394" i="13"/>
  <c r="G396" i="13"/>
  <c r="I396" i="13"/>
  <c r="K396" i="13"/>
  <c r="M396" i="13"/>
  <c r="O396" i="13"/>
  <c r="Q396" i="13"/>
  <c r="V396" i="13"/>
  <c r="K399" i="13"/>
  <c r="G400" i="13"/>
  <c r="M400" i="13" s="1"/>
  <c r="M399" i="13" s="1"/>
  <c r="I400" i="13"/>
  <c r="I399" i="13" s="1"/>
  <c r="K400" i="13"/>
  <c r="O400" i="13"/>
  <c r="O399" i="13" s="1"/>
  <c r="Q400" i="13"/>
  <c r="V400" i="13"/>
  <c r="V399" i="13" s="1"/>
  <c r="G403" i="13"/>
  <c r="M403" i="13" s="1"/>
  <c r="I403" i="13"/>
  <c r="K403" i="13"/>
  <c r="O403" i="13"/>
  <c r="Q403" i="13"/>
  <c r="Q399" i="13" s="1"/>
  <c r="V403" i="13"/>
  <c r="G406" i="13"/>
  <c r="I406" i="13"/>
  <c r="K406" i="13"/>
  <c r="M406" i="13"/>
  <c r="O406" i="13"/>
  <c r="Q406" i="13"/>
  <c r="V406" i="13"/>
  <c r="G408" i="13"/>
  <c r="I408" i="13"/>
  <c r="K408" i="13"/>
  <c r="M408" i="13"/>
  <c r="O408" i="13"/>
  <c r="Q408" i="13"/>
  <c r="V408" i="13"/>
  <c r="G412" i="13"/>
  <c r="I412" i="13"/>
  <c r="K412" i="13"/>
  <c r="M412" i="13"/>
  <c r="O412" i="13"/>
  <c r="Q412" i="13"/>
  <c r="V412" i="13"/>
  <c r="G416" i="13"/>
  <c r="M416" i="13" s="1"/>
  <c r="I416" i="13"/>
  <c r="K416" i="13"/>
  <c r="O416" i="13"/>
  <c r="Q416" i="13"/>
  <c r="V416" i="13"/>
  <c r="I419" i="13"/>
  <c r="G420" i="13"/>
  <c r="M420" i="13" s="1"/>
  <c r="M419" i="13" s="1"/>
  <c r="I420" i="13"/>
  <c r="K420" i="13"/>
  <c r="O420" i="13"/>
  <c r="Q420" i="13"/>
  <c r="Q419" i="13" s="1"/>
  <c r="V420" i="13"/>
  <c r="V419" i="13" s="1"/>
  <c r="G423" i="13"/>
  <c r="I423" i="13"/>
  <c r="K423" i="13"/>
  <c r="K419" i="13" s="1"/>
  <c r="M423" i="13"/>
  <c r="O423" i="13"/>
  <c r="O419" i="13" s="1"/>
  <c r="Q423" i="13"/>
  <c r="V423" i="13"/>
  <c r="G426" i="13"/>
  <c r="I426" i="13"/>
  <c r="K426" i="13"/>
  <c r="M426" i="13"/>
  <c r="O426" i="13"/>
  <c r="Q426" i="13"/>
  <c r="V426" i="13"/>
  <c r="G429" i="13"/>
  <c r="I429" i="13"/>
  <c r="K429" i="13"/>
  <c r="M429" i="13"/>
  <c r="O429" i="13"/>
  <c r="Q429" i="13"/>
  <c r="V429" i="13"/>
  <c r="G432" i="13"/>
  <c r="M432" i="13" s="1"/>
  <c r="I432" i="13"/>
  <c r="K432" i="13"/>
  <c r="O432" i="13"/>
  <c r="Q432" i="13"/>
  <c r="V432" i="13"/>
  <c r="I434" i="13"/>
  <c r="O434" i="13"/>
  <c r="G435" i="13"/>
  <c r="G434" i="13" s="1"/>
  <c r="I435" i="13"/>
  <c r="K435" i="13"/>
  <c r="O435" i="13"/>
  <c r="Q435" i="13"/>
  <c r="Q434" i="13" s="1"/>
  <c r="V435" i="13"/>
  <c r="V434" i="13" s="1"/>
  <c r="G443" i="13"/>
  <c r="I443" i="13"/>
  <c r="K443" i="13"/>
  <c r="K434" i="13" s="1"/>
  <c r="M443" i="13"/>
  <c r="O443" i="13"/>
  <c r="Q443" i="13"/>
  <c r="V443" i="13"/>
  <c r="G446" i="13"/>
  <c r="I446" i="13"/>
  <c r="K446" i="13"/>
  <c r="M446" i="13"/>
  <c r="O446" i="13"/>
  <c r="Q446" i="13"/>
  <c r="V446" i="13"/>
  <c r="G449" i="13"/>
  <c r="I449" i="13"/>
  <c r="K449" i="13"/>
  <c r="M449" i="13"/>
  <c r="O449" i="13"/>
  <c r="Q449" i="13"/>
  <c r="V449" i="13"/>
  <c r="G452" i="13"/>
  <c r="M452" i="13" s="1"/>
  <c r="I452" i="13"/>
  <c r="K452" i="13"/>
  <c r="O452" i="13"/>
  <c r="Q452" i="13"/>
  <c r="V452" i="13"/>
  <c r="I455" i="13"/>
  <c r="G456" i="13"/>
  <c r="G455" i="13" s="1"/>
  <c r="I456" i="13"/>
  <c r="K456" i="13"/>
  <c r="M456" i="13"/>
  <c r="M455" i="13" s="1"/>
  <c r="O456" i="13"/>
  <c r="Q456" i="13"/>
  <c r="Q455" i="13" s="1"/>
  <c r="V456" i="13"/>
  <c r="V455" i="13" s="1"/>
  <c r="G476" i="13"/>
  <c r="I476" i="13"/>
  <c r="K476" i="13"/>
  <c r="K455" i="13" s="1"/>
  <c r="M476" i="13"/>
  <c r="O476" i="13"/>
  <c r="O455" i="13" s="1"/>
  <c r="Q476" i="13"/>
  <c r="V476" i="13"/>
  <c r="G479" i="13"/>
  <c r="I479" i="13"/>
  <c r="K479" i="13"/>
  <c r="M479" i="13"/>
  <c r="O479" i="13"/>
  <c r="Q479" i="13"/>
  <c r="V479" i="13"/>
  <c r="G482" i="13"/>
  <c r="I482" i="13"/>
  <c r="K482" i="13"/>
  <c r="M482" i="13"/>
  <c r="O482" i="13"/>
  <c r="Q482" i="13"/>
  <c r="V482" i="13"/>
  <c r="G485" i="13"/>
  <c r="M485" i="13" s="1"/>
  <c r="I485" i="13"/>
  <c r="K485" i="13"/>
  <c r="O485" i="13"/>
  <c r="Q485" i="13"/>
  <c r="V485" i="13"/>
  <c r="G488" i="13"/>
  <c r="M488" i="13" s="1"/>
  <c r="I488" i="13"/>
  <c r="K488" i="13"/>
  <c r="O488" i="13"/>
  <c r="Q488" i="13"/>
  <c r="V488" i="13"/>
  <c r="G497" i="13"/>
  <c r="M497" i="13" s="1"/>
  <c r="I497" i="13"/>
  <c r="K497" i="13"/>
  <c r="O497" i="13"/>
  <c r="Q497" i="13"/>
  <c r="V497" i="13"/>
  <c r="G500" i="13"/>
  <c r="I500" i="13"/>
  <c r="K500" i="13"/>
  <c r="M500" i="13"/>
  <c r="O500" i="13"/>
  <c r="Q500" i="13"/>
  <c r="V500" i="13"/>
  <c r="O503" i="13"/>
  <c r="G504" i="13"/>
  <c r="G503" i="13" s="1"/>
  <c r="I504" i="13"/>
  <c r="K504" i="13"/>
  <c r="K503" i="13" s="1"/>
  <c r="M504" i="13"/>
  <c r="M503" i="13" s="1"/>
  <c r="O504" i="13"/>
  <c r="Q504" i="13"/>
  <c r="Q503" i="13" s="1"/>
  <c r="V504" i="13"/>
  <c r="V503" i="13" s="1"/>
  <c r="G506" i="13"/>
  <c r="M506" i="13" s="1"/>
  <c r="I506" i="13"/>
  <c r="I503" i="13" s="1"/>
  <c r="K506" i="13"/>
  <c r="O506" i="13"/>
  <c r="Q506" i="13"/>
  <c r="V506" i="13"/>
  <c r="G508" i="13"/>
  <c r="M508" i="13" s="1"/>
  <c r="I508" i="13"/>
  <c r="K508" i="13"/>
  <c r="O508" i="13"/>
  <c r="Q508" i="13"/>
  <c r="V508" i="13"/>
  <c r="AE511" i="13"/>
  <c r="G29" i="12"/>
  <c r="G8" i="12"/>
  <c r="I8" i="12"/>
  <c r="G9" i="12"/>
  <c r="AF29" i="12" s="1"/>
  <c r="I9" i="12"/>
  <c r="K9" i="12"/>
  <c r="K8" i="12" s="1"/>
  <c r="M9" i="12"/>
  <c r="M8" i="12" s="1"/>
  <c r="O9" i="12"/>
  <c r="O8" i="12" s="1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5" i="12"/>
  <c r="I15" i="12"/>
  <c r="K15" i="12"/>
  <c r="M15" i="12"/>
  <c r="O15" i="12"/>
  <c r="Q15" i="12"/>
  <c r="V15" i="12"/>
  <c r="G17" i="12"/>
  <c r="I17" i="12"/>
  <c r="K17" i="12"/>
  <c r="G18" i="12"/>
  <c r="I18" i="12"/>
  <c r="K18" i="12"/>
  <c r="M18" i="12"/>
  <c r="M17" i="12" s="1"/>
  <c r="O18" i="12"/>
  <c r="O17" i="12" s="1"/>
  <c r="Q18" i="12"/>
  <c r="Q17" i="12" s="1"/>
  <c r="V18" i="12"/>
  <c r="V17" i="12" s="1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4" i="12"/>
  <c r="I24" i="12"/>
  <c r="K24" i="12"/>
  <c r="M24" i="12"/>
  <c r="O24" i="12"/>
  <c r="Q24" i="12"/>
  <c r="V24" i="12"/>
  <c r="G26" i="12"/>
  <c r="I26" i="12"/>
  <c r="K26" i="12"/>
  <c r="M26" i="12"/>
  <c r="O26" i="12"/>
  <c r="Q26" i="12"/>
  <c r="V26" i="12"/>
  <c r="AE29" i="12"/>
  <c r="I20" i="1"/>
  <c r="I19" i="1"/>
  <c r="I18" i="1"/>
  <c r="F44" i="1"/>
  <c r="H40" i="1"/>
  <c r="I17" i="1" l="1"/>
  <c r="I16" i="1"/>
  <c r="I72" i="1"/>
  <c r="G26" i="1"/>
  <c r="A26" i="1"/>
  <c r="G28" i="1"/>
  <c r="H39" i="1"/>
  <c r="H44" i="1" s="1"/>
  <c r="G23" i="1"/>
  <c r="M26" i="13"/>
  <c r="M8" i="13"/>
  <c r="M275" i="13"/>
  <c r="M90" i="13"/>
  <c r="G54" i="13"/>
  <c r="M435" i="13"/>
  <c r="M434" i="13" s="1"/>
  <c r="G275" i="13"/>
  <c r="G90" i="13"/>
  <c r="G419" i="13"/>
  <c r="G399" i="13"/>
  <c r="M149" i="13"/>
  <c r="M140" i="13" s="1"/>
  <c r="M72" i="13"/>
  <c r="M57" i="13" s="1"/>
  <c r="I39" i="1"/>
  <c r="I44" i="1" s="1"/>
  <c r="J28" i="1"/>
  <c r="J26" i="1"/>
  <c r="G38" i="1"/>
  <c r="F38" i="1"/>
  <c r="J23" i="1"/>
  <c r="J24" i="1"/>
  <c r="J25" i="1"/>
  <c r="J27" i="1"/>
  <c r="E24" i="1"/>
  <c r="E26" i="1"/>
  <c r="I21" i="1" l="1"/>
  <c r="J67" i="1"/>
  <c r="J61" i="1"/>
  <c r="J55" i="1"/>
  <c r="J66" i="1"/>
  <c r="J60" i="1"/>
  <c r="J69" i="1"/>
  <c r="J71" i="1"/>
  <c r="J65" i="1"/>
  <c r="J59" i="1"/>
  <c r="J63" i="1"/>
  <c r="J56" i="1"/>
  <c r="J70" i="1"/>
  <c r="J64" i="1"/>
  <c r="J58" i="1"/>
  <c r="J68" i="1"/>
  <c r="J57" i="1"/>
  <c r="J62" i="1"/>
  <c r="A23" i="1"/>
  <c r="J42" i="1"/>
  <c r="J39" i="1"/>
  <c r="J44" i="1" s="1"/>
  <c r="J43" i="1"/>
  <c r="J41" i="1"/>
  <c r="J72" i="1" l="1"/>
  <c r="G24" i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Martin Běťák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Martin Běťák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<sst xmlns="http://schemas.openxmlformats.org/spreadsheetml/2006/main" count="1988" uniqueCount="601">
  <si>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</si>
  <si>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</si>
  <si>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</si>
  <si>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</si>
  <si>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</si>
  <si>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</si>
  <si>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</si>
  <si>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</si>
  <si>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</si>
  <si>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</si>
  <si>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</si>
  <si>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</si>
  <si>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</si>
  <si>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</si>
  <si>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</si>
  <si>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</si>
  <si>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</si>
  <si>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</si>
  <si>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</si>
  <si>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</si>
  <si>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</si>
  <si>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</si>
  <si>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</si>
  <si>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</si>
  <si>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</si>
  <si>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</si>
  <si>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</si>
  <si>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</si>
  <si>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</si>
  <si>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</si>
  <si>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</si>
  <si>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</si>
  <si>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</si>
  <si>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</si>
  <si>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</si>
  <si>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</si>
  <si>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</si>
  <si>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</si>
  <si>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</si>
  <si>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</si>
  <si>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</si>
  <si>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</si>
  <si>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</si>
  <si>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0117</t>
  </si>
  <si>
    <t>PassiveArchitecture s.r.o.</t>
  </si>
  <si>
    <t>Naardenská 141</t>
  </si>
  <si>
    <t>Uherský Brod</t>
  </si>
  <si>
    <t>68801</t>
  </si>
  <si>
    <t>04533127</t>
  </si>
  <si>
    <t>CZ04533127</t>
  </si>
  <si>
    <t>Stavba</t>
  </si>
  <si>
    <t>Stavební objekt</t>
  </si>
  <si>
    <t>1</t>
  </si>
  <si>
    <t>Vnitřní rozvody</t>
  </si>
  <si>
    <t>0</t>
  </si>
  <si>
    <t>VRN</t>
  </si>
  <si>
    <t>Páteřní rozvody</t>
  </si>
  <si>
    <t>Celkem za stavbu</t>
  </si>
  <si>
    <t>CZK</t>
  </si>
  <si>
    <t>#POPS</t>
  </si>
  <si>
    <t>Popis stavby: 0117 - Základní škola Pod Vinohrady</t>
  </si>
  <si>
    <t>#POPO</t>
  </si>
  <si>
    <t>Popis objektu: 1 - Vnitřní rozvody</t>
  </si>
  <si>
    <t>#POPR</t>
  </si>
  <si>
    <t>Popis rozpočtu: 0 - VRN</t>
  </si>
  <si>
    <t>Popis rozpočtu: 1 - Páteřní rozvody</t>
  </si>
  <si>
    <t>Rekapitulace dílů</t>
  </si>
  <si>
    <t>Typ dílu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</si>
  <si>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</si>
  <si>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</si>
  <si>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</si>
  <si>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</si>
  <si>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</si>
  <si>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</si>
  <si>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</si>
  <si>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</si>
  <si>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94</t>
  </si>
  <si>
    <t>Lešení a stavební výtahy</t>
  </si>
  <si>
    <t>96</t>
  </si>
  <si>
    <t>Bourání konstrukcí</t>
  </si>
  <si>
    <t>99</t>
  </si>
  <si>
    <t>Staveništní přesun hmot</t>
  </si>
  <si>
    <t>713</t>
  </si>
  <si>
    <t>Izolace tepelné</t>
  </si>
  <si>
    <t>722</t>
  </si>
  <si>
    <t>Vnitřní vodovod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</si>
  <si>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</si>
  <si>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</si>
  <si>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</si>
  <si>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</si>
  <si>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</si>
  <si>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</si>
  <si>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</si>
  <si>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</si>
  <si>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</si>
  <si>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</si>
  <si>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</si>
  <si>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</si>
  <si>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</si>
  <si>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</si>
  <si>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</si>
  <si>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</si>
  <si>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</si>
  <si>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</si>
  <si>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</si>
  <si>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</si>
  <si>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</si>
  <si>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</si>
  <si>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</si>
  <si>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</si>
  <si>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</si>
  <si>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</si>
  <si>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</si>
  <si>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</si>
  <si>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</si>
  <si>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</si>
  <si>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</si>
  <si>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</si>
  <si>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</si>
  <si>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</si>
  <si>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</si>
  <si>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</si>
  <si>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</si>
  <si>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</si>
  <si>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</si>
  <si>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</si>
  <si>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</si>
  <si>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</si>
  <si>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</si>
  <si>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005121010R</t>
  </si>
  <si>
    <t>Vybudování zařízení staveniště, + zábory veřejných ploch</t>
  </si>
  <si>
    <t>Soubor</t>
  </si>
  <si>
    <t>Vlastní</t>
  </si>
  <si>
    <t>Indiv</t>
  </si>
  <si>
    <t>POL99_8</t>
  </si>
  <si>
    <t>SPU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</si>
  <si>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</si>
  <si>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</si>
  <si>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</si>
  <si>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</si>
  <si>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</si>
  <si>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</si>
  <si>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005211010R</t>
  </si>
  <si>
    <t>Předání a převzetí staveniště</t>
  </si>
  <si>
    <t>005211080R</t>
  </si>
  <si>
    <t xml:space="preserve">Bezpečnostní a hygienická opatření na staveništi </t>
  </si>
  <si>
    <t>005231010R</t>
  </si>
  <si>
    <t>Uzemnění vnitřního vodovodu</t>
  </si>
  <si>
    <t>005231020R</t>
  </si>
  <si>
    <t>Individuální a komplexní vyzkoušení</t>
  </si>
  <si>
    <t>005241010R</t>
  </si>
  <si>
    <t xml:space="preserve">Dokumentace skutečného provedení </t>
  </si>
  <si>
    <t>SUM</t>
  </si>
  <si>
    <t>END</t>
  </si>
  <si>
    <t>28349014R</t>
  </si>
  <si>
    <t>dvířka revizní plná; materiál PVC; š = 300,0 mm; h = 300,0 mm; barva bílá, šedá</t>
  </si>
  <si>
    <t>kus</t>
  </si>
  <si>
    <t>SPCM</t>
  </si>
  <si>
    <t>RTS 22/ I</t>
  </si>
  <si>
    <t>Specifikace</t>
  </si>
  <si>
    <t>POL3_</t>
  </si>
  <si>
    <t>Odkaz na mn. položky pořadí 3 : 14,00000</t>
  </si>
  <si>
    <t>VV</t>
  </si>
  <si>
    <t>310271420R00</t>
  </si>
  <si>
    <t>Zazdívka otvorů z pórobetonových tvárnic plochy do 0,25 m2, tloušťka zdiva 200 mm</t>
  </si>
  <si>
    <t>801-4</t>
  </si>
  <si>
    <t>Práce</t>
  </si>
  <si>
    <t>POL1_</t>
  </si>
  <si>
    <t>ve zdivu nadzákladovém, včetně pomocného pracovního lešení</t>
  </si>
  <si>
    <t>SPI</t>
  </si>
  <si>
    <t>342263410R00</t>
  </si>
  <si>
    <t>Úpravy, doplňkové práce a příplatky pro sádrokartonové a sádrovláknité příčky doplňkové práce osazení revizních dvířek plochy do 0,25 m2</t>
  </si>
  <si>
    <t>801-1</t>
  </si>
  <si>
    <t>416021121R00</t>
  </si>
  <si>
    <t>Podhledy na kovové konstrukci opláštěné deskami sádrokartonovými nosná konstrukce z profilů CD s přímým uchycením 1x deska, tloušťky 12,5 mm, standard, bez izolace</t>
  </si>
  <si>
    <t>m2</t>
  </si>
  <si>
    <t>E - podhled : 53,5</t>
  </si>
  <si>
    <t>D - podhled : 19</t>
  </si>
  <si>
    <t>A - podhled : 57,2</t>
  </si>
  <si>
    <t>602011141RT1</t>
  </si>
  <si>
    <t xml:space="preserve">Omítka stěn z hotových směsí vrstva štuková, vápenná,  , tloušťka vrstvy 2 mm,  </t>
  </si>
  <si>
    <t>po jednotlivých vrstvách</t>
  </si>
  <si>
    <t>Odkaz na mn. položky pořadí 7 : 33,00000</t>
  </si>
  <si>
    <t>602011112RT3</t>
  </si>
  <si>
    <t xml:space="preserve">Omítka stěn z hotových směsí vrstva jádrová, vápenocementová,  , tloušťka vrstvy 15 mm,  </t>
  </si>
  <si>
    <t>Odkaz na mn. položky pořadí 10 : 40,00000*0,3</t>
  </si>
  <si>
    <t>Odkaz na mn. položky pořadí 11 : 15,00000*0,4</t>
  </si>
  <si>
    <t>ostatní : 15</t>
  </si>
  <si>
    <t>601011112RT3</t>
  </si>
  <si>
    <t xml:space="preserve">Omítka stropů a podhledů z hotových směsí vrstva jádrová, vápenocementová,  , tloušťka vrstvy 15 mm,  </t>
  </si>
  <si>
    <t>Odkaz na mn. položky pořadí 13 : 18,00000*0,4</t>
  </si>
  <si>
    <t>601011141RT1</t>
  </si>
  <si>
    <t xml:space="preserve">Omítka stropů a podhledů z hotových směsí vrstva štuková, vápenná,  , tloušťka vrstvy 2 mm,  </t>
  </si>
  <si>
    <t>Odkaz na mn. položky pořadí 8 : 7,20000</t>
  </si>
  <si>
    <t>612403386RT1</t>
  </si>
  <si>
    <t>Hrubá výplň rýh ve stěnách, jakoukoliv maltou maltou ze suchých směsí_x000D_
 100 x 100 mm</t>
  </si>
  <si>
    <t>m</t>
  </si>
  <si>
    <t>jakékoliv šířky rýhy,</t>
  </si>
  <si>
    <t>Odkaz na mn. položky pořadí 14 : 40,00000</t>
  </si>
  <si>
    <t>612403390R00</t>
  </si>
  <si>
    <t>Hrubá výplň rýh ve stěnách, jakoukoliv maltou maltou ze suchých směsí_x000D_
 200 x 100 mm</t>
  </si>
  <si>
    <t>Odkaz na mn. položky pořadí 15 : 15,00000</t>
  </si>
  <si>
    <t>941955002R00</t>
  </si>
  <si>
    <t>Lešení lehké pracovní pomocné pomocné, o výšce lešeňové podlahy přes 1,2 do 1,9 m</t>
  </si>
  <si>
    <t>800-3</t>
  </si>
  <si>
    <t>972012211R00</t>
  </si>
  <si>
    <t>Vybourání otvorů  z lehkých betonů v prefabrikovaných stropech tloušťky přes 120 mm, plochy do 0,09 m2</t>
  </si>
  <si>
    <t>801-3</t>
  </si>
  <si>
    <t>včetně pomocného lešení o výšce podlahy do 1900 mm a pro zatížení do 1,5 kPa  (150 kg/m2),</t>
  </si>
  <si>
    <t>18</t>
  </si>
  <si>
    <t>974031143R00</t>
  </si>
  <si>
    <t>Vysekání rýh v jakémkoliv zdivu cihelném v ploše_x000D_
 do hloubky 70 mm, šířky do 100 mm</t>
  </si>
  <si>
    <t>40</t>
  </si>
  <si>
    <t>974031155R00</t>
  </si>
  <si>
    <t>Vysekání rýh v jakémkoliv zdivu cihelném v ploše_x000D_
 do hloubky 100 mm, šířky do 200 mm</t>
  </si>
  <si>
    <t>15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</si>
  <si>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</si>
  <si>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</si>
  <si>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</si>
  <si>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10</t>
  </si>
  <si>
    <t>965048150R00</t>
  </si>
  <si>
    <t>Dočištění povrchu po vybourání dlažeb do tmele, plochy do 50%</t>
  </si>
  <si>
    <t>Odkaz na mn. položky pořadí 18 : 10,00000</t>
  </si>
  <si>
    <t>965081713RT2</t>
  </si>
  <si>
    <t>Bourání podlah z keramických dlaždic, tloušťky do 10 mm, plochy přes 1 m2</t>
  </si>
  <si>
    <t>bez podkladního lože, s jakoukoliv výplní spár</t>
  </si>
  <si>
    <t>Odkaz na mn. položky pořadí 101 : 10,00000</t>
  </si>
  <si>
    <t>965081702R00</t>
  </si>
  <si>
    <t>Bourání podlah Soklíků z dlažeb keramických tloušťky do 10 mm, výšky do 100 mm</t>
  </si>
  <si>
    <t>Odkaz na mn. položky pořadí 104 : 10,00000</t>
  </si>
  <si>
    <t>969011121R00</t>
  </si>
  <si>
    <t>Vybourání vodovodního, plynového a podobného vedení DN do 52 mm</t>
  </si>
  <si>
    <t>998011002R00</t>
  </si>
  <si>
    <t>Přesun hmot pro budovy s nosnou konstrukcí zděnou výšky přes 6 do 12 m</t>
  </si>
  <si>
    <t>t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</si>
  <si>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</si>
  <si>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</si>
  <si>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</si>
  <si>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713400821R00</t>
  </si>
  <si>
    <t>Odstranění tepelné izolace potrubí pásy nebo foĺiemi_x000D_
 potrubí</t>
  </si>
  <si>
    <t>800-713</t>
  </si>
  <si>
    <t>722181212RT8</t>
  </si>
  <si>
    <t>Izolace vodovodního potrubí návleková z trubic z pěnového polyetylenu, tloušťka stěny 9 mm, d 25 mm</t>
  </si>
  <si>
    <t>800-721</t>
  </si>
  <si>
    <t>sv : (3+37+4+4+4+6+2+1,5+9+8+1+1+1+1+1+1+4+19+2+9+2+2+1+12+2+6+3+3)</t>
  </si>
  <si>
    <t>tv : (3+1,5+8+7+3+4+20+6+3+12+3+12+3+2)*0,15</t>
  </si>
  <si>
    <t>Koeficient : 0,05</t>
  </si>
  <si>
    <t>722181212RU1</t>
  </si>
  <si>
    <t>Izolace vodovodního potrubí návleková z trubic z pěnového polyetylenu, tloušťka stěny 9 mm, d 32 mm</t>
  </si>
  <si>
    <t>sv : (12+2+6+2+4+2+6)</t>
  </si>
  <si>
    <t>722181213RV9</t>
  </si>
  <si>
    <t>Izolace vodovodního potrubí návleková z trubic z pěnového polyetylenu, tloušťka stěny 13 mm, d 40 mm</t>
  </si>
  <si>
    <t>sv : 4+2+5+5,5+28+7</t>
  </si>
  <si>
    <t>722181213RW6</t>
  </si>
  <si>
    <t>Izolace vodovodního potrubí návleková z trubic z pěnového polyetylenu, tloušťka stěny 13 mm, d 50 mm</t>
  </si>
  <si>
    <t>sv : 72+4+28+17</t>
  </si>
  <si>
    <t>631547114R</t>
  </si>
  <si>
    <t>pouzdro potrubní řezané; minerální vlákno; povrchová úprava Al fólie se skelnou mřížkou; vnitřní průměr 28,0 mm; tl. izolace 30,0 mm; provozní teplota  do 250 °C; tepelná vodivost (10°C) 0,0330 W/mK; tepelná vodivost (50°C) 0,037 W/mK</t>
  </si>
  <si>
    <t>tv : (3+1,5+8+7+3+4+20+6+3+12+3+12+3+2)*0,85</t>
  </si>
  <si>
    <t>tvc : 29+5+7+2+2+1,5+8+19+17</t>
  </si>
  <si>
    <t>631547215R</t>
  </si>
  <si>
    <t>pouzdro potrubní řezané; minerální vlákno; povrchová úprava Al fólie se skelnou mřížkou; vnitřní průměr 35,0 mm; tl. izolace 40,0 mm; provozní teplota  do 250 °C; tepelná vodivost (10°C) 0,0330 W/mK; tepelná vodivost (50°C) 0,037 W/mK</t>
  </si>
  <si>
    <t>tv : (20+2+5+6)</t>
  </si>
  <si>
    <t>tvc : (4+5+4+15+46+2+3)</t>
  </si>
  <si>
    <t>631547316R</t>
  </si>
  <si>
    <t>pouzdro potrubní řezané; minerální vlákno; povrchová úprava Al fólie se skelnou mřížkou; vnitřní průměr 42,0 mm; tl. izolace 50,0 mm; provozní teplota  do 250 °C; tepelná vodivost (10°C) 0,0330 W/mK; tepelná vodivost (50°C) 0,037 W/mK</t>
  </si>
  <si>
    <t>tv : 5+5+2+5+4+15+7+29</t>
  </si>
  <si>
    <t>tvc : 16+3</t>
  </si>
  <si>
    <t>631547318R</t>
  </si>
  <si>
    <t>pouzdro potrubní řezané; minerální vlákno; povrchová úprava Al fólie se skelnou mřížkou; vnitřní průměr 54,0 mm; tl. izolace 50,0 mm; provozní teplota  do 250 °C; tepelná vodivost (10°C) 0,0330 W/mK; tepelná vodivost (50°C) 0,037 W/mK</t>
  </si>
  <si>
    <t>tv : 16+14</t>
  </si>
  <si>
    <t>71346-3212T00</t>
  </si>
  <si>
    <t>Izolace potrubí (jednovrstvá)potrubními pouzdry s Al folií s přelepenými spoji páskou do 100mm</t>
  </si>
  <si>
    <t>ÚRS2016</t>
  </si>
  <si>
    <t>Odkaz na mn. položky pořadí 27 : 164,87500*0,95</t>
  </si>
  <si>
    <t>Odkaz na mn. položky pořadí 28 : 117,60000*0,95</t>
  </si>
  <si>
    <t>Odkaz na mn. položky pořadí 29 : 95,55000*0,95</t>
  </si>
  <si>
    <t>Odkaz na mn. položky pořadí 30 : 31,50000*0,95</t>
  </si>
  <si>
    <t>71346-3216T00</t>
  </si>
  <si>
    <t>Izolace ohybů (jednovrstvá)potrubními pouzdry s Al folií s přelepenými spoji páskou do 100mm</t>
  </si>
  <si>
    <t>Odkaz na mn. položky pořadí 27 : 164,87500*0,05</t>
  </si>
  <si>
    <t>Odkaz na mn. položky pořadí 28 : 117,60000*0,05</t>
  </si>
  <si>
    <t>Odkaz na mn. položky pořadí 29 : 95,55000*0,05</t>
  </si>
  <si>
    <t>Odkaz na mn. položky pořadí 30 : 31,50000*0,05</t>
  </si>
  <si>
    <t>998713102R00</t>
  </si>
  <si>
    <t>Přesun hmot pro izolace tepelné v objektech výšky do 12 m</t>
  </si>
  <si>
    <t>50 m vodorovně</t>
  </si>
  <si>
    <t>722130801R00</t>
  </si>
  <si>
    <t>Demontáž potrubí z ocelových trubek závitových do DN 25</t>
  </si>
  <si>
    <t>722130802R00</t>
  </si>
  <si>
    <t>Demontáž potrubí z ocelových trubek závitových přes DN 25 do DN 40</t>
  </si>
  <si>
    <t>722130803R00</t>
  </si>
  <si>
    <t>Demontáž potrubí z ocelových trubek závitových přes DN 40 do DN 50</t>
  </si>
  <si>
    <t>733190801R00</t>
  </si>
  <si>
    <t>Demontáž příslušenství potrubí - odřezání objímek dvojitých_x000D_
 DN 50</t>
  </si>
  <si>
    <t>800-731</t>
  </si>
  <si>
    <t>733191816R00</t>
  </si>
  <si>
    <t>Demontáž příslušenství potrubí - odřezání třmenových držáků bez demontáže konzol nebo výložníků_x000D_
 do D 44,5</t>
  </si>
  <si>
    <t>733193810R00</t>
  </si>
  <si>
    <t>Demontáž příslušenství potrubí - rozřezání konzol, podpěr a výložníků_x000D_
 z úhelníků do 50/50/5 mm</t>
  </si>
  <si>
    <t>733194810R00</t>
  </si>
  <si>
    <t>Demontáž příslušenství potrubí - rozřezání konzol, podpěr a výložníků_x000D_
 z U - profilu do U 6,5</t>
  </si>
  <si>
    <t>722132115R00</t>
  </si>
  <si>
    <t>Potrubí z trubek ocel. uvnitř a vně pozinkovaných, pro sprinklery spojované lisováním D 28 mm, s 1,5 mm</t>
  </si>
  <si>
    <t>včetně tvarovek, bez zednických výpomocí,</t>
  </si>
  <si>
    <t>E : 23+4+17</t>
  </si>
  <si>
    <t>722132116R00</t>
  </si>
  <si>
    <t>Potrubí z trubek ocel. uvnitř a vně pozinkovaných, pro sprinklery spojované lisováním D 35 mm, s 1,5 mm</t>
  </si>
  <si>
    <t>A1 : 2</t>
  </si>
  <si>
    <t>A2 : 60</t>
  </si>
  <si>
    <t>E : 2</t>
  </si>
  <si>
    <t>722132117R00</t>
  </si>
  <si>
    <t>Potrubí z trubek ocel. uvnitř a vně pozinkovaných, pro sprinklery spojované lisováním D 42 mm, s 1,5 mm</t>
  </si>
  <si>
    <t>E : 28</t>
  </si>
  <si>
    <t>A1-A2 : 10</t>
  </si>
  <si>
    <t>722235112R00</t>
  </si>
  <si>
    <t>Kohout kulový, mosazný, vnitřní-vnitřní závit, DN 20, PN 25, včetně dodávky materiálu</t>
  </si>
  <si>
    <t>38</t>
  </si>
  <si>
    <t>722235113R00</t>
  </si>
  <si>
    <t>Kohout kulový, mosazný, vnitřní-vnitřní závit, DN 25, PN 25, včetně dodávky materiálu</t>
  </si>
  <si>
    <t>8</t>
  </si>
  <si>
    <t>722235114R00</t>
  </si>
  <si>
    <t>Kohout kulový, mosazný, vnitřní-vnitřní závit, DN 32, PN 25, včetně dodávky materiálu</t>
  </si>
  <si>
    <t>722235116R00</t>
  </si>
  <si>
    <t>Kohout kulový, mosazný, vnitřní-vnitřní závit, DN 50, PN 16, včetně dodávky materiálu</t>
  </si>
  <si>
    <t>722221112R00</t>
  </si>
  <si>
    <t>Kohout kulový, vypouštěcí a napouštěcí, vnější závit, mosazný, DN 15, PN 10, včetně dodávky materiálu</t>
  </si>
  <si>
    <t>54</t>
  </si>
  <si>
    <t>55100001</t>
  </si>
  <si>
    <t>Multifunkční termostatický cirkulační ventil, 40-60°C, 1/2"</t>
  </si>
  <si>
    <t>722239101R00</t>
  </si>
  <si>
    <t>Montáž armatury závitové se dvěma závity G 1/2"</t>
  </si>
  <si>
    <t>Odkaz na mn. položky pořadí 50 : 8,00000</t>
  </si>
  <si>
    <t>722172632R00</t>
  </si>
  <si>
    <t>Potrubí z plastických hmot polypropylenové potrubí PP-R, D 25 mm, s 4,2 mm, PN 20, polyfúzně svařované, bez zednických výpomocí</t>
  </si>
  <si>
    <t>včetně tvarovek, bez zednických výpomocí</t>
  </si>
  <si>
    <t>sv : 3+37+4+4+4+6+2+1,5+9+8+1+1+1+1+1+1+4+19+2+9+2+2+1+12+2+6+3+3</t>
  </si>
  <si>
    <t>tv : 3+1,5+8+7+3+4+20+6+3+12+3+12+3+2</t>
  </si>
  <si>
    <t>722172633R00</t>
  </si>
  <si>
    <t>Potrubí z plastických hmot polypropylenové potrubí PP-R, D 32 mm, s 5,4 mm, PN 20, polyfúzně svařované, bez zednických výpomocí</t>
  </si>
  <si>
    <t>sv : 12+2+6+2+4+2+6</t>
  </si>
  <si>
    <t>tv : 20+2+5+6</t>
  </si>
  <si>
    <t>tvc : 4+5+4+15+46+2+3</t>
  </si>
  <si>
    <t>722172634R00</t>
  </si>
  <si>
    <t>Potrubí z plastických hmot polypropylenové potrubí PP-R, D 40 mm, s 6,7 mm, PN 20, polyfúzně svařované, bez zednických výpomocí</t>
  </si>
  <si>
    <t>722172635R00</t>
  </si>
  <si>
    <t>Potrubí z plastických hmot polypropylenové potrubí PP-R, D 50 mm, s 8,3 mm, PN 20, polyfúzně svařované, bez zednických výpomocí</t>
  </si>
  <si>
    <t xml:space="preserve">tvc : </t>
  </si>
  <si>
    <t>722131912R00</t>
  </si>
  <si>
    <t>Opravy vodovodního potrubí závitového vsazení odbočky do potrubí, DN 20</t>
  </si>
  <si>
    <t>soubor</t>
  </si>
  <si>
    <t>B206 : 1</t>
  </si>
  <si>
    <t>B203 : 1</t>
  </si>
  <si>
    <t>B112 : 1</t>
  </si>
  <si>
    <t>B111 : 1</t>
  </si>
  <si>
    <t>ostatní : 8</t>
  </si>
  <si>
    <t>722130001</t>
  </si>
  <si>
    <t>Svěrná spojka s vnějším závitem pro potrubí DN15, D+M</t>
  </si>
  <si>
    <t>722130002</t>
  </si>
  <si>
    <t>Svěrná spojka s vnějším závitem pro potrubí DN20, D+M</t>
  </si>
  <si>
    <t>25</t>
  </si>
  <si>
    <t>722290234R00</t>
  </si>
  <si>
    <t>Proplach a dezinfekce vodovodního potrubí do DN 80</t>
  </si>
  <si>
    <t>Odkaz na mn. položky pořadí 52 : 327,50000</t>
  </si>
  <si>
    <t>Odkaz na mn. položky pořadí 53 : 146,00000</t>
  </si>
  <si>
    <t>Odkaz na mn. položky pořadí 54 : 142,50000</t>
  </si>
  <si>
    <t>Odkaz na mn. položky pořadí 55 : 151,00000</t>
  </si>
  <si>
    <t>722280106R00</t>
  </si>
  <si>
    <t>Tlakové zkoušky vodovodního potrubí do DN 32</t>
  </si>
  <si>
    <t>Odkaz na mn. položky pořadí 42 : 44,00000</t>
  </si>
  <si>
    <t>Odkaz na mn. položky pořadí 43 : 64,00000</t>
  </si>
  <si>
    <t>722280107R00</t>
  </si>
  <si>
    <t>Tlakové zkoušky vodovodního potrubí přes DN 32 do DN 40</t>
  </si>
  <si>
    <t>Odkaz na mn. položky pořadí 44 : 38,00000</t>
  </si>
  <si>
    <t>722280108R00</t>
  </si>
  <si>
    <t>Tlakové zkoušky vodovodního potrubí přes DN 40 do DN 50</t>
  </si>
  <si>
    <t>722190901R01</t>
  </si>
  <si>
    <t>Vypuštění / napuštění vodovodního systému</t>
  </si>
  <si>
    <t>722190901R00</t>
  </si>
  <si>
    <t>Uzavření nebo otevření vodovodního potrubí při opravě</t>
  </si>
  <si>
    <t>včetně vypuštění a napuštění,</t>
  </si>
  <si>
    <t>5</t>
  </si>
  <si>
    <t>28300001</t>
  </si>
  <si>
    <t>Potrubní oddělovač, tělo z mosazi bez obsahu olova, ochrana dle ČSN EN 1717 do rizikové třídy 4 (BA), voda do 65°C, PN10, DN40, 1 1/2"</t>
  </si>
  <si>
    <t>A1-A2 : 2</t>
  </si>
  <si>
    <t>722239105R00</t>
  </si>
  <si>
    <t>Montáž armatury závitové se dvěma závity G 6/4"</t>
  </si>
  <si>
    <t>Odkaz na mn. položky pořadí 65 : 2,00000</t>
  </si>
  <si>
    <t>722202221T01</t>
  </si>
  <si>
    <t>Komplet nástěnný (dvojnástěnka) D 25xR1/2</t>
  </si>
  <si>
    <t>RTS 17/ II</t>
  </si>
  <si>
    <t>722221122R00</t>
  </si>
  <si>
    <t>Kohout kulový, výtokový (zahradní), vnější závit, mosazný, DN 15 x 20, PN 15, včetně dodávky materiálu</t>
  </si>
  <si>
    <t>722190401R00</t>
  </si>
  <si>
    <t>Vyvedení a upevnění výpustek DN 15</t>
  </si>
  <si>
    <t>Odkaz na mn. položky pořadí 67 : 2,00000*2</t>
  </si>
  <si>
    <t>7220001</t>
  </si>
  <si>
    <t>Drobný montážní materiál, (vsuvky, přechody, šroubení....)</t>
  </si>
  <si>
    <t>Zásadně budou použány z materiálu:</t>
  </si>
  <si>
    <t>POP</t>
  </si>
  <si>
    <t>- mosaz</t>
  </si>
  <si>
    <t>- červený bronz</t>
  </si>
  <si>
    <t>(je zákázáno používat pozink tvarovky)</t>
  </si>
  <si>
    <t>998722102R00</t>
  </si>
  <si>
    <t>Přesun hmot pro vnitřní vodovod v objektech výšky do 12 m</t>
  </si>
  <si>
    <t>vodorovně do 50 m</t>
  </si>
  <si>
    <t>31179125R</t>
  </si>
  <si>
    <t>tyč závitová M8; l = 1 000 mm; mat. ocel 4,8 - DIN 975; povrch pozink</t>
  </si>
  <si>
    <t>31179125R1</t>
  </si>
  <si>
    <t>Matice šestihranná prodlužovací pozink M8, 30mm</t>
  </si>
  <si>
    <t>ks</t>
  </si>
  <si>
    <t>423916622R</t>
  </si>
  <si>
    <t>žlab podpůrný pozinkovaný; pr. 25 mm, délka 2 m; použití: pro plastová potrubí, upevnění ke zdi nebo stropu pomocí objímek</t>
  </si>
  <si>
    <t>Odkaz na mn. položky pořadí 52 : 327,50000*0,5</t>
  </si>
  <si>
    <t>423916623R</t>
  </si>
  <si>
    <t>žlab podpůrný pozinkovaný; pr. 32 mm, délka 2 m; použití: pro plastová potrubí, upevnění ke zdi nebo stropu pomocí objímek</t>
  </si>
  <si>
    <t>Odkaz na mn. položky pořadí 53 : 146,00000*0,5</t>
  </si>
  <si>
    <t>423916624R</t>
  </si>
  <si>
    <t>žlab podpůrný pozinkovaný; pr. 40 mm, délka 2 m; použití: pro plastová potrubí, upevnění ke zdi nebo stropu pomocí objímek</t>
  </si>
  <si>
    <t>Odkaz na mn. položky pořadí 54 : 142,50000*0,5</t>
  </si>
  <si>
    <t>423916625R</t>
  </si>
  <si>
    <t>žlab podpůrný pozinkovaný; pr. 50 mm, délka 2 m; použití: pro plastová potrubí, upevnění ke zdi nebo stropu pomocí objímek</t>
  </si>
  <si>
    <t>Odkaz na mn. položky pořadí 55 : 151,00000*0,5</t>
  </si>
  <si>
    <t>767883112RT4</t>
  </si>
  <si>
    <t>Objímka pro zavěšení potrubí jednošroubová, pro potrubí průměru 25 - 30 mm, na kombivrut a hmoždinku, kluzná</t>
  </si>
  <si>
    <t>800-767</t>
  </si>
  <si>
    <t>d25 : 35+80+6</t>
  </si>
  <si>
    <t>d28 : 8</t>
  </si>
  <si>
    <t>767883112RT5</t>
  </si>
  <si>
    <t>Objímka pro zavěšení potrubí jednošroubová, pro potrubí průměru 31 - 38 mm, na kombivrut a hmoždinku, kluzná</t>
  </si>
  <si>
    <t>d35 : 29</t>
  </si>
  <si>
    <t>d32 : 8+18</t>
  </si>
  <si>
    <t>767883112RT6</t>
  </si>
  <si>
    <t>Objímka pro zavěšení potrubí jednošroubová, pro potrubí průměru 40 - 46 mm, na kombivrut a hmoždinku, kluzná</t>
  </si>
  <si>
    <t>d42 : 9</t>
  </si>
  <si>
    <t>d40 : 12</t>
  </si>
  <si>
    <t>767883112RT7</t>
  </si>
  <si>
    <t>Objímka pro zavěšení potrubí jednošroubová, pro potrubí průměru 48 - 53 mm, na kombivrut a hmoždinku, kluzná</t>
  </si>
  <si>
    <t>d50 : 34</t>
  </si>
  <si>
    <t>767883212RT4</t>
  </si>
  <si>
    <t>Objímka pro zavěšení potrubí dvoušroubová, pro potrubí průměru 25 - 30 mm, na kombivrut a hmoždinku, maximální doporučené zatížení v tahu 0,8 kN</t>
  </si>
  <si>
    <t>12</t>
  </si>
  <si>
    <t>767883212RT5</t>
  </si>
  <si>
    <t>Objímka pro zavěšení potrubí dvoušroubová, pro potrubí průměru 31 - 38 mm, na kombivrut a hmoždinku, maximální doporučené zatížení v tahu 0,8 kN</t>
  </si>
  <si>
    <t>d32 : 3</t>
  </si>
  <si>
    <t>d35 : 3</t>
  </si>
  <si>
    <t>767883212RT6</t>
  </si>
  <si>
    <t>Objímka pro zavěšení potrubí dvoušroubová, pro potrubí průměru 40 - 46 mm, na kombivrut a hmoždinku, maximální doporučené zatížení v tahu 1,0 kN</t>
  </si>
  <si>
    <t>d42 : 4</t>
  </si>
  <si>
    <t>d40 : 4</t>
  </si>
  <si>
    <t>767883212RT7</t>
  </si>
  <si>
    <t>Objímka pro zavěšení potrubí dvoušroubová, pro potrubí průměru 48 - 54 mm, na kombivrut a hmoždinku, maximální doporučené zatížení v tahu 1,0 kN</t>
  </si>
  <si>
    <t>d50 : 6</t>
  </si>
  <si>
    <t>767883122RTA1</t>
  </si>
  <si>
    <t>Sestava závěsu, 20+32+50+35</t>
  </si>
  <si>
    <t>objímky s upínací sestavou+montážní nosník, kombi šroub, závitová tyč M8, spojovací matka, hmoždinka</t>
  </si>
  <si>
    <t>Dodávka + montáž</t>
  </si>
  <si>
    <t>767883122RTA2</t>
  </si>
  <si>
    <t>Sestava závěsu, 20+32+32</t>
  </si>
  <si>
    <t>767883122RTA3</t>
  </si>
  <si>
    <t>Sestava závěsu, 32+25+32</t>
  </si>
  <si>
    <t>767883122RTA4</t>
  </si>
  <si>
    <t>Sestava závěsu, 20+32+50</t>
  </si>
  <si>
    <t>767883122RTA5</t>
  </si>
  <si>
    <t>Sestava závěsu, 25+25+25</t>
  </si>
  <si>
    <t>767883122RTA6</t>
  </si>
  <si>
    <t>Sestava závěsu, 40+25+40</t>
  </si>
  <si>
    <t>767883122RTA7</t>
  </si>
  <si>
    <t>Sestava závěsu, 40+32+50</t>
  </si>
  <si>
    <t>767883122RTA8</t>
  </si>
  <si>
    <t>Sestava závěsu, 28+25+32+40</t>
  </si>
  <si>
    <t>767883122RTA9</t>
  </si>
  <si>
    <t>Sestava závěsu, 28+25+32</t>
  </si>
  <si>
    <t>767883122RTA10</t>
  </si>
  <si>
    <t>Sestava závěsu, 50+40+50</t>
  </si>
  <si>
    <t>767883122RTA11</t>
  </si>
  <si>
    <t>Sestava závěsu, 32+50+50+42</t>
  </si>
  <si>
    <t>767883122RTA12</t>
  </si>
  <si>
    <t>Sestava závěsu, 32+40+40+28</t>
  </si>
  <si>
    <t>998767102R00</t>
  </si>
  <si>
    <t>Přesun hmot pro kovové stavební doplňk. konstrukce v objektech výšky do 12 m</t>
  </si>
  <si>
    <t>597623122R</t>
  </si>
  <si>
    <t>dlažba keramická š = 198 mm; l = 198 mm; h = 7,0 mm; pro interiér; barva šedá; mat; PEI 4</t>
  </si>
  <si>
    <t/>
  </si>
  <si>
    <t>Koeficient : 0,1</t>
  </si>
  <si>
    <t>771101101R00</t>
  </si>
  <si>
    <t xml:space="preserve">Příprava podkladu pod dlažby vysávání podkladů pod keramickou dlažbu průmyslovým vysavačem </t>
  </si>
  <si>
    <t>800-771</t>
  </si>
  <si>
    <t>771575109RU7</t>
  </si>
  <si>
    <t>Montáž podlah vnitřních z dlaždic keramických 300 x 300 mm, režných nebo glazovaných, hladkých, kladených do flexibilního tmele</t>
  </si>
  <si>
    <t>771579793R00</t>
  </si>
  <si>
    <t>Montáž podlah vnitřních z dlaždic keramických Příplatky k položkám montáže podlah keramických příplatek za spárovací hmotu - plošně</t>
  </si>
  <si>
    <t>771101210R00</t>
  </si>
  <si>
    <t>Příprava podkladu pod dlažby penetrace podkladu pod dlažby</t>
  </si>
  <si>
    <t>771475014RU1</t>
  </si>
  <si>
    <t>Montáž soklíků z dlaždic keramických výšky 100 mm, soklíků vodorovných, kladených do flexibilního tmele</t>
  </si>
  <si>
    <t>Odkaz na mn. položky pořadí 103 : 10,00000</t>
  </si>
  <si>
    <t>771479001R00</t>
  </si>
  <si>
    <t>Montáž soklíků z dlaždic keramických Řezání dlaždic pro soklíky</t>
  </si>
  <si>
    <t>998771102R00</t>
  </si>
  <si>
    <t>Přesun hmot pro podlahy z dlaždic v objektech výšky do 12 m</t>
  </si>
  <si>
    <t>776511810RT1</t>
  </si>
  <si>
    <t>Odstranění povlakových podlah z nášlapné plochy lepených, bez podložky, z ploch přes 20 m2</t>
  </si>
  <si>
    <t>800-775</t>
  </si>
  <si>
    <t>Odkaz na mn. položky pořadí 111 : 2,00000</t>
  </si>
  <si>
    <t>776401800RT1</t>
  </si>
  <si>
    <t>Demontáž soklíků nebo lišt pryžových nebo PVC odstranění a uložení na hromady</t>
  </si>
  <si>
    <t>Odkaz na mn. položky pořadí 110 : 2,00000</t>
  </si>
  <si>
    <t>776421100RU1</t>
  </si>
  <si>
    <t>Lepení soklíků PVC a napojení krytiny na stěnu lepení podlahových soklíků z PVC a vinylu včetně dodávky soklíku</t>
  </si>
  <si>
    <t>776101101R00</t>
  </si>
  <si>
    <t>Přípravné práce vysávání povlakových podlah průmyslovým vysavačem</t>
  </si>
  <si>
    <t>položky neobsahují žádný materiál</t>
  </si>
  <si>
    <t>B : 2</t>
  </si>
  <si>
    <t>776521100RU2</t>
  </si>
  <si>
    <t>Lepení povlakových podlah z plastů  Lepení povlakových podlah z plastů - pásy z PVC, montáž včetně dodávky podlahoviny, tl. 2,0 mm</t>
  </si>
  <si>
    <t>Amos-lino 2017-87</t>
  </si>
  <si>
    <t>998776102R00</t>
  </si>
  <si>
    <t>Přesun hmot pro podlahy povlakové v objektech výšky do 12 m</t>
  </si>
  <si>
    <t>597813600R</t>
  </si>
  <si>
    <t>obklad keramický š = 198 mm; l = 198 mm; h = 6,5 mm; pro interiér; barva bílá; mat</t>
  </si>
  <si>
    <t>Odkaz na mn. položky pořadí 16 : 10,00000*1,1</t>
  </si>
  <si>
    <t>781475120RU4</t>
  </si>
  <si>
    <t>Montáž obkladů vnitřních z dlaždic keramických 300 x 600 mm,  , kladených do flexibilního tmele</t>
  </si>
  <si>
    <t>Odkaz na mn. položky pořadí 16 : 10,00000</t>
  </si>
  <si>
    <t>781479705R00</t>
  </si>
  <si>
    <t>Montáž obkladů vnitřních z dlaždic keramických Příplatky k položkám montáže obkladů vnitřních stěn z dlaždic keramických příplatek za spárovací hmotu - plošně</t>
  </si>
  <si>
    <t>781101210RT4</t>
  </si>
  <si>
    <t>Příprava podkladu pod obklady penetrace podkladu pod obklady</t>
  </si>
  <si>
    <t>998781102R00</t>
  </si>
  <si>
    <t>Přesun hmot pro obklady keramické v objektech výšky do 12 m</t>
  </si>
  <si>
    <t>784191101R00</t>
  </si>
  <si>
    <t>Příprava povrchu Penetrace (napouštění) podkladu disperzní, jednonásobná</t>
  </si>
  <si>
    <t>800-784</t>
  </si>
  <si>
    <t>Odkaz na mn. položky pořadí 6 : 33,00000</t>
  </si>
  <si>
    <t>Odkaz na mn. položky pořadí 9 : 7,20000</t>
  </si>
  <si>
    <t>Koeficient : 1</t>
  </si>
  <si>
    <t>784195112R00</t>
  </si>
  <si>
    <t>Malby z malířských směsí hlinkových,  , bělost 77 %, dvojnásobné</t>
  </si>
  <si>
    <t>Odkaz na mn. položky pořadí 118 : 160,80000</t>
  </si>
  <si>
    <t>784195122R00</t>
  </si>
  <si>
    <t>Malby z malířských směsí hlinkových,  , barevné, dvojnásobné</t>
  </si>
  <si>
    <t>784011222RT2</t>
  </si>
  <si>
    <t>Ostatní práce zakrytí podlah,  , včetně papírové lepenky</t>
  </si>
  <si>
    <t>Odkaz na mn. položky pořadí 118 : 160,80000*0,2</t>
  </si>
  <si>
    <t>784011221RT2</t>
  </si>
  <si>
    <t>Ostatní práce zakrytí předmětů,  , včetně dodávky fólie tl. 0,04 mm</t>
  </si>
  <si>
    <t>Odkaz na mn. položky pořadí 118 : 160,80000*0,5</t>
  </si>
  <si>
    <t>979082111R00</t>
  </si>
  <si>
    <t>Vnitrostaveništní doprava suti a vybouraných hmot do 10 m</t>
  </si>
  <si>
    <t>Odkaz na dem. hmot. položky pořadí 13 : 0,03600</t>
  </si>
  <si>
    <t>Odkaz na dem. hmot. položky pořadí 14 : 0,52000</t>
  </si>
  <si>
    <t>Odkaz na dem. hmot. položky pořadí 15 : 0,57000</t>
  </si>
  <si>
    <t>Odkaz na dem. hmot. položky pořadí 16 : 0,68000</t>
  </si>
  <si>
    <t>Odkaz na dem. hmot. položky pořadí 17 : 0,01750</t>
  </si>
  <si>
    <t>Odkaz na dem. hmot. položky pořadí 18 : 0,20000</t>
  </si>
  <si>
    <t>Odkaz na dem. hmot. položky pořadí 19 : 0,00400</t>
  </si>
  <si>
    <t>Odkaz na dem. hmot. položky pořadí 22 : 0,27300</t>
  </si>
  <si>
    <t>Odkaz na dem. hmot. položky pořadí 34 : 0,59640</t>
  </si>
  <si>
    <t>Odkaz na dem. hmot. položky pořadí 35 : 0,69580</t>
  </si>
  <si>
    <t>Odkaz na dem. hmot. položky pořadí 36 : 1,34000</t>
  </si>
  <si>
    <t>Odkaz na dem. hmot. položky pořadí 37 : 0,02880</t>
  </si>
  <si>
    <t>Odkaz na dem. hmot. položky pořadí 38 : 0,00840</t>
  </si>
  <si>
    <t>Odkaz na dem. hmot. položky pořadí 39 : 0,08600</t>
  </si>
  <si>
    <t>Odkaz na dem. hmot. položky pořadí 40 : 0,05670</t>
  </si>
  <si>
    <t>Odkaz na dem. hmot. položky pořadí 41 : 0,11340</t>
  </si>
  <si>
    <t>Odkaz na dem. hmot. položky pořadí 107 : 0,00200</t>
  </si>
  <si>
    <t>Odkaz na dem. hmot. položky pořadí 20 : 0,39000</t>
  </si>
  <si>
    <t>979082121R00</t>
  </si>
  <si>
    <t>Vnitrostaveništní doprava suti a vybouraných hmot příplatek k ceně za každých dalších 5 m</t>
  </si>
  <si>
    <t>Odkaz na mn. položky pořadí 123 : 5,61800*2</t>
  </si>
  <si>
    <t>979011111R00</t>
  </si>
  <si>
    <t>Svislá doprava suti a vybouraných hmot za prvé podlaží nad nebo pod základním podlažím</t>
  </si>
  <si>
    <t>Odkaz na mn. položky pořadí 123 : 5,61800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</si>
  <si>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</si>
  <si>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</si>
  <si>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</si>
  <si>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</si>
  <si>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Odkaz na mn. položky pořadí 126 : 5,61800*8</t>
  </si>
  <si>
    <t>979990101R00</t>
  </si>
  <si>
    <t>Poplatek za skládku směsi betonu a cihel do 30x30 cm, skupina 17 01 01 a 17 01 02 z Katalogu odpadů</t>
  </si>
  <si>
    <t>979990142R00</t>
  </si>
  <si>
    <t>Poplatek za skládku minerální vata+omítka, skupina 17 06 04 z Katalogu odpadů</t>
  </si>
  <si>
    <t>979990181R00</t>
  </si>
  <si>
    <t>Poplatek za skládku PVC podlahová krytina, skupina 20 03 07 z Katalogu odpadů</t>
  </si>
  <si>
    <t>VRN 002</t>
  </si>
  <si>
    <t>Rozbor kvality vody vnitřního vodovodu</t>
  </si>
  <si>
    <t>VRN 003</t>
  </si>
  <si>
    <t>Kontrola potrubí a izolace vodovodu</t>
  </si>
  <si>
    <t>909      R00</t>
  </si>
  <si>
    <t>Hzs-nezmeritelne stavebni prace</t>
  </si>
  <si>
    <t>h</t>
  </si>
  <si>
    <t>Prav.M</t>
  </si>
  <si>
    <t>HZS</t>
  </si>
  <si>
    <t>POL10_</t>
  </si>
  <si>
    <t>CZ00291463</t>
  </si>
  <si>
    <t>00291463</t>
  </si>
  <si>
    <t xml:space="preserve"> Masarykovo nám. 100</t>
  </si>
  <si>
    <t xml:space="preserve">688 01 </t>
  </si>
  <si>
    <t>ZŠ Pod Vinohrady – rekonstrukce vodoinstalace</t>
  </si>
  <si>
    <t>město Uherský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</si>
</sst>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20" fillId="0" borderId="0" xfId="0" applyNumberFormat="1" applyFont="1" applyAlignment="1">
      <alignment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4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8" t="s">
        <v>39</v>
      </c>
      <c r="B2" s="188"/>
      <c r="C2" s="188"/>
      <c r="D2" s="188"/>
      <c r="E2" s="188"/>
      <c r="F2" s="188"/>
      <c r="G2" s="188"/>
    </row>
  </sheetData>
  <sheetProtection algorithmName="SHA-512" hashValue="6eUXRdjzpslL4V65oi8u6NeE66ginWOuh7l4xlA/JPW+2s7s9atqO0GPgPcI63DYE7VEgXASXLw3cMsXTPNgQA==" saltValue="8kXqfkLTHWWvokgKRrsZ9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5"/>
  <sheetViews>
    <sheetView showGridLines="0" tabSelected="1" topLeftCell="B1" zoomScaleNormal="100" zoomScaleSheetLayoutView="75" workbookViewId="0">
      <selection activeCell="E2" sqref="E2:J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223" t="s">
        <v>41</v>
      </c>
      <c r="C1" s="224"/>
      <c r="D1" s="224"/>
      <c r="E1" s="224"/>
      <c r="F1" s="224"/>
      <c r="G1" s="224"/>
      <c r="H1" s="224"/>
      <c r="I1" s="224"/>
      <c r="J1" s="225"/>
    </row>
    <row r="2" spans="1:15" ht="36" customHeight="1" x14ac:dyDescent="0.2">
      <c r="A2" s="2"/>
      <c r="B2" s="72" t="s">
        <v>22</v>
      </c>
      <c r="C2" s="73"/>
      <c r="D2" s="74" t="s">
        <v>43</v>
      </c>
      <c r="E2" s="229" t="s">
        <v>599</v>
      </c>
      <c r="F2" s="230"/>
      <c r="G2" s="230"/>
      <c r="H2" s="230"/>
      <c r="I2" s="230"/>
      <c r="J2" s="231"/>
      <c r="O2" s="1"/>
    </row>
    <row r="3" spans="1:15" ht="27" hidden="1" customHeight="1" x14ac:dyDescent="0.2">
      <c r="A3" s="2"/>
      <c r="B3" s="75"/>
      <c r="C3" s="73"/>
      <c r="D3" s="76"/>
      <c r="E3" s="232"/>
      <c r="F3" s="233"/>
      <c r="G3" s="233"/>
      <c r="H3" s="233"/>
      <c r="I3" s="233"/>
      <c r="J3" s="234"/>
    </row>
    <row r="4" spans="1:15" ht="23.25" customHeight="1" x14ac:dyDescent="0.2">
      <c r="A4" s="2"/>
      <c r="B4" s="77"/>
      <c r="C4" s="78"/>
      <c r="D4" s="79"/>
      <c r="E4" s="213"/>
      <c r="F4" s="213"/>
      <c r="G4" s="213"/>
      <c r="H4" s="213"/>
      <c r="I4" s="213"/>
      <c r="J4" s="214"/>
    </row>
    <row r="5" spans="1:15" ht="24" customHeight="1" x14ac:dyDescent="0.2">
      <c r="A5" s="2"/>
      <c r="B5" s="30" t="s">
        <v>42</v>
      </c>
      <c r="D5" s="217" t="s">
        <v>600</v>
      </c>
      <c r="E5" s="218"/>
      <c r="F5" s="218"/>
      <c r="G5" s="218"/>
      <c r="H5" s="18" t="s">
        <v>40</v>
      </c>
      <c r="I5" s="186" t="s">
        <v>596</v>
      </c>
      <c r="J5" s="8"/>
    </row>
    <row r="6" spans="1:15" ht="15.75" customHeight="1" x14ac:dyDescent="0.2">
      <c r="A6" s="2"/>
      <c r="B6" s="27"/>
      <c r="C6" s="52"/>
      <c r="D6" s="219" t="s">
        <v>597</v>
      </c>
      <c r="E6" s="220"/>
      <c r="F6" s="220"/>
      <c r="G6" s="220"/>
      <c r="H6" s="18" t="s">
        <v>34</v>
      </c>
      <c r="I6" s="185" t="s">
        <v>595</v>
      </c>
      <c r="J6" s="8"/>
    </row>
    <row r="7" spans="1:15" ht="15.75" customHeight="1" x14ac:dyDescent="0.2">
      <c r="A7" s="2"/>
      <c r="B7" s="28"/>
      <c r="C7" s="53"/>
      <c r="D7" s="187" t="s">
        <v>598</v>
      </c>
      <c r="E7" s="221" t="s">
        <v>46</v>
      </c>
      <c r="F7" s="222"/>
      <c r="G7" s="222"/>
      <c r="H7" s="23"/>
      <c r="I7" s="22"/>
      <c r="J7" s="33"/>
    </row>
    <row r="8" spans="1:15" ht="24" hidden="1" customHeight="1" x14ac:dyDescent="0.2">
      <c r="A8" s="2"/>
      <c r="B8" s="30" t="s">
        <v>20</v>
      </c>
      <c r="D8" s="80" t="s">
        <v>44</v>
      </c>
      <c r="H8" s="18" t="s">
        <v>40</v>
      </c>
      <c r="I8" s="83" t="s">
        <v>48</v>
      </c>
      <c r="J8" s="8"/>
    </row>
    <row r="9" spans="1:15" ht="15.75" hidden="1" customHeight="1" x14ac:dyDescent="0.2">
      <c r="A9" s="2"/>
      <c r="B9" s="2"/>
      <c r="D9" s="80" t="s">
        <v>45</v>
      </c>
      <c r="H9" s="18" t="s">
        <v>34</v>
      </c>
      <c r="I9" s="83" t="s">
        <v>49</v>
      </c>
      <c r="J9" s="8"/>
    </row>
    <row r="10" spans="1:15" ht="15.75" hidden="1" customHeight="1" x14ac:dyDescent="0.2">
      <c r="A10" s="2"/>
      <c r="B10" s="34"/>
      <c r="C10" s="53"/>
      <c r="D10" s="82" t="s">
        <v>47</v>
      </c>
      <c r="E10" s="81" t="s">
        <v>46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236"/>
      <c r="E11" s="236"/>
      <c r="F11" s="236"/>
      <c r="G11" s="236"/>
      <c r="H11" s="18" t="s">
        <v>40</v>
      </c>
      <c r="I11" s="85"/>
      <c r="J11" s="8"/>
    </row>
    <row r="12" spans="1:15" ht="15.75" customHeight="1" x14ac:dyDescent="0.2">
      <c r="A12" s="2"/>
      <c r="B12" s="27"/>
      <c r="C12" s="52"/>
      <c r="D12" s="212"/>
      <c r="E12" s="212"/>
      <c r="F12" s="212"/>
      <c r="G12" s="212"/>
      <c r="H12" s="18" t="s">
        <v>34</v>
      </c>
      <c r="I12" s="85"/>
      <c r="J12" s="8"/>
    </row>
    <row r="13" spans="1:15" ht="15.75" customHeight="1" x14ac:dyDescent="0.2">
      <c r="A13" s="2"/>
      <c r="B13" s="28"/>
      <c r="C13" s="53"/>
      <c r="D13" s="84"/>
      <c r="E13" s="215"/>
      <c r="F13" s="216"/>
      <c r="G13" s="216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235"/>
      <c r="F15" s="235"/>
      <c r="G15" s="237"/>
      <c r="H15" s="237"/>
      <c r="I15" s="237" t="s">
        <v>29</v>
      </c>
      <c r="J15" s="238"/>
    </row>
    <row r="16" spans="1:15" ht="23.25" customHeight="1" x14ac:dyDescent="0.2">
      <c r="A16" s="138" t="s">
        <v>24</v>
      </c>
      <c r="B16" s="37" t="s">
        <v>24</v>
      </c>
      <c r="C16" s="58"/>
      <c r="D16" s="59"/>
      <c r="E16" s="201"/>
      <c r="F16" s="202"/>
      <c r="G16" s="201"/>
      <c r="H16" s="202"/>
      <c r="I16" s="201">
        <f>SUMIF(F55:F71,A16,I55:I71)+SUMIF(F55:F71,"PSU",I55:I71)</f>
        <v>0</v>
      </c>
      <c r="J16" s="203"/>
    </row>
    <row r="17" spans="1:10" ht="23.25" customHeight="1" x14ac:dyDescent="0.2">
      <c r="A17" s="138" t="s">
        <v>25</v>
      </c>
      <c r="B17" s="37" t="s">
        <v>25</v>
      </c>
      <c r="C17" s="58"/>
      <c r="D17" s="59"/>
      <c r="E17" s="201"/>
      <c r="F17" s="202"/>
      <c r="G17" s="201"/>
      <c r="H17" s="202"/>
      <c r="I17" s="201">
        <f>SUMIF(F55:F71,A17,I55:I71)</f>
        <v>0</v>
      </c>
      <c r="J17" s="203"/>
    </row>
    <row r="18" spans="1:10" ht="23.25" customHeight="1" x14ac:dyDescent="0.2">
      <c r="A18" s="138" t="s">
        <v>26</v>
      </c>
      <c r="B18" s="37" t="s">
        <v>26</v>
      </c>
      <c r="C18" s="58"/>
      <c r="D18" s="59"/>
      <c r="E18" s="201"/>
      <c r="F18" s="202"/>
      <c r="G18" s="201"/>
      <c r="H18" s="202"/>
      <c r="I18" s="201">
        <f>SUMIF(F55:F71,A18,I55:I71)</f>
        <v>0</v>
      </c>
      <c r="J18" s="203"/>
    </row>
    <row r="19" spans="1:10" ht="23.25" customHeight="1" x14ac:dyDescent="0.2">
      <c r="A19" s="138" t="s">
        <v>99</v>
      </c>
      <c r="B19" s="37" t="s">
        <v>27</v>
      </c>
      <c r="C19" s="58"/>
      <c r="D19" s="59"/>
      <c r="E19" s="201"/>
      <c r="F19" s="202"/>
      <c r="G19" s="201"/>
      <c r="H19" s="202"/>
      <c r="I19" s="201">
        <f>SUMIF(F55:F71,A19,I55:I71)</f>
        <v>0</v>
      </c>
      <c r="J19" s="203"/>
    </row>
    <row r="20" spans="1:10" ht="23.25" customHeight="1" x14ac:dyDescent="0.2">
      <c r="A20" s="138" t="s">
        <v>100</v>
      </c>
      <c r="B20" s="37" t="s">
        <v>28</v>
      </c>
      <c r="C20" s="58"/>
      <c r="D20" s="59"/>
      <c r="E20" s="201"/>
      <c r="F20" s="202"/>
      <c r="G20" s="201"/>
      <c r="H20" s="202"/>
      <c r="I20" s="201">
        <f>SUMIF(F55:F71,A20,I55:I71)</f>
        <v>0</v>
      </c>
      <c r="J20" s="203"/>
    </row>
    <row r="21" spans="1:10" ht="23.25" customHeight="1" x14ac:dyDescent="0.2">
      <c r="A21" s="2"/>
      <c r="B21" s="47" t="s">
        <v>29</v>
      </c>
      <c r="C21" s="60"/>
      <c r="D21" s="61"/>
      <c r="E21" s="204"/>
      <c r="F21" s="239"/>
      <c r="G21" s="204"/>
      <c r="H21" s="239"/>
      <c r="I21" s="204">
        <f>SUM(I16:J20)</f>
        <v>0</v>
      </c>
      <c r="J21" s="205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199">
        <f>ZakladDPHSniVypocet</f>
        <v>0</v>
      </c>
      <c r="H23" s="200"/>
      <c r="I23" s="200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197">
        <f>A23</f>
        <v>0</v>
      </c>
      <c r="H24" s="198"/>
      <c r="I24" s="198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199">
        <f>ZakladDPHZaklVypocet</f>
        <v>0</v>
      </c>
      <c r="H25" s="200"/>
      <c r="I25" s="200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226">
        <f>A25</f>
        <v>0</v>
      </c>
      <c r="H26" s="227"/>
      <c r="I26" s="22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228">
        <f>CenaCelkem-(ZakladDPHSni+DPHSni+ZakladDPHZakl+DPHZakl)</f>
        <v>0</v>
      </c>
      <c r="H27" s="228"/>
      <c r="I27" s="228"/>
      <c r="J27" s="40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07">
        <f>ZakladDPHSniVypocet+ZakladDPHZaklVypocet</f>
        <v>0</v>
      </c>
      <c r="H28" s="207"/>
      <c r="I28" s="207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06">
        <f>A27</f>
        <v>0</v>
      </c>
      <c r="H29" s="206"/>
      <c r="I29" s="206"/>
      <c r="J29" s="119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08"/>
      <c r="E34" s="209"/>
      <c r="G34" s="210"/>
      <c r="H34" s="211"/>
      <c r="I34" s="211"/>
      <c r="J34" s="24"/>
    </row>
    <row r="35" spans="1:10" ht="12.75" customHeight="1" x14ac:dyDescent="0.2">
      <c r="A35" s="2"/>
      <c r="B35" s="2"/>
      <c r="D35" s="196" t="s">
        <v>2</v>
      </c>
      <c r="E35" s="196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50</v>
      </c>
      <c r="C39" s="194"/>
      <c r="D39" s="194"/>
      <c r="E39" s="194"/>
      <c r="F39" s="99">
        <f>'1 0 Pol'!AE29+'1 1 Pol'!AE511</f>
        <v>0</v>
      </c>
      <c r="G39" s="100">
        <f>'1 0 Pol'!AF29+'1 1 Pol'!AF511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 x14ac:dyDescent="0.2">
      <c r="A40" s="88">
        <v>2</v>
      </c>
      <c r="B40" s="103"/>
      <c r="C40" s="195" t="s">
        <v>51</v>
      </c>
      <c r="D40" s="195"/>
      <c r="E40" s="195"/>
      <c r="F40" s="104"/>
      <c r="G40" s="105"/>
      <c r="H40" s="105">
        <f>(F40*SazbaDPH1/100)+(G40*SazbaDPH2/100)</f>
        <v>0</v>
      </c>
      <c r="I40" s="105"/>
      <c r="J40" s="106"/>
    </row>
    <row r="41" spans="1:10" ht="25.5" customHeight="1" x14ac:dyDescent="0.2">
      <c r="A41" s="88">
        <v>2</v>
      </c>
      <c r="B41" s="103" t="s">
        <v>52</v>
      </c>
      <c r="C41" s="195" t="s">
        <v>53</v>
      </c>
      <c r="D41" s="195"/>
      <c r="E41" s="195"/>
      <c r="F41" s="104">
        <f>'1 0 Pol'!AE29+'1 1 Pol'!AE511</f>
        <v>0</v>
      </c>
      <c r="G41" s="105">
        <f>'1 0 Pol'!AF29+'1 1 Pol'!AF511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customHeight="1" x14ac:dyDescent="0.2">
      <c r="A42" s="88">
        <v>3</v>
      </c>
      <c r="B42" s="107" t="s">
        <v>54</v>
      </c>
      <c r="C42" s="194" t="s">
        <v>55</v>
      </c>
      <c r="D42" s="194"/>
      <c r="E42" s="194"/>
      <c r="F42" s="108">
        <f>'1 0 Pol'!AE29</f>
        <v>0</v>
      </c>
      <c r="G42" s="101">
        <f>'1 0 Pol'!AF29</f>
        <v>0</v>
      </c>
      <c r="H42" s="101">
        <f>(F42*SazbaDPH1/100)+(G42*SazbaDPH2/100)</f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customHeight="1" x14ac:dyDescent="0.2">
      <c r="A43" s="88">
        <v>3</v>
      </c>
      <c r="B43" s="107" t="s">
        <v>52</v>
      </c>
      <c r="C43" s="194" t="s">
        <v>56</v>
      </c>
      <c r="D43" s="194"/>
      <c r="E43" s="194"/>
      <c r="F43" s="108">
        <f>'1 1 Pol'!AE511</f>
        <v>0</v>
      </c>
      <c r="G43" s="101">
        <f>'1 1 Pol'!AF511</f>
        <v>0</v>
      </c>
      <c r="H43" s="101">
        <f>(F43*SazbaDPH1/100)+(G43*SazbaDPH2/100)</f>
        <v>0</v>
      </c>
      <c r="I43" s="101">
        <f>F43+G43+H43</f>
        <v>0</v>
      </c>
      <c r="J43" s="102" t="str">
        <f>IF(CenaCelkemVypocet=0,"",I43/CenaCelkemVypocet*100)</f>
        <v/>
      </c>
    </row>
    <row r="44" spans="1:10" ht="25.5" customHeight="1" x14ac:dyDescent="0.2">
      <c r="A44" s="88"/>
      <c r="B44" s="191" t="s">
        <v>57</v>
      </c>
      <c r="C44" s="192"/>
      <c r="D44" s="192"/>
      <c r="E44" s="193"/>
      <c r="F44" s="109">
        <f>SUMIF(A39:A43,"=1",F39:F43)</f>
        <v>0</v>
      </c>
      <c r="G44" s="110">
        <f>SUMIF(A39:A43,"=1",G39:G43)</f>
        <v>0</v>
      </c>
      <c r="H44" s="110">
        <f>SUMIF(A39:A43,"=1",H39:H43)</f>
        <v>0</v>
      </c>
      <c r="I44" s="110">
        <f>SUMIF(A39:A43,"=1",I39:I43)</f>
        <v>0</v>
      </c>
      <c r="J44" s="111">
        <f>SUMIF(A39:A43,"=1",J39:J43)</f>
        <v>0</v>
      </c>
    </row>
    <row r="46" spans="1:10" x14ac:dyDescent="0.2">
      <c r="A46" t="s">
        <v>59</v>
      </c>
      <c r="B46" t="s">
        <v>60</v>
      </c>
    </row>
    <row r="47" spans="1:10" x14ac:dyDescent="0.2">
      <c r="A47" t="s">
        <v>61</v>
      </c>
      <c r="B47" t="s">
        <v>62</v>
      </c>
    </row>
    <row r="48" spans="1:10" x14ac:dyDescent="0.2">
      <c r="A48" t="s">
        <v>63</v>
      </c>
      <c r="B48" t="s">
        <v>64</v>
      </c>
    </row>
    <row r="49" spans="1:10" x14ac:dyDescent="0.2">
      <c r="A49" t="s">
        <v>63</v>
      </c>
      <c r="B49" t="s">
        <v>65</v>
      </c>
    </row>
    <row r="52" spans="1:10" ht="15.75" x14ac:dyDescent="0.25">
      <c r="B52" s="120" t="s">
        <v>66</v>
      </c>
    </row>
    <row r="54" spans="1:10" ht="25.5" customHeight="1" x14ac:dyDescent="0.2">
      <c r="A54" s="122"/>
      <c r="B54" s="125" t="s">
        <v>17</v>
      </c>
      <c r="C54" s="125" t="s">
        <v>5</v>
      </c>
      <c r="D54" s="126"/>
      <c r="E54" s="126"/>
      <c r="F54" s="127" t="s">
        <v>67</v>
      </c>
      <c r="G54" s="127"/>
      <c r="H54" s="127"/>
      <c r="I54" s="127" t="s">
        <v>29</v>
      </c>
      <c r="J54" s="127" t="s">
        <v>0</v>
      </c>
    </row>
    <row r="55" spans="1:10" ht="36.75" customHeight="1" x14ac:dyDescent="0.2">
      <c r="A55" s="123"/>
      <c r="B55" s="128" t="s">
        <v>68</v>
      </c>
      <c r="C55" s="189" t="s">
        <v>69</v>
      </c>
      <c r="D55" s="190"/>
      <c r="E55" s="190"/>
      <c r="F55" s="134" t="s">
        <v>24</v>
      </c>
      <c r="G55" s="135"/>
      <c r="H55" s="135"/>
      <c r="I55" s="135">
        <f>'1 1 Pol'!G8</f>
        <v>0</v>
      </c>
      <c r="J55" s="132" t="str">
        <f>IF(I72=0,"",I55/I72*100)</f>
        <v/>
      </c>
    </row>
    <row r="56" spans="1:10" ht="36.75" customHeight="1" x14ac:dyDescent="0.2">
      <c r="A56" s="123"/>
      <c r="B56" s="128" t="s">
        <v>70</v>
      </c>
      <c r="C56" s="189" t="s">
        <v>71</v>
      </c>
      <c r="D56" s="190"/>
      <c r="E56" s="190"/>
      <c r="F56" s="134" t="s">
        <v>24</v>
      </c>
      <c r="G56" s="135"/>
      <c r="H56" s="135"/>
      <c r="I56" s="135">
        <f>'1 1 Pol'!G20</f>
        <v>0</v>
      </c>
      <c r="J56" s="132" t="str">
        <f>IF(I72=0,"",I56/I72*100)</f>
        <v/>
      </c>
    </row>
    <row r="57" spans="1:10" ht="36.75" customHeight="1" x14ac:dyDescent="0.2">
      <c r="A57" s="123"/>
      <c r="B57" s="128" t="s">
        <v>72</v>
      </c>
      <c r="C57" s="189" t="s">
        <v>73</v>
      </c>
      <c r="D57" s="190"/>
      <c r="E57" s="190"/>
      <c r="F57" s="134" t="s">
        <v>24</v>
      </c>
      <c r="G57" s="135"/>
      <c r="H57" s="135"/>
      <c r="I57" s="135">
        <f>'1 1 Pol'!G26</f>
        <v>0</v>
      </c>
      <c r="J57" s="132" t="str">
        <f>IF(I72=0,"",I57/I72*100)</f>
        <v/>
      </c>
    </row>
    <row r="58" spans="1:10" ht="36.75" customHeight="1" x14ac:dyDescent="0.2">
      <c r="A58" s="123"/>
      <c r="B58" s="128" t="s">
        <v>74</v>
      </c>
      <c r="C58" s="189" t="s">
        <v>75</v>
      </c>
      <c r="D58" s="190"/>
      <c r="E58" s="190"/>
      <c r="F58" s="134" t="s">
        <v>24</v>
      </c>
      <c r="G58" s="135"/>
      <c r="H58" s="135"/>
      <c r="I58" s="135">
        <f>'1 1 Pol'!G45</f>
        <v>0</v>
      </c>
      <c r="J58" s="132" t="str">
        <f>IF(I72=0,"",I58/I72*100)</f>
        <v/>
      </c>
    </row>
    <row r="59" spans="1:10" ht="36.75" customHeight="1" x14ac:dyDescent="0.2">
      <c r="A59" s="123"/>
      <c r="B59" s="128" t="s">
        <v>76</v>
      </c>
      <c r="C59" s="189" t="s">
        <v>77</v>
      </c>
      <c r="D59" s="190"/>
      <c r="E59" s="190"/>
      <c r="F59" s="134" t="s">
        <v>24</v>
      </c>
      <c r="G59" s="135"/>
      <c r="H59" s="135"/>
      <c r="I59" s="135">
        <f>'1 1 Pol'!G54</f>
        <v>0</v>
      </c>
      <c r="J59" s="132" t="str">
        <f>IF(I72=0,"",I59/I72*100)</f>
        <v/>
      </c>
    </row>
    <row r="60" spans="1:10" ht="36.75" customHeight="1" x14ac:dyDescent="0.2">
      <c r="A60" s="123"/>
      <c r="B60" s="128" t="s">
        <v>78</v>
      </c>
      <c r="C60" s="189" t="s">
        <v>79</v>
      </c>
      <c r="D60" s="190"/>
      <c r="E60" s="190"/>
      <c r="F60" s="134" t="s">
        <v>24</v>
      </c>
      <c r="G60" s="135"/>
      <c r="H60" s="135"/>
      <c r="I60" s="135">
        <f>'1 1 Pol'!G57</f>
        <v>0</v>
      </c>
      <c r="J60" s="132" t="str">
        <f>IF(I72=0,"",I60/I72*100)</f>
        <v/>
      </c>
    </row>
    <row r="61" spans="1:10" ht="36.75" customHeight="1" x14ac:dyDescent="0.2">
      <c r="A61" s="123"/>
      <c r="B61" s="128" t="s">
        <v>80</v>
      </c>
      <c r="C61" s="189" t="s">
        <v>81</v>
      </c>
      <c r="D61" s="190"/>
      <c r="E61" s="190"/>
      <c r="F61" s="134" t="s">
        <v>24</v>
      </c>
      <c r="G61" s="135"/>
      <c r="H61" s="135"/>
      <c r="I61" s="135">
        <f>'1 1 Pol'!G86</f>
        <v>0</v>
      </c>
      <c r="J61" s="132" t="str">
        <f>IF(I72=0,"",I61/I72*100)</f>
        <v/>
      </c>
    </row>
    <row r="62" spans="1:10" ht="36.75" customHeight="1" x14ac:dyDescent="0.2">
      <c r="A62" s="123"/>
      <c r="B62" s="128" t="s">
        <v>82</v>
      </c>
      <c r="C62" s="189" t="s">
        <v>83</v>
      </c>
      <c r="D62" s="190"/>
      <c r="E62" s="190"/>
      <c r="F62" s="134" t="s">
        <v>25</v>
      </c>
      <c r="G62" s="135"/>
      <c r="H62" s="135"/>
      <c r="I62" s="135">
        <f>'1 1 Pol'!G90</f>
        <v>0</v>
      </c>
      <c r="J62" s="132" t="str">
        <f>IF(I72=0,"",I62/I72*100)</f>
        <v/>
      </c>
    </row>
    <row r="63" spans="1:10" ht="36.75" customHeight="1" x14ac:dyDescent="0.2">
      <c r="A63" s="123"/>
      <c r="B63" s="128" t="s">
        <v>84</v>
      </c>
      <c r="C63" s="189" t="s">
        <v>85</v>
      </c>
      <c r="D63" s="190"/>
      <c r="E63" s="190"/>
      <c r="F63" s="134" t="s">
        <v>25</v>
      </c>
      <c r="G63" s="135"/>
      <c r="H63" s="135"/>
      <c r="I63" s="135">
        <f>'1 1 Pol'!G140</f>
        <v>0</v>
      </c>
      <c r="J63" s="132" t="str">
        <f>IF(I72=0,"",I63/I72*100)</f>
        <v/>
      </c>
    </row>
    <row r="64" spans="1:10" ht="36.75" customHeight="1" x14ac:dyDescent="0.2">
      <c r="A64" s="123"/>
      <c r="B64" s="128" t="s">
        <v>86</v>
      </c>
      <c r="C64" s="189" t="s">
        <v>87</v>
      </c>
      <c r="D64" s="190"/>
      <c r="E64" s="190"/>
      <c r="F64" s="134" t="s">
        <v>25</v>
      </c>
      <c r="G64" s="135"/>
      <c r="H64" s="135"/>
      <c r="I64" s="135">
        <f>'1 1 Pol'!G275</f>
        <v>0</v>
      </c>
      <c r="J64" s="132" t="str">
        <f>IF(I72=0,"",I64/I72*100)</f>
        <v/>
      </c>
    </row>
    <row r="65" spans="1:10" ht="36.75" customHeight="1" x14ac:dyDescent="0.2">
      <c r="A65" s="123"/>
      <c r="B65" s="128" t="s">
        <v>88</v>
      </c>
      <c r="C65" s="189" t="s">
        <v>89</v>
      </c>
      <c r="D65" s="190"/>
      <c r="E65" s="190"/>
      <c r="F65" s="134" t="s">
        <v>25</v>
      </c>
      <c r="G65" s="135"/>
      <c r="H65" s="135"/>
      <c r="I65" s="135">
        <f>'1 1 Pol'!G372</f>
        <v>0</v>
      </c>
      <c r="J65" s="132" t="str">
        <f>IF(I72=0,"",I65/I72*100)</f>
        <v/>
      </c>
    </row>
    <row r="66" spans="1:10" ht="36.75" customHeight="1" x14ac:dyDescent="0.2">
      <c r="A66" s="123"/>
      <c r="B66" s="128" t="s">
        <v>90</v>
      </c>
      <c r="C66" s="189" t="s">
        <v>91</v>
      </c>
      <c r="D66" s="190"/>
      <c r="E66" s="190"/>
      <c r="F66" s="134" t="s">
        <v>25</v>
      </c>
      <c r="G66" s="135"/>
      <c r="H66" s="135"/>
      <c r="I66" s="135">
        <f>'1 1 Pol'!G399</f>
        <v>0</v>
      </c>
      <c r="J66" s="132" t="str">
        <f>IF(I72=0,"",I66/I72*100)</f>
        <v/>
      </c>
    </row>
    <row r="67" spans="1:10" ht="36.75" customHeight="1" x14ac:dyDescent="0.2">
      <c r="A67" s="123"/>
      <c r="B67" s="128" t="s">
        <v>92</v>
      </c>
      <c r="C67" s="189" t="s">
        <v>93</v>
      </c>
      <c r="D67" s="190"/>
      <c r="E67" s="190"/>
      <c r="F67" s="134" t="s">
        <v>25</v>
      </c>
      <c r="G67" s="135"/>
      <c r="H67" s="135"/>
      <c r="I67" s="135">
        <f>'1 1 Pol'!G419</f>
        <v>0</v>
      </c>
      <c r="J67" s="132" t="str">
        <f>IF(I72=0,"",I67/I72*100)</f>
        <v/>
      </c>
    </row>
    <row r="68" spans="1:10" ht="36.75" customHeight="1" x14ac:dyDescent="0.2">
      <c r="A68" s="123"/>
      <c r="B68" s="128" t="s">
        <v>94</v>
      </c>
      <c r="C68" s="189" t="s">
        <v>95</v>
      </c>
      <c r="D68" s="190"/>
      <c r="E68" s="190"/>
      <c r="F68" s="134" t="s">
        <v>25</v>
      </c>
      <c r="G68" s="135"/>
      <c r="H68" s="135"/>
      <c r="I68" s="135">
        <f>'1 1 Pol'!G434</f>
        <v>0</v>
      </c>
      <c r="J68" s="132" t="str">
        <f>IF(I72=0,"",I68/I72*100)</f>
        <v/>
      </c>
    </row>
    <row r="69" spans="1:10" ht="36.75" customHeight="1" x14ac:dyDescent="0.2">
      <c r="A69" s="123"/>
      <c r="B69" s="128" t="s">
        <v>96</v>
      </c>
      <c r="C69" s="189" t="s">
        <v>97</v>
      </c>
      <c r="D69" s="190"/>
      <c r="E69" s="190"/>
      <c r="F69" s="134" t="s">
        <v>98</v>
      </c>
      <c r="G69" s="135"/>
      <c r="H69" s="135"/>
      <c r="I69" s="135">
        <f>'1 1 Pol'!G455</f>
        <v>0</v>
      </c>
      <c r="J69" s="132" t="str">
        <f>IF(I72=0,"",I69/I72*100)</f>
        <v/>
      </c>
    </row>
    <row r="70" spans="1:10" ht="36.75" customHeight="1" x14ac:dyDescent="0.2">
      <c r="A70" s="123"/>
      <c r="B70" s="128" t="s">
        <v>99</v>
      </c>
      <c r="C70" s="189" t="s">
        <v>27</v>
      </c>
      <c r="D70" s="190"/>
      <c r="E70" s="190"/>
      <c r="F70" s="134" t="s">
        <v>99</v>
      </c>
      <c r="G70" s="135"/>
      <c r="H70" s="135"/>
      <c r="I70" s="135">
        <f>'1 0 Pol'!G8+'1 1 Pol'!G503</f>
        <v>0</v>
      </c>
      <c r="J70" s="132" t="str">
        <f>IF(I72=0,"",I70/I72*100)</f>
        <v/>
      </c>
    </row>
    <row r="71" spans="1:10" ht="36.75" customHeight="1" x14ac:dyDescent="0.2">
      <c r="A71" s="123"/>
      <c r="B71" s="128" t="s">
        <v>100</v>
      </c>
      <c r="C71" s="189" t="s">
        <v>28</v>
      </c>
      <c r="D71" s="190"/>
      <c r="E71" s="190"/>
      <c r="F71" s="134" t="s">
        <v>100</v>
      </c>
      <c r="G71" s="135"/>
      <c r="H71" s="135"/>
      <c r="I71" s="135">
        <f>'1 0 Pol'!G17</f>
        <v>0</v>
      </c>
      <c r="J71" s="132" t="str">
        <f>IF(I72=0,"",I71/I72*100)</f>
        <v/>
      </c>
    </row>
    <row r="72" spans="1:10" ht="25.5" customHeight="1" x14ac:dyDescent="0.2">
      <c r="A72" s="124"/>
      <c r="B72" s="129" t="s">
        <v>1</v>
      </c>
      <c r="C72" s="130"/>
      <c r="D72" s="131"/>
      <c r="E72" s="131"/>
      <c r="F72" s="136"/>
      <c r="G72" s="137"/>
      <c r="H72" s="137"/>
      <c r="I72" s="137">
        <f>SUM(I55:I71)</f>
        <v>0</v>
      </c>
      <c r="J72" s="133">
        <f>SUM(J55:J71)</f>
        <v>0</v>
      </c>
    </row>
    <row r="73" spans="1:10" x14ac:dyDescent="0.2">
      <c r="F73" s="86"/>
      <c r="G73" s="86"/>
      <c r="H73" s="86"/>
      <c r="I73" s="86"/>
      <c r="J73" s="87"/>
    </row>
    <row r="74" spans="1:10" x14ac:dyDescent="0.2">
      <c r="F74" s="86"/>
      <c r="G74" s="86"/>
      <c r="H74" s="86"/>
      <c r="I74" s="86"/>
      <c r="J74" s="87"/>
    </row>
    <row r="75" spans="1:10" x14ac:dyDescent="0.2">
      <c r="F75" s="86"/>
      <c r="G75" s="86"/>
      <c r="H75" s="86"/>
      <c r="I75" s="86"/>
      <c r="J75" s="87"/>
    </row>
  </sheetData>
  <sheetProtection algorithmName="SHA-512" hashValue="U4w7KoMWf/IiiZdmxa+o87haK0ryA1mmgy3YArOyV9BhzFc/HJTAuX05pgCarCHY2gAt5bIBfmvNm4/btU6rAg==" saltValue="3nTMv13pUAjch9crUZCUQQ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9:E69"/>
    <mergeCell ref="C70:E70"/>
    <mergeCell ref="C71:E71"/>
    <mergeCell ref="C64:E64"/>
    <mergeCell ref="C65:E65"/>
    <mergeCell ref="C66:E66"/>
    <mergeCell ref="C67:E67"/>
    <mergeCell ref="C68:E6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9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49" t="s">
        <v>7</v>
      </c>
      <c r="B2" s="48"/>
      <c r="C2" s="242"/>
      <c r="D2" s="242"/>
      <c r="E2" s="242"/>
      <c r="F2" s="242"/>
      <c r="G2" s="243"/>
    </row>
    <row r="3" spans="1:7" ht="24.95" customHeight="1" x14ac:dyDescent="0.2">
      <c r="A3" s="49" t="s">
        <v>8</v>
      </c>
      <c r="B3" s="48"/>
      <c r="C3" s="242"/>
      <c r="D3" s="242"/>
      <c r="E3" s="242"/>
      <c r="F3" s="242"/>
      <c r="G3" s="243"/>
    </row>
    <row r="4" spans="1:7" ht="24.95" customHeight="1" x14ac:dyDescent="0.2">
      <c r="A4" s="49" t="s">
        <v>9</v>
      </c>
      <c r="B4" s="48"/>
      <c r="C4" s="242"/>
      <c r="D4" s="242"/>
      <c r="E4" s="242"/>
      <c r="F4" s="242"/>
      <c r="G4" s="243"/>
    </row>
    <row r="5" spans="1:7" x14ac:dyDescent="0.2">
      <c r="B5" s="4"/>
      <c r="C5" s="5"/>
      <c r="D5" s="6"/>
    </row>
  </sheetData>
  <sheetProtection algorithmName="SHA-512" hashValue="KxANzG+MAX1vbryIQDJKrSIHRPpSHVejZ4ZGrFkpNB2W+ZOLHVSzWo5EgjfondGgU53Wb0LIoDF/CgQWsGVPIw==" saltValue="D2PYSUg1OldiQCnG7nJe6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11" sqref="C1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6" t="s">
        <v>101</v>
      </c>
      <c r="B1" s="246"/>
      <c r="C1" s="246"/>
      <c r="D1" s="246"/>
      <c r="E1" s="246"/>
      <c r="F1" s="246"/>
      <c r="G1" s="246"/>
      <c r="AG1" t="s">
        <v>102</v>
      </c>
    </row>
    <row r="2" spans="1:60" ht="24.95" customHeight="1" x14ac:dyDescent="0.2">
      <c r="A2" s="139" t="s">
        <v>7</v>
      </c>
      <c r="B2" s="48" t="s">
        <v>43</v>
      </c>
      <c r="C2" s="247" t="s">
        <v>599</v>
      </c>
      <c r="D2" s="248"/>
      <c r="E2" s="248"/>
      <c r="F2" s="248"/>
      <c r="G2" s="249"/>
      <c r="AG2" t="s">
        <v>103</v>
      </c>
    </row>
    <row r="3" spans="1:60" ht="24.95" customHeight="1" x14ac:dyDescent="0.2">
      <c r="A3" s="139" t="s">
        <v>8</v>
      </c>
      <c r="B3" s="48" t="s">
        <v>52</v>
      </c>
      <c r="C3" s="247" t="s">
        <v>53</v>
      </c>
      <c r="D3" s="248"/>
      <c r="E3" s="248"/>
      <c r="F3" s="248"/>
      <c r="G3" s="249"/>
      <c r="AC3" s="121" t="s">
        <v>103</v>
      </c>
      <c r="AG3" t="s">
        <v>104</v>
      </c>
    </row>
    <row r="4" spans="1:60" ht="24.95" customHeight="1" x14ac:dyDescent="0.2">
      <c r="A4" s="140" t="s">
        <v>9</v>
      </c>
      <c r="B4" s="141" t="s">
        <v>54</v>
      </c>
      <c r="C4" s="250" t="s">
        <v>55</v>
      </c>
      <c r="D4" s="251"/>
      <c r="E4" s="251"/>
      <c r="F4" s="251"/>
      <c r="G4" s="252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29</v>
      </c>
      <c r="H6" s="146" t="s">
        <v>30</v>
      </c>
      <c r="I6" s="146" t="s">
        <v>112</v>
      </c>
      <c r="J6" s="146" t="s">
        <v>31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59" t="s">
        <v>127</v>
      </c>
      <c r="B8" s="160" t="s">
        <v>99</v>
      </c>
      <c r="C8" s="173" t="s">
        <v>27</v>
      </c>
      <c r="D8" s="161"/>
      <c r="E8" s="162"/>
      <c r="F8" s="163"/>
      <c r="G8" s="163">
        <f>SUMIF(AG9:AG16,"&lt;&gt;NOR",G9:G16)</f>
        <v>0</v>
      </c>
      <c r="H8" s="163"/>
      <c r="I8" s="163">
        <f>SUM(I9:I16)</f>
        <v>0</v>
      </c>
      <c r="J8" s="163"/>
      <c r="K8" s="163">
        <f>SUM(K9:K16)</f>
        <v>0</v>
      </c>
      <c r="L8" s="163"/>
      <c r="M8" s="163">
        <f>SUM(M9:M16)</f>
        <v>0</v>
      </c>
      <c r="N8" s="162"/>
      <c r="O8" s="162">
        <f>SUM(O9:O16)</f>
        <v>0</v>
      </c>
      <c r="P8" s="162"/>
      <c r="Q8" s="162">
        <f>SUM(Q9:Q16)</f>
        <v>0</v>
      </c>
      <c r="R8" s="163"/>
      <c r="S8" s="163"/>
      <c r="T8" s="164"/>
      <c r="U8" s="158"/>
      <c r="V8" s="158">
        <f>SUM(V9:V16)</f>
        <v>0</v>
      </c>
      <c r="W8" s="158"/>
      <c r="X8" s="158"/>
      <c r="AG8" t="s">
        <v>128</v>
      </c>
    </row>
    <row r="9" spans="1:60" outlineLevel="1" x14ac:dyDescent="0.2">
      <c r="A9" s="166">
        <v>1</v>
      </c>
      <c r="B9" s="167" t="s">
        <v>129</v>
      </c>
      <c r="C9" s="174" t="s">
        <v>130</v>
      </c>
      <c r="D9" s="168" t="s">
        <v>131</v>
      </c>
      <c r="E9" s="169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9">
        <v>0</v>
      </c>
      <c r="O9" s="169">
        <f>ROUND(E9*N9,2)</f>
        <v>0</v>
      </c>
      <c r="P9" s="169">
        <v>0</v>
      </c>
      <c r="Q9" s="169">
        <f>ROUND(E9*P9,2)</f>
        <v>0</v>
      </c>
      <c r="R9" s="171"/>
      <c r="S9" s="171" t="s">
        <v>132</v>
      </c>
      <c r="T9" s="172" t="s">
        <v>133</v>
      </c>
      <c r="U9" s="157">
        <v>0</v>
      </c>
      <c r="V9" s="157">
        <f>ROUND(E9*U9,2)</f>
        <v>0</v>
      </c>
      <c r="W9" s="157"/>
      <c r="X9" s="157" t="s">
        <v>55</v>
      </c>
      <c r="Y9" s="147"/>
      <c r="Z9" s="147"/>
      <c r="AA9" s="147"/>
      <c r="AB9" s="147"/>
      <c r="AC9" s="147"/>
      <c r="AD9" s="147"/>
      <c r="AE9" s="147"/>
      <c r="AF9" s="147"/>
      <c r="AG9" s="147" t="s">
        <v>134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44"/>
      <c r="D10" s="245"/>
      <c r="E10" s="245"/>
      <c r="F10" s="245"/>
      <c r="G10" s="245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66">
        <v>2</v>
      </c>
      <c r="B11" s="167" t="s">
        <v>136</v>
      </c>
      <c r="C11" s="174" t="s">
        <v>137</v>
      </c>
      <c r="D11" s="168" t="s">
        <v>131</v>
      </c>
      <c r="E11" s="169">
        <v>1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9">
        <v>0</v>
      </c>
      <c r="O11" s="169">
        <f>ROUND(E11*N11,2)</f>
        <v>0</v>
      </c>
      <c r="P11" s="169">
        <v>0</v>
      </c>
      <c r="Q11" s="169">
        <f>ROUND(E11*P11,2)</f>
        <v>0</v>
      </c>
      <c r="R11" s="171"/>
      <c r="S11" s="171" t="s">
        <v>132</v>
      </c>
      <c r="T11" s="172" t="s">
        <v>133</v>
      </c>
      <c r="U11" s="157">
        <v>0</v>
      </c>
      <c r="V11" s="157">
        <f>ROUND(E11*U11,2)</f>
        <v>0</v>
      </c>
      <c r="W11" s="157"/>
      <c r="X11" s="157" t="s">
        <v>55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134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244"/>
      <c r="D12" s="245"/>
      <c r="E12" s="245"/>
      <c r="F12" s="245"/>
      <c r="G12" s="245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47"/>
      <c r="Z12" s="147"/>
      <c r="AA12" s="147"/>
      <c r="AB12" s="147"/>
      <c r="AC12" s="147"/>
      <c r="AD12" s="147"/>
      <c r="AE12" s="147"/>
      <c r="AF12" s="147"/>
      <c r="AG12" s="147" t="s">
        <v>135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6">
        <v>3</v>
      </c>
      <c r="B13" s="167" t="s">
        <v>138</v>
      </c>
      <c r="C13" s="174" t="s">
        <v>139</v>
      </c>
      <c r="D13" s="168" t="s">
        <v>131</v>
      </c>
      <c r="E13" s="169">
        <v>1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9">
        <v>0</v>
      </c>
      <c r="O13" s="169">
        <f>ROUND(E13*N13,2)</f>
        <v>0</v>
      </c>
      <c r="P13" s="169">
        <v>0</v>
      </c>
      <c r="Q13" s="169">
        <f>ROUND(E13*P13,2)</f>
        <v>0</v>
      </c>
      <c r="R13" s="171"/>
      <c r="S13" s="171" t="s">
        <v>132</v>
      </c>
      <c r="T13" s="172" t="s">
        <v>133</v>
      </c>
      <c r="U13" s="157">
        <v>0</v>
      </c>
      <c r="V13" s="157">
        <f>ROUND(E13*U13,2)</f>
        <v>0</v>
      </c>
      <c r="W13" s="157"/>
      <c r="X13" s="157" t="s">
        <v>55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134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244"/>
      <c r="D14" s="245"/>
      <c r="E14" s="245"/>
      <c r="F14" s="245"/>
      <c r="G14" s="245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135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66">
        <v>4</v>
      </c>
      <c r="B15" s="167" t="s">
        <v>140</v>
      </c>
      <c r="C15" s="174" t="s">
        <v>141</v>
      </c>
      <c r="D15" s="168" t="s">
        <v>131</v>
      </c>
      <c r="E15" s="169">
        <v>1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9">
        <v>0</v>
      </c>
      <c r="O15" s="169">
        <f>ROUND(E15*N15,2)</f>
        <v>0</v>
      </c>
      <c r="P15" s="169">
        <v>0</v>
      </c>
      <c r="Q15" s="169">
        <f>ROUND(E15*P15,2)</f>
        <v>0</v>
      </c>
      <c r="R15" s="171"/>
      <c r="S15" s="171" t="s">
        <v>132</v>
      </c>
      <c r="T15" s="172" t="s">
        <v>133</v>
      </c>
      <c r="U15" s="157">
        <v>0</v>
      </c>
      <c r="V15" s="157">
        <f>ROUND(E15*U15,2)</f>
        <v>0</v>
      </c>
      <c r="W15" s="157"/>
      <c r="X15" s="157" t="s">
        <v>55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134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244"/>
      <c r="D16" s="245"/>
      <c r="E16" s="245"/>
      <c r="F16" s="245"/>
      <c r="G16" s="245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47"/>
      <c r="Z16" s="147"/>
      <c r="AA16" s="147"/>
      <c r="AB16" s="147"/>
      <c r="AC16" s="147"/>
      <c r="AD16" s="147"/>
      <c r="AE16" s="147"/>
      <c r="AF16" s="147"/>
      <c r="AG16" s="147" t="s">
        <v>135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x14ac:dyDescent="0.2">
      <c r="A17" s="159" t="s">
        <v>127</v>
      </c>
      <c r="B17" s="160" t="s">
        <v>100</v>
      </c>
      <c r="C17" s="173" t="s">
        <v>28</v>
      </c>
      <c r="D17" s="161"/>
      <c r="E17" s="162"/>
      <c r="F17" s="163"/>
      <c r="G17" s="163">
        <f>SUMIF(AG18:AG27,"&lt;&gt;NOR",G18:G27)</f>
        <v>0</v>
      </c>
      <c r="H17" s="163"/>
      <c r="I17" s="163">
        <f>SUM(I18:I27)</f>
        <v>0</v>
      </c>
      <c r="J17" s="163"/>
      <c r="K17" s="163">
        <f>SUM(K18:K27)</f>
        <v>0</v>
      </c>
      <c r="L17" s="163"/>
      <c r="M17" s="163">
        <f>SUM(M18:M27)</f>
        <v>0</v>
      </c>
      <c r="N17" s="162"/>
      <c r="O17" s="162">
        <f>SUM(O18:O27)</f>
        <v>0</v>
      </c>
      <c r="P17" s="162"/>
      <c r="Q17" s="162">
        <f>SUM(Q18:Q27)</f>
        <v>0</v>
      </c>
      <c r="R17" s="163"/>
      <c r="S17" s="163"/>
      <c r="T17" s="164"/>
      <c r="U17" s="158"/>
      <c r="V17" s="158">
        <f>SUM(V18:V27)</f>
        <v>0</v>
      </c>
      <c r="W17" s="158"/>
      <c r="X17" s="158"/>
      <c r="AG17" t="s">
        <v>128</v>
      </c>
    </row>
    <row r="18" spans="1:60" outlineLevel="1" x14ac:dyDescent="0.2">
      <c r="A18" s="166">
        <v>5</v>
      </c>
      <c r="B18" s="167" t="s">
        <v>142</v>
      </c>
      <c r="C18" s="174" t="s">
        <v>143</v>
      </c>
      <c r="D18" s="168" t="s">
        <v>131</v>
      </c>
      <c r="E18" s="169">
        <v>1</v>
      </c>
      <c r="F18" s="170"/>
      <c r="G18" s="171">
        <f>ROUND(E18*F18,2)</f>
        <v>0</v>
      </c>
      <c r="H18" s="170"/>
      <c r="I18" s="171">
        <f>ROUND(E18*H18,2)</f>
        <v>0</v>
      </c>
      <c r="J18" s="170"/>
      <c r="K18" s="171">
        <f>ROUND(E18*J18,2)</f>
        <v>0</v>
      </c>
      <c r="L18" s="171">
        <v>21</v>
      </c>
      <c r="M18" s="171">
        <f>G18*(1+L18/100)</f>
        <v>0</v>
      </c>
      <c r="N18" s="169">
        <v>0</v>
      </c>
      <c r="O18" s="169">
        <f>ROUND(E18*N18,2)</f>
        <v>0</v>
      </c>
      <c r="P18" s="169">
        <v>0</v>
      </c>
      <c r="Q18" s="169">
        <f>ROUND(E18*P18,2)</f>
        <v>0</v>
      </c>
      <c r="R18" s="171"/>
      <c r="S18" s="171" t="s">
        <v>132</v>
      </c>
      <c r="T18" s="172" t="s">
        <v>133</v>
      </c>
      <c r="U18" s="157">
        <v>0</v>
      </c>
      <c r="V18" s="157">
        <f>ROUND(E18*U18,2)</f>
        <v>0</v>
      </c>
      <c r="W18" s="157"/>
      <c r="X18" s="157" t="s">
        <v>55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134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44"/>
      <c r="D19" s="245"/>
      <c r="E19" s="245"/>
      <c r="F19" s="245"/>
      <c r="G19" s="245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6">
        <v>6</v>
      </c>
      <c r="B20" s="167" t="s">
        <v>144</v>
      </c>
      <c r="C20" s="174" t="s">
        <v>145</v>
      </c>
      <c r="D20" s="168" t="s">
        <v>131</v>
      </c>
      <c r="E20" s="169">
        <v>1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9">
        <v>0</v>
      </c>
      <c r="O20" s="169">
        <f>ROUND(E20*N20,2)</f>
        <v>0</v>
      </c>
      <c r="P20" s="169">
        <v>0</v>
      </c>
      <c r="Q20" s="169">
        <f>ROUND(E20*P20,2)</f>
        <v>0</v>
      </c>
      <c r="R20" s="171"/>
      <c r="S20" s="171" t="s">
        <v>132</v>
      </c>
      <c r="T20" s="172" t="s">
        <v>133</v>
      </c>
      <c r="U20" s="157">
        <v>0</v>
      </c>
      <c r="V20" s="157">
        <f>ROUND(E20*U20,2)</f>
        <v>0</v>
      </c>
      <c r="W20" s="157"/>
      <c r="X20" s="157" t="s">
        <v>55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134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244"/>
      <c r="D21" s="245"/>
      <c r="E21" s="245"/>
      <c r="F21" s="245"/>
      <c r="G21" s="245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47"/>
      <c r="Z21" s="147"/>
      <c r="AA21" s="147"/>
      <c r="AB21" s="147"/>
      <c r="AC21" s="147"/>
      <c r="AD21" s="147"/>
      <c r="AE21" s="147"/>
      <c r="AF21" s="147"/>
      <c r="AG21" s="147" t="s">
        <v>135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6">
        <v>7</v>
      </c>
      <c r="B22" s="167" t="s">
        <v>146</v>
      </c>
      <c r="C22" s="174" t="s">
        <v>147</v>
      </c>
      <c r="D22" s="168" t="s">
        <v>131</v>
      </c>
      <c r="E22" s="169">
        <v>1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9">
        <v>0</v>
      </c>
      <c r="O22" s="169">
        <f>ROUND(E22*N22,2)</f>
        <v>0</v>
      </c>
      <c r="P22" s="169">
        <v>0</v>
      </c>
      <c r="Q22" s="169">
        <f>ROUND(E22*P22,2)</f>
        <v>0</v>
      </c>
      <c r="R22" s="171"/>
      <c r="S22" s="171" t="s">
        <v>132</v>
      </c>
      <c r="T22" s="172" t="s">
        <v>133</v>
      </c>
      <c r="U22" s="157">
        <v>0</v>
      </c>
      <c r="V22" s="157">
        <f>ROUND(E22*U22,2)</f>
        <v>0</v>
      </c>
      <c r="W22" s="157"/>
      <c r="X22" s="157" t="s">
        <v>55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134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44"/>
      <c r="D23" s="245"/>
      <c r="E23" s="245"/>
      <c r="F23" s="245"/>
      <c r="G23" s="245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135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66">
        <v>8</v>
      </c>
      <c r="B24" s="167" t="s">
        <v>148</v>
      </c>
      <c r="C24" s="174" t="s">
        <v>149</v>
      </c>
      <c r="D24" s="168" t="s">
        <v>131</v>
      </c>
      <c r="E24" s="169">
        <v>1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69">
        <v>0</v>
      </c>
      <c r="O24" s="169">
        <f>ROUND(E24*N24,2)</f>
        <v>0</v>
      </c>
      <c r="P24" s="169">
        <v>0</v>
      </c>
      <c r="Q24" s="169">
        <f>ROUND(E24*P24,2)</f>
        <v>0</v>
      </c>
      <c r="R24" s="171"/>
      <c r="S24" s="171" t="s">
        <v>132</v>
      </c>
      <c r="T24" s="172" t="s">
        <v>133</v>
      </c>
      <c r="U24" s="157">
        <v>0</v>
      </c>
      <c r="V24" s="157">
        <f>ROUND(E24*U24,2)</f>
        <v>0</v>
      </c>
      <c r="W24" s="157"/>
      <c r="X24" s="157" t="s">
        <v>55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134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44"/>
      <c r="D25" s="245"/>
      <c r="E25" s="245"/>
      <c r="F25" s="245"/>
      <c r="G25" s="245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135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6">
        <v>9</v>
      </c>
      <c r="B26" s="167" t="s">
        <v>150</v>
      </c>
      <c r="C26" s="174" t="s">
        <v>151</v>
      </c>
      <c r="D26" s="168" t="s">
        <v>131</v>
      </c>
      <c r="E26" s="169">
        <v>1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9">
        <v>0</v>
      </c>
      <c r="O26" s="169">
        <f>ROUND(E26*N26,2)</f>
        <v>0</v>
      </c>
      <c r="P26" s="169">
        <v>0</v>
      </c>
      <c r="Q26" s="169">
        <f>ROUND(E26*P26,2)</f>
        <v>0</v>
      </c>
      <c r="R26" s="171"/>
      <c r="S26" s="171" t="s">
        <v>132</v>
      </c>
      <c r="T26" s="172" t="s">
        <v>133</v>
      </c>
      <c r="U26" s="157">
        <v>0</v>
      </c>
      <c r="V26" s="157">
        <f>ROUND(E26*U26,2)</f>
        <v>0</v>
      </c>
      <c r="W26" s="157"/>
      <c r="X26" s="157" t="s">
        <v>55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134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244"/>
      <c r="D27" s="245"/>
      <c r="E27" s="245"/>
      <c r="F27" s="245"/>
      <c r="G27" s="245"/>
      <c r="H27" s="157"/>
      <c r="I27" s="157"/>
      <c r="J27" s="157"/>
      <c r="K27" s="157"/>
      <c r="L27" s="157"/>
      <c r="M27" s="157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47"/>
      <c r="Z27" s="147"/>
      <c r="AA27" s="147"/>
      <c r="AB27" s="147"/>
      <c r="AC27" s="147"/>
      <c r="AD27" s="147"/>
      <c r="AE27" s="147"/>
      <c r="AF27" s="147"/>
      <c r="AG27" s="147" t="s">
        <v>135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x14ac:dyDescent="0.2">
      <c r="A28" s="3"/>
      <c r="B28" s="4"/>
      <c r="C28" s="175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v>15</v>
      </c>
      <c r="AF28">
        <v>21</v>
      </c>
      <c r="AG28" t="s">
        <v>114</v>
      </c>
    </row>
    <row r="29" spans="1:60" x14ac:dyDescent="0.2">
      <c r="A29" s="150"/>
      <c r="B29" s="151" t="s">
        <v>29</v>
      </c>
      <c r="C29" s="176"/>
      <c r="D29" s="152"/>
      <c r="E29" s="153"/>
      <c r="F29" s="153"/>
      <c r="G29" s="165">
        <f>G8+G17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AE29">
        <f>SUMIF(L7:L27,AE28,G7:G27)</f>
        <v>0</v>
      </c>
      <c r="AF29">
        <f>SUMIF(L7:L27,AF28,G7:G27)</f>
        <v>0</v>
      </c>
      <c r="AG29" t="s">
        <v>152</v>
      </c>
    </row>
    <row r="30" spans="1:60" x14ac:dyDescent="0.2">
      <c r="C30" s="177"/>
      <c r="D30" s="10"/>
      <c r="AG30" t="s">
        <v>153</v>
      </c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pdCxcD8M4Fq6t3kiWF9/fXvuDtk6s7ljouRIE8dNRk4gfqbt2EIQq/kxxZR4ShEAmbvtDV7hdNMVylgdlW56Q==" saltValue="5vDx4qI7Uc0hEdLkOFbiOA==" spinCount="100000" sheet="1" objects="1" scenarios="1"/>
  <mergeCells count="13">
    <mergeCell ref="C12:G12"/>
    <mergeCell ref="A1:G1"/>
    <mergeCell ref="C2:G2"/>
    <mergeCell ref="C3:G3"/>
    <mergeCell ref="C4:G4"/>
    <mergeCell ref="C10:G10"/>
    <mergeCell ref="C27:G27"/>
    <mergeCell ref="C14:G14"/>
    <mergeCell ref="C16:G16"/>
    <mergeCell ref="C19:G19"/>
    <mergeCell ref="C21:G21"/>
    <mergeCell ref="C23:G23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8" sqref="C8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6" t="s">
        <v>101</v>
      </c>
      <c r="B1" s="246"/>
      <c r="C1" s="246"/>
      <c r="D1" s="246"/>
      <c r="E1" s="246"/>
      <c r="F1" s="246"/>
      <c r="G1" s="246"/>
      <c r="AG1" t="s">
        <v>102</v>
      </c>
    </row>
    <row r="2" spans="1:60" ht="24.95" customHeight="1" x14ac:dyDescent="0.2">
      <c r="A2" s="139" t="s">
        <v>7</v>
      </c>
      <c r="B2" s="48" t="s">
        <v>43</v>
      </c>
      <c r="C2" s="247" t="s">
        <v>599</v>
      </c>
      <c r="D2" s="248"/>
      <c r="E2" s="248"/>
      <c r="F2" s="248"/>
      <c r="G2" s="249"/>
      <c r="AG2" t="s">
        <v>103</v>
      </c>
    </row>
    <row r="3" spans="1:60" ht="24.95" customHeight="1" x14ac:dyDescent="0.2">
      <c r="A3" s="139" t="s">
        <v>8</v>
      </c>
      <c r="B3" s="48" t="s">
        <v>52</v>
      </c>
      <c r="C3" s="261" t="s">
        <v>53</v>
      </c>
      <c r="D3" s="248"/>
      <c r="E3" s="248"/>
      <c r="F3" s="248"/>
      <c r="G3" s="249"/>
      <c r="AC3" s="121" t="s">
        <v>103</v>
      </c>
      <c r="AG3" t="s">
        <v>104</v>
      </c>
    </row>
    <row r="4" spans="1:60" ht="24.95" customHeight="1" x14ac:dyDescent="0.2">
      <c r="A4" s="140" t="s">
        <v>9</v>
      </c>
      <c r="B4" s="141" t="s">
        <v>52</v>
      </c>
      <c r="C4" s="250" t="s">
        <v>56</v>
      </c>
      <c r="D4" s="251"/>
      <c r="E4" s="251"/>
      <c r="F4" s="251"/>
      <c r="G4" s="252"/>
      <c r="AG4" t="s">
        <v>105</v>
      </c>
    </row>
    <row r="5" spans="1:60" x14ac:dyDescent="0.2">
      <c r="D5" s="10"/>
    </row>
    <row r="6" spans="1:60" ht="38.25" x14ac:dyDescent="0.2">
      <c r="A6" s="143" t="s">
        <v>106</v>
      </c>
      <c r="B6" s="145" t="s">
        <v>107</v>
      </c>
      <c r="C6" s="145" t="s">
        <v>108</v>
      </c>
      <c r="D6" s="144" t="s">
        <v>109</v>
      </c>
      <c r="E6" s="143" t="s">
        <v>110</v>
      </c>
      <c r="F6" s="142" t="s">
        <v>111</v>
      </c>
      <c r="G6" s="143" t="s">
        <v>29</v>
      </c>
      <c r="H6" s="146" t="s">
        <v>30</v>
      </c>
      <c r="I6" s="146" t="s">
        <v>112</v>
      </c>
      <c r="J6" s="146" t="s">
        <v>31</v>
      </c>
      <c r="K6" s="146" t="s">
        <v>113</v>
      </c>
      <c r="L6" s="146" t="s">
        <v>114</v>
      </c>
      <c r="M6" s="146" t="s">
        <v>115</v>
      </c>
      <c r="N6" s="146" t="s">
        <v>116</v>
      </c>
      <c r="O6" s="146" t="s">
        <v>117</v>
      </c>
      <c r="P6" s="146" t="s">
        <v>118</v>
      </c>
      <c r="Q6" s="146" t="s">
        <v>119</v>
      </c>
      <c r="R6" s="146" t="s">
        <v>120</v>
      </c>
      <c r="S6" s="146" t="s">
        <v>121</v>
      </c>
      <c r="T6" s="146" t="s">
        <v>122</v>
      </c>
      <c r="U6" s="146" t="s">
        <v>123</v>
      </c>
      <c r="V6" s="146" t="s">
        <v>124</v>
      </c>
      <c r="W6" s="146" t="s">
        <v>125</v>
      </c>
      <c r="X6" s="146" t="s">
        <v>126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59" t="s">
        <v>127</v>
      </c>
      <c r="B8" s="160" t="s">
        <v>68</v>
      </c>
      <c r="C8" s="173" t="s">
        <v>69</v>
      </c>
      <c r="D8" s="161"/>
      <c r="E8" s="162"/>
      <c r="F8" s="163"/>
      <c r="G8" s="163">
        <f>SUMIF(AG9:AG19,"&lt;&gt;NOR",G9:G19)</f>
        <v>0</v>
      </c>
      <c r="H8" s="163"/>
      <c r="I8" s="163">
        <f>SUM(I9:I19)</f>
        <v>0</v>
      </c>
      <c r="J8" s="163"/>
      <c r="K8" s="163">
        <f>SUM(K9:K19)</f>
        <v>0</v>
      </c>
      <c r="L8" s="163"/>
      <c r="M8" s="163">
        <f>SUM(M9:M19)</f>
        <v>0</v>
      </c>
      <c r="N8" s="162"/>
      <c r="O8" s="162">
        <f>SUM(O9:O19)</f>
        <v>1.58</v>
      </c>
      <c r="P8" s="162"/>
      <c r="Q8" s="162">
        <f>SUM(Q9:Q19)</f>
        <v>0</v>
      </c>
      <c r="R8" s="163"/>
      <c r="S8" s="163"/>
      <c r="T8" s="164"/>
      <c r="U8" s="158"/>
      <c r="V8" s="158">
        <f>SUM(V9:V19)</f>
        <v>30.28</v>
      </c>
      <c r="W8" s="158"/>
      <c r="X8" s="158"/>
      <c r="AG8" t="s">
        <v>128</v>
      </c>
    </row>
    <row r="9" spans="1:60" outlineLevel="1" x14ac:dyDescent="0.2">
      <c r="A9" s="166">
        <v>1</v>
      </c>
      <c r="B9" s="167" t="s">
        <v>154</v>
      </c>
      <c r="C9" s="174" t="s">
        <v>155</v>
      </c>
      <c r="D9" s="168" t="s">
        <v>156</v>
      </c>
      <c r="E9" s="169">
        <v>14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9">
        <v>8.0000000000000004E-4</v>
      </c>
      <c r="O9" s="169">
        <f>ROUND(E9*N9,2)</f>
        <v>0.01</v>
      </c>
      <c r="P9" s="169">
        <v>0</v>
      </c>
      <c r="Q9" s="169">
        <f>ROUND(E9*P9,2)</f>
        <v>0</v>
      </c>
      <c r="R9" s="171" t="s">
        <v>157</v>
      </c>
      <c r="S9" s="171" t="s">
        <v>158</v>
      </c>
      <c r="T9" s="172" t="s">
        <v>158</v>
      </c>
      <c r="U9" s="157">
        <v>0</v>
      </c>
      <c r="V9" s="157">
        <f>ROUND(E9*U9,2)</f>
        <v>0</v>
      </c>
      <c r="W9" s="157"/>
      <c r="X9" s="157" t="s">
        <v>159</v>
      </c>
      <c r="Y9" s="147"/>
      <c r="Z9" s="147"/>
      <c r="AA9" s="147"/>
      <c r="AB9" s="147"/>
      <c r="AC9" s="147"/>
      <c r="AD9" s="147"/>
      <c r="AE9" s="147"/>
      <c r="AF9" s="147"/>
      <c r="AG9" s="147" t="s">
        <v>160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83" t="s">
        <v>161</v>
      </c>
      <c r="D10" s="178"/>
      <c r="E10" s="179">
        <v>14</v>
      </c>
      <c r="F10" s="157"/>
      <c r="G10" s="157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47"/>
      <c r="Z10" s="147"/>
      <c r="AA10" s="147"/>
      <c r="AB10" s="147"/>
      <c r="AC10" s="147"/>
      <c r="AD10" s="147"/>
      <c r="AE10" s="147"/>
      <c r="AF10" s="147"/>
      <c r="AG10" s="147" t="s">
        <v>162</v>
      </c>
      <c r="AH10" s="147">
        <v>5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253"/>
      <c r="D11" s="254"/>
      <c r="E11" s="254"/>
      <c r="F11" s="254"/>
      <c r="G11" s="254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47"/>
      <c r="Z11" s="147"/>
      <c r="AA11" s="147"/>
      <c r="AB11" s="147"/>
      <c r="AC11" s="147"/>
      <c r="AD11" s="147"/>
      <c r="AE11" s="147"/>
      <c r="AF11" s="147"/>
      <c r="AG11" s="147" t="s">
        <v>135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66">
        <v>2</v>
      </c>
      <c r="B12" s="167" t="s">
        <v>163</v>
      </c>
      <c r="C12" s="174" t="s">
        <v>164</v>
      </c>
      <c r="D12" s="168" t="s">
        <v>156</v>
      </c>
      <c r="E12" s="169">
        <v>12</v>
      </c>
      <c r="F12" s="170"/>
      <c r="G12" s="171">
        <f>ROUND(E12*F12,2)</f>
        <v>0</v>
      </c>
      <c r="H12" s="170"/>
      <c r="I12" s="171">
        <f>ROUND(E12*H12,2)</f>
        <v>0</v>
      </c>
      <c r="J12" s="170"/>
      <c r="K12" s="171">
        <f>ROUND(E12*J12,2)</f>
        <v>0</v>
      </c>
      <c r="L12" s="171">
        <v>21</v>
      </c>
      <c r="M12" s="171">
        <f>G12*(1+L12/100)</f>
        <v>0</v>
      </c>
      <c r="N12" s="169">
        <v>3.73E-2</v>
      </c>
      <c r="O12" s="169">
        <f>ROUND(E12*N12,2)</f>
        <v>0.45</v>
      </c>
      <c r="P12" s="169">
        <v>0</v>
      </c>
      <c r="Q12" s="169">
        <f>ROUND(E12*P12,2)</f>
        <v>0</v>
      </c>
      <c r="R12" s="171" t="s">
        <v>165</v>
      </c>
      <c r="S12" s="171" t="s">
        <v>158</v>
      </c>
      <c r="T12" s="172" t="s">
        <v>158</v>
      </c>
      <c r="U12" s="157">
        <v>0.40775</v>
      </c>
      <c r="V12" s="157">
        <f>ROUND(E12*U12,2)</f>
        <v>4.8899999999999997</v>
      </c>
      <c r="W12" s="157"/>
      <c r="X12" s="157" t="s">
        <v>166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167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257" t="s">
        <v>168</v>
      </c>
      <c r="D13" s="258"/>
      <c r="E13" s="258"/>
      <c r="F13" s="258"/>
      <c r="G13" s="258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47"/>
      <c r="Z13" s="147"/>
      <c r="AA13" s="147"/>
      <c r="AB13" s="147"/>
      <c r="AC13" s="147"/>
      <c r="AD13" s="147"/>
      <c r="AE13" s="147"/>
      <c r="AF13" s="147"/>
      <c r="AG13" s="147" t="s">
        <v>169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253"/>
      <c r="D14" s="254"/>
      <c r="E14" s="254"/>
      <c r="F14" s="254"/>
      <c r="G14" s="254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47"/>
      <c r="Z14" s="147"/>
      <c r="AA14" s="147"/>
      <c r="AB14" s="147"/>
      <c r="AC14" s="147"/>
      <c r="AD14" s="147"/>
      <c r="AE14" s="147"/>
      <c r="AF14" s="147"/>
      <c r="AG14" s="147" t="s">
        <v>135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 x14ac:dyDescent="0.2">
      <c r="A15" s="166">
        <v>3</v>
      </c>
      <c r="B15" s="167" t="s">
        <v>170</v>
      </c>
      <c r="C15" s="174" t="s">
        <v>171</v>
      </c>
      <c r="D15" s="168" t="s">
        <v>156</v>
      </c>
      <c r="E15" s="169">
        <v>14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9">
        <v>1.6000000000000001E-4</v>
      </c>
      <c r="O15" s="169">
        <f>ROUND(E15*N15,2)</f>
        <v>0</v>
      </c>
      <c r="P15" s="169">
        <v>0</v>
      </c>
      <c r="Q15" s="169">
        <f>ROUND(E15*P15,2)</f>
        <v>0</v>
      </c>
      <c r="R15" s="171" t="s">
        <v>172</v>
      </c>
      <c r="S15" s="171" t="s">
        <v>158</v>
      </c>
      <c r="T15" s="172" t="s">
        <v>158</v>
      </c>
      <c r="U15" s="157">
        <v>0.94</v>
      </c>
      <c r="V15" s="157">
        <f>ROUND(E15*U15,2)</f>
        <v>13.16</v>
      </c>
      <c r="W15" s="157"/>
      <c r="X15" s="157" t="s">
        <v>166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167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244"/>
      <c r="D16" s="245"/>
      <c r="E16" s="245"/>
      <c r="F16" s="245"/>
      <c r="G16" s="245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47"/>
      <c r="Z16" s="147"/>
      <c r="AA16" s="147"/>
      <c r="AB16" s="147"/>
      <c r="AC16" s="147"/>
      <c r="AD16" s="147"/>
      <c r="AE16" s="147"/>
      <c r="AF16" s="147"/>
      <c r="AG16" s="147" t="s">
        <v>135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66">
        <v>4</v>
      </c>
      <c r="B17" s="167" t="s">
        <v>163</v>
      </c>
      <c r="C17" s="174" t="s">
        <v>164</v>
      </c>
      <c r="D17" s="168" t="s">
        <v>156</v>
      </c>
      <c r="E17" s="169">
        <v>30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9">
        <v>3.73E-2</v>
      </c>
      <c r="O17" s="169">
        <f>ROUND(E17*N17,2)</f>
        <v>1.1200000000000001</v>
      </c>
      <c r="P17" s="169">
        <v>0</v>
      </c>
      <c r="Q17" s="169">
        <f>ROUND(E17*P17,2)</f>
        <v>0</v>
      </c>
      <c r="R17" s="171" t="s">
        <v>165</v>
      </c>
      <c r="S17" s="171" t="s">
        <v>158</v>
      </c>
      <c r="T17" s="172" t="s">
        <v>158</v>
      </c>
      <c r="U17" s="157">
        <v>0.40775</v>
      </c>
      <c r="V17" s="157">
        <f>ROUND(E17*U17,2)</f>
        <v>12.23</v>
      </c>
      <c r="W17" s="157"/>
      <c r="X17" s="157" t="s">
        <v>166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167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4"/>
      <c r="B18" s="155"/>
      <c r="C18" s="257" t="s">
        <v>168</v>
      </c>
      <c r="D18" s="258"/>
      <c r="E18" s="258"/>
      <c r="F18" s="258"/>
      <c r="G18" s="258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47"/>
      <c r="Z18" s="147"/>
      <c r="AA18" s="147"/>
      <c r="AB18" s="147"/>
      <c r="AC18" s="147"/>
      <c r="AD18" s="147"/>
      <c r="AE18" s="147"/>
      <c r="AF18" s="147"/>
      <c r="AG18" s="147" t="s">
        <v>169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53"/>
      <c r="D19" s="254"/>
      <c r="E19" s="254"/>
      <c r="F19" s="254"/>
      <c r="G19" s="254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47"/>
      <c r="Z19" s="147"/>
      <c r="AA19" s="147"/>
      <c r="AB19" s="147"/>
      <c r="AC19" s="147"/>
      <c r="AD19" s="147"/>
      <c r="AE19" s="147"/>
      <c r="AF19" s="147"/>
      <c r="AG19" s="147" t="s">
        <v>135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x14ac:dyDescent="0.2">
      <c r="A20" s="159" t="s">
        <v>127</v>
      </c>
      <c r="B20" s="160" t="s">
        <v>70</v>
      </c>
      <c r="C20" s="173" t="s">
        <v>71</v>
      </c>
      <c r="D20" s="161"/>
      <c r="E20" s="162"/>
      <c r="F20" s="163"/>
      <c r="G20" s="163">
        <f>SUMIF(AG21:AG25,"&lt;&gt;NOR",G21:G25)</f>
        <v>0</v>
      </c>
      <c r="H20" s="163"/>
      <c r="I20" s="163">
        <f>SUM(I21:I25)</f>
        <v>0</v>
      </c>
      <c r="J20" s="163"/>
      <c r="K20" s="163">
        <f>SUM(K21:K25)</f>
        <v>0</v>
      </c>
      <c r="L20" s="163"/>
      <c r="M20" s="163">
        <f>SUM(M21:M25)</f>
        <v>0</v>
      </c>
      <c r="N20" s="162"/>
      <c r="O20" s="162">
        <f>SUM(O21:O25)</f>
        <v>1.54</v>
      </c>
      <c r="P20" s="162"/>
      <c r="Q20" s="162">
        <f>SUM(Q21:Q25)</f>
        <v>0</v>
      </c>
      <c r="R20" s="163"/>
      <c r="S20" s="163"/>
      <c r="T20" s="164"/>
      <c r="U20" s="158"/>
      <c r="V20" s="158">
        <f>SUM(V21:V25)</f>
        <v>123.22</v>
      </c>
      <c r="W20" s="158"/>
      <c r="X20" s="158"/>
      <c r="AG20" t="s">
        <v>128</v>
      </c>
    </row>
    <row r="21" spans="1:60" ht="22.5" outlineLevel="1" x14ac:dyDescent="0.2">
      <c r="A21" s="166">
        <v>5</v>
      </c>
      <c r="B21" s="167" t="s">
        <v>173</v>
      </c>
      <c r="C21" s="174" t="s">
        <v>174</v>
      </c>
      <c r="D21" s="168" t="s">
        <v>175</v>
      </c>
      <c r="E21" s="169">
        <v>129.69999999999999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9">
        <v>1.1900000000000001E-2</v>
      </c>
      <c r="O21" s="169">
        <f>ROUND(E21*N21,2)</f>
        <v>1.54</v>
      </c>
      <c r="P21" s="169">
        <v>0</v>
      </c>
      <c r="Q21" s="169">
        <f>ROUND(E21*P21,2)</f>
        <v>0</v>
      </c>
      <c r="R21" s="171" t="s">
        <v>172</v>
      </c>
      <c r="S21" s="171" t="s">
        <v>158</v>
      </c>
      <c r="T21" s="172" t="s">
        <v>158</v>
      </c>
      <c r="U21" s="157">
        <v>0.95</v>
      </c>
      <c r="V21" s="157">
        <f>ROUND(E21*U21,2)</f>
        <v>123.22</v>
      </c>
      <c r="W21" s="157"/>
      <c r="X21" s="157" t="s">
        <v>166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167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4"/>
      <c r="B22" s="155"/>
      <c r="C22" s="183" t="s">
        <v>176</v>
      </c>
      <c r="D22" s="178"/>
      <c r="E22" s="179">
        <v>53.5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47"/>
      <c r="Z22" s="147"/>
      <c r="AA22" s="147"/>
      <c r="AB22" s="147"/>
      <c r="AC22" s="147"/>
      <c r="AD22" s="147"/>
      <c r="AE22" s="147"/>
      <c r="AF22" s="147"/>
      <c r="AG22" s="147" t="s">
        <v>162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83" t="s">
        <v>177</v>
      </c>
      <c r="D23" s="178"/>
      <c r="E23" s="179">
        <v>19</v>
      </c>
      <c r="F23" s="157"/>
      <c r="G23" s="157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47"/>
      <c r="Z23" s="147"/>
      <c r="AA23" s="147"/>
      <c r="AB23" s="147"/>
      <c r="AC23" s="147"/>
      <c r="AD23" s="147"/>
      <c r="AE23" s="147"/>
      <c r="AF23" s="147"/>
      <c r="AG23" s="147" t="s">
        <v>162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83" t="s">
        <v>178</v>
      </c>
      <c r="D24" s="178"/>
      <c r="E24" s="179">
        <v>57.2</v>
      </c>
      <c r="F24" s="157"/>
      <c r="G24" s="157"/>
      <c r="H24" s="157"/>
      <c r="I24" s="157"/>
      <c r="J24" s="157"/>
      <c r="K24" s="157"/>
      <c r="L24" s="157"/>
      <c r="M24" s="157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47"/>
      <c r="Z24" s="147"/>
      <c r="AA24" s="147"/>
      <c r="AB24" s="147"/>
      <c r="AC24" s="147"/>
      <c r="AD24" s="147"/>
      <c r="AE24" s="147"/>
      <c r="AF24" s="147"/>
      <c r="AG24" s="147" t="s">
        <v>162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53"/>
      <c r="D25" s="254"/>
      <c r="E25" s="254"/>
      <c r="F25" s="254"/>
      <c r="G25" s="254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47"/>
      <c r="Z25" s="147"/>
      <c r="AA25" s="147"/>
      <c r="AB25" s="147"/>
      <c r="AC25" s="147"/>
      <c r="AD25" s="147"/>
      <c r="AE25" s="147"/>
      <c r="AF25" s="147"/>
      <c r="AG25" s="147" t="s">
        <v>135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x14ac:dyDescent="0.2">
      <c r="A26" s="159" t="s">
        <v>127</v>
      </c>
      <c r="B26" s="160" t="s">
        <v>72</v>
      </c>
      <c r="C26" s="173" t="s">
        <v>73</v>
      </c>
      <c r="D26" s="161"/>
      <c r="E26" s="162"/>
      <c r="F26" s="163"/>
      <c r="G26" s="163">
        <f>SUMIF(AG27:AG44,"&lt;&gt;NOR",G27:G44)</f>
        <v>0</v>
      </c>
      <c r="H26" s="163"/>
      <c r="I26" s="163">
        <f>SUM(I27:I44)</f>
        <v>0</v>
      </c>
      <c r="J26" s="163"/>
      <c r="K26" s="163">
        <f>SUM(K27:K44)</f>
        <v>0</v>
      </c>
      <c r="L26" s="163"/>
      <c r="M26" s="163">
        <f>SUM(M27:M44)</f>
        <v>0</v>
      </c>
      <c r="N26" s="162"/>
      <c r="O26" s="162">
        <f>SUM(O27:O44)</f>
        <v>1.1599999999999999</v>
      </c>
      <c r="P26" s="162"/>
      <c r="Q26" s="162">
        <f>SUM(Q27:Q44)</f>
        <v>0</v>
      </c>
      <c r="R26" s="163"/>
      <c r="S26" s="163"/>
      <c r="T26" s="164"/>
      <c r="U26" s="158"/>
      <c r="V26" s="158">
        <f>SUM(V27:V44)</f>
        <v>28.07</v>
      </c>
      <c r="W26" s="158"/>
      <c r="X26" s="158"/>
      <c r="AG26" t="s">
        <v>128</v>
      </c>
    </row>
    <row r="27" spans="1:60" outlineLevel="1" x14ac:dyDescent="0.2">
      <c r="A27" s="166">
        <v>6</v>
      </c>
      <c r="B27" s="167" t="s">
        <v>179</v>
      </c>
      <c r="C27" s="174" t="s">
        <v>180</v>
      </c>
      <c r="D27" s="168" t="s">
        <v>175</v>
      </c>
      <c r="E27" s="169">
        <v>33</v>
      </c>
      <c r="F27" s="170"/>
      <c r="G27" s="171">
        <f>ROUND(E27*F27,2)</f>
        <v>0</v>
      </c>
      <c r="H27" s="170"/>
      <c r="I27" s="171">
        <f>ROUND(E27*H27,2)</f>
        <v>0</v>
      </c>
      <c r="J27" s="170"/>
      <c r="K27" s="171">
        <f>ROUND(E27*J27,2)</f>
        <v>0</v>
      </c>
      <c r="L27" s="171">
        <v>21</v>
      </c>
      <c r="M27" s="171">
        <f>G27*(1+L27/100)</f>
        <v>0</v>
      </c>
      <c r="N27" s="169">
        <v>2.5000000000000001E-3</v>
      </c>
      <c r="O27" s="169">
        <f>ROUND(E27*N27,2)</f>
        <v>0.08</v>
      </c>
      <c r="P27" s="169">
        <v>0</v>
      </c>
      <c r="Q27" s="169">
        <f>ROUND(E27*P27,2)</f>
        <v>0</v>
      </c>
      <c r="R27" s="171" t="s">
        <v>172</v>
      </c>
      <c r="S27" s="171" t="s">
        <v>158</v>
      </c>
      <c r="T27" s="172" t="s">
        <v>158</v>
      </c>
      <c r="U27" s="157">
        <v>0.24</v>
      </c>
      <c r="V27" s="157">
        <f>ROUND(E27*U27,2)</f>
        <v>7.92</v>
      </c>
      <c r="W27" s="157"/>
      <c r="X27" s="157" t="s">
        <v>166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167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257" t="s">
        <v>181</v>
      </c>
      <c r="D28" s="258"/>
      <c r="E28" s="258"/>
      <c r="F28" s="258"/>
      <c r="G28" s="258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47"/>
      <c r="Z28" s="147"/>
      <c r="AA28" s="147"/>
      <c r="AB28" s="147"/>
      <c r="AC28" s="147"/>
      <c r="AD28" s="147"/>
      <c r="AE28" s="147"/>
      <c r="AF28" s="147"/>
      <c r="AG28" s="147" t="s">
        <v>169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83" t="s">
        <v>182</v>
      </c>
      <c r="D29" s="178"/>
      <c r="E29" s="179">
        <v>33</v>
      </c>
      <c r="F29" s="157"/>
      <c r="G29" s="157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47"/>
      <c r="Z29" s="147"/>
      <c r="AA29" s="147"/>
      <c r="AB29" s="147"/>
      <c r="AC29" s="147"/>
      <c r="AD29" s="147"/>
      <c r="AE29" s="147"/>
      <c r="AF29" s="147"/>
      <c r="AG29" s="147" t="s">
        <v>162</v>
      </c>
      <c r="AH29" s="147">
        <v>5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253"/>
      <c r="D30" s="254"/>
      <c r="E30" s="254"/>
      <c r="F30" s="254"/>
      <c r="G30" s="254"/>
      <c r="H30" s="157"/>
      <c r="I30" s="157"/>
      <c r="J30" s="157"/>
      <c r="K30" s="157"/>
      <c r="L30" s="157"/>
      <c r="M30" s="157"/>
      <c r="N30" s="156"/>
      <c r="O30" s="156"/>
      <c r="P30" s="156"/>
      <c r="Q30" s="156"/>
      <c r="R30" s="157"/>
      <c r="S30" s="157"/>
      <c r="T30" s="157"/>
      <c r="U30" s="157"/>
      <c r="V30" s="157"/>
      <c r="W30" s="157"/>
      <c r="X30" s="157"/>
      <c r="Y30" s="147"/>
      <c r="Z30" s="147"/>
      <c r="AA30" s="147"/>
      <c r="AB30" s="147"/>
      <c r="AC30" s="147"/>
      <c r="AD30" s="147"/>
      <c r="AE30" s="147"/>
      <c r="AF30" s="147"/>
      <c r="AG30" s="147" t="s">
        <v>135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1" x14ac:dyDescent="0.2">
      <c r="A31" s="166">
        <v>7</v>
      </c>
      <c r="B31" s="167" t="s">
        <v>183</v>
      </c>
      <c r="C31" s="174" t="s">
        <v>184</v>
      </c>
      <c r="D31" s="168" t="s">
        <v>175</v>
      </c>
      <c r="E31" s="169">
        <v>33</v>
      </c>
      <c r="F31" s="170"/>
      <c r="G31" s="171">
        <f>ROUND(E31*F31,2)</f>
        <v>0</v>
      </c>
      <c r="H31" s="170"/>
      <c r="I31" s="171">
        <f>ROUND(E31*H31,2)</f>
        <v>0</v>
      </c>
      <c r="J31" s="170"/>
      <c r="K31" s="171">
        <f>ROUND(E31*J31,2)</f>
        <v>0</v>
      </c>
      <c r="L31" s="171">
        <v>21</v>
      </c>
      <c r="M31" s="171">
        <f>G31*(1+L31/100)</f>
        <v>0</v>
      </c>
      <c r="N31" s="169">
        <v>2.5999999999999999E-2</v>
      </c>
      <c r="O31" s="169">
        <f>ROUND(E31*N31,2)</f>
        <v>0.86</v>
      </c>
      <c r="P31" s="169">
        <v>0</v>
      </c>
      <c r="Q31" s="169">
        <f>ROUND(E31*P31,2)</f>
        <v>0</v>
      </c>
      <c r="R31" s="171" t="s">
        <v>172</v>
      </c>
      <c r="S31" s="171" t="s">
        <v>158</v>
      </c>
      <c r="T31" s="172" t="s">
        <v>158</v>
      </c>
      <c r="U31" s="157">
        <v>0.42</v>
      </c>
      <c r="V31" s="157">
        <f>ROUND(E31*U31,2)</f>
        <v>13.86</v>
      </c>
      <c r="W31" s="157"/>
      <c r="X31" s="157" t="s">
        <v>166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167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257" t="s">
        <v>181</v>
      </c>
      <c r="D32" s="258"/>
      <c r="E32" s="258"/>
      <c r="F32" s="258"/>
      <c r="G32" s="258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47"/>
      <c r="Z32" s="147"/>
      <c r="AA32" s="147"/>
      <c r="AB32" s="147"/>
      <c r="AC32" s="147"/>
      <c r="AD32" s="147"/>
      <c r="AE32" s="147"/>
      <c r="AF32" s="147"/>
      <c r="AG32" s="147" t="s">
        <v>169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54"/>
      <c r="B33" s="155"/>
      <c r="C33" s="183" t="s">
        <v>185</v>
      </c>
      <c r="D33" s="178"/>
      <c r="E33" s="179">
        <v>12</v>
      </c>
      <c r="F33" s="157"/>
      <c r="G33" s="157"/>
      <c r="H33" s="157"/>
      <c r="I33" s="157"/>
      <c r="J33" s="157"/>
      <c r="K33" s="157"/>
      <c r="L33" s="157"/>
      <c r="M33" s="157"/>
      <c r="N33" s="156"/>
      <c r="O33" s="156"/>
      <c r="P33" s="156"/>
      <c r="Q33" s="156"/>
      <c r="R33" s="157"/>
      <c r="S33" s="157"/>
      <c r="T33" s="157"/>
      <c r="U33" s="157"/>
      <c r="V33" s="157"/>
      <c r="W33" s="157"/>
      <c r="X33" s="157"/>
      <c r="Y33" s="147"/>
      <c r="Z33" s="147"/>
      <c r="AA33" s="147"/>
      <c r="AB33" s="147"/>
      <c r="AC33" s="147"/>
      <c r="AD33" s="147"/>
      <c r="AE33" s="147"/>
      <c r="AF33" s="147"/>
      <c r="AG33" s="147" t="s">
        <v>162</v>
      </c>
      <c r="AH33" s="147">
        <v>5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3" t="s">
        <v>186</v>
      </c>
      <c r="D34" s="178"/>
      <c r="E34" s="179">
        <v>6</v>
      </c>
      <c r="F34" s="157"/>
      <c r="G34" s="157"/>
      <c r="H34" s="157"/>
      <c r="I34" s="157"/>
      <c r="J34" s="157"/>
      <c r="K34" s="157"/>
      <c r="L34" s="157"/>
      <c r="M34" s="157"/>
      <c r="N34" s="156"/>
      <c r="O34" s="156"/>
      <c r="P34" s="156"/>
      <c r="Q34" s="156"/>
      <c r="R34" s="157"/>
      <c r="S34" s="157"/>
      <c r="T34" s="157"/>
      <c r="U34" s="157"/>
      <c r="V34" s="157"/>
      <c r="W34" s="157"/>
      <c r="X34" s="157"/>
      <c r="Y34" s="147"/>
      <c r="Z34" s="147"/>
      <c r="AA34" s="147"/>
      <c r="AB34" s="147"/>
      <c r="AC34" s="147"/>
      <c r="AD34" s="147"/>
      <c r="AE34" s="147"/>
      <c r="AF34" s="147"/>
      <c r="AG34" s="147" t="s">
        <v>162</v>
      </c>
      <c r="AH34" s="147">
        <v>5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83" t="s">
        <v>187</v>
      </c>
      <c r="D35" s="178"/>
      <c r="E35" s="179">
        <v>15</v>
      </c>
      <c r="F35" s="157"/>
      <c r="G35" s="157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47"/>
      <c r="Z35" s="147"/>
      <c r="AA35" s="147"/>
      <c r="AB35" s="147"/>
      <c r="AC35" s="147"/>
      <c r="AD35" s="147"/>
      <c r="AE35" s="147"/>
      <c r="AF35" s="147"/>
      <c r="AG35" s="147" t="s">
        <v>162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253"/>
      <c r="D36" s="254"/>
      <c r="E36" s="254"/>
      <c r="F36" s="254"/>
      <c r="G36" s="254"/>
      <c r="H36" s="157"/>
      <c r="I36" s="157"/>
      <c r="J36" s="157"/>
      <c r="K36" s="157"/>
      <c r="L36" s="157"/>
      <c r="M36" s="157"/>
      <c r="N36" s="156"/>
      <c r="O36" s="156"/>
      <c r="P36" s="156"/>
      <c r="Q36" s="156"/>
      <c r="R36" s="157"/>
      <c r="S36" s="157"/>
      <c r="T36" s="157"/>
      <c r="U36" s="157"/>
      <c r="V36" s="157"/>
      <c r="W36" s="157"/>
      <c r="X36" s="157"/>
      <c r="Y36" s="147"/>
      <c r="Z36" s="147"/>
      <c r="AA36" s="147"/>
      <c r="AB36" s="147"/>
      <c r="AC36" s="147"/>
      <c r="AD36" s="147"/>
      <c r="AE36" s="147"/>
      <c r="AF36" s="147"/>
      <c r="AG36" s="147" t="s">
        <v>135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66">
        <v>8</v>
      </c>
      <c r="B37" s="167" t="s">
        <v>188</v>
      </c>
      <c r="C37" s="174" t="s">
        <v>189</v>
      </c>
      <c r="D37" s="168" t="s">
        <v>175</v>
      </c>
      <c r="E37" s="169">
        <v>7.2</v>
      </c>
      <c r="F37" s="170"/>
      <c r="G37" s="171">
        <f>ROUND(E37*F37,2)</f>
        <v>0</v>
      </c>
      <c r="H37" s="170"/>
      <c r="I37" s="171">
        <f>ROUND(E37*H37,2)</f>
        <v>0</v>
      </c>
      <c r="J37" s="170"/>
      <c r="K37" s="171">
        <f>ROUND(E37*J37,2)</f>
        <v>0</v>
      </c>
      <c r="L37" s="171">
        <v>21</v>
      </c>
      <c r="M37" s="171">
        <f>G37*(1+L37/100)</f>
        <v>0</v>
      </c>
      <c r="N37" s="169">
        <v>2.7699999999999999E-2</v>
      </c>
      <c r="O37" s="169">
        <f>ROUND(E37*N37,2)</f>
        <v>0.2</v>
      </c>
      <c r="P37" s="169">
        <v>0</v>
      </c>
      <c r="Q37" s="169">
        <f>ROUND(E37*P37,2)</f>
        <v>0</v>
      </c>
      <c r="R37" s="171" t="s">
        <v>172</v>
      </c>
      <c r="S37" s="171" t="s">
        <v>158</v>
      </c>
      <c r="T37" s="172" t="s">
        <v>158</v>
      </c>
      <c r="U37" s="157">
        <v>0.56410000000000005</v>
      </c>
      <c r="V37" s="157">
        <f>ROUND(E37*U37,2)</f>
        <v>4.0599999999999996</v>
      </c>
      <c r="W37" s="157"/>
      <c r="X37" s="157" t="s">
        <v>166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167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257" t="s">
        <v>181</v>
      </c>
      <c r="D38" s="258"/>
      <c r="E38" s="258"/>
      <c r="F38" s="258"/>
      <c r="G38" s="258"/>
      <c r="H38" s="157"/>
      <c r="I38" s="157"/>
      <c r="J38" s="157"/>
      <c r="K38" s="157"/>
      <c r="L38" s="157"/>
      <c r="M38" s="157"/>
      <c r="N38" s="156"/>
      <c r="O38" s="156"/>
      <c r="P38" s="156"/>
      <c r="Q38" s="156"/>
      <c r="R38" s="157"/>
      <c r="S38" s="157"/>
      <c r="T38" s="157"/>
      <c r="U38" s="157"/>
      <c r="V38" s="157"/>
      <c r="W38" s="157"/>
      <c r="X38" s="157"/>
      <c r="Y38" s="147"/>
      <c r="Z38" s="147"/>
      <c r="AA38" s="147"/>
      <c r="AB38" s="147"/>
      <c r="AC38" s="147"/>
      <c r="AD38" s="147"/>
      <c r="AE38" s="147"/>
      <c r="AF38" s="147"/>
      <c r="AG38" s="147" t="s">
        <v>169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83" t="s">
        <v>190</v>
      </c>
      <c r="D39" s="178"/>
      <c r="E39" s="179">
        <v>7.2</v>
      </c>
      <c r="F39" s="157"/>
      <c r="G39" s="157"/>
      <c r="H39" s="157"/>
      <c r="I39" s="157"/>
      <c r="J39" s="157"/>
      <c r="K39" s="157"/>
      <c r="L39" s="157"/>
      <c r="M39" s="157"/>
      <c r="N39" s="156"/>
      <c r="O39" s="156"/>
      <c r="P39" s="156"/>
      <c r="Q39" s="156"/>
      <c r="R39" s="157"/>
      <c r="S39" s="157"/>
      <c r="T39" s="157"/>
      <c r="U39" s="157"/>
      <c r="V39" s="157"/>
      <c r="W39" s="157"/>
      <c r="X39" s="157"/>
      <c r="Y39" s="147"/>
      <c r="Z39" s="147"/>
      <c r="AA39" s="147"/>
      <c r="AB39" s="147"/>
      <c r="AC39" s="147"/>
      <c r="AD39" s="147"/>
      <c r="AE39" s="147"/>
      <c r="AF39" s="147"/>
      <c r="AG39" s="147" t="s">
        <v>162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253"/>
      <c r="D40" s="254"/>
      <c r="E40" s="254"/>
      <c r="F40" s="254"/>
      <c r="G40" s="254"/>
      <c r="H40" s="157"/>
      <c r="I40" s="157"/>
      <c r="J40" s="157"/>
      <c r="K40" s="157"/>
      <c r="L40" s="157"/>
      <c r="M40" s="157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47"/>
      <c r="Z40" s="147"/>
      <c r="AA40" s="147"/>
      <c r="AB40" s="147"/>
      <c r="AC40" s="147"/>
      <c r="AD40" s="147"/>
      <c r="AE40" s="147"/>
      <c r="AF40" s="147"/>
      <c r="AG40" s="147" t="s">
        <v>135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2.5" outlineLevel="1" x14ac:dyDescent="0.2">
      <c r="A41" s="166">
        <v>9</v>
      </c>
      <c r="B41" s="167" t="s">
        <v>191</v>
      </c>
      <c r="C41" s="174" t="s">
        <v>192</v>
      </c>
      <c r="D41" s="168" t="s">
        <v>175</v>
      </c>
      <c r="E41" s="169">
        <v>7.2</v>
      </c>
      <c r="F41" s="170"/>
      <c r="G41" s="171">
        <f>ROUND(E41*F41,2)</f>
        <v>0</v>
      </c>
      <c r="H41" s="170"/>
      <c r="I41" s="171">
        <f>ROUND(E41*H41,2)</f>
        <v>0</v>
      </c>
      <c r="J41" s="170"/>
      <c r="K41" s="171">
        <f>ROUND(E41*J41,2)</f>
        <v>0</v>
      </c>
      <c r="L41" s="171">
        <v>21</v>
      </c>
      <c r="M41" s="171">
        <f>G41*(1+L41/100)</f>
        <v>0</v>
      </c>
      <c r="N41" s="169">
        <v>3.0699999999999998E-3</v>
      </c>
      <c r="O41" s="169">
        <f>ROUND(E41*N41,2)</f>
        <v>0.02</v>
      </c>
      <c r="P41" s="169">
        <v>0</v>
      </c>
      <c r="Q41" s="169">
        <f>ROUND(E41*P41,2)</f>
        <v>0</v>
      </c>
      <c r="R41" s="171" t="s">
        <v>172</v>
      </c>
      <c r="S41" s="171" t="s">
        <v>158</v>
      </c>
      <c r="T41" s="172" t="s">
        <v>158</v>
      </c>
      <c r="U41" s="157">
        <v>0.31</v>
      </c>
      <c r="V41" s="157">
        <f>ROUND(E41*U41,2)</f>
        <v>2.23</v>
      </c>
      <c r="W41" s="157"/>
      <c r="X41" s="157" t="s">
        <v>166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167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257" t="s">
        <v>181</v>
      </c>
      <c r="D42" s="258"/>
      <c r="E42" s="258"/>
      <c r="F42" s="258"/>
      <c r="G42" s="258"/>
      <c r="H42" s="157"/>
      <c r="I42" s="157"/>
      <c r="J42" s="157"/>
      <c r="K42" s="157"/>
      <c r="L42" s="157"/>
      <c r="M42" s="157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47"/>
      <c r="Z42" s="147"/>
      <c r="AA42" s="147"/>
      <c r="AB42" s="147"/>
      <c r="AC42" s="147"/>
      <c r="AD42" s="147"/>
      <c r="AE42" s="147"/>
      <c r="AF42" s="147"/>
      <c r="AG42" s="147" t="s">
        <v>169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83" t="s">
        <v>193</v>
      </c>
      <c r="D43" s="178"/>
      <c r="E43" s="179">
        <v>7.2</v>
      </c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7"/>
      <c r="S43" s="157"/>
      <c r="T43" s="157"/>
      <c r="U43" s="157"/>
      <c r="V43" s="157"/>
      <c r="W43" s="157"/>
      <c r="X43" s="157"/>
      <c r="Y43" s="147"/>
      <c r="Z43" s="147"/>
      <c r="AA43" s="147"/>
      <c r="AB43" s="147"/>
      <c r="AC43" s="147"/>
      <c r="AD43" s="147"/>
      <c r="AE43" s="147"/>
      <c r="AF43" s="147"/>
      <c r="AG43" s="147" t="s">
        <v>162</v>
      </c>
      <c r="AH43" s="147">
        <v>5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253"/>
      <c r="D44" s="254"/>
      <c r="E44" s="254"/>
      <c r="F44" s="254"/>
      <c r="G44" s="254"/>
      <c r="H44" s="157"/>
      <c r="I44" s="157"/>
      <c r="J44" s="157"/>
      <c r="K44" s="157"/>
      <c r="L44" s="157"/>
      <c r="M44" s="157"/>
      <c r="N44" s="156"/>
      <c r="O44" s="156"/>
      <c r="P44" s="156"/>
      <c r="Q44" s="156"/>
      <c r="R44" s="157"/>
      <c r="S44" s="157"/>
      <c r="T44" s="157"/>
      <c r="U44" s="157"/>
      <c r="V44" s="157"/>
      <c r="W44" s="157"/>
      <c r="X44" s="157"/>
      <c r="Y44" s="147"/>
      <c r="Z44" s="147"/>
      <c r="AA44" s="147"/>
      <c r="AB44" s="147"/>
      <c r="AC44" s="147"/>
      <c r="AD44" s="147"/>
      <c r="AE44" s="147"/>
      <c r="AF44" s="147"/>
      <c r="AG44" s="147" t="s">
        <v>135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59" t="s">
        <v>127</v>
      </c>
      <c r="B45" s="160" t="s">
        <v>74</v>
      </c>
      <c r="C45" s="173" t="s">
        <v>75</v>
      </c>
      <c r="D45" s="161"/>
      <c r="E45" s="162"/>
      <c r="F45" s="163"/>
      <c r="G45" s="163">
        <f>SUMIF(AG46:AG53,"&lt;&gt;NOR",G46:G53)</f>
        <v>0</v>
      </c>
      <c r="H45" s="163"/>
      <c r="I45" s="163">
        <f>SUM(I46:I53)</f>
        <v>0</v>
      </c>
      <c r="J45" s="163"/>
      <c r="K45" s="163">
        <f>SUM(K46:K53)</f>
        <v>0</v>
      </c>
      <c r="L45" s="163"/>
      <c r="M45" s="163">
        <f>SUM(M46:M53)</f>
        <v>0</v>
      </c>
      <c r="N45" s="162"/>
      <c r="O45" s="162">
        <f>SUM(O46:O53)</f>
        <v>1.21</v>
      </c>
      <c r="P45" s="162"/>
      <c r="Q45" s="162">
        <f>SUM(Q46:Q53)</f>
        <v>0</v>
      </c>
      <c r="R45" s="163"/>
      <c r="S45" s="163"/>
      <c r="T45" s="164"/>
      <c r="U45" s="158"/>
      <c r="V45" s="158">
        <f>SUM(V46:V53)</f>
        <v>14.59</v>
      </c>
      <c r="W45" s="158"/>
      <c r="X45" s="158"/>
      <c r="AG45" t="s">
        <v>128</v>
      </c>
    </row>
    <row r="46" spans="1:60" ht="22.5" outlineLevel="1" x14ac:dyDescent="0.2">
      <c r="A46" s="166">
        <v>10</v>
      </c>
      <c r="B46" s="167" t="s">
        <v>194</v>
      </c>
      <c r="C46" s="174" t="s">
        <v>195</v>
      </c>
      <c r="D46" s="168" t="s">
        <v>196</v>
      </c>
      <c r="E46" s="169">
        <v>40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69">
        <v>1.7330000000000002E-2</v>
      </c>
      <c r="O46" s="169">
        <f>ROUND(E46*N46,2)</f>
        <v>0.69</v>
      </c>
      <c r="P46" s="169">
        <v>0</v>
      </c>
      <c r="Q46" s="169">
        <f>ROUND(E46*P46,2)</f>
        <v>0</v>
      </c>
      <c r="R46" s="171" t="s">
        <v>165</v>
      </c>
      <c r="S46" s="171" t="s">
        <v>158</v>
      </c>
      <c r="T46" s="172" t="s">
        <v>158</v>
      </c>
      <c r="U46" s="157">
        <v>0.253</v>
      </c>
      <c r="V46" s="157">
        <f>ROUND(E46*U46,2)</f>
        <v>10.119999999999999</v>
      </c>
      <c r="W46" s="157"/>
      <c r="X46" s="157" t="s">
        <v>166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167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257" t="s">
        <v>197</v>
      </c>
      <c r="D47" s="258"/>
      <c r="E47" s="258"/>
      <c r="F47" s="258"/>
      <c r="G47" s="258"/>
      <c r="H47" s="157"/>
      <c r="I47" s="157"/>
      <c r="J47" s="157"/>
      <c r="K47" s="157"/>
      <c r="L47" s="157"/>
      <c r="M47" s="157"/>
      <c r="N47" s="156"/>
      <c r="O47" s="156"/>
      <c r="P47" s="156"/>
      <c r="Q47" s="156"/>
      <c r="R47" s="157"/>
      <c r="S47" s="157"/>
      <c r="T47" s="157"/>
      <c r="U47" s="157"/>
      <c r="V47" s="157"/>
      <c r="W47" s="157"/>
      <c r="X47" s="157"/>
      <c r="Y47" s="147"/>
      <c r="Z47" s="147"/>
      <c r="AA47" s="147"/>
      <c r="AB47" s="147"/>
      <c r="AC47" s="147"/>
      <c r="AD47" s="147"/>
      <c r="AE47" s="147"/>
      <c r="AF47" s="147"/>
      <c r="AG47" s="147" t="s">
        <v>169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3" t="s">
        <v>198</v>
      </c>
      <c r="D48" s="178"/>
      <c r="E48" s="179">
        <v>40</v>
      </c>
      <c r="F48" s="157"/>
      <c r="G48" s="157"/>
      <c r="H48" s="157"/>
      <c r="I48" s="157"/>
      <c r="J48" s="157"/>
      <c r="K48" s="157"/>
      <c r="L48" s="157"/>
      <c r="M48" s="157"/>
      <c r="N48" s="156"/>
      <c r="O48" s="156"/>
      <c r="P48" s="156"/>
      <c r="Q48" s="156"/>
      <c r="R48" s="157"/>
      <c r="S48" s="157"/>
      <c r="T48" s="157"/>
      <c r="U48" s="157"/>
      <c r="V48" s="157"/>
      <c r="W48" s="157"/>
      <c r="X48" s="157"/>
      <c r="Y48" s="147"/>
      <c r="Z48" s="147"/>
      <c r="AA48" s="147"/>
      <c r="AB48" s="147"/>
      <c r="AC48" s="147"/>
      <c r="AD48" s="147"/>
      <c r="AE48" s="147"/>
      <c r="AF48" s="147"/>
      <c r="AG48" s="147" t="s">
        <v>162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253"/>
      <c r="D49" s="254"/>
      <c r="E49" s="254"/>
      <c r="F49" s="254"/>
      <c r="G49" s="254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47"/>
      <c r="Z49" s="147"/>
      <c r="AA49" s="147"/>
      <c r="AB49" s="147"/>
      <c r="AC49" s="147"/>
      <c r="AD49" s="147"/>
      <c r="AE49" s="147"/>
      <c r="AF49" s="147"/>
      <c r="AG49" s="147" t="s">
        <v>135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2.5" outlineLevel="1" x14ac:dyDescent="0.2">
      <c r="A50" s="166">
        <v>11</v>
      </c>
      <c r="B50" s="167" t="s">
        <v>199</v>
      </c>
      <c r="C50" s="174" t="s">
        <v>200</v>
      </c>
      <c r="D50" s="168" t="s">
        <v>196</v>
      </c>
      <c r="E50" s="169">
        <v>15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69">
        <v>3.465E-2</v>
      </c>
      <c r="O50" s="169">
        <f>ROUND(E50*N50,2)</f>
        <v>0.52</v>
      </c>
      <c r="P50" s="169">
        <v>0</v>
      </c>
      <c r="Q50" s="169">
        <f>ROUND(E50*P50,2)</f>
        <v>0</v>
      </c>
      <c r="R50" s="171" t="s">
        <v>165</v>
      </c>
      <c r="S50" s="171" t="s">
        <v>158</v>
      </c>
      <c r="T50" s="172" t="s">
        <v>158</v>
      </c>
      <c r="U50" s="157">
        <v>0.29799999999999999</v>
      </c>
      <c r="V50" s="157">
        <f>ROUND(E50*U50,2)</f>
        <v>4.47</v>
      </c>
      <c r="W50" s="157"/>
      <c r="X50" s="157" t="s">
        <v>166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167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54"/>
      <c r="B51" s="155"/>
      <c r="C51" s="257" t="s">
        <v>197</v>
      </c>
      <c r="D51" s="258"/>
      <c r="E51" s="258"/>
      <c r="F51" s="258"/>
      <c r="G51" s="258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47"/>
      <c r="Z51" s="147"/>
      <c r="AA51" s="147"/>
      <c r="AB51" s="147"/>
      <c r="AC51" s="147"/>
      <c r="AD51" s="147"/>
      <c r="AE51" s="147"/>
      <c r="AF51" s="147"/>
      <c r="AG51" s="147" t="s">
        <v>169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183" t="s">
        <v>201</v>
      </c>
      <c r="D52" s="178"/>
      <c r="E52" s="179">
        <v>15</v>
      </c>
      <c r="F52" s="157"/>
      <c r="G52" s="157"/>
      <c r="H52" s="157"/>
      <c r="I52" s="157"/>
      <c r="J52" s="157"/>
      <c r="K52" s="157"/>
      <c r="L52" s="157"/>
      <c r="M52" s="157"/>
      <c r="N52" s="156"/>
      <c r="O52" s="156"/>
      <c r="P52" s="156"/>
      <c r="Q52" s="156"/>
      <c r="R52" s="157"/>
      <c r="S52" s="157"/>
      <c r="T52" s="157"/>
      <c r="U52" s="157"/>
      <c r="V52" s="157"/>
      <c r="W52" s="157"/>
      <c r="X52" s="157"/>
      <c r="Y52" s="147"/>
      <c r="Z52" s="147"/>
      <c r="AA52" s="147"/>
      <c r="AB52" s="147"/>
      <c r="AC52" s="147"/>
      <c r="AD52" s="147"/>
      <c r="AE52" s="147"/>
      <c r="AF52" s="147"/>
      <c r="AG52" s="147" t="s">
        <v>162</v>
      </c>
      <c r="AH52" s="147">
        <v>5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54"/>
      <c r="B53" s="155"/>
      <c r="C53" s="253"/>
      <c r="D53" s="254"/>
      <c r="E53" s="254"/>
      <c r="F53" s="254"/>
      <c r="G53" s="254"/>
      <c r="H53" s="157"/>
      <c r="I53" s="157"/>
      <c r="J53" s="157"/>
      <c r="K53" s="157"/>
      <c r="L53" s="157"/>
      <c r="M53" s="157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47"/>
      <c r="Z53" s="147"/>
      <c r="AA53" s="147"/>
      <c r="AB53" s="147"/>
      <c r="AC53" s="147"/>
      <c r="AD53" s="147"/>
      <c r="AE53" s="147"/>
      <c r="AF53" s="147"/>
      <c r="AG53" s="147" t="s">
        <v>135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x14ac:dyDescent="0.2">
      <c r="A54" s="159" t="s">
        <v>127</v>
      </c>
      <c r="B54" s="160" t="s">
        <v>76</v>
      </c>
      <c r="C54" s="173" t="s">
        <v>77</v>
      </c>
      <c r="D54" s="161"/>
      <c r="E54" s="162"/>
      <c r="F54" s="163"/>
      <c r="G54" s="163">
        <f>SUMIF(AG55:AG56,"&lt;&gt;NOR",G55:G56)</f>
        <v>0</v>
      </c>
      <c r="H54" s="163"/>
      <c r="I54" s="163">
        <f>SUM(I55:I56)</f>
        <v>0</v>
      </c>
      <c r="J54" s="163"/>
      <c r="K54" s="163">
        <f>SUM(K55:K56)</f>
        <v>0</v>
      </c>
      <c r="L54" s="163"/>
      <c r="M54" s="163">
        <f>SUM(M55:M56)</f>
        <v>0</v>
      </c>
      <c r="N54" s="162"/>
      <c r="O54" s="162">
        <f>SUM(O55:O56)</f>
        <v>0.02</v>
      </c>
      <c r="P54" s="162"/>
      <c r="Q54" s="162">
        <f>SUM(Q55:Q56)</f>
        <v>0</v>
      </c>
      <c r="R54" s="163"/>
      <c r="S54" s="163"/>
      <c r="T54" s="164"/>
      <c r="U54" s="158"/>
      <c r="V54" s="158">
        <f>SUM(V55:V56)</f>
        <v>2.57</v>
      </c>
      <c r="W54" s="158"/>
      <c r="X54" s="158"/>
      <c r="AG54" t="s">
        <v>128</v>
      </c>
    </row>
    <row r="55" spans="1:60" outlineLevel="1" x14ac:dyDescent="0.2">
      <c r="A55" s="166">
        <v>12</v>
      </c>
      <c r="B55" s="167" t="s">
        <v>202</v>
      </c>
      <c r="C55" s="174" t="s">
        <v>203</v>
      </c>
      <c r="D55" s="168" t="s">
        <v>175</v>
      </c>
      <c r="E55" s="169">
        <v>12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69">
        <v>1.58E-3</v>
      </c>
      <c r="O55" s="169">
        <f>ROUND(E55*N55,2)</f>
        <v>0.02</v>
      </c>
      <c r="P55" s="169">
        <v>0</v>
      </c>
      <c r="Q55" s="169">
        <f>ROUND(E55*P55,2)</f>
        <v>0</v>
      </c>
      <c r="R55" s="171" t="s">
        <v>204</v>
      </c>
      <c r="S55" s="171" t="s">
        <v>158</v>
      </c>
      <c r="T55" s="172" t="s">
        <v>158</v>
      </c>
      <c r="U55" s="157">
        <v>0.214</v>
      </c>
      <c r="V55" s="157">
        <f>ROUND(E55*U55,2)</f>
        <v>2.57</v>
      </c>
      <c r="W55" s="157"/>
      <c r="X55" s="157" t="s">
        <v>166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167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244"/>
      <c r="D56" s="245"/>
      <c r="E56" s="245"/>
      <c r="F56" s="245"/>
      <c r="G56" s="245"/>
      <c r="H56" s="157"/>
      <c r="I56" s="157"/>
      <c r="J56" s="157"/>
      <c r="K56" s="157"/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47"/>
      <c r="Z56" s="147"/>
      <c r="AA56" s="147"/>
      <c r="AB56" s="147"/>
      <c r="AC56" s="147"/>
      <c r="AD56" s="147"/>
      <c r="AE56" s="147"/>
      <c r="AF56" s="147"/>
      <c r="AG56" s="147" t="s">
        <v>135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x14ac:dyDescent="0.2">
      <c r="A57" s="159" t="s">
        <v>127</v>
      </c>
      <c r="B57" s="160" t="s">
        <v>78</v>
      </c>
      <c r="C57" s="173" t="s">
        <v>79</v>
      </c>
      <c r="D57" s="161"/>
      <c r="E57" s="162"/>
      <c r="F57" s="163"/>
      <c r="G57" s="163">
        <f>SUMIF(AG58:AG85,"&lt;&gt;NOR",G58:G85)</f>
        <v>0</v>
      </c>
      <c r="H57" s="163"/>
      <c r="I57" s="163">
        <f>SUM(I58:I85)</f>
        <v>0</v>
      </c>
      <c r="J57" s="163"/>
      <c r="K57" s="163">
        <f>SUM(K58:K85)</f>
        <v>0</v>
      </c>
      <c r="L57" s="163"/>
      <c r="M57" s="163">
        <f>SUM(M58:M85)</f>
        <v>0</v>
      </c>
      <c r="N57" s="162"/>
      <c r="O57" s="162">
        <f>SUM(O58:O85)</f>
        <v>6.0000000000000005E-2</v>
      </c>
      <c r="P57" s="162"/>
      <c r="Q57" s="162">
        <f>SUM(Q58:Q85)</f>
        <v>2.4200000000000004</v>
      </c>
      <c r="R57" s="163"/>
      <c r="S57" s="163"/>
      <c r="T57" s="164"/>
      <c r="U57" s="158"/>
      <c r="V57" s="158">
        <f>SUM(V58:V85)</f>
        <v>35.730000000000004</v>
      </c>
      <c r="W57" s="158"/>
      <c r="X57" s="158"/>
      <c r="AG57" t="s">
        <v>128</v>
      </c>
    </row>
    <row r="58" spans="1:60" ht="22.5" outlineLevel="1" x14ac:dyDescent="0.2">
      <c r="A58" s="166">
        <v>13</v>
      </c>
      <c r="B58" s="167" t="s">
        <v>205</v>
      </c>
      <c r="C58" s="174" t="s">
        <v>206</v>
      </c>
      <c r="D58" s="168" t="s">
        <v>156</v>
      </c>
      <c r="E58" s="169">
        <v>18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1">
        <f>G58*(1+L58/100)</f>
        <v>0</v>
      </c>
      <c r="N58" s="169">
        <v>1.33E-3</v>
      </c>
      <c r="O58" s="169">
        <f>ROUND(E58*N58,2)</f>
        <v>0.02</v>
      </c>
      <c r="P58" s="169">
        <v>2E-3</v>
      </c>
      <c r="Q58" s="169">
        <f>ROUND(E58*P58,2)</f>
        <v>0.04</v>
      </c>
      <c r="R58" s="171" t="s">
        <v>207</v>
      </c>
      <c r="S58" s="171" t="s">
        <v>158</v>
      </c>
      <c r="T58" s="172" t="s">
        <v>158</v>
      </c>
      <c r="U58" s="157">
        <v>0.30099999999999999</v>
      </c>
      <c r="V58" s="157">
        <f>ROUND(E58*U58,2)</f>
        <v>5.42</v>
      </c>
      <c r="W58" s="157"/>
      <c r="X58" s="157" t="s">
        <v>166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167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257" t="s">
        <v>208</v>
      </c>
      <c r="D59" s="258"/>
      <c r="E59" s="258"/>
      <c r="F59" s="258"/>
      <c r="G59" s="258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47"/>
      <c r="Z59" s="147"/>
      <c r="AA59" s="147"/>
      <c r="AB59" s="147"/>
      <c r="AC59" s="147"/>
      <c r="AD59" s="147"/>
      <c r="AE59" s="147"/>
      <c r="AF59" s="147"/>
      <c r="AG59" s="147" t="s">
        <v>169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183" t="s">
        <v>209</v>
      </c>
      <c r="D60" s="178"/>
      <c r="E60" s="179">
        <v>18</v>
      </c>
      <c r="F60" s="157"/>
      <c r="G60" s="157"/>
      <c r="H60" s="157"/>
      <c r="I60" s="157"/>
      <c r="J60" s="157"/>
      <c r="K60" s="157"/>
      <c r="L60" s="157"/>
      <c r="M60" s="157"/>
      <c r="N60" s="156"/>
      <c r="O60" s="156"/>
      <c r="P60" s="156"/>
      <c r="Q60" s="156"/>
      <c r="R60" s="157"/>
      <c r="S60" s="157"/>
      <c r="T60" s="157"/>
      <c r="U60" s="157"/>
      <c r="V60" s="157"/>
      <c r="W60" s="157"/>
      <c r="X60" s="157"/>
      <c r="Y60" s="147"/>
      <c r="Z60" s="147"/>
      <c r="AA60" s="147"/>
      <c r="AB60" s="147"/>
      <c r="AC60" s="147"/>
      <c r="AD60" s="147"/>
      <c r="AE60" s="147"/>
      <c r="AF60" s="147"/>
      <c r="AG60" s="147" t="s">
        <v>162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253"/>
      <c r="D61" s="254"/>
      <c r="E61" s="254"/>
      <c r="F61" s="254"/>
      <c r="G61" s="254"/>
      <c r="H61" s="157"/>
      <c r="I61" s="157"/>
      <c r="J61" s="157"/>
      <c r="K61" s="157"/>
      <c r="L61" s="157"/>
      <c r="M61" s="157"/>
      <c r="N61" s="156"/>
      <c r="O61" s="156"/>
      <c r="P61" s="156"/>
      <c r="Q61" s="156"/>
      <c r="R61" s="157"/>
      <c r="S61" s="157"/>
      <c r="T61" s="157"/>
      <c r="U61" s="157"/>
      <c r="V61" s="157"/>
      <c r="W61" s="157"/>
      <c r="X61" s="157"/>
      <c r="Y61" s="147"/>
      <c r="Z61" s="147"/>
      <c r="AA61" s="147"/>
      <c r="AB61" s="147"/>
      <c r="AC61" s="147"/>
      <c r="AD61" s="147"/>
      <c r="AE61" s="147"/>
      <c r="AF61" s="147"/>
      <c r="AG61" s="147" t="s">
        <v>135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1" x14ac:dyDescent="0.2">
      <c r="A62" s="166">
        <v>14</v>
      </c>
      <c r="B62" s="167" t="s">
        <v>210</v>
      </c>
      <c r="C62" s="174" t="s">
        <v>211</v>
      </c>
      <c r="D62" s="168" t="s">
        <v>196</v>
      </c>
      <c r="E62" s="169">
        <v>40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1">
        <f>G62*(1+L62/100)</f>
        <v>0</v>
      </c>
      <c r="N62" s="169">
        <v>4.8999999999999998E-4</v>
      </c>
      <c r="O62" s="169">
        <f>ROUND(E62*N62,2)</f>
        <v>0.02</v>
      </c>
      <c r="P62" s="169">
        <v>1.2999999999999999E-2</v>
      </c>
      <c r="Q62" s="169">
        <f>ROUND(E62*P62,2)</f>
        <v>0.52</v>
      </c>
      <c r="R62" s="171" t="s">
        <v>207</v>
      </c>
      <c r="S62" s="171" t="s">
        <v>158</v>
      </c>
      <c r="T62" s="172" t="s">
        <v>158</v>
      </c>
      <c r="U62" s="157">
        <v>0.30099999999999999</v>
      </c>
      <c r="V62" s="157">
        <f>ROUND(E62*U62,2)</f>
        <v>12.04</v>
      </c>
      <c r="W62" s="157"/>
      <c r="X62" s="157" t="s">
        <v>166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167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183" t="s">
        <v>212</v>
      </c>
      <c r="D63" s="178"/>
      <c r="E63" s="179">
        <v>40</v>
      </c>
      <c r="F63" s="157"/>
      <c r="G63" s="157"/>
      <c r="H63" s="157"/>
      <c r="I63" s="157"/>
      <c r="J63" s="157"/>
      <c r="K63" s="157"/>
      <c r="L63" s="157"/>
      <c r="M63" s="157"/>
      <c r="N63" s="156"/>
      <c r="O63" s="156"/>
      <c r="P63" s="156"/>
      <c r="Q63" s="156"/>
      <c r="R63" s="157"/>
      <c r="S63" s="157"/>
      <c r="T63" s="157"/>
      <c r="U63" s="157"/>
      <c r="V63" s="157"/>
      <c r="W63" s="157"/>
      <c r="X63" s="157"/>
      <c r="Y63" s="147"/>
      <c r="Z63" s="147"/>
      <c r="AA63" s="147"/>
      <c r="AB63" s="147"/>
      <c r="AC63" s="147"/>
      <c r="AD63" s="147"/>
      <c r="AE63" s="147"/>
      <c r="AF63" s="147"/>
      <c r="AG63" s="147" t="s">
        <v>162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253"/>
      <c r="D64" s="254"/>
      <c r="E64" s="254"/>
      <c r="F64" s="254"/>
      <c r="G64" s="254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47"/>
      <c r="Z64" s="147"/>
      <c r="AA64" s="147"/>
      <c r="AB64" s="147"/>
      <c r="AC64" s="147"/>
      <c r="AD64" s="147"/>
      <c r="AE64" s="147"/>
      <c r="AF64" s="147"/>
      <c r="AG64" s="147" t="s">
        <v>135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2.5" outlineLevel="1" x14ac:dyDescent="0.2">
      <c r="A65" s="166">
        <v>15</v>
      </c>
      <c r="B65" s="167" t="s">
        <v>213</v>
      </c>
      <c r="C65" s="174" t="s">
        <v>214</v>
      </c>
      <c r="D65" s="168" t="s">
        <v>196</v>
      </c>
      <c r="E65" s="169">
        <v>15</v>
      </c>
      <c r="F65" s="170"/>
      <c r="G65" s="171">
        <f>ROUND(E65*F65,2)</f>
        <v>0</v>
      </c>
      <c r="H65" s="170"/>
      <c r="I65" s="171">
        <f>ROUND(E65*H65,2)</f>
        <v>0</v>
      </c>
      <c r="J65" s="170"/>
      <c r="K65" s="171">
        <f>ROUND(E65*J65,2)</f>
        <v>0</v>
      </c>
      <c r="L65" s="171">
        <v>21</v>
      </c>
      <c r="M65" s="171">
        <f>G65*(1+L65/100)</f>
        <v>0</v>
      </c>
      <c r="N65" s="169">
        <v>4.8999999999999998E-4</v>
      </c>
      <c r="O65" s="169">
        <f>ROUND(E65*N65,2)</f>
        <v>0.01</v>
      </c>
      <c r="P65" s="169">
        <v>3.7999999999999999E-2</v>
      </c>
      <c r="Q65" s="169">
        <f>ROUND(E65*P65,2)</f>
        <v>0.56999999999999995</v>
      </c>
      <c r="R65" s="171" t="s">
        <v>207</v>
      </c>
      <c r="S65" s="171" t="s">
        <v>158</v>
      </c>
      <c r="T65" s="172" t="s">
        <v>158</v>
      </c>
      <c r="U65" s="157">
        <v>0.59499999999999997</v>
      </c>
      <c r="V65" s="157">
        <f>ROUND(E65*U65,2)</f>
        <v>8.93</v>
      </c>
      <c r="W65" s="157"/>
      <c r="X65" s="157" t="s">
        <v>166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167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83" t="s">
        <v>215</v>
      </c>
      <c r="D66" s="178"/>
      <c r="E66" s="179">
        <v>15</v>
      </c>
      <c r="F66" s="157"/>
      <c r="G66" s="157"/>
      <c r="H66" s="157"/>
      <c r="I66" s="157"/>
      <c r="J66" s="157"/>
      <c r="K66" s="157"/>
      <c r="L66" s="157"/>
      <c r="M66" s="157"/>
      <c r="N66" s="156"/>
      <c r="O66" s="156"/>
      <c r="P66" s="156"/>
      <c r="Q66" s="156"/>
      <c r="R66" s="157"/>
      <c r="S66" s="157"/>
      <c r="T66" s="157"/>
      <c r="U66" s="157"/>
      <c r="V66" s="157"/>
      <c r="W66" s="157"/>
      <c r="X66" s="157"/>
      <c r="Y66" s="147"/>
      <c r="Z66" s="147"/>
      <c r="AA66" s="147"/>
      <c r="AB66" s="147"/>
      <c r="AC66" s="147"/>
      <c r="AD66" s="147"/>
      <c r="AE66" s="147"/>
      <c r="AF66" s="147"/>
      <c r="AG66" s="147" t="s">
        <v>162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253"/>
      <c r="D67" s="254"/>
      <c r="E67" s="254"/>
      <c r="F67" s="254"/>
      <c r="G67" s="254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47"/>
      <c r="Z67" s="147"/>
      <c r="AA67" s="147"/>
      <c r="AB67" s="147"/>
      <c r="AC67" s="147"/>
      <c r="AD67" s="147"/>
      <c r="AE67" s="147"/>
      <c r="AF67" s="147"/>
      <c r="AG67" s="147" t="s">
        <v>135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66">
        <v>16</v>
      </c>
      <c r="B68" s="167" t="s">
        <v>216</v>
      </c>
      <c r="C68" s="174" t="s">
        <v>217</v>
      </c>
      <c r="D68" s="168" t="s">
        <v>175</v>
      </c>
      <c r="E68" s="169">
        <v>10</v>
      </c>
      <c r="F68" s="170"/>
      <c r="G68" s="171">
        <f>ROUND(E68*F68,2)</f>
        <v>0</v>
      </c>
      <c r="H68" s="170"/>
      <c r="I68" s="171">
        <f>ROUND(E68*H68,2)</f>
        <v>0</v>
      </c>
      <c r="J68" s="170"/>
      <c r="K68" s="171">
        <f>ROUND(E68*J68,2)</f>
        <v>0</v>
      </c>
      <c r="L68" s="171">
        <v>21</v>
      </c>
      <c r="M68" s="171">
        <f>G68*(1+L68/100)</f>
        <v>0</v>
      </c>
      <c r="N68" s="169">
        <v>0</v>
      </c>
      <c r="O68" s="169">
        <f>ROUND(E68*N68,2)</f>
        <v>0</v>
      </c>
      <c r="P68" s="169">
        <v>6.8000000000000005E-2</v>
      </c>
      <c r="Q68" s="169">
        <f>ROUND(E68*P68,2)</f>
        <v>0.68</v>
      </c>
      <c r="R68" s="171" t="s">
        <v>207</v>
      </c>
      <c r="S68" s="171" t="s">
        <v>158</v>
      </c>
      <c r="T68" s="172" t="s">
        <v>158</v>
      </c>
      <c r="U68" s="157">
        <v>0.3</v>
      </c>
      <c r="V68" s="157">
        <f>ROUND(E68*U68,2)</f>
        <v>3</v>
      </c>
      <c r="W68" s="157"/>
      <c r="X68" s="157" t="s">
        <v>166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167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257" t="s">
        <v>218</v>
      </c>
      <c r="D69" s="258"/>
      <c r="E69" s="258"/>
      <c r="F69" s="258"/>
      <c r="G69" s="258"/>
      <c r="H69" s="157"/>
      <c r="I69" s="157"/>
      <c r="J69" s="157"/>
      <c r="K69" s="157"/>
      <c r="L69" s="157"/>
      <c r="M69" s="157"/>
      <c r="N69" s="156"/>
      <c r="O69" s="156"/>
      <c r="P69" s="156"/>
      <c r="Q69" s="156"/>
      <c r="R69" s="157"/>
      <c r="S69" s="157"/>
      <c r="T69" s="157"/>
      <c r="U69" s="157"/>
      <c r="V69" s="157"/>
      <c r="W69" s="157"/>
      <c r="X69" s="157"/>
      <c r="Y69" s="147"/>
      <c r="Z69" s="147"/>
      <c r="AA69" s="147"/>
      <c r="AB69" s="147"/>
      <c r="AC69" s="147"/>
      <c r="AD69" s="147"/>
      <c r="AE69" s="147"/>
      <c r="AF69" s="147"/>
      <c r="AG69" s="147" t="s">
        <v>169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83" t="s">
        <v>219</v>
      </c>
      <c r="D70" s="178"/>
      <c r="E70" s="179">
        <v>10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47"/>
      <c r="Z70" s="147"/>
      <c r="AA70" s="147"/>
      <c r="AB70" s="147"/>
      <c r="AC70" s="147"/>
      <c r="AD70" s="147"/>
      <c r="AE70" s="147"/>
      <c r="AF70" s="147"/>
      <c r="AG70" s="147" t="s">
        <v>162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253"/>
      <c r="D71" s="254"/>
      <c r="E71" s="254"/>
      <c r="F71" s="254"/>
      <c r="G71" s="254"/>
      <c r="H71" s="157"/>
      <c r="I71" s="157"/>
      <c r="J71" s="157"/>
      <c r="K71" s="157"/>
      <c r="L71" s="157"/>
      <c r="M71" s="157"/>
      <c r="N71" s="156"/>
      <c r="O71" s="156"/>
      <c r="P71" s="156"/>
      <c r="Q71" s="156"/>
      <c r="R71" s="157"/>
      <c r="S71" s="157"/>
      <c r="T71" s="157"/>
      <c r="U71" s="157"/>
      <c r="V71" s="157"/>
      <c r="W71" s="157"/>
      <c r="X71" s="157"/>
      <c r="Y71" s="147"/>
      <c r="Z71" s="147"/>
      <c r="AA71" s="147"/>
      <c r="AB71" s="147"/>
      <c r="AC71" s="147"/>
      <c r="AD71" s="147"/>
      <c r="AE71" s="147"/>
      <c r="AF71" s="147"/>
      <c r="AG71" s="147" t="s">
        <v>135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66">
        <v>17</v>
      </c>
      <c r="B72" s="167" t="s">
        <v>220</v>
      </c>
      <c r="C72" s="174" t="s">
        <v>221</v>
      </c>
      <c r="D72" s="168" t="s">
        <v>175</v>
      </c>
      <c r="E72" s="169">
        <v>10</v>
      </c>
      <c r="F72" s="170"/>
      <c r="G72" s="171">
        <f>ROUND(E72*F72,2)</f>
        <v>0</v>
      </c>
      <c r="H72" s="170"/>
      <c r="I72" s="171">
        <f>ROUND(E72*H72,2)</f>
        <v>0</v>
      </c>
      <c r="J72" s="170"/>
      <c r="K72" s="171">
        <f>ROUND(E72*J72,2)</f>
        <v>0</v>
      </c>
      <c r="L72" s="171">
        <v>21</v>
      </c>
      <c r="M72" s="171">
        <f>G72*(1+L72/100)</f>
        <v>0</v>
      </c>
      <c r="N72" s="169">
        <v>0</v>
      </c>
      <c r="O72" s="169">
        <f>ROUND(E72*N72,2)</f>
        <v>0</v>
      </c>
      <c r="P72" s="169">
        <v>1.75E-3</v>
      </c>
      <c r="Q72" s="169">
        <f>ROUND(E72*P72,2)</f>
        <v>0.02</v>
      </c>
      <c r="R72" s="171" t="s">
        <v>207</v>
      </c>
      <c r="S72" s="171" t="s">
        <v>158</v>
      </c>
      <c r="T72" s="172" t="s">
        <v>158</v>
      </c>
      <c r="U72" s="157">
        <v>0.16500000000000001</v>
      </c>
      <c r="V72" s="157">
        <f>ROUND(E72*U72,2)</f>
        <v>1.65</v>
      </c>
      <c r="W72" s="157"/>
      <c r="X72" s="157" t="s">
        <v>166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167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54"/>
      <c r="B73" s="155"/>
      <c r="C73" s="183" t="s">
        <v>222</v>
      </c>
      <c r="D73" s="178"/>
      <c r="E73" s="179">
        <v>10</v>
      </c>
      <c r="F73" s="157"/>
      <c r="G73" s="157"/>
      <c r="H73" s="157"/>
      <c r="I73" s="157"/>
      <c r="J73" s="157"/>
      <c r="K73" s="157"/>
      <c r="L73" s="157"/>
      <c r="M73" s="157"/>
      <c r="N73" s="156"/>
      <c r="O73" s="156"/>
      <c r="P73" s="156"/>
      <c r="Q73" s="156"/>
      <c r="R73" s="157"/>
      <c r="S73" s="157"/>
      <c r="T73" s="157"/>
      <c r="U73" s="157"/>
      <c r="V73" s="157"/>
      <c r="W73" s="157"/>
      <c r="X73" s="157"/>
      <c r="Y73" s="147"/>
      <c r="Z73" s="147"/>
      <c r="AA73" s="147"/>
      <c r="AB73" s="147"/>
      <c r="AC73" s="147"/>
      <c r="AD73" s="147"/>
      <c r="AE73" s="147"/>
      <c r="AF73" s="147"/>
      <c r="AG73" s="147" t="s">
        <v>162</v>
      </c>
      <c r="AH73" s="147">
        <v>5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54"/>
      <c r="B74" s="155"/>
      <c r="C74" s="253"/>
      <c r="D74" s="254"/>
      <c r="E74" s="254"/>
      <c r="F74" s="254"/>
      <c r="G74" s="254"/>
      <c r="H74" s="157"/>
      <c r="I74" s="157"/>
      <c r="J74" s="157"/>
      <c r="K74" s="157"/>
      <c r="L74" s="157"/>
      <c r="M74" s="157"/>
      <c r="N74" s="156"/>
      <c r="O74" s="156"/>
      <c r="P74" s="156"/>
      <c r="Q74" s="156"/>
      <c r="R74" s="157"/>
      <c r="S74" s="157"/>
      <c r="T74" s="157"/>
      <c r="U74" s="157"/>
      <c r="V74" s="157"/>
      <c r="W74" s="157"/>
      <c r="X74" s="157"/>
      <c r="Y74" s="147"/>
      <c r="Z74" s="147"/>
      <c r="AA74" s="147"/>
      <c r="AB74" s="147"/>
      <c r="AC74" s="147"/>
      <c r="AD74" s="147"/>
      <c r="AE74" s="147"/>
      <c r="AF74" s="147"/>
      <c r="AG74" s="147" t="s">
        <v>135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66">
        <v>18</v>
      </c>
      <c r="B75" s="167" t="s">
        <v>223</v>
      </c>
      <c r="C75" s="174" t="s">
        <v>224</v>
      </c>
      <c r="D75" s="168" t="s">
        <v>175</v>
      </c>
      <c r="E75" s="169">
        <v>10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1">
        <f>G75*(1+L75/100)</f>
        <v>0</v>
      </c>
      <c r="N75" s="169">
        <v>0</v>
      </c>
      <c r="O75" s="169">
        <f>ROUND(E75*N75,2)</f>
        <v>0</v>
      </c>
      <c r="P75" s="169">
        <v>0.02</v>
      </c>
      <c r="Q75" s="169">
        <f>ROUND(E75*P75,2)</f>
        <v>0.2</v>
      </c>
      <c r="R75" s="171" t="s">
        <v>207</v>
      </c>
      <c r="S75" s="171" t="s">
        <v>158</v>
      </c>
      <c r="T75" s="172" t="s">
        <v>158</v>
      </c>
      <c r="U75" s="157">
        <v>7.8E-2</v>
      </c>
      <c r="V75" s="157">
        <f>ROUND(E75*U75,2)</f>
        <v>0.78</v>
      </c>
      <c r="W75" s="157"/>
      <c r="X75" s="157" t="s">
        <v>166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167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257" t="s">
        <v>225</v>
      </c>
      <c r="D76" s="258"/>
      <c r="E76" s="258"/>
      <c r="F76" s="258"/>
      <c r="G76" s="258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47"/>
      <c r="Z76" s="147"/>
      <c r="AA76" s="147"/>
      <c r="AB76" s="147"/>
      <c r="AC76" s="147"/>
      <c r="AD76" s="147"/>
      <c r="AE76" s="147"/>
      <c r="AF76" s="147"/>
      <c r="AG76" s="147" t="s">
        <v>169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54"/>
      <c r="B77" s="155"/>
      <c r="C77" s="183" t="s">
        <v>226</v>
      </c>
      <c r="D77" s="178"/>
      <c r="E77" s="179">
        <v>10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47"/>
      <c r="Z77" s="147"/>
      <c r="AA77" s="147"/>
      <c r="AB77" s="147"/>
      <c r="AC77" s="147"/>
      <c r="AD77" s="147"/>
      <c r="AE77" s="147"/>
      <c r="AF77" s="147"/>
      <c r="AG77" s="147" t="s">
        <v>162</v>
      </c>
      <c r="AH77" s="147">
        <v>5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54"/>
      <c r="B78" s="155"/>
      <c r="C78" s="253"/>
      <c r="D78" s="254"/>
      <c r="E78" s="254"/>
      <c r="F78" s="254"/>
      <c r="G78" s="254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47"/>
      <c r="Z78" s="147"/>
      <c r="AA78" s="147"/>
      <c r="AB78" s="147"/>
      <c r="AC78" s="147"/>
      <c r="AD78" s="147"/>
      <c r="AE78" s="147"/>
      <c r="AF78" s="147"/>
      <c r="AG78" s="147" t="s">
        <v>135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66">
        <v>19</v>
      </c>
      <c r="B79" s="167" t="s">
        <v>227</v>
      </c>
      <c r="C79" s="174" t="s">
        <v>228</v>
      </c>
      <c r="D79" s="168" t="s">
        <v>196</v>
      </c>
      <c r="E79" s="169">
        <v>10</v>
      </c>
      <c r="F79" s="170"/>
      <c r="G79" s="171">
        <f>ROUND(E79*F79,2)</f>
        <v>0</v>
      </c>
      <c r="H79" s="170"/>
      <c r="I79" s="171">
        <f>ROUND(E79*H79,2)</f>
        <v>0</v>
      </c>
      <c r="J79" s="170"/>
      <c r="K79" s="171">
        <f>ROUND(E79*J79,2)</f>
        <v>0</v>
      </c>
      <c r="L79" s="171">
        <v>21</v>
      </c>
      <c r="M79" s="171">
        <f>G79*(1+L79/100)</f>
        <v>0</v>
      </c>
      <c r="N79" s="169">
        <v>0</v>
      </c>
      <c r="O79" s="169">
        <f>ROUND(E79*N79,2)</f>
        <v>0</v>
      </c>
      <c r="P79" s="169">
        <v>4.0000000000000002E-4</v>
      </c>
      <c r="Q79" s="169">
        <f>ROUND(E79*P79,2)</f>
        <v>0</v>
      </c>
      <c r="R79" s="171" t="s">
        <v>207</v>
      </c>
      <c r="S79" s="171" t="s">
        <v>158</v>
      </c>
      <c r="T79" s="172" t="s">
        <v>158</v>
      </c>
      <c r="U79" s="157">
        <v>7.0000000000000007E-2</v>
      </c>
      <c r="V79" s="157">
        <f>ROUND(E79*U79,2)</f>
        <v>0.7</v>
      </c>
      <c r="W79" s="157"/>
      <c r="X79" s="157" t="s">
        <v>166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167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257" t="s">
        <v>225</v>
      </c>
      <c r="D80" s="258"/>
      <c r="E80" s="258"/>
      <c r="F80" s="258"/>
      <c r="G80" s="258"/>
      <c r="H80" s="157"/>
      <c r="I80" s="157"/>
      <c r="J80" s="157"/>
      <c r="K80" s="157"/>
      <c r="L80" s="157"/>
      <c r="M80" s="157"/>
      <c r="N80" s="156"/>
      <c r="O80" s="156"/>
      <c r="P80" s="156"/>
      <c r="Q80" s="156"/>
      <c r="R80" s="157"/>
      <c r="S80" s="157"/>
      <c r="T80" s="157"/>
      <c r="U80" s="157"/>
      <c r="V80" s="157"/>
      <c r="W80" s="157"/>
      <c r="X80" s="157"/>
      <c r="Y80" s="147"/>
      <c r="Z80" s="147"/>
      <c r="AA80" s="147"/>
      <c r="AB80" s="147"/>
      <c r="AC80" s="147"/>
      <c r="AD80" s="147"/>
      <c r="AE80" s="147"/>
      <c r="AF80" s="147"/>
      <c r="AG80" s="147" t="s">
        <v>169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83" t="s">
        <v>229</v>
      </c>
      <c r="D81" s="178"/>
      <c r="E81" s="179">
        <v>10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47"/>
      <c r="Z81" s="147"/>
      <c r="AA81" s="147"/>
      <c r="AB81" s="147"/>
      <c r="AC81" s="147"/>
      <c r="AD81" s="147"/>
      <c r="AE81" s="147"/>
      <c r="AF81" s="147"/>
      <c r="AG81" s="147" t="s">
        <v>162</v>
      </c>
      <c r="AH81" s="147">
        <v>5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253"/>
      <c r="D82" s="254"/>
      <c r="E82" s="254"/>
      <c r="F82" s="254"/>
      <c r="G82" s="254"/>
      <c r="H82" s="157"/>
      <c r="I82" s="157"/>
      <c r="J82" s="157"/>
      <c r="K82" s="157"/>
      <c r="L82" s="157"/>
      <c r="M82" s="157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47"/>
      <c r="Z82" s="147"/>
      <c r="AA82" s="147"/>
      <c r="AB82" s="147"/>
      <c r="AC82" s="147"/>
      <c r="AD82" s="147"/>
      <c r="AE82" s="147"/>
      <c r="AF82" s="147"/>
      <c r="AG82" s="147" t="s">
        <v>135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66">
        <v>20</v>
      </c>
      <c r="B83" s="167" t="s">
        <v>230</v>
      </c>
      <c r="C83" s="174" t="s">
        <v>231</v>
      </c>
      <c r="D83" s="168" t="s">
        <v>196</v>
      </c>
      <c r="E83" s="169">
        <v>30</v>
      </c>
      <c r="F83" s="170"/>
      <c r="G83" s="171">
        <f>ROUND(E83*F83,2)</f>
        <v>0</v>
      </c>
      <c r="H83" s="170"/>
      <c r="I83" s="171">
        <f>ROUND(E83*H83,2)</f>
        <v>0</v>
      </c>
      <c r="J83" s="170"/>
      <c r="K83" s="171">
        <f>ROUND(E83*J83,2)</f>
        <v>0</v>
      </c>
      <c r="L83" s="171">
        <v>21</v>
      </c>
      <c r="M83" s="171">
        <f>G83*(1+L83/100)</f>
        <v>0</v>
      </c>
      <c r="N83" s="169">
        <v>3.8000000000000002E-4</v>
      </c>
      <c r="O83" s="169">
        <f>ROUND(E83*N83,2)</f>
        <v>0.01</v>
      </c>
      <c r="P83" s="169">
        <v>1.2999999999999999E-2</v>
      </c>
      <c r="Q83" s="169">
        <f>ROUND(E83*P83,2)</f>
        <v>0.39</v>
      </c>
      <c r="R83" s="171" t="s">
        <v>207</v>
      </c>
      <c r="S83" s="171" t="s">
        <v>158</v>
      </c>
      <c r="T83" s="172" t="s">
        <v>158</v>
      </c>
      <c r="U83" s="157">
        <v>0.107</v>
      </c>
      <c r="V83" s="157">
        <f>ROUND(E83*U83,2)</f>
        <v>3.21</v>
      </c>
      <c r="W83" s="157"/>
      <c r="X83" s="157" t="s">
        <v>166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167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257" t="s">
        <v>208</v>
      </c>
      <c r="D84" s="258"/>
      <c r="E84" s="258"/>
      <c r="F84" s="258"/>
      <c r="G84" s="258"/>
      <c r="H84" s="157"/>
      <c r="I84" s="157"/>
      <c r="J84" s="157"/>
      <c r="K84" s="157"/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47"/>
      <c r="Z84" s="147"/>
      <c r="AA84" s="147"/>
      <c r="AB84" s="147"/>
      <c r="AC84" s="147"/>
      <c r="AD84" s="147"/>
      <c r="AE84" s="147"/>
      <c r="AF84" s="147"/>
      <c r="AG84" s="147" t="s">
        <v>169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253"/>
      <c r="D85" s="254"/>
      <c r="E85" s="254"/>
      <c r="F85" s="254"/>
      <c r="G85" s="254"/>
      <c r="H85" s="157"/>
      <c r="I85" s="157"/>
      <c r="J85" s="157"/>
      <c r="K85" s="157"/>
      <c r="L85" s="157"/>
      <c r="M85" s="157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47"/>
      <c r="Z85" s="147"/>
      <c r="AA85" s="147"/>
      <c r="AB85" s="147"/>
      <c r="AC85" s="147"/>
      <c r="AD85" s="147"/>
      <c r="AE85" s="147"/>
      <c r="AF85" s="147"/>
      <c r="AG85" s="147" t="s">
        <v>135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x14ac:dyDescent="0.2">
      <c r="A86" s="159" t="s">
        <v>127</v>
      </c>
      <c r="B86" s="160" t="s">
        <v>80</v>
      </c>
      <c r="C86" s="173" t="s">
        <v>81</v>
      </c>
      <c r="D86" s="161"/>
      <c r="E86" s="162"/>
      <c r="F86" s="163"/>
      <c r="G86" s="163">
        <f>SUMIF(AG87:AG89,"&lt;&gt;NOR",G87:G89)</f>
        <v>0</v>
      </c>
      <c r="H86" s="163"/>
      <c r="I86" s="163">
        <f>SUM(I87:I89)</f>
        <v>0</v>
      </c>
      <c r="J86" s="163"/>
      <c r="K86" s="163">
        <f>SUM(K87:K89)</f>
        <v>0</v>
      </c>
      <c r="L86" s="163"/>
      <c r="M86" s="163">
        <f>SUM(M87:M89)</f>
        <v>0</v>
      </c>
      <c r="N86" s="162"/>
      <c r="O86" s="162">
        <f>SUM(O87:O89)</f>
        <v>0</v>
      </c>
      <c r="P86" s="162"/>
      <c r="Q86" s="162">
        <f>SUM(Q87:Q89)</f>
        <v>0</v>
      </c>
      <c r="R86" s="163"/>
      <c r="S86" s="163"/>
      <c r="T86" s="164"/>
      <c r="U86" s="158"/>
      <c r="V86" s="158">
        <f>SUM(V87:V89)</f>
        <v>1.71</v>
      </c>
      <c r="W86" s="158"/>
      <c r="X86" s="158"/>
      <c r="AG86" t="s">
        <v>128</v>
      </c>
    </row>
    <row r="87" spans="1:60" outlineLevel="1" x14ac:dyDescent="0.2">
      <c r="A87" s="166">
        <v>21</v>
      </c>
      <c r="B87" s="167" t="s">
        <v>232</v>
      </c>
      <c r="C87" s="174" t="s">
        <v>233</v>
      </c>
      <c r="D87" s="168" t="s">
        <v>234</v>
      </c>
      <c r="E87" s="169">
        <v>5.5797100000000004</v>
      </c>
      <c r="F87" s="170"/>
      <c r="G87" s="171">
        <f>ROUND(E87*F87,2)</f>
        <v>0</v>
      </c>
      <c r="H87" s="170"/>
      <c r="I87" s="171">
        <f>ROUND(E87*H87,2)</f>
        <v>0</v>
      </c>
      <c r="J87" s="170"/>
      <c r="K87" s="171">
        <f>ROUND(E87*J87,2)</f>
        <v>0</v>
      </c>
      <c r="L87" s="171">
        <v>21</v>
      </c>
      <c r="M87" s="171">
        <f>G87*(1+L87/100)</f>
        <v>0</v>
      </c>
      <c r="N87" s="169">
        <v>0</v>
      </c>
      <c r="O87" s="169">
        <f>ROUND(E87*N87,2)</f>
        <v>0</v>
      </c>
      <c r="P87" s="169">
        <v>0</v>
      </c>
      <c r="Q87" s="169">
        <f>ROUND(E87*P87,2)</f>
        <v>0</v>
      </c>
      <c r="R87" s="171" t="s">
        <v>172</v>
      </c>
      <c r="S87" s="171" t="s">
        <v>158</v>
      </c>
      <c r="T87" s="172" t="s">
        <v>158</v>
      </c>
      <c r="U87" s="157">
        <v>0.307</v>
      </c>
      <c r="V87" s="157">
        <f>ROUND(E87*U87,2)</f>
        <v>1.71</v>
      </c>
      <c r="W87" s="157"/>
      <c r="X87" s="157" t="s">
        <v>235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236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22.5" outlineLevel="1" x14ac:dyDescent="0.2">
      <c r="A88" s="154"/>
      <c r="B88" s="155"/>
      <c r="C88" s="257" t="s">
        <v>237</v>
      </c>
      <c r="D88" s="258"/>
      <c r="E88" s="258"/>
      <c r="F88" s="258"/>
      <c r="G88" s="258"/>
      <c r="H88" s="157"/>
      <c r="I88" s="157"/>
      <c r="J88" s="157"/>
      <c r="K88" s="157"/>
      <c r="L88" s="157"/>
      <c r="M88" s="157"/>
      <c r="N88" s="156"/>
      <c r="O88" s="156"/>
      <c r="P88" s="156"/>
      <c r="Q88" s="156"/>
      <c r="R88" s="157"/>
      <c r="S88" s="157"/>
      <c r="T88" s="157"/>
      <c r="U88" s="157"/>
      <c r="V88" s="157"/>
      <c r="W88" s="157"/>
      <c r="X88" s="157"/>
      <c r="Y88" s="147"/>
      <c r="Z88" s="147"/>
      <c r="AA88" s="147"/>
      <c r="AB88" s="147"/>
      <c r="AC88" s="147"/>
      <c r="AD88" s="147"/>
      <c r="AE88" s="147"/>
      <c r="AF88" s="147"/>
      <c r="AG88" s="147" t="s">
        <v>169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82" t="str">
        <f>C88</f>
        <v>přesun hmot pro budovy občanské výstavby (JKSO 801), budovy pro bydlení (JKSO 803) budovy pro výrobu a služby (JKSO 812) s nosnou svislou konstrukcí zděnou z cihel nebo tvárnic nebo kovovou</v>
      </c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54"/>
      <c r="B89" s="155"/>
      <c r="C89" s="253"/>
      <c r="D89" s="254"/>
      <c r="E89" s="254"/>
      <c r="F89" s="254"/>
      <c r="G89" s="254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47"/>
      <c r="Z89" s="147"/>
      <c r="AA89" s="147"/>
      <c r="AB89" s="147"/>
      <c r="AC89" s="147"/>
      <c r="AD89" s="147"/>
      <c r="AE89" s="147"/>
      <c r="AF89" s="147"/>
      <c r="AG89" s="147" t="s">
        <v>135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x14ac:dyDescent="0.2">
      <c r="A90" s="159" t="s">
        <v>127</v>
      </c>
      <c r="B90" s="160" t="s">
        <v>82</v>
      </c>
      <c r="C90" s="173" t="s">
        <v>83</v>
      </c>
      <c r="D90" s="161"/>
      <c r="E90" s="162"/>
      <c r="F90" s="163"/>
      <c r="G90" s="163">
        <f>SUMIF(AG91:AG139,"&lt;&gt;NOR",G91:G139)</f>
        <v>0</v>
      </c>
      <c r="H90" s="163"/>
      <c r="I90" s="163">
        <f>SUM(I91:I139)</f>
        <v>0</v>
      </c>
      <c r="J90" s="163"/>
      <c r="K90" s="163">
        <f>SUM(K91:K139)</f>
        <v>0</v>
      </c>
      <c r="L90" s="163"/>
      <c r="M90" s="163">
        <f>SUM(M91:M139)</f>
        <v>0</v>
      </c>
      <c r="N90" s="162"/>
      <c r="O90" s="162">
        <f>SUM(O91:O139)</f>
        <v>0.43</v>
      </c>
      <c r="P90" s="162"/>
      <c r="Q90" s="162">
        <f>SUM(Q91:Q139)</f>
        <v>0.27</v>
      </c>
      <c r="R90" s="163"/>
      <c r="S90" s="163"/>
      <c r="T90" s="164"/>
      <c r="U90" s="158"/>
      <c r="V90" s="158">
        <f>SUM(V91:V139)</f>
        <v>82.280000000000015</v>
      </c>
      <c r="W90" s="158"/>
      <c r="X90" s="158"/>
      <c r="AG90" t="s">
        <v>128</v>
      </c>
    </row>
    <row r="91" spans="1:60" ht="22.5" outlineLevel="1" x14ac:dyDescent="0.2">
      <c r="A91" s="166">
        <v>22</v>
      </c>
      <c r="B91" s="167" t="s">
        <v>238</v>
      </c>
      <c r="C91" s="174" t="s">
        <v>239</v>
      </c>
      <c r="D91" s="168" t="s">
        <v>175</v>
      </c>
      <c r="E91" s="169">
        <v>130</v>
      </c>
      <c r="F91" s="170"/>
      <c r="G91" s="171">
        <f>ROUND(E91*F91,2)</f>
        <v>0</v>
      </c>
      <c r="H91" s="170"/>
      <c r="I91" s="171">
        <f>ROUND(E91*H91,2)</f>
        <v>0</v>
      </c>
      <c r="J91" s="170"/>
      <c r="K91" s="171">
        <f>ROUND(E91*J91,2)</f>
        <v>0</v>
      </c>
      <c r="L91" s="171">
        <v>21</v>
      </c>
      <c r="M91" s="171">
        <f>G91*(1+L91/100)</f>
        <v>0</v>
      </c>
      <c r="N91" s="169">
        <v>0</v>
      </c>
      <c r="O91" s="169">
        <f>ROUND(E91*N91,2)</f>
        <v>0</v>
      </c>
      <c r="P91" s="169">
        <v>2.0999999999999999E-3</v>
      </c>
      <c r="Q91" s="169">
        <f>ROUND(E91*P91,2)</f>
        <v>0.27</v>
      </c>
      <c r="R91" s="171" t="s">
        <v>240</v>
      </c>
      <c r="S91" s="171" t="s">
        <v>158</v>
      </c>
      <c r="T91" s="172" t="s">
        <v>158</v>
      </c>
      <c r="U91" s="157">
        <v>0.2</v>
      </c>
      <c r="V91" s="157">
        <f>ROUND(E91*U91,2)</f>
        <v>26</v>
      </c>
      <c r="W91" s="157"/>
      <c r="X91" s="157" t="s">
        <v>166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167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54"/>
      <c r="B92" s="155"/>
      <c r="C92" s="244"/>
      <c r="D92" s="245"/>
      <c r="E92" s="245"/>
      <c r="F92" s="245"/>
      <c r="G92" s="245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47"/>
      <c r="Z92" s="147"/>
      <c r="AA92" s="147"/>
      <c r="AB92" s="147"/>
      <c r="AC92" s="147"/>
      <c r="AD92" s="147"/>
      <c r="AE92" s="147"/>
      <c r="AF92" s="147"/>
      <c r="AG92" s="147" t="s">
        <v>135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ht="22.5" outlineLevel="1" x14ac:dyDescent="0.2">
      <c r="A93" s="166">
        <v>23</v>
      </c>
      <c r="B93" s="167" t="s">
        <v>241</v>
      </c>
      <c r="C93" s="174" t="s">
        <v>242</v>
      </c>
      <c r="D93" s="168" t="s">
        <v>196</v>
      </c>
      <c r="E93" s="169">
        <v>170.75624999999999</v>
      </c>
      <c r="F93" s="170"/>
      <c r="G93" s="171">
        <f>ROUND(E93*F93,2)</f>
        <v>0</v>
      </c>
      <c r="H93" s="170"/>
      <c r="I93" s="171">
        <f>ROUND(E93*H93,2)</f>
        <v>0</v>
      </c>
      <c r="J93" s="170"/>
      <c r="K93" s="171">
        <f>ROUND(E93*J93,2)</f>
        <v>0</v>
      </c>
      <c r="L93" s="171">
        <v>21</v>
      </c>
      <c r="M93" s="171">
        <f>G93*(1+L93/100)</f>
        <v>0</v>
      </c>
      <c r="N93" s="169">
        <v>6.0000000000000002E-5</v>
      </c>
      <c r="O93" s="169">
        <f>ROUND(E93*N93,2)</f>
        <v>0.01</v>
      </c>
      <c r="P93" s="169">
        <v>0</v>
      </c>
      <c r="Q93" s="169">
        <f>ROUND(E93*P93,2)</f>
        <v>0</v>
      </c>
      <c r="R93" s="171" t="s">
        <v>243</v>
      </c>
      <c r="S93" s="171" t="s">
        <v>158</v>
      </c>
      <c r="T93" s="172" t="s">
        <v>158</v>
      </c>
      <c r="U93" s="157">
        <v>0.129</v>
      </c>
      <c r="V93" s="157">
        <f>ROUND(E93*U93,2)</f>
        <v>22.03</v>
      </c>
      <c r="W93" s="157"/>
      <c r="X93" s="157" t="s">
        <v>166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167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83" t="s">
        <v>244</v>
      </c>
      <c r="D94" s="178"/>
      <c r="E94" s="179">
        <v>149.5</v>
      </c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47"/>
      <c r="Z94" s="147"/>
      <c r="AA94" s="147"/>
      <c r="AB94" s="147"/>
      <c r="AC94" s="147"/>
      <c r="AD94" s="147"/>
      <c r="AE94" s="147"/>
      <c r="AF94" s="147"/>
      <c r="AG94" s="147" t="s">
        <v>162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4"/>
      <c r="B95" s="155"/>
      <c r="C95" s="183" t="s">
        <v>245</v>
      </c>
      <c r="D95" s="178"/>
      <c r="E95" s="179">
        <v>13.125</v>
      </c>
      <c r="F95" s="157"/>
      <c r="G95" s="157"/>
      <c r="H95" s="157"/>
      <c r="I95" s="157"/>
      <c r="J95" s="157"/>
      <c r="K95" s="157"/>
      <c r="L95" s="157"/>
      <c r="M95" s="157"/>
      <c r="N95" s="156"/>
      <c r="O95" s="156"/>
      <c r="P95" s="156"/>
      <c r="Q95" s="156"/>
      <c r="R95" s="157"/>
      <c r="S95" s="157"/>
      <c r="T95" s="157"/>
      <c r="U95" s="157"/>
      <c r="V95" s="157"/>
      <c r="W95" s="157"/>
      <c r="X95" s="157"/>
      <c r="Y95" s="147"/>
      <c r="Z95" s="147"/>
      <c r="AA95" s="147"/>
      <c r="AB95" s="147"/>
      <c r="AC95" s="147"/>
      <c r="AD95" s="147"/>
      <c r="AE95" s="147"/>
      <c r="AF95" s="147"/>
      <c r="AG95" s="147" t="s">
        <v>162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84" t="s">
        <v>246</v>
      </c>
      <c r="D96" s="180"/>
      <c r="E96" s="181">
        <v>8.1312499999999996</v>
      </c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47"/>
      <c r="Z96" s="147"/>
      <c r="AA96" s="147"/>
      <c r="AB96" s="147"/>
      <c r="AC96" s="147"/>
      <c r="AD96" s="147"/>
      <c r="AE96" s="147"/>
      <c r="AF96" s="147"/>
      <c r="AG96" s="147" t="s">
        <v>162</v>
      </c>
      <c r="AH96" s="147">
        <v>4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54"/>
      <c r="B97" s="155"/>
      <c r="C97" s="253"/>
      <c r="D97" s="254"/>
      <c r="E97" s="254"/>
      <c r="F97" s="254"/>
      <c r="G97" s="254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47"/>
      <c r="Z97" s="147"/>
      <c r="AA97" s="147"/>
      <c r="AB97" s="147"/>
      <c r="AC97" s="147"/>
      <c r="AD97" s="147"/>
      <c r="AE97" s="147"/>
      <c r="AF97" s="147"/>
      <c r="AG97" s="147" t="s">
        <v>135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2.5" outlineLevel="1" x14ac:dyDescent="0.2">
      <c r="A98" s="166">
        <v>24</v>
      </c>
      <c r="B98" s="167" t="s">
        <v>247</v>
      </c>
      <c r="C98" s="174" t="s">
        <v>248</v>
      </c>
      <c r="D98" s="168" t="s">
        <v>196</v>
      </c>
      <c r="E98" s="169">
        <v>34</v>
      </c>
      <c r="F98" s="170"/>
      <c r="G98" s="171">
        <f>ROUND(E98*F98,2)</f>
        <v>0</v>
      </c>
      <c r="H98" s="170"/>
      <c r="I98" s="171">
        <f>ROUND(E98*H98,2)</f>
        <v>0</v>
      </c>
      <c r="J98" s="170"/>
      <c r="K98" s="171">
        <f>ROUND(E98*J98,2)</f>
        <v>0</v>
      </c>
      <c r="L98" s="171">
        <v>21</v>
      </c>
      <c r="M98" s="171">
        <f>G98*(1+L98/100)</f>
        <v>0</v>
      </c>
      <c r="N98" s="169">
        <v>5.0000000000000002E-5</v>
      </c>
      <c r="O98" s="169">
        <f>ROUND(E98*N98,2)</f>
        <v>0</v>
      </c>
      <c r="P98" s="169">
        <v>0</v>
      </c>
      <c r="Q98" s="169">
        <f>ROUND(E98*P98,2)</f>
        <v>0</v>
      </c>
      <c r="R98" s="171" t="s">
        <v>243</v>
      </c>
      <c r="S98" s="171" t="s">
        <v>158</v>
      </c>
      <c r="T98" s="172" t="s">
        <v>158</v>
      </c>
      <c r="U98" s="157">
        <v>0.14199999999999999</v>
      </c>
      <c r="V98" s="157">
        <f>ROUND(E98*U98,2)</f>
        <v>4.83</v>
      </c>
      <c r="W98" s="157"/>
      <c r="X98" s="157" t="s">
        <v>166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167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83" t="s">
        <v>249</v>
      </c>
      <c r="D99" s="178"/>
      <c r="E99" s="179">
        <v>34</v>
      </c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47"/>
      <c r="Z99" s="147"/>
      <c r="AA99" s="147"/>
      <c r="AB99" s="147"/>
      <c r="AC99" s="147"/>
      <c r="AD99" s="147"/>
      <c r="AE99" s="147"/>
      <c r="AF99" s="147"/>
      <c r="AG99" s="147" t="s">
        <v>162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253"/>
      <c r="D100" s="254"/>
      <c r="E100" s="254"/>
      <c r="F100" s="254"/>
      <c r="G100" s="254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135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t="22.5" outlineLevel="1" x14ac:dyDescent="0.2">
      <c r="A101" s="166">
        <v>25</v>
      </c>
      <c r="B101" s="167" t="s">
        <v>250</v>
      </c>
      <c r="C101" s="174" t="s">
        <v>251</v>
      </c>
      <c r="D101" s="168" t="s">
        <v>196</v>
      </c>
      <c r="E101" s="169">
        <v>51.5</v>
      </c>
      <c r="F101" s="170"/>
      <c r="G101" s="171">
        <f>ROUND(E101*F101,2)</f>
        <v>0</v>
      </c>
      <c r="H101" s="170"/>
      <c r="I101" s="171">
        <f>ROUND(E101*H101,2)</f>
        <v>0</v>
      </c>
      <c r="J101" s="170"/>
      <c r="K101" s="171">
        <f>ROUND(E101*J101,2)</f>
        <v>0</v>
      </c>
      <c r="L101" s="171">
        <v>21</v>
      </c>
      <c r="M101" s="171">
        <f>G101*(1+L101/100)</f>
        <v>0</v>
      </c>
      <c r="N101" s="169">
        <v>1.1E-4</v>
      </c>
      <c r="O101" s="169">
        <f>ROUND(E101*N101,2)</f>
        <v>0.01</v>
      </c>
      <c r="P101" s="169">
        <v>0</v>
      </c>
      <c r="Q101" s="169">
        <f>ROUND(E101*P101,2)</f>
        <v>0</v>
      </c>
      <c r="R101" s="171" t="s">
        <v>243</v>
      </c>
      <c r="S101" s="171" t="s">
        <v>158</v>
      </c>
      <c r="T101" s="172" t="s">
        <v>158</v>
      </c>
      <c r="U101" s="157">
        <v>0.157</v>
      </c>
      <c r="V101" s="157">
        <f>ROUND(E101*U101,2)</f>
        <v>8.09</v>
      </c>
      <c r="W101" s="157"/>
      <c r="X101" s="157" t="s">
        <v>166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167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54"/>
      <c r="B102" s="155"/>
      <c r="C102" s="183" t="s">
        <v>252</v>
      </c>
      <c r="D102" s="178"/>
      <c r="E102" s="179">
        <v>51.5</v>
      </c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47"/>
      <c r="Z102" s="147"/>
      <c r="AA102" s="147"/>
      <c r="AB102" s="147"/>
      <c r="AC102" s="147"/>
      <c r="AD102" s="147"/>
      <c r="AE102" s="147"/>
      <c r="AF102" s="147"/>
      <c r="AG102" s="147" t="s">
        <v>162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253"/>
      <c r="D103" s="254"/>
      <c r="E103" s="254"/>
      <c r="F103" s="254"/>
      <c r="G103" s="254"/>
      <c r="H103" s="157"/>
      <c r="I103" s="157"/>
      <c r="J103" s="157"/>
      <c r="K103" s="157"/>
      <c r="L103" s="157"/>
      <c r="M103" s="157"/>
      <c r="N103" s="156"/>
      <c r="O103" s="156"/>
      <c r="P103" s="156"/>
      <c r="Q103" s="156"/>
      <c r="R103" s="157"/>
      <c r="S103" s="157"/>
      <c r="T103" s="157"/>
      <c r="U103" s="157"/>
      <c r="V103" s="157"/>
      <c r="W103" s="157"/>
      <c r="X103" s="157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135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22.5" outlineLevel="1" x14ac:dyDescent="0.2">
      <c r="A104" s="166">
        <v>26</v>
      </c>
      <c r="B104" s="167" t="s">
        <v>253</v>
      </c>
      <c r="C104" s="174" t="s">
        <v>254</v>
      </c>
      <c r="D104" s="168" t="s">
        <v>196</v>
      </c>
      <c r="E104" s="169">
        <v>121</v>
      </c>
      <c r="F104" s="170"/>
      <c r="G104" s="171">
        <f>ROUND(E104*F104,2)</f>
        <v>0</v>
      </c>
      <c r="H104" s="170"/>
      <c r="I104" s="171">
        <f>ROUND(E104*H104,2)</f>
        <v>0</v>
      </c>
      <c r="J104" s="170"/>
      <c r="K104" s="171">
        <f>ROUND(E104*J104,2)</f>
        <v>0</v>
      </c>
      <c r="L104" s="171">
        <v>21</v>
      </c>
      <c r="M104" s="171">
        <f>G104*(1+L104/100)</f>
        <v>0</v>
      </c>
      <c r="N104" s="169">
        <v>1.3999999999999999E-4</v>
      </c>
      <c r="O104" s="169">
        <f>ROUND(E104*N104,2)</f>
        <v>0.02</v>
      </c>
      <c r="P104" s="169">
        <v>0</v>
      </c>
      <c r="Q104" s="169">
        <f>ROUND(E104*P104,2)</f>
        <v>0</v>
      </c>
      <c r="R104" s="171" t="s">
        <v>243</v>
      </c>
      <c r="S104" s="171" t="s">
        <v>158</v>
      </c>
      <c r="T104" s="172" t="s">
        <v>158</v>
      </c>
      <c r="U104" s="157">
        <v>0.17</v>
      </c>
      <c r="V104" s="157">
        <f>ROUND(E104*U104,2)</f>
        <v>20.57</v>
      </c>
      <c r="W104" s="157"/>
      <c r="X104" s="157" t="s">
        <v>166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167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83" t="s">
        <v>255</v>
      </c>
      <c r="D105" s="178"/>
      <c r="E105" s="179">
        <v>121</v>
      </c>
      <c r="F105" s="157"/>
      <c r="G105" s="157"/>
      <c r="H105" s="157"/>
      <c r="I105" s="157"/>
      <c r="J105" s="157"/>
      <c r="K105" s="157"/>
      <c r="L105" s="157"/>
      <c r="M105" s="157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162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54"/>
      <c r="B106" s="155"/>
      <c r="C106" s="253"/>
      <c r="D106" s="254"/>
      <c r="E106" s="254"/>
      <c r="F106" s="254"/>
      <c r="G106" s="254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135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33.75" outlineLevel="1" x14ac:dyDescent="0.2">
      <c r="A107" s="166">
        <v>27</v>
      </c>
      <c r="B107" s="167" t="s">
        <v>256</v>
      </c>
      <c r="C107" s="174" t="s">
        <v>257</v>
      </c>
      <c r="D107" s="168" t="s">
        <v>196</v>
      </c>
      <c r="E107" s="169">
        <v>164.875</v>
      </c>
      <c r="F107" s="170"/>
      <c r="G107" s="171">
        <f>ROUND(E107*F107,2)</f>
        <v>0</v>
      </c>
      <c r="H107" s="170"/>
      <c r="I107" s="171">
        <f>ROUND(E107*H107,2)</f>
        <v>0</v>
      </c>
      <c r="J107" s="170"/>
      <c r="K107" s="171">
        <f>ROUND(E107*J107,2)</f>
        <v>0</v>
      </c>
      <c r="L107" s="171">
        <v>21</v>
      </c>
      <c r="M107" s="171">
        <f>G107*(1+L107/100)</f>
        <v>0</v>
      </c>
      <c r="N107" s="169">
        <v>3.1E-4</v>
      </c>
      <c r="O107" s="169">
        <f>ROUND(E107*N107,2)</f>
        <v>0.05</v>
      </c>
      <c r="P107" s="169">
        <v>0</v>
      </c>
      <c r="Q107" s="169">
        <f>ROUND(E107*P107,2)</f>
        <v>0</v>
      </c>
      <c r="R107" s="171" t="s">
        <v>157</v>
      </c>
      <c r="S107" s="171" t="s">
        <v>158</v>
      </c>
      <c r="T107" s="172" t="s">
        <v>158</v>
      </c>
      <c r="U107" s="157">
        <v>0</v>
      </c>
      <c r="V107" s="157">
        <f>ROUND(E107*U107,2)</f>
        <v>0</v>
      </c>
      <c r="W107" s="157"/>
      <c r="X107" s="157" t="s">
        <v>159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160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183" t="s">
        <v>258</v>
      </c>
      <c r="D108" s="178"/>
      <c r="E108" s="179">
        <v>74.375</v>
      </c>
      <c r="F108" s="157"/>
      <c r="G108" s="157"/>
      <c r="H108" s="157"/>
      <c r="I108" s="157"/>
      <c r="J108" s="157"/>
      <c r="K108" s="157"/>
      <c r="L108" s="157"/>
      <c r="M108" s="157"/>
      <c r="N108" s="156"/>
      <c r="O108" s="156"/>
      <c r="P108" s="156"/>
      <c r="Q108" s="156"/>
      <c r="R108" s="157"/>
      <c r="S108" s="157"/>
      <c r="T108" s="157"/>
      <c r="U108" s="157"/>
      <c r="V108" s="157"/>
      <c r="W108" s="157"/>
      <c r="X108" s="157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162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54"/>
      <c r="B109" s="155"/>
      <c r="C109" s="183" t="s">
        <v>259</v>
      </c>
      <c r="D109" s="178"/>
      <c r="E109" s="179">
        <v>90.5</v>
      </c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162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54"/>
      <c r="B110" s="155"/>
      <c r="C110" s="253"/>
      <c r="D110" s="254"/>
      <c r="E110" s="254"/>
      <c r="F110" s="254"/>
      <c r="G110" s="254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135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33.75" outlineLevel="1" x14ac:dyDescent="0.2">
      <c r="A111" s="166">
        <v>28</v>
      </c>
      <c r="B111" s="167" t="s">
        <v>260</v>
      </c>
      <c r="C111" s="174" t="s">
        <v>261</v>
      </c>
      <c r="D111" s="168" t="s">
        <v>196</v>
      </c>
      <c r="E111" s="169">
        <v>117.6</v>
      </c>
      <c r="F111" s="170"/>
      <c r="G111" s="171">
        <f>ROUND(E111*F111,2)</f>
        <v>0</v>
      </c>
      <c r="H111" s="170"/>
      <c r="I111" s="171">
        <f>ROUND(E111*H111,2)</f>
        <v>0</v>
      </c>
      <c r="J111" s="170"/>
      <c r="K111" s="171">
        <f>ROUND(E111*J111,2)</f>
        <v>0</v>
      </c>
      <c r="L111" s="171">
        <v>21</v>
      </c>
      <c r="M111" s="171">
        <f>G111*(1+L111/100)</f>
        <v>0</v>
      </c>
      <c r="N111" s="169">
        <v>6.7000000000000002E-4</v>
      </c>
      <c r="O111" s="169">
        <f>ROUND(E111*N111,2)</f>
        <v>0.08</v>
      </c>
      <c r="P111" s="169">
        <v>0</v>
      </c>
      <c r="Q111" s="169">
        <f>ROUND(E111*P111,2)</f>
        <v>0</v>
      </c>
      <c r="R111" s="171" t="s">
        <v>157</v>
      </c>
      <c r="S111" s="171" t="s">
        <v>158</v>
      </c>
      <c r="T111" s="172" t="s">
        <v>158</v>
      </c>
      <c r="U111" s="157">
        <v>0</v>
      </c>
      <c r="V111" s="157">
        <f>ROUND(E111*U111,2)</f>
        <v>0</v>
      </c>
      <c r="W111" s="157"/>
      <c r="X111" s="157" t="s">
        <v>159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160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83" t="s">
        <v>262</v>
      </c>
      <c r="D112" s="178"/>
      <c r="E112" s="179">
        <v>33</v>
      </c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162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183" t="s">
        <v>263</v>
      </c>
      <c r="D113" s="178"/>
      <c r="E113" s="179">
        <v>79</v>
      </c>
      <c r="F113" s="157"/>
      <c r="G113" s="157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162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54"/>
      <c r="B114" s="155"/>
      <c r="C114" s="184" t="s">
        <v>246</v>
      </c>
      <c r="D114" s="180"/>
      <c r="E114" s="181">
        <v>5.6</v>
      </c>
      <c r="F114" s="157"/>
      <c r="G114" s="157"/>
      <c r="H114" s="157"/>
      <c r="I114" s="157"/>
      <c r="J114" s="157"/>
      <c r="K114" s="157"/>
      <c r="L114" s="157"/>
      <c r="M114" s="157"/>
      <c r="N114" s="156"/>
      <c r="O114" s="156"/>
      <c r="P114" s="156"/>
      <c r="Q114" s="156"/>
      <c r="R114" s="157"/>
      <c r="S114" s="157"/>
      <c r="T114" s="157"/>
      <c r="U114" s="157"/>
      <c r="V114" s="157"/>
      <c r="W114" s="157"/>
      <c r="X114" s="157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162</v>
      </c>
      <c r="AH114" s="147">
        <v>4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54"/>
      <c r="B115" s="155"/>
      <c r="C115" s="253"/>
      <c r="D115" s="254"/>
      <c r="E115" s="254"/>
      <c r="F115" s="254"/>
      <c r="G115" s="254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135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t="33.75" outlineLevel="1" x14ac:dyDescent="0.2">
      <c r="A116" s="166">
        <v>29</v>
      </c>
      <c r="B116" s="167" t="s">
        <v>264</v>
      </c>
      <c r="C116" s="174" t="s">
        <v>265</v>
      </c>
      <c r="D116" s="168" t="s">
        <v>196</v>
      </c>
      <c r="E116" s="169">
        <v>95.55</v>
      </c>
      <c r="F116" s="170"/>
      <c r="G116" s="171">
        <f>ROUND(E116*F116,2)</f>
        <v>0</v>
      </c>
      <c r="H116" s="170"/>
      <c r="I116" s="171">
        <f>ROUND(E116*H116,2)</f>
        <v>0</v>
      </c>
      <c r="J116" s="170"/>
      <c r="K116" s="171">
        <f>ROUND(E116*J116,2)</f>
        <v>0</v>
      </c>
      <c r="L116" s="171">
        <v>21</v>
      </c>
      <c r="M116" s="171">
        <f>G116*(1+L116/100)</f>
        <v>0</v>
      </c>
      <c r="N116" s="169">
        <v>1.0300000000000001E-3</v>
      </c>
      <c r="O116" s="169">
        <f>ROUND(E116*N116,2)</f>
        <v>0.1</v>
      </c>
      <c r="P116" s="169">
        <v>0</v>
      </c>
      <c r="Q116" s="169">
        <f>ROUND(E116*P116,2)</f>
        <v>0</v>
      </c>
      <c r="R116" s="171" t="s">
        <v>157</v>
      </c>
      <c r="S116" s="171" t="s">
        <v>158</v>
      </c>
      <c r="T116" s="172" t="s">
        <v>158</v>
      </c>
      <c r="U116" s="157">
        <v>0</v>
      </c>
      <c r="V116" s="157">
        <f>ROUND(E116*U116,2)</f>
        <v>0</v>
      </c>
      <c r="W116" s="157"/>
      <c r="X116" s="157" t="s">
        <v>159</v>
      </c>
      <c r="Y116" s="147"/>
      <c r="Z116" s="147"/>
      <c r="AA116" s="147"/>
      <c r="AB116" s="147"/>
      <c r="AC116" s="147"/>
      <c r="AD116" s="147"/>
      <c r="AE116" s="147"/>
      <c r="AF116" s="147"/>
      <c r="AG116" s="147" t="s">
        <v>160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83" t="s">
        <v>266</v>
      </c>
      <c r="D117" s="178"/>
      <c r="E117" s="179">
        <v>72</v>
      </c>
      <c r="F117" s="157"/>
      <c r="G117" s="157"/>
      <c r="H117" s="157"/>
      <c r="I117" s="157"/>
      <c r="J117" s="157"/>
      <c r="K117" s="157"/>
      <c r="L117" s="157"/>
      <c r="M117" s="157"/>
      <c r="N117" s="156"/>
      <c r="O117" s="156"/>
      <c r="P117" s="156"/>
      <c r="Q117" s="156"/>
      <c r="R117" s="157"/>
      <c r="S117" s="157"/>
      <c r="T117" s="157"/>
      <c r="U117" s="157"/>
      <c r="V117" s="157"/>
      <c r="W117" s="157"/>
      <c r="X117" s="157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162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83" t="s">
        <v>267</v>
      </c>
      <c r="D118" s="178"/>
      <c r="E118" s="179">
        <v>19</v>
      </c>
      <c r="F118" s="157"/>
      <c r="G118" s="157"/>
      <c r="H118" s="157"/>
      <c r="I118" s="157"/>
      <c r="J118" s="157"/>
      <c r="K118" s="157"/>
      <c r="L118" s="157"/>
      <c r="M118" s="157"/>
      <c r="N118" s="156"/>
      <c r="O118" s="156"/>
      <c r="P118" s="156"/>
      <c r="Q118" s="156"/>
      <c r="R118" s="157"/>
      <c r="S118" s="157"/>
      <c r="T118" s="157"/>
      <c r="U118" s="157"/>
      <c r="V118" s="157"/>
      <c r="W118" s="157"/>
      <c r="X118" s="157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162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84" t="s">
        <v>246</v>
      </c>
      <c r="D119" s="180"/>
      <c r="E119" s="181">
        <v>4.55</v>
      </c>
      <c r="F119" s="157"/>
      <c r="G119" s="157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162</v>
      </c>
      <c r="AH119" s="147">
        <v>4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54"/>
      <c r="B120" s="155"/>
      <c r="C120" s="253"/>
      <c r="D120" s="254"/>
      <c r="E120" s="254"/>
      <c r="F120" s="254"/>
      <c r="G120" s="254"/>
      <c r="H120" s="157"/>
      <c r="I120" s="157"/>
      <c r="J120" s="157"/>
      <c r="K120" s="157"/>
      <c r="L120" s="157"/>
      <c r="M120" s="157"/>
      <c r="N120" s="156"/>
      <c r="O120" s="156"/>
      <c r="P120" s="156"/>
      <c r="Q120" s="156"/>
      <c r="R120" s="157"/>
      <c r="S120" s="157"/>
      <c r="T120" s="157"/>
      <c r="U120" s="157"/>
      <c r="V120" s="157"/>
      <c r="W120" s="157"/>
      <c r="X120" s="157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135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33.75" outlineLevel="1" x14ac:dyDescent="0.2">
      <c r="A121" s="166">
        <v>30</v>
      </c>
      <c r="B121" s="167" t="s">
        <v>268</v>
      </c>
      <c r="C121" s="174" t="s">
        <v>269</v>
      </c>
      <c r="D121" s="168" t="s">
        <v>196</v>
      </c>
      <c r="E121" s="169">
        <v>31.5</v>
      </c>
      <c r="F121" s="170"/>
      <c r="G121" s="171">
        <f>ROUND(E121*F121,2)</f>
        <v>0</v>
      </c>
      <c r="H121" s="170"/>
      <c r="I121" s="171">
        <f>ROUND(E121*H121,2)</f>
        <v>0</v>
      </c>
      <c r="J121" s="170"/>
      <c r="K121" s="171">
        <f>ROUND(E121*J121,2)</f>
        <v>0</v>
      </c>
      <c r="L121" s="171">
        <v>21</v>
      </c>
      <c r="M121" s="171">
        <f>G121*(1+L121/100)</f>
        <v>0</v>
      </c>
      <c r="N121" s="169">
        <v>1.17E-3</v>
      </c>
      <c r="O121" s="169">
        <f>ROUND(E121*N121,2)</f>
        <v>0.04</v>
      </c>
      <c r="P121" s="169">
        <v>0</v>
      </c>
      <c r="Q121" s="169">
        <f>ROUND(E121*P121,2)</f>
        <v>0</v>
      </c>
      <c r="R121" s="171" t="s">
        <v>157</v>
      </c>
      <c r="S121" s="171" t="s">
        <v>158</v>
      </c>
      <c r="T121" s="172" t="s">
        <v>158</v>
      </c>
      <c r="U121" s="157">
        <v>0</v>
      </c>
      <c r="V121" s="157">
        <f>ROUND(E121*U121,2)</f>
        <v>0</v>
      </c>
      <c r="W121" s="157"/>
      <c r="X121" s="157" t="s">
        <v>159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160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83" t="s">
        <v>270</v>
      </c>
      <c r="D122" s="178"/>
      <c r="E122" s="179">
        <v>30</v>
      </c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162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">
      <c r="A123" s="154"/>
      <c r="B123" s="155"/>
      <c r="C123" s="184" t="s">
        <v>246</v>
      </c>
      <c r="D123" s="180"/>
      <c r="E123" s="181">
        <v>1.5</v>
      </c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162</v>
      </c>
      <c r="AH123" s="147">
        <v>4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253"/>
      <c r="D124" s="254"/>
      <c r="E124" s="254"/>
      <c r="F124" s="254"/>
      <c r="G124" s="254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135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22.5" outlineLevel="1" x14ac:dyDescent="0.2">
      <c r="A125" s="166">
        <v>31</v>
      </c>
      <c r="B125" s="167" t="s">
        <v>271</v>
      </c>
      <c r="C125" s="174" t="s">
        <v>272</v>
      </c>
      <c r="D125" s="168" t="s">
        <v>196</v>
      </c>
      <c r="E125" s="169">
        <v>389.04874999999998</v>
      </c>
      <c r="F125" s="170"/>
      <c r="G125" s="171">
        <f>ROUND(E125*F125,2)</f>
        <v>0</v>
      </c>
      <c r="H125" s="170"/>
      <c r="I125" s="171">
        <f>ROUND(E125*H125,2)</f>
        <v>0</v>
      </c>
      <c r="J125" s="170"/>
      <c r="K125" s="171">
        <f>ROUND(E125*J125,2)</f>
        <v>0</v>
      </c>
      <c r="L125" s="171">
        <v>21</v>
      </c>
      <c r="M125" s="171">
        <f>G125*(1+L125/100)</f>
        <v>0</v>
      </c>
      <c r="N125" s="169">
        <v>2.7999999999999998E-4</v>
      </c>
      <c r="O125" s="169">
        <f>ROUND(E125*N125,2)</f>
        <v>0.11</v>
      </c>
      <c r="P125" s="169">
        <v>0</v>
      </c>
      <c r="Q125" s="169">
        <f>ROUND(E125*P125,2)</f>
        <v>0</v>
      </c>
      <c r="R125" s="171"/>
      <c r="S125" s="171" t="s">
        <v>132</v>
      </c>
      <c r="T125" s="172" t="s">
        <v>273</v>
      </c>
      <c r="U125" s="157">
        <v>0</v>
      </c>
      <c r="V125" s="157">
        <f>ROUND(E125*U125,2)</f>
        <v>0</v>
      </c>
      <c r="W125" s="157"/>
      <c r="X125" s="157" t="s">
        <v>166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167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183" t="s">
        <v>274</v>
      </c>
      <c r="D126" s="178"/>
      <c r="E126" s="179">
        <v>156.63124999999999</v>
      </c>
      <c r="F126" s="157"/>
      <c r="G126" s="157"/>
      <c r="H126" s="157"/>
      <c r="I126" s="157"/>
      <c r="J126" s="157"/>
      <c r="K126" s="157"/>
      <c r="L126" s="157"/>
      <c r="M126" s="157"/>
      <c r="N126" s="156"/>
      <c r="O126" s="156"/>
      <c r="P126" s="156"/>
      <c r="Q126" s="156"/>
      <c r="R126" s="157"/>
      <c r="S126" s="157"/>
      <c r="T126" s="157"/>
      <c r="U126" s="157"/>
      <c r="V126" s="157"/>
      <c r="W126" s="157"/>
      <c r="X126" s="157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162</v>
      </c>
      <c r="AH126" s="147">
        <v>5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83" t="s">
        <v>275</v>
      </c>
      <c r="D127" s="178"/>
      <c r="E127" s="179">
        <v>111.72</v>
      </c>
      <c r="F127" s="157"/>
      <c r="G127" s="157"/>
      <c r="H127" s="157"/>
      <c r="I127" s="157"/>
      <c r="J127" s="157"/>
      <c r="K127" s="157"/>
      <c r="L127" s="157"/>
      <c r="M127" s="157"/>
      <c r="N127" s="156"/>
      <c r="O127" s="156"/>
      <c r="P127" s="156"/>
      <c r="Q127" s="156"/>
      <c r="R127" s="157"/>
      <c r="S127" s="157"/>
      <c r="T127" s="157"/>
      <c r="U127" s="157"/>
      <c r="V127" s="157"/>
      <c r="W127" s="157"/>
      <c r="X127" s="157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162</v>
      </c>
      <c r="AH127" s="147">
        <v>5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83" t="s">
        <v>276</v>
      </c>
      <c r="D128" s="178"/>
      <c r="E128" s="179">
        <v>90.772499999999994</v>
      </c>
      <c r="F128" s="157"/>
      <c r="G128" s="157"/>
      <c r="H128" s="157"/>
      <c r="I128" s="157"/>
      <c r="J128" s="157"/>
      <c r="K128" s="157"/>
      <c r="L128" s="157"/>
      <c r="M128" s="157"/>
      <c r="N128" s="156"/>
      <c r="O128" s="156"/>
      <c r="P128" s="156"/>
      <c r="Q128" s="156"/>
      <c r="R128" s="157"/>
      <c r="S128" s="157"/>
      <c r="T128" s="157"/>
      <c r="U128" s="157"/>
      <c r="V128" s="157"/>
      <c r="W128" s="157"/>
      <c r="X128" s="157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162</v>
      </c>
      <c r="AH128" s="147">
        <v>5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183" t="s">
        <v>277</v>
      </c>
      <c r="D129" s="178"/>
      <c r="E129" s="179">
        <v>29.925000000000001</v>
      </c>
      <c r="F129" s="157"/>
      <c r="G129" s="157"/>
      <c r="H129" s="157"/>
      <c r="I129" s="157"/>
      <c r="J129" s="157"/>
      <c r="K129" s="157"/>
      <c r="L129" s="157"/>
      <c r="M129" s="157"/>
      <c r="N129" s="156"/>
      <c r="O129" s="156"/>
      <c r="P129" s="156"/>
      <c r="Q129" s="156"/>
      <c r="R129" s="157"/>
      <c r="S129" s="157"/>
      <c r="T129" s="157"/>
      <c r="U129" s="157"/>
      <c r="V129" s="157"/>
      <c r="W129" s="157"/>
      <c r="X129" s="157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162</v>
      </c>
      <c r="AH129" s="147">
        <v>5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253"/>
      <c r="D130" s="254"/>
      <c r="E130" s="254"/>
      <c r="F130" s="254"/>
      <c r="G130" s="254"/>
      <c r="H130" s="157"/>
      <c r="I130" s="157"/>
      <c r="J130" s="157"/>
      <c r="K130" s="157"/>
      <c r="L130" s="157"/>
      <c r="M130" s="157"/>
      <c r="N130" s="156"/>
      <c r="O130" s="156"/>
      <c r="P130" s="156"/>
      <c r="Q130" s="156"/>
      <c r="R130" s="157"/>
      <c r="S130" s="157"/>
      <c r="T130" s="157"/>
      <c r="U130" s="157"/>
      <c r="V130" s="157"/>
      <c r="W130" s="157"/>
      <c r="X130" s="157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135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t="22.5" outlineLevel="1" x14ac:dyDescent="0.2">
      <c r="A131" s="166">
        <v>32</v>
      </c>
      <c r="B131" s="167" t="s">
        <v>278</v>
      </c>
      <c r="C131" s="174" t="s">
        <v>279</v>
      </c>
      <c r="D131" s="168" t="s">
        <v>196</v>
      </c>
      <c r="E131" s="169">
        <v>20.47625</v>
      </c>
      <c r="F131" s="170"/>
      <c r="G131" s="171">
        <f>ROUND(E131*F131,2)</f>
        <v>0</v>
      </c>
      <c r="H131" s="170"/>
      <c r="I131" s="171">
        <f>ROUND(E131*H131,2)</f>
        <v>0</v>
      </c>
      <c r="J131" s="170"/>
      <c r="K131" s="171">
        <f>ROUND(E131*J131,2)</f>
        <v>0</v>
      </c>
      <c r="L131" s="171">
        <v>21</v>
      </c>
      <c r="M131" s="171">
        <f>G131*(1+L131/100)</f>
        <v>0</v>
      </c>
      <c r="N131" s="169">
        <v>4.2000000000000002E-4</v>
      </c>
      <c r="O131" s="169">
        <f>ROUND(E131*N131,2)</f>
        <v>0.01</v>
      </c>
      <c r="P131" s="169">
        <v>0</v>
      </c>
      <c r="Q131" s="169">
        <f>ROUND(E131*P131,2)</f>
        <v>0</v>
      </c>
      <c r="R131" s="171"/>
      <c r="S131" s="171" t="s">
        <v>132</v>
      </c>
      <c r="T131" s="172" t="s">
        <v>273</v>
      </c>
      <c r="U131" s="157">
        <v>0</v>
      </c>
      <c r="V131" s="157">
        <f>ROUND(E131*U131,2)</f>
        <v>0</v>
      </c>
      <c r="W131" s="157"/>
      <c r="X131" s="157" t="s">
        <v>166</v>
      </c>
      <c r="Y131" s="147"/>
      <c r="Z131" s="147"/>
      <c r="AA131" s="147"/>
      <c r="AB131" s="147"/>
      <c r="AC131" s="147"/>
      <c r="AD131" s="147"/>
      <c r="AE131" s="147"/>
      <c r="AF131" s="147"/>
      <c r="AG131" s="147" t="s">
        <v>167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">
      <c r="A132" s="154"/>
      <c r="B132" s="155"/>
      <c r="C132" s="183" t="s">
        <v>280</v>
      </c>
      <c r="D132" s="178"/>
      <c r="E132" s="179">
        <v>8.2437500000000004</v>
      </c>
      <c r="F132" s="157"/>
      <c r="G132" s="157"/>
      <c r="H132" s="157"/>
      <c r="I132" s="157"/>
      <c r="J132" s="157"/>
      <c r="K132" s="157"/>
      <c r="L132" s="157"/>
      <c r="M132" s="157"/>
      <c r="N132" s="156"/>
      <c r="O132" s="156"/>
      <c r="P132" s="156"/>
      <c r="Q132" s="156"/>
      <c r="R132" s="157"/>
      <c r="S132" s="157"/>
      <c r="T132" s="157"/>
      <c r="U132" s="157"/>
      <c r="V132" s="157"/>
      <c r="W132" s="157"/>
      <c r="X132" s="157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162</v>
      </c>
      <c r="AH132" s="147">
        <v>5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183" t="s">
        <v>281</v>
      </c>
      <c r="D133" s="178"/>
      <c r="E133" s="179">
        <v>5.88</v>
      </c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162</v>
      </c>
      <c r="AH133" s="147">
        <v>5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">
      <c r="A134" s="154"/>
      <c r="B134" s="155"/>
      <c r="C134" s="183" t="s">
        <v>282</v>
      </c>
      <c r="D134" s="178"/>
      <c r="E134" s="179">
        <v>4.7774999999999999</v>
      </c>
      <c r="F134" s="157"/>
      <c r="G134" s="157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162</v>
      </c>
      <c r="AH134" s="147">
        <v>5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">
      <c r="A135" s="154"/>
      <c r="B135" s="155"/>
      <c r="C135" s="183" t="s">
        <v>283</v>
      </c>
      <c r="D135" s="178"/>
      <c r="E135" s="179">
        <v>1.575</v>
      </c>
      <c r="F135" s="157"/>
      <c r="G135" s="157"/>
      <c r="H135" s="157"/>
      <c r="I135" s="157"/>
      <c r="J135" s="157"/>
      <c r="K135" s="157"/>
      <c r="L135" s="157"/>
      <c r="M135" s="157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162</v>
      </c>
      <c r="AH135" s="147">
        <v>5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54"/>
      <c r="B136" s="155"/>
      <c r="C136" s="253"/>
      <c r="D136" s="254"/>
      <c r="E136" s="254"/>
      <c r="F136" s="254"/>
      <c r="G136" s="254"/>
      <c r="H136" s="157"/>
      <c r="I136" s="157"/>
      <c r="J136" s="157"/>
      <c r="K136" s="157"/>
      <c r="L136" s="157"/>
      <c r="M136" s="157"/>
      <c r="N136" s="156"/>
      <c r="O136" s="156"/>
      <c r="P136" s="156"/>
      <c r="Q136" s="156"/>
      <c r="R136" s="157"/>
      <c r="S136" s="157"/>
      <c r="T136" s="157"/>
      <c r="U136" s="157"/>
      <c r="V136" s="157"/>
      <c r="W136" s="157"/>
      <c r="X136" s="157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135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66">
        <v>33</v>
      </c>
      <c r="B137" s="167" t="s">
        <v>284</v>
      </c>
      <c r="C137" s="174" t="s">
        <v>285</v>
      </c>
      <c r="D137" s="168" t="s">
        <v>234</v>
      </c>
      <c r="E137" s="169">
        <v>0.41726000000000002</v>
      </c>
      <c r="F137" s="170"/>
      <c r="G137" s="171">
        <f>ROUND(E137*F137,2)</f>
        <v>0</v>
      </c>
      <c r="H137" s="170"/>
      <c r="I137" s="171">
        <f>ROUND(E137*H137,2)</f>
        <v>0</v>
      </c>
      <c r="J137" s="170"/>
      <c r="K137" s="171">
        <f>ROUND(E137*J137,2)</f>
        <v>0</v>
      </c>
      <c r="L137" s="171">
        <v>21</v>
      </c>
      <c r="M137" s="171">
        <f>G137*(1+L137/100)</f>
        <v>0</v>
      </c>
      <c r="N137" s="169">
        <v>0</v>
      </c>
      <c r="O137" s="169">
        <f>ROUND(E137*N137,2)</f>
        <v>0</v>
      </c>
      <c r="P137" s="169">
        <v>0</v>
      </c>
      <c r="Q137" s="169">
        <f>ROUND(E137*P137,2)</f>
        <v>0</v>
      </c>
      <c r="R137" s="171" t="s">
        <v>240</v>
      </c>
      <c r="S137" s="171" t="s">
        <v>158</v>
      </c>
      <c r="T137" s="172" t="s">
        <v>158</v>
      </c>
      <c r="U137" s="157">
        <v>1.831</v>
      </c>
      <c r="V137" s="157">
        <f>ROUND(E137*U137,2)</f>
        <v>0.76</v>
      </c>
      <c r="W137" s="157"/>
      <c r="X137" s="157" t="s">
        <v>235</v>
      </c>
      <c r="Y137" s="147"/>
      <c r="Z137" s="147"/>
      <c r="AA137" s="147"/>
      <c r="AB137" s="147"/>
      <c r="AC137" s="147"/>
      <c r="AD137" s="147"/>
      <c r="AE137" s="147"/>
      <c r="AF137" s="147"/>
      <c r="AG137" s="147" t="s">
        <v>236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 x14ac:dyDescent="0.2">
      <c r="A138" s="154"/>
      <c r="B138" s="155"/>
      <c r="C138" s="257" t="s">
        <v>286</v>
      </c>
      <c r="D138" s="258"/>
      <c r="E138" s="258"/>
      <c r="F138" s="258"/>
      <c r="G138" s="258"/>
      <c r="H138" s="157"/>
      <c r="I138" s="157"/>
      <c r="J138" s="157"/>
      <c r="K138" s="157"/>
      <c r="L138" s="157"/>
      <c r="M138" s="157"/>
      <c r="N138" s="156"/>
      <c r="O138" s="156"/>
      <c r="P138" s="156"/>
      <c r="Q138" s="156"/>
      <c r="R138" s="157"/>
      <c r="S138" s="157"/>
      <c r="T138" s="157"/>
      <c r="U138" s="157"/>
      <c r="V138" s="157"/>
      <c r="W138" s="157"/>
      <c r="X138" s="157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169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54"/>
      <c r="B139" s="155"/>
      <c r="C139" s="253"/>
      <c r="D139" s="254"/>
      <c r="E139" s="254"/>
      <c r="F139" s="254"/>
      <c r="G139" s="254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135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x14ac:dyDescent="0.2">
      <c r="A140" s="159" t="s">
        <v>127</v>
      </c>
      <c r="B140" s="160" t="s">
        <v>84</v>
      </c>
      <c r="C140" s="173" t="s">
        <v>85</v>
      </c>
      <c r="D140" s="161"/>
      <c r="E140" s="162"/>
      <c r="F140" s="163"/>
      <c r="G140" s="163">
        <f>SUMIF(AG141:AG274,"&lt;&gt;NOR",G141:G274)</f>
        <v>0</v>
      </c>
      <c r="H140" s="163"/>
      <c r="I140" s="163">
        <f>SUM(I141:I274)</f>
        <v>0</v>
      </c>
      <c r="J140" s="163"/>
      <c r="K140" s="163">
        <f>SUM(K141:K274)</f>
        <v>0</v>
      </c>
      <c r="L140" s="163"/>
      <c r="M140" s="163">
        <f>SUM(M141:M274)</f>
        <v>0</v>
      </c>
      <c r="N140" s="162"/>
      <c r="O140" s="162">
        <f>SUM(O141:O274)</f>
        <v>1.75</v>
      </c>
      <c r="P140" s="162"/>
      <c r="Q140" s="162">
        <f>SUM(Q141:Q274)</f>
        <v>2.9399999999999991</v>
      </c>
      <c r="R140" s="163"/>
      <c r="S140" s="163"/>
      <c r="T140" s="164"/>
      <c r="U140" s="158"/>
      <c r="V140" s="158">
        <f>SUM(V141:V274)</f>
        <v>629.88</v>
      </c>
      <c r="W140" s="158"/>
      <c r="X140" s="158"/>
      <c r="AG140" t="s">
        <v>128</v>
      </c>
    </row>
    <row r="141" spans="1:60" outlineLevel="1" x14ac:dyDescent="0.2">
      <c r="A141" s="166">
        <v>34</v>
      </c>
      <c r="B141" s="167" t="s">
        <v>287</v>
      </c>
      <c r="C141" s="174" t="s">
        <v>288</v>
      </c>
      <c r="D141" s="168" t="s">
        <v>196</v>
      </c>
      <c r="E141" s="169">
        <v>280</v>
      </c>
      <c r="F141" s="170"/>
      <c r="G141" s="171">
        <f>ROUND(E141*F141,2)</f>
        <v>0</v>
      </c>
      <c r="H141" s="170"/>
      <c r="I141" s="171">
        <f>ROUND(E141*H141,2)</f>
        <v>0</v>
      </c>
      <c r="J141" s="170"/>
      <c r="K141" s="171">
        <f>ROUND(E141*J141,2)</f>
        <v>0</v>
      </c>
      <c r="L141" s="171">
        <v>21</v>
      </c>
      <c r="M141" s="171">
        <f>G141*(1+L141/100)</f>
        <v>0</v>
      </c>
      <c r="N141" s="169">
        <v>0</v>
      </c>
      <c r="O141" s="169">
        <f>ROUND(E141*N141,2)</f>
        <v>0</v>
      </c>
      <c r="P141" s="169">
        <v>2.1299999999999999E-3</v>
      </c>
      <c r="Q141" s="169">
        <f>ROUND(E141*P141,2)</f>
        <v>0.6</v>
      </c>
      <c r="R141" s="171" t="s">
        <v>243</v>
      </c>
      <c r="S141" s="171" t="s">
        <v>158</v>
      </c>
      <c r="T141" s="172" t="s">
        <v>158</v>
      </c>
      <c r="U141" s="157">
        <v>0.17299999999999999</v>
      </c>
      <c r="V141" s="157">
        <f>ROUND(E141*U141,2)</f>
        <v>48.44</v>
      </c>
      <c r="W141" s="157"/>
      <c r="X141" s="157" t="s">
        <v>166</v>
      </c>
      <c r="Y141" s="147"/>
      <c r="Z141" s="147"/>
      <c r="AA141" s="147"/>
      <c r="AB141" s="147"/>
      <c r="AC141" s="147"/>
      <c r="AD141" s="147"/>
      <c r="AE141" s="147"/>
      <c r="AF141" s="147"/>
      <c r="AG141" s="147" t="s">
        <v>167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244"/>
      <c r="D142" s="245"/>
      <c r="E142" s="245"/>
      <c r="F142" s="245"/>
      <c r="G142" s="245"/>
      <c r="H142" s="157"/>
      <c r="I142" s="157"/>
      <c r="J142" s="157"/>
      <c r="K142" s="157"/>
      <c r="L142" s="157"/>
      <c r="M142" s="157"/>
      <c r="N142" s="156"/>
      <c r="O142" s="156"/>
      <c r="P142" s="156"/>
      <c r="Q142" s="156"/>
      <c r="R142" s="157"/>
      <c r="S142" s="157"/>
      <c r="T142" s="157"/>
      <c r="U142" s="157"/>
      <c r="V142" s="157"/>
      <c r="W142" s="157"/>
      <c r="X142" s="157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135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66">
        <v>35</v>
      </c>
      <c r="B143" s="167" t="s">
        <v>289</v>
      </c>
      <c r="C143" s="174" t="s">
        <v>290</v>
      </c>
      <c r="D143" s="168" t="s">
        <v>196</v>
      </c>
      <c r="E143" s="169">
        <v>140</v>
      </c>
      <c r="F143" s="170"/>
      <c r="G143" s="171">
        <f>ROUND(E143*F143,2)</f>
        <v>0</v>
      </c>
      <c r="H143" s="170"/>
      <c r="I143" s="171">
        <f>ROUND(E143*H143,2)</f>
        <v>0</v>
      </c>
      <c r="J143" s="170"/>
      <c r="K143" s="171">
        <f>ROUND(E143*J143,2)</f>
        <v>0</v>
      </c>
      <c r="L143" s="171">
        <v>21</v>
      </c>
      <c r="M143" s="171">
        <f>G143*(1+L143/100)</f>
        <v>0</v>
      </c>
      <c r="N143" s="169">
        <v>0</v>
      </c>
      <c r="O143" s="169">
        <f>ROUND(E143*N143,2)</f>
        <v>0</v>
      </c>
      <c r="P143" s="169">
        <v>4.9699999999999996E-3</v>
      </c>
      <c r="Q143" s="169">
        <f>ROUND(E143*P143,2)</f>
        <v>0.7</v>
      </c>
      <c r="R143" s="171" t="s">
        <v>243</v>
      </c>
      <c r="S143" s="171" t="s">
        <v>158</v>
      </c>
      <c r="T143" s="172" t="s">
        <v>158</v>
      </c>
      <c r="U143" s="157">
        <v>0.20399999999999999</v>
      </c>
      <c r="V143" s="157">
        <f>ROUND(E143*U143,2)</f>
        <v>28.56</v>
      </c>
      <c r="W143" s="157"/>
      <c r="X143" s="157" t="s">
        <v>166</v>
      </c>
      <c r="Y143" s="147"/>
      <c r="Z143" s="147"/>
      <c r="AA143" s="147"/>
      <c r="AB143" s="147"/>
      <c r="AC143" s="147"/>
      <c r="AD143" s="147"/>
      <c r="AE143" s="147"/>
      <c r="AF143" s="147"/>
      <c r="AG143" s="147" t="s">
        <v>167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54"/>
      <c r="B144" s="155"/>
      <c r="C144" s="244"/>
      <c r="D144" s="245"/>
      <c r="E144" s="245"/>
      <c r="F144" s="245"/>
      <c r="G144" s="245"/>
      <c r="H144" s="157"/>
      <c r="I144" s="157"/>
      <c r="J144" s="157"/>
      <c r="K144" s="157"/>
      <c r="L144" s="157"/>
      <c r="M144" s="157"/>
      <c r="N144" s="156"/>
      <c r="O144" s="156"/>
      <c r="P144" s="156"/>
      <c r="Q144" s="156"/>
      <c r="R144" s="157"/>
      <c r="S144" s="157"/>
      <c r="T144" s="157"/>
      <c r="U144" s="157"/>
      <c r="V144" s="157"/>
      <c r="W144" s="157"/>
      <c r="X144" s="157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135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">
      <c r="A145" s="166">
        <v>36</v>
      </c>
      <c r="B145" s="167" t="s">
        <v>291</v>
      </c>
      <c r="C145" s="174" t="s">
        <v>292</v>
      </c>
      <c r="D145" s="168" t="s">
        <v>196</v>
      </c>
      <c r="E145" s="169">
        <v>200</v>
      </c>
      <c r="F145" s="170"/>
      <c r="G145" s="171">
        <f>ROUND(E145*F145,2)</f>
        <v>0</v>
      </c>
      <c r="H145" s="170"/>
      <c r="I145" s="171">
        <f>ROUND(E145*H145,2)</f>
        <v>0</v>
      </c>
      <c r="J145" s="170"/>
      <c r="K145" s="171">
        <f>ROUND(E145*J145,2)</f>
        <v>0</v>
      </c>
      <c r="L145" s="171">
        <v>21</v>
      </c>
      <c r="M145" s="171">
        <f>G145*(1+L145/100)</f>
        <v>0</v>
      </c>
      <c r="N145" s="169">
        <v>0</v>
      </c>
      <c r="O145" s="169">
        <f>ROUND(E145*N145,2)</f>
        <v>0</v>
      </c>
      <c r="P145" s="169">
        <v>6.7000000000000002E-3</v>
      </c>
      <c r="Q145" s="169">
        <f>ROUND(E145*P145,2)</f>
        <v>1.34</v>
      </c>
      <c r="R145" s="171" t="s">
        <v>243</v>
      </c>
      <c r="S145" s="171" t="s">
        <v>158</v>
      </c>
      <c r="T145" s="172" t="s">
        <v>158</v>
      </c>
      <c r="U145" s="157">
        <v>0.23899999999999999</v>
      </c>
      <c r="V145" s="157">
        <f>ROUND(E145*U145,2)</f>
        <v>47.8</v>
      </c>
      <c r="W145" s="157"/>
      <c r="X145" s="157" t="s">
        <v>166</v>
      </c>
      <c r="Y145" s="147"/>
      <c r="Z145" s="147"/>
      <c r="AA145" s="147"/>
      <c r="AB145" s="147"/>
      <c r="AC145" s="147"/>
      <c r="AD145" s="147"/>
      <c r="AE145" s="147"/>
      <c r="AF145" s="147"/>
      <c r="AG145" s="147" t="s">
        <v>167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244"/>
      <c r="D146" s="245"/>
      <c r="E146" s="245"/>
      <c r="F146" s="245"/>
      <c r="G146" s="245"/>
      <c r="H146" s="157"/>
      <c r="I146" s="157"/>
      <c r="J146" s="157"/>
      <c r="K146" s="157"/>
      <c r="L146" s="157"/>
      <c r="M146" s="157"/>
      <c r="N146" s="156"/>
      <c r="O146" s="156"/>
      <c r="P146" s="156"/>
      <c r="Q146" s="156"/>
      <c r="R146" s="157"/>
      <c r="S146" s="157"/>
      <c r="T146" s="157"/>
      <c r="U146" s="157"/>
      <c r="V146" s="157"/>
      <c r="W146" s="157"/>
      <c r="X146" s="157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135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22.5" outlineLevel="1" x14ac:dyDescent="0.2">
      <c r="A147" s="166">
        <v>37</v>
      </c>
      <c r="B147" s="167" t="s">
        <v>293</v>
      </c>
      <c r="C147" s="174" t="s">
        <v>294</v>
      </c>
      <c r="D147" s="168" t="s">
        <v>156</v>
      </c>
      <c r="E147" s="169">
        <v>40</v>
      </c>
      <c r="F147" s="170"/>
      <c r="G147" s="171">
        <f>ROUND(E147*F147,2)</f>
        <v>0</v>
      </c>
      <c r="H147" s="170"/>
      <c r="I147" s="171">
        <f>ROUND(E147*H147,2)</f>
        <v>0</v>
      </c>
      <c r="J147" s="170"/>
      <c r="K147" s="171">
        <f>ROUND(E147*J147,2)</f>
        <v>0</v>
      </c>
      <c r="L147" s="171">
        <v>21</v>
      </c>
      <c r="M147" s="171">
        <f>G147*(1+L147/100)</f>
        <v>0</v>
      </c>
      <c r="N147" s="169">
        <v>0</v>
      </c>
      <c r="O147" s="169">
        <f>ROUND(E147*N147,2)</f>
        <v>0</v>
      </c>
      <c r="P147" s="169">
        <v>7.2000000000000005E-4</v>
      </c>
      <c r="Q147" s="169">
        <f>ROUND(E147*P147,2)</f>
        <v>0.03</v>
      </c>
      <c r="R147" s="171" t="s">
        <v>295</v>
      </c>
      <c r="S147" s="171" t="s">
        <v>158</v>
      </c>
      <c r="T147" s="172" t="s">
        <v>158</v>
      </c>
      <c r="U147" s="157">
        <v>5.0000000000000001E-3</v>
      </c>
      <c r="V147" s="157">
        <f>ROUND(E147*U147,2)</f>
        <v>0.2</v>
      </c>
      <c r="W147" s="157"/>
      <c r="X147" s="157" t="s">
        <v>166</v>
      </c>
      <c r="Y147" s="147"/>
      <c r="Z147" s="147"/>
      <c r="AA147" s="147"/>
      <c r="AB147" s="147"/>
      <c r="AC147" s="147"/>
      <c r="AD147" s="147"/>
      <c r="AE147" s="147"/>
      <c r="AF147" s="147"/>
      <c r="AG147" s="147" t="s">
        <v>167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54"/>
      <c r="B148" s="155"/>
      <c r="C148" s="244"/>
      <c r="D148" s="245"/>
      <c r="E148" s="245"/>
      <c r="F148" s="245"/>
      <c r="G148" s="245"/>
      <c r="H148" s="157"/>
      <c r="I148" s="157"/>
      <c r="J148" s="157"/>
      <c r="K148" s="157"/>
      <c r="L148" s="157"/>
      <c r="M148" s="157"/>
      <c r="N148" s="156"/>
      <c r="O148" s="156"/>
      <c r="P148" s="156"/>
      <c r="Q148" s="156"/>
      <c r="R148" s="157"/>
      <c r="S148" s="157"/>
      <c r="T148" s="157"/>
      <c r="U148" s="157"/>
      <c r="V148" s="157"/>
      <c r="W148" s="157"/>
      <c r="X148" s="157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135</v>
      </c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t="33.75" outlineLevel="1" x14ac:dyDescent="0.2">
      <c r="A149" s="166">
        <v>38</v>
      </c>
      <c r="B149" s="167" t="s">
        <v>296</v>
      </c>
      <c r="C149" s="174" t="s">
        <v>297</v>
      </c>
      <c r="D149" s="168" t="s">
        <v>156</v>
      </c>
      <c r="E149" s="169">
        <v>60</v>
      </c>
      <c r="F149" s="170"/>
      <c r="G149" s="171">
        <f>ROUND(E149*F149,2)</f>
        <v>0</v>
      </c>
      <c r="H149" s="170"/>
      <c r="I149" s="171">
        <f>ROUND(E149*H149,2)</f>
        <v>0</v>
      </c>
      <c r="J149" s="170"/>
      <c r="K149" s="171">
        <f>ROUND(E149*J149,2)</f>
        <v>0</v>
      </c>
      <c r="L149" s="171">
        <v>21</v>
      </c>
      <c r="M149" s="171">
        <f>G149*(1+L149/100)</f>
        <v>0</v>
      </c>
      <c r="N149" s="169">
        <v>0</v>
      </c>
      <c r="O149" s="169">
        <f>ROUND(E149*N149,2)</f>
        <v>0</v>
      </c>
      <c r="P149" s="169">
        <v>1.3999999999999999E-4</v>
      </c>
      <c r="Q149" s="169">
        <f>ROUND(E149*P149,2)</f>
        <v>0.01</v>
      </c>
      <c r="R149" s="171" t="s">
        <v>295</v>
      </c>
      <c r="S149" s="171" t="s">
        <v>158</v>
      </c>
      <c r="T149" s="172" t="s">
        <v>158</v>
      </c>
      <c r="U149" s="157">
        <v>5.0000000000000001E-3</v>
      </c>
      <c r="V149" s="157">
        <f>ROUND(E149*U149,2)</f>
        <v>0.3</v>
      </c>
      <c r="W149" s="157"/>
      <c r="X149" s="157" t="s">
        <v>166</v>
      </c>
      <c r="Y149" s="147"/>
      <c r="Z149" s="147"/>
      <c r="AA149" s="147"/>
      <c r="AB149" s="147"/>
      <c r="AC149" s="147"/>
      <c r="AD149" s="147"/>
      <c r="AE149" s="147"/>
      <c r="AF149" s="147"/>
      <c r="AG149" s="147" t="s">
        <v>167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">
      <c r="A150" s="154"/>
      <c r="B150" s="155"/>
      <c r="C150" s="244"/>
      <c r="D150" s="245"/>
      <c r="E150" s="245"/>
      <c r="F150" s="245"/>
      <c r="G150" s="245"/>
      <c r="H150" s="157"/>
      <c r="I150" s="157"/>
      <c r="J150" s="157"/>
      <c r="K150" s="157"/>
      <c r="L150" s="157"/>
      <c r="M150" s="157"/>
      <c r="N150" s="156"/>
      <c r="O150" s="156"/>
      <c r="P150" s="156"/>
      <c r="Q150" s="156"/>
      <c r="R150" s="157"/>
      <c r="S150" s="157"/>
      <c r="T150" s="157"/>
      <c r="U150" s="157"/>
      <c r="V150" s="157"/>
      <c r="W150" s="157"/>
      <c r="X150" s="157"/>
      <c r="Y150" s="147"/>
      <c r="Z150" s="147"/>
      <c r="AA150" s="147"/>
      <c r="AB150" s="147"/>
      <c r="AC150" s="147"/>
      <c r="AD150" s="147"/>
      <c r="AE150" s="147"/>
      <c r="AF150" s="147"/>
      <c r="AG150" s="147" t="s">
        <v>135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22.5" outlineLevel="1" x14ac:dyDescent="0.2">
      <c r="A151" s="166">
        <v>39</v>
      </c>
      <c r="B151" s="167" t="s">
        <v>298</v>
      </c>
      <c r="C151" s="174" t="s">
        <v>299</v>
      </c>
      <c r="D151" s="168" t="s">
        <v>156</v>
      </c>
      <c r="E151" s="169">
        <v>40</v>
      </c>
      <c r="F151" s="170"/>
      <c r="G151" s="171">
        <f>ROUND(E151*F151,2)</f>
        <v>0</v>
      </c>
      <c r="H151" s="170"/>
      <c r="I151" s="171">
        <f>ROUND(E151*H151,2)</f>
        <v>0</v>
      </c>
      <c r="J151" s="170"/>
      <c r="K151" s="171">
        <f>ROUND(E151*J151,2)</f>
        <v>0</v>
      </c>
      <c r="L151" s="171">
        <v>21</v>
      </c>
      <c r="M151" s="171">
        <f>G151*(1+L151/100)</f>
        <v>0</v>
      </c>
      <c r="N151" s="169">
        <v>2.0000000000000002E-5</v>
      </c>
      <c r="O151" s="169">
        <f>ROUND(E151*N151,2)</f>
        <v>0</v>
      </c>
      <c r="P151" s="169">
        <v>2.15E-3</v>
      </c>
      <c r="Q151" s="169">
        <f>ROUND(E151*P151,2)</f>
        <v>0.09</v>
      </c>
      <c r="R151" s="171" t="s">
        <v>295</v>
      </c>
      <c r="S151" s="171" t="s">
        <v>158</v>
      </c>
      <c r="T151" s="172" t="s">
        <v>158</v>
      </c>
      <c r="U151" s="157">
        <v>0.01</v>
      </c>
      <c r="V151" s="157">
        <f>ROUND(E151*U151,2)</f>
        <v>0.4</v>
      </c>
      <c r="W151" s="157"/>
      <c r="X151" s="157" t="s">
        <v>166</v>
      </c>
      <c r="Y151" s="147"/>
      <c r="Z151" s="147"/>
      <c r="AA151" s="147"/>
      <c r="AB151" s="147"/>
      <c r="AC151" s="147"/>
      <c r="AD151" s="147"/>
      <c r="AE151" s="147"/>
      <c r="AF151" s="147"/>
      <c r="AG151" s="147" t="s">
        <v>167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">
      <c r="A152" s="154"/>
      <c r="B152" s="155"/>
      <c r="C152" s="244"/>
      <c r="D152" s="245"/>
      <c r="E152" s="245"/>
      <c r="F152" s="245"/>
      <c r="G152" s="245"/>
      <c r="H152" s="157"/>
      <c r="I152" s="157"/>
      <c r="J152" s="157"/>
      <c r="K152" s="157"/>
      <c r="L152" s="157"/>
      <c r="M152" s="157"/>
      <c r="N152" s="156"/>
      <c r="O152" s="156"/>
      <c r="P152" s="156"/>
      <c r="Q152" s="156"/>
      <c r="R152" s="157"/>
      <c r="S152" s="157"/>
      <c r="T152" s="157"/>
      <c r="U152" s="157"/>
      <c r="V152" s="157"/>
      <c r="W152" s="157"/>
      <c r="X152" s="157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135</v>
      </c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t="22.5" outlineLevel="1" x14ac:dyDescent="0.2">
      <c r="A153" s="166">
        <v>40</v>
      </c>
      <c r="B153" s="167" t="s">
        <v>300</v>
      </c>
      <c r="C153" s="174" t="s">
        <v>301</v>
      </c>
      <c r="D153" s="168" t="s">
        <v>156</v>
      </c>
      <c r="E153" s="169">
        <v>10</v>
      </c>
      <c r="F153" s="170"/>
      <c r="G153" s="171">
        <f>ROUND(E153*F153,2)</f>
        <v>0</v>
      </c>
      <c r="H153" s="170"/>
      <c r="I153" s="171">
        <f>ROUND(E153*H153,2)</f>
        <v>0</v>
      </c>
      <c r="J153" s="170"/>
      <c r="K153" s="171">
        <f>ROUND(E153*J153,2)</f>
        <v>0</v>
      </c>
      <c r="L153" s="171">
        <v>21</v>
      </c>
      <c r="M153" s="171">
        <f>G153*(1+L153/100)</f>
        <v>0</v>
      </c>
      <c r="N153" s="169">
        <v>3.0000000000000001E-5</v>
      </c>
      <c r="O153" s="169">
        <f>ROUND(E153*N153,2)</f>
        <v>0</v>
      </c>
      <c r="P153" s="169">
        <v>5.6699999999999997E-3</v>
      </c>
      <c r="Q153" s="169">
        <f>ROUND(E153*P153,2)</f>
        <v>0.06</v>
      </c>
      <c r="R153" s="171" t="s">
        <v>295</v>
      </c>
      <c r="S153" s="171" t="s">
        <v>158</v>
      </c>
      <c r="T153" s="172" t="s">
        <v>158</v>
      </c>
      <c r="U153" s="157">
        <v>2.1000000000000001E-2</v>
      </c>
      <c r="V153" s="157">
        <f>ROUND(E153*U153,2)</f>
        <v>0.21</v>
      </c>
      <c r="W153" s="157"/>
      <c r="X153" s="157" t="s">
        <v>166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167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x14ac:dyDescent="0.2">
      <c r="A154" s="154"/>
      <c r="B154" s="155"/>
      <c r="C154" s="244"/>
      <c r="D154" s="245"/>
      <c r="E154" s="245"/>
      <c r="F154" s="245"/>
      <c r="G154" s="245"/>
      <c r="H154" s="157"/>
      <c r="I154" s="157"/>
      <c r="J154" s="157"/>
      <c r="K154" s="157"/>
      <c r="L154" s="157"/>
      <c r="M154" s="157"/>
      <c r="N154" s="156"/>
      <c r="O154" s="156"/>
      <c r="P154" s="156"/>
      <c r="Q154" s="156"/>
      <c r="R154" s="157"/>
      <c r="S154" s="157"/>
      <c r="T154" s="157"/>
      <c r="U154" s="157"/>
      <c r="V154" s="157"/>
      <c r="W154" s="157"/>
      <c r="X154" s="157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135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t="22.5" outlineLevel="1" x14ac:dyDescent="0.2">
      <c r="A155" s="166">
        <v>41</v>
      </c>
      <c r="B155" s="167" t="s">
        <v>300</v>
      </c>
      <c r="C155" s="174" t="s">
        <v>301</v>
      </c>
      <c r="D155" s="168" t="s">
        <v>156</v>
      </c>
      <c r="E155" s="169">
        <v>20</v>
      </c>
      <c r="F155" s="170"/>
      <c r="G155" s="171">
        <f>ROUND(E155*F155,2)</f>
        <v>0</v>
      </c>
      <c r="H155" s="170"/>
      <c r="I155" s="171">
        <f>ROUND(E155*H155,2)</f>
        <v>0</v>
      </c>
      <c r="J155" s="170"/>
      <c r="K155" s="171">
        <f>ROUND(E155*J155,2)</f>
        <v>0</v>
      </c>
      <c r="L155" s="171">
        <v>21</v>
      </c>
      <c r="M155" s="171">
        <f>G155*(1+L155/100)</f>
        <v>0</v>
      </c>
      <c r="N155" s="169">
        <v>3.0000000000000001E-5</v>
      </c>
      <c r="O155" s="169">
        <f>ROUND(E155*N155,2)</f>
        <v>0</v>
      </c>
      <c r="P155" s="169">
        <v>5.6699999999999997E-3</v>
      </c>
      <c r="Q155" s="169">
        <f>ROUND(E155*P155,2)</f>
        <v>0.11</v>
      </c>
      <c r="R155" s="171" t="s">
        <v>295</v>
      </c>
      <c r="S155" s="171" t="s">
        <v>158</v>
      </c>
      <c r="T155" s="172" t="s">
        <v>158</v>
      </c>
      <c r="U155" s="157">
        <v>2.1000000000000001E-2</v>
      </c>
      <c r="V155" s="157">
        <f>ROUND(E155*U155,2)</f>
        <v>0.42</v>
      </c>
      <c r="W155" s="157"/>
      <c r="X155" s="157" t="s">
        <v>166</v>
      </c>
      <c r="Y155" s="147"/>
      <c r="Z155" s="147"/>
      <c r="AA155" s="147"/>
      <c r="AB155" s="147"/>
      <c r="AC155" s="147"/>
      <c r="AD155" s="147"/>
      <c r="AE155" s="147"/>
      <c r="AF155" s="147"/>
      <c r="AG155" s="147" t="s">
        <v>167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">
      <c r="A156" s="154"/>
      <c r="B156" s="155"/>
      <c r="C156" s="244"/>
      <c r="D156" s="245"/>
      <c r="E156" s="245"/>
      <c r="F156" s="245"/>
      <c r="G156" s="245"/>
      <c r="H156" s="157"/>
      <c r="I156" s="157"/>
      <c r="J156" s="157"/>
      <c r="K156" s="157"/>
      <c r="L156" s="157"/>
      <c r="M156" s="157"/>
      <c r="N156" s="156"/>
      <c r="O156" s="156"/>
      <c r="P156" s="156"/>
      <c r="Q156" s="156"/>
      <c r="R156" s="157"/>
      <c r="S156" s="157"/>
      <c r="T156" s="157"/>
      <c r="U156" s="157"/>
      <c r="V156" s="157"/>
      <c r="W156" s="157"/>
      <c r="X156" s="157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135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ht="22.5" outlineLevel="1" x14ac:dyDescent="0.2">
      <c r="A157" s="166">
        <v>42</v>
      </c>
      <c r="B157" s="167" t="s">
        <v>302</v>
      </c>
      <c r="C157" s="174" t="s">
        <v>303</v>
      </c>
      <c r="D157" s="168" t="s">
        <v>196</v>
      </c>
      <c r="E157" s="169">
        <v>44</v>
      </c>
      <c r="F157" s="170"/>
      <c r="G157" s="171">
        <f>ROUND(E157*F157,2)</f>
        <v>0</v>
      </c>
      <c r="H157" s="170"/>
      <c r="I157" s="171">
        <f>ROUND(E157*H157,2)</f>
        <v>0</v>
      </c>
      <c r="J157" s="170"/>
      <c r="K157" s="171">
        <f>ROUND(E157*J157,2)</f>
        <v>0</v>
      </c>
      <c r="L157" s="171">
        <v>21</v>
      </c>
      <c r="M157" s="171">
        <f>G157*(1+L157/100)</f>
        <v>0</v>
      </c>
      <c r="N157" s="169">
        <v>1.33E-3</v>
      </c>
      <c r="O157" s="169">
        <f>ROUND(E157*N157,2)</f>
        <v>0.06</v>
      </c>
      <c r="P157" s="169">
        <v>0</v>
      </c>
      <c r="Q157" s="169">
        <f>ROUND(E157*P157,2)</f>
        <v>0</v>
      </c>
      <c r="R157" s="171" t="s">
        <v>243</v>
      </c>
      <c r="S157" s="171" t="s">
        <v>158</v>
      </c>
      <c r="T157" s="172" t="s">
        <v>158</v>
      </c>
      <c r="U157" s="157">
        <v>0.28499999999999998</v>
      </c>
      <c r="V157" s="157">
        <f>ROUND(E157*U157,2)</f>
        <v>12.54</v>
      </c>
      <c r="W157" s="157"/>
      <c r="X157" s="157" t="s">
        <v>166</v>
      </c>
      <c r="Y157" s="147"/>
      <c r="Z157" s="147"/>
      <c r="AA157" s="147"/>
      <c r="AB157" s="147"/>
      <c r="AC157" s="147"/>
      <c r="AD157" s="147"/>
      <c r="AE157" s="147"/>
      <c r="AF157" s="147"/>
      <c r="AG157" s="147" t="s">
        <v>167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">
      <c r="A158" s="154"/>
      <c r="B158" s="155"/>
      <c r="C158" s="257" t="s">
        <v>304</v>
      </c>
      <c r="D158" s="258"/>
      <c r="E158" s="258"/>
      <c r="F158" s="258"/>
      <c r="G158" s="258"/>
      <c r="H158" s="157"/>
      <c r="I158" s="157"/>
      <c r="J158" s="157"/>
      <c r="K158" s="157"/>
      <c r="L158" s="157"/>
      <c r="M158" s="157"/>
      <c r="N158" s="156"/>
      <c r="O158" s="156"/>
      <c r="P158" s="156"/>
      <c r="Q158" s="156"/>
      <c r="R158" s="157"/>
      <c r="S158" s="157"/>
      <c r="T158" s="157"/>
      <c r="U158" s="157"/>
      <c r="V158" s="157"/>
      <c r="W158" s="157"/>
      <c r="X158" s="157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169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">
      <c r="A159" s="154"/>
      <c r="B159" s="155"/>
      <c r="C159" s="183" t="s">
        <v>305</v>
      </c>
      <c r="D159" s="178"/>
      <c r="E159" s="179">
        <v>44</v>
      </c>
      <c r="F159" s="157"/>
      <c r="G159" s="157"/>
      <c r="H159" s="157"/>
      <c r="I159" s="157"/>
      <c r="J159" s="157"/>
      <c r="K159" s="157"/>
      <c r="L159" s="157"/>
      <c r="M159" s="157"/>
      <c r="N159" s="156"/>
      <c r="O159" s="156"/>
      <c r="P159" s="156"/>
      <c r="Q159" s="156"/>
      <c r="R159" s="157"/>
      <c r="S159" s="157"/>
      <c r="T159" s="157"/>
      <c r="U159" s="157"/>
      <c r="V159" s="157"/>
      <c r="W159" s="157"/>
      <c r="X159" s="157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162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">
      <c r="A160" s="154"/>
      <c r="B160" s="155"/>
      <c r="C160" s="253"/>
      <c r="D160" s="254"/>
      <c r="E160" s="254"/>
      <c r="F160" s="254"/>
      <c r="G160" s="254"/>
      <c r="H160" s="157"/>
      <c r="I160" s="157"/>
      <c r="J160" s="157"/>
      <c r="K160" s="157"/>
      <c r="L160" s="157"/>
      <c r="M160" s="157"/>
      <c r="N160" s="156"/>
      <c r="O160" s="156"/>
      <c r="P160" s="156"/>
      <c r="Q160" s="156"/>
      <c r="R160" s="157"/>
      <c r="S160" s="157"/>
      <c r="T160" s="157"/>
      <c r="U160" s="157"/>
      <c r="V160" s="157"/>
      <c r="W160" s="157"/>
      <c r="X160" s="157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135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22.5" outlineLevel="1" x14ac:dyDescent="0.2">
      <c r="A161" s="166">
        <v>43</v>
      </c>
      <c r="B161" s="167" t="s">
        <v>306</v>
      </c>
      <c r="C161" s="174" t="s">
        <v>307</v>
      </c>
      <c r="D161" s="168" t="s">
        <v>196</v>
      </c>
      <c r="E161" s="169">
        <v>64</v>
      </c>
      <c r="F161" s="170"/>
      <c r="G161" s="171">
        <f>ROUND(E161*F161,2)</f>
        <v>0</v>
      </c>
      <c r="H161" s="170"/>
      <c r="I161" s="171">
        <f>ROUND(E161*H161,2)</f>
        <v>0</v>
      </c>
      <c r="J161" s="170"/>
      <c r="K161" s="171">
        <f>ROUND(E161*J161,2)</f>
        <v>0</v>
      </c>
      <c r="L161" s="171">
        <v>21</v>
      </c>
      <c r="M161" s="171">
        <f>G161*(1+L161/100)</f>
        <v>0</v>
      </c>
      <c r="N161" s="169">
        <v>1.6199999999999999E-3</v>
      </c>
      <c r="O161" s="169">
        <f>ROUND(E161*N161,2)</f>
        <v>0.1</v>
      </c>
      <c r="P161" s="169">
        <v>0</v>
      </c>
      <c r="Q161" s="169">
        <f>ROUND(E161*P161,2)</f>
        <v>0</v>
      </c>
      <c r="R161" s="171" t="s">
        <v>243</v>
      </c>
      <c r="S161" s="171" t="s">
        <v>158</v>
      </c>
      <c r="T161" s="172" t="s">
        <v>158</v>
      </c>
      <c r="U161" s="157">
        <v>0.31900000000000001</v>
      </c>
      <c r="V161" s="157">
        <f>ROUND(E161*U161,2)</f>
        <v>20.420000000000002</v>
      </c>
      <c r="W161" s="157"/>
      <c r="X161" s="157" t="s">
        <v>166</v>
      </c>
      <c r="Y161" s="147"/>
      <c r="Z161" s="147"/>
      <c r="AA161" s="147"/>
      <c r="AB161" s="147"/>
      <c r="AC161" s="147"/>
      <c r="AD161" s="147"/>
      <c r="AE161" s="147"/>
      <c r="AF161" s="147"/>
      <c r="AG161" s="147" t="s">
        <v>167</v>
      </c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1" x14ac:dyDescent="0.2">
      <c r="A162" s="154"/>
      <c r="B162" s="155"/>
      <c r="C162" s="257" t="s">
        <v>304</v>
      </c>
      <c r="D162" s="258"/>
      <c r="E162" s="258"/>
      <c r="F162" s="258"/>
      <c r="G162" s="258"/>
      <c r="H162" s="157"/>
      <c r="I162" s="157"/>
      <c r="J162" s="157"/>
      <c r="K162" s="157"/>
      <c r="L162" s="157"/>
      <c r="M162" s="157"/>
      <c r="N162" s="156"/>
      <c r="O162" s="156"/>
      <c r="P162" s="156"/>
      <c r="Q162" s="156"/>
      <c r="R162" s="157"/>
      <c r="S162" s="157"/>
      <c r="T162" s="157"/>
      <c r="U162" s="157"/>
      <c r="V162" s="157"/>
      <c r="W162" s="157"/>
      <c r="X162" s="157"/>
      <c r="Y162" s="147"/>
      <c r="Z162" s="147"/>
      <c r="AA162" s="147"/>
      <c r="AB162" s="147"/>
      <c r="AC162" s="147"/>
      <c r="AD162" s="147"/>
      <c r="AE162" s="147"/>
      <c r="AF162" s="147"/>
      <c r="AG162" s="147" t="s">
        <v>169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">
      <c r="A163" s="154"/>
      <c r="B163" s="155"/>
      <c r="C163" s="183" t="s">
        <v>308</v>
      </c>
      <c r="D163" s="178"/>
      <c r="E163" s="179">
        <v>2</v>
      </c>
      <c r="F163" s="157"/>
      <c r="G163" s="157"/>
      <c r="H163" s="157"/>
      <c r="I163" s="157"/>
      <c r="J163" s="157"/>
      <c r="K163" s="157"/>
      <c r="L163" s="157"/>
      <c r="M163" s="157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7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162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">
      <c r="A164" s="154"/>
      <c r="B164" s="155"/>
      <c r="C164" s="183" t="s">
        <v>309</v>
      </c>
      <c r="D164" s="178"/>
      <c r="E164" s="179">
        <v>60</v>
      </c>
      <c r="F164" s="157"/>
      <c r="G164" s="157"/>
      <c r="H164" s="157"/>
      <c r="I164" s="157"/>
      <c r="J164" s="157"/>
      <c r="K164" s="157"/>
      <c r="L164" s="157"/>
      <c r="M164" s="157"/>
      <c r="N164" s="156"/>
      <c r="O164" s="156"/>
      <c r="P164" s="156"/>
      <c r="Q164" s="156"/>
      <c r="R164" s="157"/>
      <c r="S164" s="157"/>
      <c r="T164" s="157"/>
      <c r="U164" s="157"/>
      <c r="V164" s="157"/>
      <c r="W164" s="157"/>
      <c r="X164" s="157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162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">
      <c r="A165" s="154"/>
      <c r="B165" s="155"/>
      <c r="C165" s="183" t="s">
        <v>310</v>
      </c>
      <c r="D165" s="178"/>
      <c r="E165" s="179">
        <v>2</v>
      </c>
      <c r="F165" s="157"/>
      <c r="G165" s="157"/>
      <c r="H165" s="157"/>
      <c r="I165" s="157"/>
      <c r="J165" s="157"/>
      <c r="K165" s="157"/>
      <c r="L165" s="157"/>
      <c r="M165" s="157"/>
      <c r="N165" s="156"/>
      <c r="O165" s="156"/>
      <c r="P165" s="156"/>
      <c r="Q165" s="156"/>
      <c r="R165" s="157"/>
      <c r="S165" s="157"/>
      <c r="T165" s="157"/>
      <c r="U165" s="157"/>
      <c r="V165" s="157"/>
      <c r="W165" s="157"/>
      <c r="X165" s="157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162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1" x14ac:dyDescent="0.2">
      <c r="A166" s="154"/>
      <c r="B166" s="155"/>
      <c r="C166" s="253"/>
      <c r="D166" s="254"/>
      <c r="E166" s="254"/>
      <c r="F166" s="254"/>
      <c r="G166" s="254"/>
      <c r="H166" s="157"/>
      <c r="I166" s="157"/>
      <c r="J166" s="157"/>
      <c r="K166" s="157"/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135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t="22.5" outlineLevel="1" x14ac:dyDescent="0.2">
      <c r="A167" s="166">
        <v>44</v>
      </c>
      <c r="B167" s="167" t="s">
        <v>311</v>
      </c>
      <c r="C167" s="174" t="s">
        <v>312</v>
      </c>
      <c r="D167" s="168" t="s">
        <v>196</v>
      </c>
      <c r="E167" s="169">
        <v>38</v>
      </c>
      <c r="F167" s="170"/>
      <c r="G167" s="171">
        <f>ROUND(E167*F167,2)</f>
        <v>0</v>
      </c>
      <c r="H167" s="170"/>
      <c r="I167" s="171">
        <f>ROUND(E167*H167,2)</f>
        <v>0</v>
      </c>
      <c r="J167" s="170"/>
      <c r="K167" s="171">
        <f>ROUND(E167*J167,2)</f>
        <v>0</v>
      </c>
      <c r="L167" s="171">
        <v>21</v>
      </c>
      <c r="M167" s="171">
        <f>G167*(1+L167/100)</f>
        <v>0</v>
      </c>
      <c r="N167" s="169">
        <v>1.9300000000000001E-3</v>
      </c>
      <c r="O167" s="169">
        <f>ROUND(E167*N167,2)</f>
        <v>7.0000000000000007E-2</v>
      </c>
      <c r="P167" s="169">
        <v>0</v>
      </c>
      <c r="Q167" s="169">
        <f>ROUND(E167*P167,2)</f>
        <v>0</v>
      </c>
      <c r="R167" s="171" t="s">
        <v>243</v>
      </c>
      <c r="S167" s="171" t="s">
        <v>158</v>
      </c>
      <c r="T167" s="172" t="s">
        <v>158</v>
      </c>
      <c r="U167" s="157">
        <v>0.33200000000000002</v>
      </c>
      <c r="V167" s="157">
        <f>ROUND(E167*U167,2)</f>
        <v>12.62</v>
      </c>
      <c r="W167" s="157"/>
      <c r="X167" s="157" t="s">
        <v>166</v>
      </c>
      <c r="Y167" s="147"/>
      <c r="Z167" s="147"/>
      <c r="AA167" s="147"/>
      <c r="AB167" s="147"/>
      <c r="AC167" s="147"/>
      <c r="AD167" s="147"/>
      <c r="AE167" s="147"/>
      <c r="AF167" s="147"/>
      <c r="AG167" s="147" t="s">
        <v>167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">
      <c r="A168" s="154"/>
      <c r="B168" s="155"/>
      <c r="C168" s="257" t="s">
        <v>304</v>
      </c>
      <c r="D168" s="258"/>
      <c r="E168" s="258"/>
      <c r="F168" s="258"/>
      <c r="G168" s="258"/>
      <c r="H168" s="157"/>
      <c r="I168" s="157"/>
      <c r="J168" s="157"/>
      <c r="K168" s="157"/>
      <c r="L168" s="157"/>
      <c r="M168" s="157"/>
      <c r="N168" s="156"/>
      <c r="O168" s="156"/>
      <c r="P168" s="156"/>
      <c r="Q168" s="156"/>
      <c r="R168" s="157"/>
      <c r="S168" s="157"/>
      <c r="T168" s="157"/>
      <c r="U168" s="157"/>
      <c r="V168" s="157"/>
      <c r="W168" s="157"/>
      <c r="X168" s="157"/>
      <c r="Y168" s="147"/>
      <c r="Z168" s="147"/>
      <c r="AA168" s="147"/>
      <c r="AB168" s="147"/>
      <c r="AC168" s="147"/>
      <c r="AD168" s="147"/>
      <c r="AE168" s="147"/>
      <c r="AF168" s="147"/>
      <c r="AG168" s="147" t="s">
        <v>169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1" x14ac:dyDescent="0.2">
      <c r="A169" s="154"/>
      <c r="B169" s="155"/>
      <c r="C169" s="183" t="s">
        <v>313</v>
      </c>
      <c r="D169" s="178"/>
      <c r="E169" s="179">
        <v>28</v>
      </c>
      <c r="F169" s="157"/>
      <c r="G169" s="157"/>
      <c r="H169" s="157"/>
      <c r="I169" s="157"/>
      <c r="J169" s="157"/>
      <c r="K169" s="157"/>
      <c r="L169" s="157"/>
      <c r="M169" s="157"/>
      <c r="N169" s="156"/>
      <c r="O169" s="156"/>
      <c r="P169" s="156"/>
      <c r="Q169" s="156"/>
      <c r="R169" s="157"/>
      <c r="S169" s="157"/>
      <c r="T169" s="157"/>
      <c r="U169" s="157"/>
      <c r="V169" s="157"/>
      <c r="W169" s="157"/>
      <c r="X169" s="157"/>
      <c r="Y169" s="147"/>
      <c r="Z169" s="147"/>
      <c r="AA169" s="147"/>
      <c r="AB169" s="147"/>
      <c r="AC169" s="147"/>
      <c r="AD169" s="147"/>
      <c r="AE169" s="147"/>
      <c r="AF169" s="147"/>
      <c r="AG169" s="147" t="s">
        <v>162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 x14ac:dyDescent="0.2">
      <c r="A170" s="154"/>
      <c r="B170" s="155"/>
      <c r="C170" s="183" t="s">
        <v>314</v>
      </c>
      <c r="D170" s="178"/>
      <c r="E170" s="179">
        <v>10</v>
      </c>
      <c r="F170" s="157"/>
      <c r="G170" s="157"/>
      <c r="H170" s="157"/>
      <c r="I170" s="157"/>
      <c r="J170" s="157"/>
      <c r="K170" s="157"/>
      <c r="L170" s="157"/>
      <c r="M170" s="157"/>
      <c r="N170" s="156"/>
      <c r="O170" s="156"/>
      <c r="P170" s="156"/>
      <c r="Q170" s="156"/>
      <c r="R170" s="157"/>
      <c r="S170" s="157"/>
      <c r="T170" s="157"/>
      <c r="U170" s="157"/>
      <c r="V170" s="157"/>
      <c r="W170" s="157"/>
      <c r="X170" s="157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162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">
      <c r="A171" s="154"/>
      <c r="B171" s="155"/>
      <c r="C171" s="253"/>
      <c r="D171" s="254"/>
      <c r="E171" s="254"/>
      <c r="F171" s="254"/>
      <c r="G171" s="254"/>
      <c r="H171" s="157"/>
      <c r="I171" s="157"/>
      <c r="J171" s="157"/>
      <c r="K171" s="157"/>
      <c r="L171" s="157"/>
      <c r="M171" s="157"/>
      <c r="N171" s="156"/>
      <c r="O171" s="156"/>
      <c r="P171" s="156"/>
      <c r="Q171" s="156"/>
      <c r="R171" s="157"/>
      <c r="S171" s="157"/>
      <c r="T171" s="157"/>
      <c r="U171" s="157"/>
      <c r="V171" s="157"/>
      <c r="W171" s="157"/>
      <c r="X171" s="157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135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 x14ac:dyDescent="0.2">
      <c r="A172" s="166">
        <v>45</v>
      </c>
      <c r="B172" s="167" t="s">
        <v>315</v>
      </c>
      <c r="C172" s="174" t="s">
        <v>316</v>
      </c>
      <c r="D172" s="168" t="s">
        <v>156</v>
      </c>
      <c r="E172" s="169">
        <v>38</v>
      </c>
      <c r="F172" s="170"/>
      <c r="G172" s="171">
        <f>ROUND(E172*F172,2)</f>
        <v>0</v>
      </c>
      <c r="H172" s="170"/>
      <c r="I172" s="171">
        <f>ROUND(E172*H172,2)</f>
        <v>0</v>
      </c>
      <c r="J172" s="170"/>
      <c r="K172" s="171">
        <f>ROUND(E172*J172,2)</f>
        <v>0</v>
      </c>
      <c r="L172" s="171">
        <v>21</v>
      </c>
      <c r="M172" s="171">
        <f>G172*(1+L172/100)</f>
        <v>0</v>
      </c>
      <c r="N172" s="169">
        <v>2.0000000000000001E-4</v>
      </c>
      <c r="O172" s="169">
        <f>ROUND(E172*N172,2)</f>
        <v>0.01</v>
      </c>
      <c r="P172" s="169">
        <v>0</v>
      </c>
      <c r="Q172" s="169">
        <f>ROUND(E172*P172,2)</f>
        <v>0</v>
      </c>
      <c r="R172" s="171" t="s">
        <v>243</v>
      </c>
      <c r="S172" s="171" t="s">
        <v>158</v>
      </c>
      <c r="T172" s="172" t="s">
        <v>158</v>
      </c>
      <c r="U172" s="157">
        <v>0.20699999999999999</v>
      </c>
      <c r="V172" s="157">
        <f>ROUND(E172*U172,2)</f>
        <v>7.87</v>
      </c>
      <c r="W172" s="157"/>
      <c r="X172" s="157" t="s">
        <v>166</v>
      </c>
      <c r="Y172" s="147"/>
      <c r="Z172" s="147"/>
      <c r="AA172" s="147"/>
      <c r="AB172" s="147"/>
      <c r="AC172" s="147"/>
      <c r="AD172" s="147"/>
      <c r="AE172" s="147"/>
      <c r="AF172" s="147"/>
      <c r="AG172" s="147" t="s">
        <v>167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">
      <c r="A173" s="154"/>
      <c r="B173" s="155"/>
      <c r="C173" s="183" t="s">
        <v>317</v>
      </c>
      <c r="D173" s="178"/>
      <c r="E173" s="179">
        <v>38</v>
      </c>
      <c r="F173" s="157"/>
      <c r="G173" s="157"/>
      <c r="H173" s="157"/>
      <c r="I173" s="157"/>
      <c r="J173" s="157"/>
      <c r="K173" s="157"/>
      <c r="L173" s="157"/>
      <c r="M173" s="157"/>
      <c r="N173" s="156"/>
      <c r="O173" s="156"/>
      <c r="P173" s="156"/>
      <c r="Q173" s="156"/>
      <c r="R173" s="157"/>
      <c r="S173" s="157"/>
      <c r="T173" s="157"/>
      <c r="U173" s="157"/>
      <c r="V173" s="157"/>
      <c r="W173" s="157"/>
      <c r="X173" s="157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162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54"/>
      <c r="B174" s="155"/>
      <c r="C174" s="253"/>
      <c r="D174" s="254"/>
      <c r="E174" s="254"/>
      <c r="F174" s="254"/>
      <c r="G174" s="254"/>
      <c r="H174" s="157"/>
      <c r="I174" s="157"/>
      <c r="J174" s="157"/>
      <c r="K174" s="157"/>
      <c r="L174" s="157"/>
      <c r="M174" s="157"/>
      <c r="N174" s="156"/>
      <c r="O174" s="156"/>
      <c r="P174" s="156"/>
      <c r="Q174" s="156"/>
      <c r="R174" s="157"/>
      <c r="S174" s="157"/>
      <c r="T174" s="157"/>
      <c r="U174" s="157"/>
      <c r="V174" s="157"/>
      <c r="W174" s="157"/>
      <c r="X174" s="157"/>
      <c r="Y174" s="147"/>
      <c r="Z174" s="147"/>
      <c r="AA174" s="147"/>
      <c r="AB174" s="147"/>
      <c r="AC174" s="147"/>
      <c r="AD174" s="147"/>
      <c r="AE174" s="147"/>
      <c r="AF174" s="147"/>
      <c r="AG174" s="147" t="s">
        <v>135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66">
        <v>46</v>
      </c>
      <c r="B175" s="167" t="s">
        <v>318</v>
      </c>
      <c r="C175" s="174" t="s">
        <v>319</v>
      </c>
      <c r="D175" s="168" t="s">
        <v>156</v>
      </c>
      <c r="E175" s="169">
        <v>8</v>
      </c>
      <c r="F175" s="170"/>
      <c r="G175" s="171">
        <f>ROUND(E175*F175,2)</f>
        <v>0</v>
      </c>
      <c r="H175" s="170"/>
      <c r="I175" s="171">
        <f>ROUND(E175*H175,2)</f>
        <v>0</v>
      </c>
      <c r="J175" s="170"/>
      <c r="K175" s="171">
        <f>ROUND(E175*J175,2)</f>
        <v>0</v>
      </c>
      <c r="L175" s="171">
        <v>21</v>
      </c>
      <c r="M175" s="171">
        <f>G175*(1+L175/100)</f>
        <v>0</v>
      </c>
      <c r="N175" s="169">
        <v>3.2000000000000003E-4</v>
      </c>
      <c r="O175" s="169">
        <f>ROUND(E175*N175,2)</f>
        <v>0</v>
      </c>
      <c r="P175" s="169">
        <v>0</v>
      </c>
      <c r="Q175" s="169">
        <f>ROUND(E175*P175,2)</f>
        <v>0</v>
      </c>
      <c r="R175" s="171" t="s">
        <v>243</v>
      </c>
      <c r="S175" s="171" t="s">
        <v>158</v>
      </c>
      <c r="T175" s="172" t="s">
        <v>158</v>
      </c>
      <c r="U175" s="157">
        <v>0.22700000000000001</v>
      </c>
      <c r="V175" s="157">
        <f>ROUND(E175*U175,2)</f>
        <v>1.82</v>
      </c>
      <c r="W175" s="157"/>
      <c r="X175" s="157" t="s">
        <v>166</v>
      </c>
      <c r="Y175" s="147"/>
      <c r="Z175" s="147"/>
      <c r="AA175" s="147"/>
      <c r="AB175" s="147"/>
      <c r="AC175" s="147"/>
      <c r="AD175" s="147"/>
      <c r="AE175" s="147"/>
      <c r="AF175" s="147"/>
      <c r="AG175" s="147" t="s">
        <v>167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outlineLevel="1" x14ac:dyDescent="0.2">
      <c r="A176" s="154"/>
      <c r="B176" s="155"/>
      <c r="C176" s="183" t="s">
        <v>320</v>
      </c>
      <c r="D176" s="178"/>
      <c r="E176" s="179">
        <v>8</v>
      </c>
      <c r="F176" s="157"/>
      <c r="G176" s="157"/>
      <c r="H176" s="157"/>
      <c r="I176" s="157"/>
      <c r="J176" s="157"/>
      <c r="K176" s="157"/>
      <c r="L176" s="157"/>
      <c r="M176" s="157"/>
      <c r="N176" s="156"/>
      <c r="O176" s="156"/>
      <c r="P176" s="156"/>
      <c r="Q176" s="156"/>
      <c r="R176" s="157"/>
      <c r="S176" s="157"/>
      <c r="T176" s="157"/>
      <c r="U176" s="157"/>
      <c r="V176" s="157"/>
      <c r="W176" s="157"/>
      <c r="X176" s="157"/>
      <c r="Y176" s="147"/>
      <c r="Z176" s="147"/>
      <c r="AA176" s="147"/>
      <c r="AB176" s="147"/>
      <c r="AC176" s="147"/>
      <c r="AD176" s="147"/>
      <c r="AE176" s="147"/>
      <c r="AF176" s="147"/>
      <c r="AG176" s="147" t="s">
        <v>162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 x14ac:dyDescent="0.2">
      <c r="A177" s="154"/>
      <c r="B177" s="155"/>
      <c r="C177" s="253"/>
      <c r="D177" s="254"/>
      <c r="E177" s="254"/>
      <c r="F177" s="254"/>
      <c r="G177" s="254"/>
      <c r="H177" s="157"/>
      <c r="I177" s="157"/>
      <c r="J177" s="157"/>
      <c r="K177" s="157"/>
      <c r="L177" s="157"/>
      <c r="M177" s="157"/>
      <c r="N177" s="156"/>
      <c r="O177" s="156"/>
      <c r="P177" s="156"/>
      <c r="Q177" s="156"/>
      <c r="R177" s="157"/>
      <c r="S177" s="157"/>
      <c r="T177" s="157"/>
      <c r="U177" s="157"/>
      <c r="V177" s="157"/>
      <c r="W177" s="157"/>
      <c r="X177" s="157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135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 x14ac:dyDescent="0.2">
      <c r="A178" s="166">
        <v>47</v>
      </c>
      <c r="B178" s="167" t="s">
        <v>321</v>
      </c>
      <c r="C178" s="174" t="s">
        <v>322</v>
      </c>
      <c r="D178" s="168" t="s">
        <v>156</v>
      </c>
      <c r="E178" s="169">
        <v>10</v>
      </c>
      <c r="F178" s="170"/>
      <c r="G178" s="171">
        <f>ROUND(E178*F178,2)</f>
        <v>0</v>
      </c>
      <c r="H178" s="170"/>
      <c r="I178" s="171">
        <f>ROUND(E178*H178,2)</f>
        <v>0</v>
      </c>
      <c r="J178" s="170"/>
      <c r="K178" s="171">
        <f>ROUND(E178*J178,2)</f>
        <v>0</v>
      </c>
      <c r="L178" s="171">
        <v>21</v>
      </c>
      <c r="M178" s="171">
        <f>G178*(1+L178/100)</f>
        <v>0</v>
      </c>
      <c r="N178" s="169">
        <v>5.1999999999999995E-4</v>
      </c>
      <c r="O178" s="169">
        <f>ROUND(E178*N178,2)</f>
        <v>0.01</v>
      </c>
      <c r="P178" s="169">
        <v>0</v>
      </c>
      <c r="Q178" s="169">
        <f>ROUND(E178*P178,2)</f>
        <v>0</v>
      </c>
      <c r="R178" s="171" t="s">
        <v>243</v>
      </c>
      <c r="S178" s="171" t="s">
        <v>158</v>
      </c>
      <c r="T178" s="172" t="s">
        <v>158</v>
      </c>
      <c r="U178" s="157">
        <v>0.26900000000000002</v>
      </c>
      <c r="V178" s="157">
        <f>ROUND(E178*U178,2)</f>
        <v>2.69</v>
      </c>
      <c r="W178" s="157"/>
      <c r="X178" s="157" t="s">
        <v>166</v>
      </c>
      <c r="Y178" s="147"/>
      <c r="Z178" s="147"/>
      <c r="AA178" s="147"/>
      <c r="AB178" s="147"/>
      <c r="AC178" s="147"/>
      <c r="AD178" s="147"/>
      <c r="AE178" s="147"/>
      <c r="AF178" s="147"/>
      <c r="AG178" s="147" t="s">
        <v>167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">
      <c r="A179" s="154"/>
      <c r="B179" s="155"/>
      <c r="C179" s="183" t="s">
        <v>219</v>
      </c>
      <c r="D179" s="178"/>
      <c r="E179" s="179">
        <v>10</v>
      </c>
      <c r="F179" s="157"/>
      <c r="G179" s="157"/>
      <c r="H179" s="157"/>
      <c r="I179" s="157"/>
      <c r="J179" s="157"/>
      <c r="K179" s="157"/>
      <c r="L179" s="157"/>
      <c r="M179" s="157"/>
      <c r="N179" s="156"/>
      <c r="O179" s="156"/>
      <c r="P179" s="156"/>
      <c r="Q179" s="156"/>
      <c r="R179" s="157"/>
      <c r="S179" s="157"/>
      <c r="T179" s="157"/>
      <c r="U179" s="157"/>
      <c r="V179" s="157"/>
      <c r="W179" s="157"/>
      <c r="X179" s="157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162</v>
      </c>
      <c r="AH179" s="147">
        <v>0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54"/>
      <c r="B180" s="155"/>
      <c r="C180" s="253"/>
      <c r="D180" s="254"/>
      <c r="E180" s="254"/>
      <c r="F180" s="254"/>
      <c r="G180" s="254"/>
      <c r="H180" s="157"/>
      <c r="I180" s="157"/>
      <c r="J180" s="157"/>
      <c r="K180" s="157"/>
      <c r="L180" s="157"/>
      <c r="M180" s="157"/>
      <c r="N180" s="156"/>
      <c r="O180" s="156"/>
      <c r="P180" s="156"/>
      <c r="Q180" s="156"/>
      <c r="R180" s="157"/>
      <c r="S180" s="157"/>
      <c r="T180" s="157"/>
      <c r="U180" s="157"/>
      <c r="V180" s="157"/>
      <c r="W180" s="157"/>
      <c r="X180" s="157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135</v>
      </c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">
      <c r="A181" s="166">
        <v>48</v>
      </c>
      <c r="B181" s="167" t="s">
        <v>323</v>
      </c>
      <c r="C181" s="174" t="s">
        <v>324</v>
      </c>
      <c r="D181" s="168" t="s">
        <v>156</v>
      </c>
      <c r="E181" s="169">
        <v>1</v>
      </c>
      <c r="F181" s="170"/>
      <c r="G181" s="171">
        <f>ROUND(E181*F181,2)</f>
        <v>0</v>
      </c>
      <c r="H181" s="170"/>
      <c r="I181" s="171">
        <f>ROUND(E181*H181,2)</f>
        <v>0</v>
      </c>
      <c r="J181" s="170"/>
      <c r="K181" s="171">
        <f>ROUND(E181*J181,2)</f>
        <v>0</v>
      </c>
      <c r="L181" s="171">
        <v>21</v>
      </c>
      <c r="M181" s="171">
        <f>G181*(1+L181/100)</f>
        <v>0</v>
      </c>
      <c r="N181" s="169">
        <v>1.24E-3</v>
      </c>
      <c r="O181" s="169">
        <f>ROUND(E181*N181,2)</f>
        <v>0</v>
      </c>
      <c r="P181" s="169">
        <v>0</v>
      </c>
      <c r="Q181" s="169">
        <f>ROUND(E181*P181,2)</f>
        <v>0</v>
      </c>
      <c r="R181" s="171" t="s">
        <v>243</v>
      </c>
      <c r="S181" s="171" t="s">
        <v>158</v>
      </c>
      <c r="T181" s="172" t="s">
        <v>158</v>
      </c>
      <c r="U181" s="157">
        <v>0.42399999999999999</v>
      </c>
      <c r="V181" s="157">
        <f>ROUND(E181*U181,2)</f>
        <v>0.42</v>
      </c>
      <c r="W181" s="157"/>
      <c r="X181" s="157" t="s">
        <v>166</v>
      </c>
      <c r="Y181" s="147"/>
      <c r="Z181" s="147"/>
      <c r="AA181" s="147"/>
      <c r="AB181" s="147"/>
      <c r="AC181" s="147"/>
      <c r="AD181" s="147"/>
      <c r="AE181" s="147"/>
      <c r="AF181" s="147"/>
      <c r="AG181" s="147" t="s">
        <v>167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">
      <c r="A182" s="154"/>
      <c r="B182" s="155"/>
      <c r="C182" s="244"/>
      <c r="D182" s="245"/>
      <c r="E182" s="245"/>
      <c r="F182" s="245"/>
      <c r="G182" s="245"/>
      <c r="H182" s="157"/>
      <c r="I182" s="157"/>
      <c r="J182" s="157"/>
      <c r="K182" s="157"/>
      <c r="L182" s="157"/>
      <c r="M182" s="157"/>
      <c r="N182" s="156"/>
      <c r="O182" s="156"/>
      <c r="P182" s="156"/>
      <c r="Q182" s="156"/>
      <c r="R182" s="157"/>
      <c r="S182" s="157"/>
      <c r="T182" s="157"/>
      <c r="U182" s="157"/>
      <c r="V182" s="157"/>
      <c r="W182" s="157"/>
      <c r="X182" s="157"/>
      <c r="Y182" s="147"/>
      <c r="Z182" s="147"/>
      <c r="AA182" s="147"/>
      <c r="AB182" s="147"/>
      <c r="AC182" s="147"/>
      <c r="AD182" s="147"/>
      <c r="AE182" s="147"/>
      <c r="AF182" s="147"/>
      <c r="AG182" s="147" t="s">
        <v>135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ht="22.5" outlineLevel="1" x14ac:dyDescent="0.2">
      <c r="A183" s="166">
        <v>49</v>
      </c>
      <c r="B183" s="167" t="s">
        <v>325</v>
      </c>
      <c r="C183" s="174" t="s">
        <v>326</v>
      </c>
      <c r="D183" s="168" t="s">
        <v>156</v>
      </c>
      <c r="E183" s="169">
        <v>54</v>
      </c>
      <c r="F183" s="170"/>
      <c r="G183" s="171">
        <f>ROUND(E183*F183,2)</f>
        <v>0</v>
      </c>
      <c r="H183" s="170"/>
      <c r="I183" s="171">
        <f>ROUND(E183*H183,2)</f>
        <v>0</v>
      </c>
      <c r="J183" s="170"/>
      <c r="K183" s="171">
        <f>ROUND(E183*J183,2)</f>
        <v>0</v>
      </c>
      <c r="L183" s="171">
        <v>21</v>
      </c>
      <c r="M183" s="171">
        <f>G183*(1+L183/100)</f>
        <v>0</v>
      </c>
      <c r="N183" s="169">
        <v>2.9999999999999997E-4</v>
      </c>
      <c r="O183" s="169">
        <f>ROUND(E183*N183,2)</f>
        <v>0.02</v>
      </c>
      <c r="P183" s="169">
        <v>0</v>
      </c>
      <c r="Q183" s="169">
        <f>ROUND(E183*P183,2)</f>
        <v>0</v>
      </c>
      <c r="R183" s="171" t="s">
        <v>243</v>
      </c>
      <c r="S183" s="171" t="s">
        <v>158</v>
      </c>
      <c r="T183" s="172" t="s">
        <v>158</v>
      </c>
      <c r="U183" s="157">
        <v>8.3000000000000004E-2</v>
      </c>
      <c r="V183" s="157">
        <f>ROUND(E183*U183,2)</f>
        <v>4.4800000000000004</v>
      </c>
      <c r="W183" s="157"/>
      <c r="X183" s="157" t="s">
        <v>166</v>
      </c>
      <c r="Y183" s="147"/>
      <c r="Z183" s="147"/>
      <c r="AA183" s="147"/>
      <c r="AB183" s="147"/>
      <c r="AC183" s="147"/>
      <c r="AD183" s="147"/>
      <c r="AE183" s="147"/>
      <c r="AF183" s="147"/>
      <c r="AG183" s="147" t="s">
        <v>167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54"/>
      <c r="B184" s="155"/>
      <c r="C184" s="183" t="s">
        <v>327</v>
      </c>
      <c r="D184" s="178"/>
      <c r="E184" s="179">
        <v>54</v>
      </c>
      <c r="F184" s="157"/>
      <c r="G184" s="157"/>
      <c r="H184" s="157"/>
      <c r="I184" s="157"/>
      <c r="J184" s="157"/>
      <c r="K184" s="157"/>
      <c r="L184" s="157"/>
      <c r="M184" s="157"/>
      <c r="N184" s="156"/>
      <c r="O184" s="156"/>
      <c r="P184" s="156"/>
      <c r="Q184" s="156"/>
      <c r="R184" s="157"/>
      <c r="S184" s="157"/>
      <c r="T184" s="157"/>
      <c r="U184" s="157"/>
      <c r="V184" s="157"/>
      <c r="W184" s="157"/>
      <c r="X184" s="157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162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54"/>
      <c r="B185" s="155"/>
      <c r="C185" s="253"/>
      <c r="D185" s="254"/>
      <c r="E185" s="254"/>
      <c r="F185" s="254"/>
      <c r="G185" s="254"/>
      <c r="H185" s="157"/>
      <c r="I185" s="157"/>
      <c r="J185" s="157"/>
      <c r="K185" s="157"/>
      <c r="L185" s="157"/>
      <c r="M185" s="157"/>
      <c r="N185" s="156"/>
      <c r="O185" s="156"/>
      <c r="P185" s="156"/>
      <c r="Q185" s="156"/>
      <c r="R185" s="157"/>
      <c r="S185" s="157"/>
      <c r="T185" s="157"/>
      <c r="U185" s="157"/>
      <c r="V185" s="157"/>
      <c r="W185" s="157"/>
      <c r="X185" s="157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135</v>
      </c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66">
        <v>50</v>
      </c>
      <c r="B186" s="167" t="s">
        <v>328</v>
      </c>
      <c r="C186" s="174" t="s">
        <v>329</v>
      </c>
      <c r="D186" s="168" t="s">
        <v>156</v>
      </c>
      <c r="E186" s="169">
        <v>8</v>
      </c>
      <c r="F186" s="170"/>
      <c r="G186" s="171">
        <f>ROUND(E186*F186,2)</f>
        <v>0</v>
      </c>
      <c r="H186" s="170"/>
      <c r="I186" s="171">
        <f>ROUND(E186*H186,2)</f>
        <v>0</v>
      </c>
      <c r="J186" s="170"/>
      <c r="K186" s="171">
        <f>ROUND(E186*J186,2)</f>
        <v>0</v>
      </c>
      <c r="L186" s="171">
        <v>21</v>
      </c>
      <c r="M186" s="171">
        <f>G186*(1+L186/100)</f>
        <v>0</v>
      </c>
      <c r="N186" s="169">
        <v>4.0000000000000002E-4</v>
      </c>
      <c r="O186" s="169">
        <f>ROUND(E186*N186,2)</f>
        <v>0</v>
      </c>
      <c r="P186" s="169">
        <v>0</v>
      </c>
      <c r="Q186" s="169">
        <f>ROUND(E186*P186,2)</f>
        <v>0</v>
      </c>
      <c r="R186" s="171"/>
      <c r="S186" s="171" t="s">
        <v>132</v>
      </c>
      <c r="T186" s="172" t="s">
        <v>133</v>
      </c>
      <c r="U186" s="157">
        <v>0</v>
      </c>
      <c r="V186" s="157">
        <f>ROUND(E186*U186,2)</f>
        <v>0</v>
      </c>
      <c r="W186" s="157"/>
      <c r="X186" s="157" t="s">
        <v>159</v>
      </c>
      <c r="Y186" s="147"/>
      <c r="Z186" s="147"/>
      <c r="AA186" s="147"/>
      <c r="AB186" s="147"/>
      <c r="AC186" s="147"/>
      <c r="AD186" s="147"/>
      <c r="AE186" s="147"/>
      <c r="AF186" s="147"/>
      <c r="AG186" s="147" t="s">
        <v>160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">
      <c r="A187" s="154"/>
      <c r="B187" s="155"/>
      <c r="C187" s="244"/>
      <c r="D187" s="245"/>
      <c r="E187" s="245"/>
      <c r="F187" s="245"/>
      <c r="G187" s="245"/>
      <c r="H187" s="157"/>
      <c r="I187" s="157"/>
      <c r="J187" s="157"/>
      <c r="K187" s="157"/>
      <c r="L187" s="157"/>
      <c r="M187" s="157"/>
      <c r="N187" s="156"/>
      <c r="O187" s="156"/>
      <c r="P187" s="156"/>
      <c r="Q187" s="156"/>
      <c r="R187" s="157"/>
      <c r="S187" s="157"/>
      <c r="T187" s="157"/>
      <c r="U187" s="157"/>
      <c r="V187" s="157"/>
      <c r="W187" s="157"/>
      <c r="X187" s="157"/>
      <c r="Y187" s="147"/>
      <c r="Z187" s="147"/>
      <c r="AA187" s="147"/>
      <c r="AB187" s="147"/>
      <c r="AC187" s="147"/>
      <c r="AD187" s="147"/>
      <c r="AE187" s="147"/>
      <c r="AF187" s="147"/>
      <c r="AG187" s="147" t="s">
        <v>135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">
      <c r="A188" s="166">
        <v>51</v>
      </c>
      <c r="B188" s="167" t="s">
        <v>330</v>
      </c>
      <c r="C188" s="174" t="s">
        <v>331</v>
      </c>
      <c r="D188" s="168" t="s">
        <v>156</v>
      </c>
      <c r="E188" s="169">
        <v>8</v>
      </c>
      <c r="F188" s="170"/>
      <c r="G188" s="171">
        <f>ROUND(E188*F188,2)</f>
        <v>0</v>
      </c>
      <c r="H188" s="170"/>
      <c r="I188" s="171">
        <f>ROUND(E188*H188,2)</f>
        <v>0</v>
      </c>
      <c r="J188" s="170"/>
      <c r="K188" s="171">
        <f>ROUND(E188*J188,2)</f>
        <v>0</v>
      </c>
      <c r="L188" s="171">
        <v>21</v>
      </c>
      <c r="M188" s="171">
        <f>G188*(1+L188/100)</f>
        <v>0</v>
      </c>
      <c r="N188" s="169">
        <v>0</v>
      </c>
      <c r="O188" s="169">
        <f>ROUND(E188*N188,2)</f>
        <v>0</v>
      </c>
      <c r="P188" s="169">
        <v>0</v>
      </c>
      <c r="Q188" s="169">
        <f>ROUND(E188*P188,2)</f>
        <v>0</v>
      </c>
      <c r="R188" s="171" t="s">
        <v>243</v>
      </c>
      <c r="S188" s="171" t="s">
        <v>158</v>
      </c>
      <c r="T188" s="172" t="s">
        <v>158</v>
      </c>
      <c r="U188" s="157">
        <v>0.16500000000000001</v>
      </c>
      <c r="V188" s="157">
        <f>ROUND(E188*U188,2)</f>
        <v>1.32</v>
      </c>
      <c r="W188" s="157"/>
      <c r="X188" s="157" t="s">
        <v>166</v>
      </c>
      <c r="Y188" s="147"/>
      <c r="Z188" s="147"/>
      <c r="AA188" s="147"/>
      <c r="AB188" s="147"/>
      <c r="AC188" s="147"/>
      <c r="AD188" s="147"/>
      <c r="AE188" s="147"/>
      <c r="AF188" s="147"/>
      <c r="AG188" s="147" t="s">
        <v>167</v>
      </c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">
      <c r="A189" s="154"/>
      <c r="B189" s="155"/>
      <c r="C189" s="183" t="s">
        <v>332</v>
      </c>
      <c r="D189" s="178"/>
      <c r="E189" s="179">
        <v>8</v>
      </c>
      <c r="F189" s="157"/>
      <c r="G189" s="157"/>
      <c r="H189" s="157"/>
      <c r="I189" s="157"/>
      <c r="J189" s="157"/>
      <c r="K189" s="157"/>
      <c r="L189" s="157"/>
      <c r="M189" s="157"/>
      <c r="N189" s="156"/>
      <c r="O189" s="156"/>
      <c r="P189" s="156"/>
      <c r="Q189" s="156"/>
      <c r="R189" s="157"/>
      <c r="S189" s="157"/>
      <c r="T189" s="157"/>
      <c r="U189" s="157"/>
      <c r="V189" s="157"/>
      <c r="W189" s="157"/>
      <c r="X189" s="157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162</v>
      </c>
      <c r="AH189" s="147">
        <v>5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">
      <c r="A190" s="154"/>
      <c r="B190" s="155"/>
      <c r="C190" s="253"/>
      <c r="D190" s="254"/>
      <c r="E190" s="254"/>
      <c r="F190" s="254"/>
      <c r="G190" s="254"/>
      <c r="H190" s="157"/>
      <c r="I190" s="157"/>
      <c r="J190" s="157"/>
      <c r="K190" s="157"/>
      <c r="L190" s="157"/>
      <c r="M190" s="157"/>
      <c r="N190" s="156"/>
      <c r="O190" s="156"/>
      <c r="P190" s="156"/>
      <c r="Q190" s="156"/>
      <c r="R190" s="157"/>
      <c r="S190" s="157"/>
      <c r="T190" s="157"/>
      <c r="U190" s="157"/>
      <c r="V190" s="157"/>
      <c r="W190" s="157"/>
      <c r="X190" s="157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135</v>
      </c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ht="22.5" outlineLevel="1" x14ac:dyDescent="0.2">
      <c r="A191" s="166">
        <v>52</v>
      </c>
      <c r="B191" s="167" t="s">
        <v>333</v>
      </c>
      <c r="C191" s="174" t="s">
        <v>334</v>
      </c>
      <c r="D191" s="168" t="s">
        <v>196</v>
      </c>
      <c r="E191" s="169">
        <v>327.5</v>
      </c>
      <c r="F191" s="170"/>
      <c r="G191" s="171">
        <f>ROUND(E191*F191,2)</f>
        <v>0</v>
      </c>
      <c r="H191" s="170"/>
      <c r="I191" s="171">
        <f>ROUND(E191*H191,2)</f>
        <v>0</v>
      </c>
      <c r="J191" s="170"/>
      <c r="K191" s="171">
        <f>ROUND(E191*J191,2)</f>
        <v>0</v>
      </c>
      <c r="L191" s="171">
        <v>21</v>
      </c>
      <c r="M191" s="171">
        <f>G191*(1+L191/100)</f>
        <v>0</v>
      </c>
      <c r="N191" s="169">
        <v>6.4000000000000005E-4</v>
      </c>
      <c r="O191" s="169">
        <f>ROUND(E191*N191,2)</f>
        <v>0.21</v>
      </c>
      <c r="P191" s="169">
        <v>0</v>
      </c>
      <c r="Q191" s="169">
        <f>ROUND(E191*P191,2)</f>
        <v>0</v>
      </c>
      <c r="R191" s="171" t="s">
        <v>243</v>
      </c>
      <c r="S191" s="171" t="s">
        <v>158</v>
      </c>
      <c r="T191" s="172" t="s">
        <v>158</v>
      </c>
      <c r="U191" s="157">
        <v>0.29730000000000001</v>
      </c>
      <c r="V191" s="157">
        <f>ROUND(E191*U191,2)</f>
        <v>97.37</v>
      </c>
      <c r="W191" s="157"/>
      <c r="X191" s="157" t="s">
        <v>166</v>
      </c>
      <c r="Y191" s="147"/>
      <c r="Z191" s="147"/>
      <c r="AA191" s="147"/>
      <c r="AB191" s="147"/>
      <c r="AC191" s="147"/>
      <c r="AD191" s="147"/>
      <c r="AE191" s="147"/>
      <c r="AF191" s="147"/>
      <c r="AG191" s="147" t="s">
        <v>167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outlineLevel="1" x14ac:dyDescent="0.2">
      <c r="A192" s="154"/>
      <c r="B192" s="155"/>
      <c r="C192" s="257" t="s">
        <v>335</v>
      </c>
      <c r="D192" s="258"/>
      <c r="E192" s="258"/>
      <c r="F192" s="258"/>
      <c r="G192" s="258"/>
      <c r="H192" s="157"/>
      <c r="I192" s="157"/>
      <c r="J192" s="157"/>
      <c r="K192" s="157"/>
      <c r="L192" s="157"/>
      <c r="M192" s="157"/>
      <c r="N192" s="156"/>
      <c r="O192" s="156"/>
      <c r="P192" s="156"/>
      <c r="Q192" s="156"/>
      <c r="R192" s="157"/>
      <c r="S192" s="157"/>
      <c r="T192" s="157"/>
      <c r="U192" s="157"/>
      <c r="V192" s="157"/>
      <c r="W192" s="157"/>
      <c r="X192" s="157"/>
      <c r="Y192" s="147"/>
      <c r="Z192" s="147"/>
      <c r="AA192" s="147"/>
      <c r="AB192" s="147"/>
      <c r="AC192" s="147"/>
      <c r="AD192" s="147"/>
      <c r="AE192" s="147"/>
      <c r="AF192" s="147"/>
      <c r="AG192" s="147" t="s">
        <v>169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1" x14ac:dyDescent="0.2">
      <c r="A193" s="154"/>
      <c r="B193" s="155"/>
      <c r="C193" s="183" t="s">
        <v>336</v>
      </c>
      <c r="D193" s="178"/>
      <c r="E193" s="179">
        <v>149.5</v>
      </c>
      <c r="F193" s="157"/>
      <c r="G193" s="157"/>
      <c r="H193" s="157"/>
      <c r="I193" s="157"/>
      <c r="J193" s="157"/>
      <c r="K193" s="157"/>
      <c r="L193" s="157"/>
      <c r="M193" s="157"/>
      <c r="N193" s="156"/>
      <c r="O193" s="156"/>
      <c r="P193" s="156"/>
      <c r="Q193" s="156"/>
      <c r="R193" s="157"/>
      <c r="S193" s="157"/>
      <c r="T193" s="157"/>
      <c r="U193" s="157"/>
      <c r="V193" s="157"/>
      <c r="W193" s="157"/>
      <c r="X193" s="157"/>
      <c r="Y193" s="147"/>
      <c r="Z193" s="147"/>
      <c r="AA193" s="147"/>
      <c r="AB193" s="147"/>
      <c r="AC193" s="147"/>
      <c r="AD193" s="147"/>
      <c r="AE193" s="147"/>
      <c r="AF193" s="147"/>
      <c r="AG193" s="147" t="s">
        <v>162</v>
      </c>
      <c r="AH193" s="147">
        <v>0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 x14ac:dyDescent="0.2">
      <c r="A194" s="154"/>
      <c r="B194" s="155"/>
      <c r="C194" s="183" t="s">
        <v>337</v>
      </c>
      <c r="D194" s="178"/>
      <c r="E194" s="179">
        <v>87.5</v>
      </c>
      <c r="F194" s="157"/>
      <c r="G194" s="157"/>
      <c r="H194" s="157"/>
      <c r="I194" s="157"/>
      <c r="J194" s="157"/>
      <c r="K194" s="157"/>
      <c r="L194" s="157"/>
      <c r="M194" s="157"/>
      <c r="N194" s="156"/>
      <c r="O194" s="156"/>
      <c r="P194" s="156"/>
      <c r="Q194" s="156"/>
      <c r="R194" s="157"/>
      <c r="S194" s="157"/>
      <c r="T194" s="157"/>
      <c r="U194" s="157"/>
      <c r="V194" s="157"/>
      <c r="W194" s="157"/>
      <c r="X194" s="157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162</v>
      </c>
      <c r="AH194" s="147">
        <v>0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">
      <c r="A195" s="154"/>
      <c r="B195" s="155"/>
      <c r="C195" s="183" t="s">
        <v>259</v>
      </c>
      <c r="D195" s="178"/>
      <c r="E195" s="179">
        <v>90.5</v>
      </c>
      <c r="F195" s="157"/>
      <c r="G195" s="157"/>
      <c r="H195" s="157"/>
      <c r="I195" s="157"/>
      <c r="J195" s="157"/>
      <c r="K195" s="157"/>
      <c r="L195" s="157"/>
      <c r="M195" s="157"/>
      <c r="N195" s="156"/>
      <c r="O195" s="156"/>
      <c r="P195" s="156"/>
      <c r="Q195" s="156"/>
      <c r="R195" s="157"/>
      <c r="S195" s="157"/>
      <c r="T195" s="157"/>
      <c r="U195" s="157"/>
      <c r="V195" s="157"/>
      <c r="W195" s="157"/>
      <c r="X195" s="157"/>
      <c r="Y195" s="147"/>
      <c r="Z195" s="147"/>
      <c r="AA195" s="147"/>
      <c r="AB195" s="147"/>
      <c r="AC195" s="147"/>
      <c r="AD195" s="147"/>
      <c r="AE195" s="147"/>
      <c r="AF195" s="147"/>
      <c r="AG195" s="147" t="s">
        <v>162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">
      <c r="A196" s="154"/>
      <c r="B196" s="155"/>
      <c r="C196" s="253"/>
      <c r="D196" s="254"/>
      <c r="E196" s="254"/>
      <c r="F196" s="254"/>
      <c r="G196" s="254"/>
      <c r="H196" s="157"/>
      <c r="I196" s="157"/>
      <c r="J196" s="157"/>
      <c r="K196" s="157"/>
      <c r="L196" s="157"/>
      <c r="M196" s="157"/>
      <c r="N196" s="156"/>
      <c r="O196" s="156"/>
      <c r="P196" s="156"/>
      <c r="Q196" s="156"/>
      <c r="R196" s="157"/>
      <c r="S196" s="157"/>
      <c r="T196" s="157"/>
      <c r="U196" s="157"/>
      <c r="V196" s="157"/>
      <c r="W196" s="157"/>
      <c r="X196" s="157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135</v>
      </c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ht="22.5" outlineLevel="1" x14ac:dyDescent="0.2">
      <c r="A197" s="166">
        <v>53</v>
      </c>
      <c r="B197" s="167" t="s">
        <v>338</v>
      </c>
      <c r="C197" s="174" t="s">
        <v>339</v>
      </c>
      <c r="D197" s="168" t="s">
        <v>196</v>
      </c>
      <c r="E197" s="169">
        <v>146</v>
      </c>
      <c r="F197" s="170"/>
      <c r="G197" s="171">
        <f>ROUND(E197*F197,2)</f>
        <v>0</v>
      </c>
      <c r="H197" s="170"/>
      <c r="I197" s="171">
        <f>ROUND(E197*H197,2)</f>
        <v>0</v>
      </c>
      <c r="J197" s="170"/>
      <c r="K197" s="171">
        <f>ROUND(E197*J197,2)</f>
        <v>0</v>
      </c>
      <c r="L197" s="171">
        <v>21</v>
      </c>
      <c r="M197" s="171">
        <f>G197*(1+L197/100)</f>
        <v>0</v>
      </c>
      <c r="N197" s="169">
        <v>8.3000000000000001E-4</v>
      </c>
      <c r="O197" s="169">
        <f>ROUND(E197*N197,2)</f>
        <v>0.12</v>
      </c>
      <c r="P197" s="169">
        <v>0</v>
      </c>
      <c r="Q197" s="169">
        <f>ROUND(E197*P197,2)</f>
        <v>0</v>
      </c>
      <c r="R197" s="171" t="s">
        <v>243</v>
      </c>
      <c r="S197" s="171" t="s">
        <v>158</v>
      </c>
      <c r="T197" s="172" t="s">
        <v>158</v>
      </c>
      <c r="U197" s="157">
        <v>0.33279999999999998</v>
      </c>
      <c r="V197" s="157">
        <f>ROUND(E197*U197,2)</f>
        <v>48.59</v>
      </c>
      <c r="W197" s="157"/>
      <c r="X197" s="157" t="s">
        <v>166</v>
      </c>
      <c r="Y197" s="147"/>
      <c r="Z197" s="147"/>
      <c r="AA197" s="147"/>
      <c r="AB197" s="147"/>
      <c r="AC197" s="147"/>
      <c r="AD197" s="147"/>
      <c r="AE197" s="147"/>
      <c r="AF197" s="147"/>
      <c r="AG197" s="147" t="s">
        <v>167</v>
      </c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 x14ac:dyDescent="0.2">
      <c r="A198" s="154"/>
      <c r="B198" s="155"/>
      <c r="C198" s="257" t="s">
        <v>335</v>
      </c>
      <c r="D198" s="258"/>
      <c r="E198" s="258"/>
      <c r="F198" s="258"/>
      <c r="G198" s="258"/>
      <c r="H198" s="157"/>
      <c r="I198" s="157"/>
      <c r="J198" s="157"/>
      <c r="K198" s="157"/>
      <c r="L198" s="157"/>
      <c r="M198" s="157"/>
      <c r="N198" s="156"/>
      <c r="O198" s="156"/>
      <c r="P198" s="156"/>
      <c r="Q198" s="156"/>
      <c r="R198" s="157"/>
      <c r="S198" s="157"/>
      <c r="T198" s="157"/>
      <c r="U198" s="157"/>
      <c r="V198" s="157"/>
      <c r="W198" s="157"/>
      <c r="X198" s="157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169</v>
      </c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">
      <c r="A199" s="154"/>
      <c r="B199" s="155"/>
      <c r="C199" s="183" t="s">
        <v>340</v>
      </c>
      <c r="D199" s="178"/>
      <c r="E199" s="179">
        <v>34</v>
      </c>
      <c r="F199" s="157"/>
      <c r="G199" s="157"/>
      <c r="H199" s="157"/>
      <c r="I199" s="157"/>
      <c r="J199" s="157"/>
      <c r="K199" s="157"/>
      <c r="L199" s="157"/>
      <c r="M199" s="157"/>
      <c r="N199" s="156"/>
      <c r="O199" s="156"/>
      <c r="P199" s="156"/>
      <c r="Q199" s="156"/>
      <c r="R199" s="157"/>
      <c r="S199" s="157"/>
      <c r="T199" s="157"/>
      <c r="U199" s="157"/>
      <c r="V199" s="157"/>
      <c r="W199" s="157"/>
      <c r="X199" s="157"/>
      <c r="Y199" s="147"/>
      <c r="Z199" s="147"/>
      <c r="AA199" s="147"/>
      <c r="AB199" s="147"/>
      <c r="AC199" s="147"/>
      <c r="AD199" s="147"/>
      <c r="AE199" s="147"/>
      <c r="AF199" s="147"/>
      <c r="AG199" s="147" t="s">
        <v>162</v>
      </c>
      <c r="AH199" s="147">
        <v>0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">
      <c r="A200" s="154"/>
      <c r="B200" s="155"/>
      <c r="C200" s="183" t="s">
        <v>341</v>
      </c>
      <c r="D200" s="178"/>
      <c r="E200" s="179">
        <v>33</v>
      </c>
      <c r="F200" s="157"/>
      <c r="G200" s="157"/>
      <c r="H200" s="157"/>
      <c r="I200" s="157"/>
      <c r="J200" s="157"/>
      <c r="K200" s="157"/>
      <c r="L200" s="157"/>
      <c r="M200" s="157"/>
      <c r="N200" s="156"/>
      <c r="O200" s="156"/>
      <c r="P200" s="156"/>
      <c r="Q200" s="156"/>
      <c r="R200" s="157"/>
      <c r="S200" s="157"/>
      <c r="T200" s="157"/>
      <c r="U200" s="157"/>
      <c r="V200" s="157"/>
      <c r="W200" s="157"/>
      <c r="X200" s="157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162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 x14ac:dyDescent="0.2">
      <c r="A201" s="154"/>
      <c r="B201" s="155"/>
      <c r="C201" s="183" t="s">
        <v>342</v>
      </c>
      <c r="D201" s="178"/>
      <c r="E201" s="179">
        <v>79</v>
      </c>
      <c r="F201" s="157"/>
      <c r="G201" s="157"/>
      <c r="H201" s="157"/>
      <c r="I201" s="157"/>
      <c r="J201" s="157"/>
      <c r="K201" s="157"/>
      <c r="L201" s="157"/>
      <c r="M201" s="157"/>
      <c r="N201" s="156"/>
      <c r="O201" s="156"/>
      <c r="P201" s="156"/>
      <c r="Q201" s="156"/>
      <c r="R201" s="157"/>
      <c r="S201" s="157"/>
      <c r="T201" s="157"/>
      <c r="U201" s="157"/>
      <c r="V201" s="157"/>
      <c r="W201" s="157"/>
      <c r="X201" s="157"/>
      <c r="Y201" s="147"/>
      <c r="Z201" s="147"/>
      <c r="AA201" s="147"/>
      <c r="AB201" s="147"/>
      <c r="AC201" s="147"/>
      <c r="AD201" s="147"/>
      <c r="AE201" s="147"/>
      <c r="AF201" s="147"/>
      <c r="AG201" s="147" t="s">
        <v>162</v>
      </c>
      <c r="AH201" s="147">
        <v>0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1" x14ac:dyDescent="0.2">
      <c r="A202" s="154"/>
      <c r="B202" s="155"/>
      <c r="C202" s="253"/>
      <c r="D202" s="254"/>
      <c r="E202" s="254"/>
      <c r="F202" s="254"/>
      <c r="G202" s="254"/>
      <c r="H202" s="157"/>
      <c r="I202" s="157"/>
      <c r="J202" s="157"/>
      <c r="K202" s="157"/>
      <c r="L202" s="157"/>
      <c r="M202" s="157"/>
      <c r="N202" s="156"/>
      <c r="O202" s="156"/>
      <c r="P202" s="156"/>
      <c r="Q202" s="156"/>
      <c r="R202" s="157"/>
      <c r="S202" s="157"/>
      <c r="T202" s="157"/>
      <c r="U202" s="157"/>
      <c r="V202" s="157"/>
      <c r="W202" s="157"/>
      <c r="X202" s="157"/>
      <c r="Y202" s="147"/>
      <c r="Z202" s="147"/>
      <c r="AA202" s="147"/>
      <c r="AB202" s="147"/>
      <c r="AC202" s="147"/>
      <c r="AD202" s="147"/>
      <c r="AE202" s="147"/>
      <c r="AF202" s="147"/>
      <c r="AG202" s="147" t="s">
        <v>135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ht="22.5" outlineLevel="1" x14ac:dyDescent="0.2">
      <c r="A203" s="166">
        <v>54</v>
      </c>
      <c r="B203" s="167" t="s">
        <v>343</v>
      </c>
      <c r="C203" s="174" t="s">
        <v>344</v>
      </c>
      <c r="D203" s="168" t="s">
        <v>196</v>
      </c>
      <c r="E203" s="169">
        <v>142.5</v>
      </c>
      <c r="F203" s="170"/>
      <c r="G203" s="171">
        <f>ROUND(E203*F203,2)</f>
        <v>0</v>
      </c>
      <c r="H203" s="170"/>
      <c r="I203" s="171">
        <f>ROUND(E203*H203,2)</f>
        <v>0</v>
      </c>
      <c r="J203" s="170"/>
      <c r="K203" s="171">
        <f>ROUND(E203*J203,2)</f>
        <v>0</v>
      </c>
      <c r="L203" s="171">
        <v>21</v>
      </c>
      <c r="M203" s="171">
        <f>G203*(1+L203/100)</f>
        <v>0</v>
      </c>
      <c r="N203" s="169">
        <v>1.14E-3</v>
      </c>
      <c r="O203" s="169">
        <f>ROUND(E203*N203,2)</f>
        <v>0.16</v>
      </c>
      <c r="P203" s="169">
        <v>0</v>
      </c>
      <c r="Q203" s="169">
        <f>ROUND(E203*P203,2)</f>
        <v>0</v>
      </c>
      <c r="R203" s="171" t="s">
        <v>243</v>
      </c>
      <c r="S203" s="171" t="s">
        <v>158</v>
      </c>
      <c r="T203" s="172" t="s">
        <v>158</v>
      </c>
      <c r="U203" s="157">
        <v>0.38469999999999999</v>
      </c>
      <c r="V203" s="157">
        <f>ROUND(E203*U203,2)</f>
        <v>54.82</v>
      </c>
      <c r="W203" s="157"/>
      <c r="X203" s="157" t="s">
        <v>166</v>
      </c>
      <c r="Y203" s="147"/>
      <c r="Z203" s="147"/>
      <c r="AA203" s="147"/>
      <c r="AB203" s="147"/>
      <c r="AC203" s="147"/>
      <c r="AD203" s="147"/>
      <c r="AE203" s="147"/>
      <c r="AF203" s="147"/>
      <c r="AG203" s="147" t="s">
        <v>167</v>
      </c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">
      <c r="A204" s="154"/>
      <c r="B204" s="155"/>
      <c r="C204" s="257" t="s">
        <v>335</v>
      </c>
      <c r="D204" s="258"/>
      <c r="E204" s="258"/>
      <c r="F204" s="258"/>
      <c r="G204" s="258"/>
      <c r="H204" s="157"/>
      <c r="I204" s="157"/>
      <c r="J204" s="157"/>
      <c r="K204" s="157"/>
      <c r="L204" s="157"/>
      <c r="M204" s="157"/>
      <c r="N204" s="156"/>
      <c r="O204" s="156"/>
      <c r="P204" s="156"/>
      <c r="Q204" s="156"/>
      <c r="R204" s="157"/>
      <c r="S204" s="157"/>
      <c r="T204" s="157"/>
      <c r="U204" s="157"/>
      <c r="V204" s="157"/>
      <c r="W204" s="157"/>
      <c r="X204" s="157"/>
      <c r="Y204" s="147"/>
      <c r="Z204" s="147"/>
      <c r="AA204" s="147"/>
      <c r="AB204" s="147"/>
      <c r="AC204" s="147"/>
      <c r="AD204" s="147"/>
      <c r="AE204" s="147"/>
      <c r="AF204" s="147"/>
      <c r="AG204" s="147" t="s">
        <v>169</v>
      </c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">
      <c r="A205" s="154"/>
      <c r="B205" s="155"/>
      <c r="C205" s="183" t="s">
        <v>252</v>
      </c>
      <c r="D205" s="178"/>
      <c r="E205" s="179">
        <v>51.5</v>
      </c>
      <c r="F205" s="157"/>
      <c r="G205" s="157"/>
      <c r="H205" s="157"/>
      <c r="I205" s="157"/>
      <c r="J205" s="157"/>
      <c r="K205" s="157"/>
      <c r="L205" s="157"/>
      <c r="M205" s="157"/>
      <c r="N205" s="156"/>
      <c r="O205" s="156"/>
      <c r="P205" s="156"/>
      <c r="Q205" s="156"/>
      <c r="R205" s="157"/>
      <c r="S205" s="157"/>
      <c r="T205" s="157"/>
      <c r="U205" s="157"/>
      <c r="V205" s="157"/>
      <c r="W205" s="157"/>
      <c r="X205" s="157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162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">
      <c r="A206" s="154"/>
      <c r="B206" s="155"/>
      <c r="C206" s="183" t="s">
        <v>266</v>
      </c>
      <c r="D206" s="178"/>
      <c r="E206" s="179">
        <v>72</v>
      </c>
      <c r="F206" s="157"/>
      <c r="G206" s="157"/>
      <c r="H206" s="157"/>
      <c r="I206" s="157"/>
      <c r="J206" s="157"/>
      <c r="K206" s="157"/>
      <c r="L206" s="157"/>
      <c r="M206" s="157"/>
      <c r="N206" s="156"/>
      <c r="O206" s="156"/>
      <c r="P206" s="156"/>
      <c r="Q206" s="156"/>
      <c r="R206" s="157"/>
      <c r="S206" s="157"/>
      <c r="T206" s="157"/>
      <c r="U206" s="157"/>
      <c r="V206" s="157"/>
      <c r="W206" s="157"/>
      <c r="X206" s="157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162</v>
      </c>
      <c r="AH206" s="147">
        <v>0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">
      <c r="A207" s="154"/>
      <c r="B207" s="155"/>
      <c r="C207" s="183" t="s">
        <v>267</v>
      </c>
      <c r="D207" s="178"/>
      <c r="E207" s="179">
        <v>19</v>
      </c>
      <c r="F207" s="157"/>
      <c r="G207" s="157"/>
      <c r="H207" s="157"/>
      <c r="I207" s="157"/>
      <c r="J207" s="157"/>
      <c r="K207" s="157"/>
      <c r="L207" s="157"/>
      <c r="M207" s="157"/>
      <c r="N207" s="156"/>
      <c r="O207" s="156"/>
      <c r="P207" s="156"/>
      <c r="Q207" s="156"/>
      <c r="R207" s="157"/>
      <c r="S207" s="157"/>
      <c r="T207" s="157"/>
      <c r="U207" s="157"/>
      <c r="V207" s="157"/>
      <c r="W207" s="157"/>
      <c r="X207" s="157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162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">
      <c r="A208" s="154"/>
      <c r="B208" s="155"/>
      <c r="C208" s="253"/>
      <c r="D208" s="254"/>
      <c r="E208" s="254"/>
      <c r="F208" s="254"/>
      <c r="G208" s="254"/>
      <c r="H208" s="157"/>
      <c r="I208" s="157"/>
      <c r="J208" s="157"/>
      <c r="K208" s="157"/>
      <c r="L208" s="157"/>
      <c r="M208" s="157"/>
      <c r="N208" s="156"/>
      <c r="O208" s="156"/>
      <c r="P208" s="156"/>
      <c r="Q208" s="156"/>
      <c r="R208" s="157"/>
      <c r="S208" s="157"/>
      <c r="T208" s="157"/>
      <c r="U208" s="157"/>
      <c r="V208" s="157"/>
      <c r="W208" s="157"/>
      <c r="X208" s="157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135</v>
      </c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ht="22.5" outlineLevel="1" x14ac:dyDescent="0.2">
      <c r="A209" s="166">
        <v>55</v>
      </c>
      <c r="B209" s="167" t="s">
        <v>345</v>
      </c>
      <c r="C209" s="174" t="s">
        <v>346</v>
      </c>
      <c r="D209" s="168" t="s">
        <v>196</v>
      </c>
      <c r="E209" s="169">
        <v>151</v>
      </c>
      <c r="F209" s="170"/>
      <c r="G209" s="171">
        <f>ROUND(E209*F209,2)</f>
        <v>0</v>
      </c>
      <c r="H209" s="170"/>
      <c r="I209" s="171">
        <f>ROUND(E209*H209,2)</f>
        <v>0</v>
      </c>
      <c r="J209" s="170"/>
      <c r="K209" s="171">
        <f>ROUND(E209*J209,2)</f>
        <v>0</v>
      </c>
      <c r="L209" s="171">
        <v>21</v>
      </c>
      <c r="M209" s="171">
        <f>G209*(1+L209/100)</f>
        <v>0</v>
      </c>
      <c r="N209" s="169">
        <v>1.5100000000000001E-3</v>
      </c>
      <c r="O209" s="169">
        <f>ROUND(E209*N209,2)</f>
        <v>0.23</v>
      </c>
      <c r="P209" s="169">
        <v>0</v>
      </c>
      <c r="Q209" s="169">
        <f>ROUND(E209*P209,2)</f>
        <v>0</v>
      </c>
      <c r="R209" s="171" t="s">
        <v>243</v>
      </c>
      <c r="S209" s="171" t="s">
        <v>158</v>
      </c>
      <c r="T209" s="172" t="s">
        <v>158</v>
      </c>
      <c r="U209" s="157">
        <v>0.47670000000000001</v>
      </c>
      <c r="V209" s="157">
        <f>ROUND(E209*U209,2)</f>
        <v>71.98</v>
      </c>
      <c r="W209" s="157"/>
      <c r="X209" s="157" t="s">
        <v>166</v>
      </c>
      <c r="Y209" s="147"/>
      <c r="Z209" s="147"/>
      <c r="AA209" s="147"/>
      <c r="AB209" s="147"/>
      <c r="AC209" s="147"/>
      <c r="AD209" s="147"/>
      <c r="AE209" s="147"/>
      <c r="AF209" s="147"/>
      <c r="AG209" s="147" t="s">
        <v>167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">
      <c r="A210" s="154"/>
      <c r="B210" s="155"/>
      <c r="C210" s="257" t="s">
        <v>335</v>
      </c>
      <c r="D210" s="258"/>
      <c r="E210" s="258"/>
      <c r="F210" s="258"/>
      <c r="G210" s="258"/>
      <c r="H210" s="157"/>
      <c r="I210" s="157"/>
      <c r="J210" s="157"/>
      <c r="K210" s="157"/>
      <c r="L210" s="157"/>
      <c r="M210" s="157"/>
      <c r="N210" s="156"/>
      <c r="O210" s="156"/>
      <c r="P210" s="156"/>
      <c r="Q210" s="156"/>
      <c r="R210" s="157"/>
      <c r="S210" s="157"/>
      <c r="T210" s="157"/>
      <c r="U210" s="157"/>
      <c r="V210" s="157"/>
      <c r="W210" s="157"/>
      <c r="X210" s="157"/>
      <c r="Y210" s="147"/>
      <c r="Z210" s="147"/>
      <c r="AA210" s="147"/>
      <c r="AB210" s="147"/>
      <c r="AC210" s="147"/>
      <c r="AD210" s="147"/>
      <c r="AE210" s="147"/>
      <c r="AF210" s="147"/>
      <c r="AG210" s="147" t="s">
        <v>169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 x14ac:dyDescent="0.2">
      <c r="A211" s="154"/>
      <c r="B211" s="155"/>
      <c r="C211" s="183" t="s">
        <v>255</v>
      </c>
      <c r="D211" s="178"/>
      <c r="E211" s="179">
        <v>121</v>
      </c>
      <c r="F211" s="157"/>
      <c r="G211" s="157"/>
      <c r="H211" s="157"/>
      <c r="I211" s="157"/>
      <c r="J211" s="157"/>
      <c r="K211" s="157"/>
      <c r="L211" s="157"/>
      <c r="M211" s="157"/>
      <c r="N211" s="156"/>
      <c r="O211" s="156"/>
      <c r="P211" s="156"/>
      <c r="Q211" s="156"/>
      <c r="R211" s="157"/>
      <c r="S211" s="157"/>
      <c r="T211" s="157"/>
      <c r="U211" s="157"/>
      <c r="V211" s="157"/>
      <c r="W211" s="157"/>
      <c r="X211" s="157"/>
      <c r="Y211" s="147"/>
      <c r="Z211" s="147"/>
      <c r="AA211" s="147"/>
      <c r="AB211" s="147"/>
      <c r="AC211" s="147"/>
      <c r="AD211" s="147"/>
      <c r="AE211" s="147"/>
      <c r="AF211" s="147"/>
      <c r="AG211" s="147" t="s">
        <v>162</v>
      </c>
      <c r="AH211" s="147">
        <v>0</v>
      </c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">
      <c r="A212" s="154"/>
      <c r="B212" s="155"/>
      <c r="C212" s="183" t="s">
        <v>270</v>
      </c>
      <c r="D212" s="178"/>
      <c r="E212" s="179">
        <v>30</v>
      </c>
      <c r="F212" s="157"/>
      <c r="G212" s="157"/>
      <c r="H212" s="157"/>
      <c r="I212" s="157"/>
      <c r="J212" s="157"/>
      <c r="K212" s="157"/>
      <c r="L212" s="157"/>
      <c r="M212" s="157"/>
      <c r="N212" s="156"/>
      <c r="O212" s="156"/>
      <c r="P212" s="156"/>
      <c r="Q212" s="156"/>
      <c r="R212" s="157"/>
      <c r="S212" s="157"/>
      <c r="T212" s="157"/>
      <c r="U212" s="157"/>
      <c r="V212" s="157"/>
      <c r="W212" s="157"/>
      <c r="X212" s="157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162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 x14ac:dyDescent="0.2">
      <c r="A213" s="154"/>
      <c r="B213" s="155"/>
      <c r="C213" s="183" t="s">
        <v>347</v>
      </c>
      <c r="D213" s="178"/>
      <c r="E213" s="179"/>
      <c r="F213" s="157"/>
      <c r="G213" s="157"/>
      <c r="H213" s="157"/>
      <c r="I213" s="157"/>
      <c r="J213" s="157"/>
      <c r="K213" s="157"/>
      <c r="L213" s="157"/>
      <c r="M213" s="157"/>
      <c r="N213" s="156"/>
      <c r="O213" s="156"/>
      <c r="P213" s="156"/>
      <c r="Q213" s="156"/>
      <c r="R213" s="157"/>
      <c r="S213" s="157"/>
      <c r="T213" s="157"/>
      <c r="U213" s="157"/>
      <c r="V213" s="157"/>
      <c r="W213" s="157"/>
      <c r="X213" s="157"/>
      <c r="Y213" s="147"/>
      <c r="Z213" s="147"/>
      <c r="AA213" s="147"/>
      <c r="AB213" s="147"/>
      <c r="AC213" s="147"/>
      <c r="AD213" s="147"/>
      <c r="AE213" s="147"/>
      <c r="AF213" s="147"/>
      <c r="AG213" s="147" t="s">
        <v>162</v>
      </c>
      <c r="AH213" s="147">
        <v>0</v>
      </c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 x14ac:dyDescent="0.2">
      <c r="A214" s="154"/>
      <c r="B214" s="155"/>
      <c r="C214" s="253"/>
      <c r="D214" s="254"/>
      <c r="E214" s="254"/>
      <c r="F214" s="254"/>
      <c r="G214" s="254"/>
      <c r="H214" s="157"/>
      <c r="I214" s="157"/>
      <c r="J214" s="157"/>
      <c r="K214" s="157"/>
      <c r="L214" s="157"/>
      <c r="M214" s="157"/>
      <c r="N214" s="156"/>
      <c r="O214" s="156"/>
      <c r="P214" s="156"/>
      <c r="Q214" s="156"/>
      <c r="R214" s="157"/>
      <c r="S214" s="157"/>
      <c r="T214" s="157"/>
      <c r="U214" s="157"/>
      <c r="V214" s="157"/>
      <c r="W214" s="157"/>
      <c r="X214" s="157"/>
      <c r="Y214" s="147"/>
      <c r="Z214" s="147"/>
      <c r="AA214" s="147"/>
      <c r="AB214" s="147"/>
      <c r="AC214" s="147"/>
      <c r="AD214" s="147"/>
      <c r="AE214" s="147"/>
      <c r="AF214" s="147"/>
      <c r="AG214" s="147" t="s">
        <v>135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 x14ac:dyDescent="0.2">
      <c r="A215" s="166">
        <v>56</v>
      </c>
      <c r="B215" s="167" t="s">
        <v>348</v>
      </c>
      <c r="C215" s="174" t="s">
        <v>349</v>
      </c>
      <c r="D215" s="168" t="s">
        <v>350</v>
      </c>
      <c r="E215" s="169">
        <v>12</v>
      </c>
      <c r="F215" s="170"/>
      <c r="G215" s="171">
        <f>ROUND(E215*F215,2)</f>
        <v>0</v>
      </c>
      <c r="H215" s="170"/>
      <c r="I215" s="171">
        <f>ROUND(E215*H215,2)</f>
        <v>0</v>
      </c>
      <c r="J215" s="170"/>
      <c r="K215" s="171">
        <f>ROUND(E215*J215,2)</f>
        <v>0</v>
      </c>
      <c r="L215" s="171">
        <v>21</v>
      </c>
      <c r="M215" s="171">
        <f>G215*(1+L215/100)</f>
        <v>0</v>
      </c>
      <c r="N215" s="169">
        <v>9.5399999999999999E-3</v>
      </c>
      <c r="O215" s="169">
        <f>ROUND(E215*N215,2)</f>
        <v>0.11</v>
      </c>
      <c r="P215" s="169">
        <v>0</v>
      </c>
      <c r="Q215" s="169">
        <f>ROUND(E215*P215,2)</f>
        <v>0</v>
      </c>
      <c r="R215" s="171" t="s">
        <v>243</v>
      </c>
      <c r="S215" s="171" t="s">
        <v>158</v>
      </c>
      <c r="T215" s="172" t="s">
        <v>158</v>
      </c>
      <c r="U215" s="157">
        <v>0.99299999999999999</v>
      </c>
      <c r="V215" s="157">
        <f>ROUND(E215*U215,2)</f>
        <v>11.92</v>
      </c>
      <c r="W215" s="157"/>
      <c r="X215" s="157" t="s">
        <v>166</v>
      </c>
      <c r="Y215" s="147"/>
      <c r="Z215" s="147"/>
      <c r="AA215" s="147"/>
      <c r="AB215" s="147"/>
      <c r="AC215" s="147"/>
      <c r="AD215" s="147"/>
      <c r="AE215" s="147"/>
      <c r="AF215" s="147"/>
      <c r="AG215" s="147" t="s">
        <v>167</v>
      </c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 x14ac:dyDescent="0.2">
      <c r="A216" s="154"/>
      <c r="B216" s="155"/>
      <c r="C216" s="183" t="s">
        <v>351</v>
      </c>
      <c r="D216" s="178"/>
      <c r="E216" s="179">
        <v>1</v>
      </c>
      <c r="F216" s="157"/>
      <c r="G216" s="157"/>
      <c r="H216" s="157"/>
      <c r="I216" s="157"/>
      <c r="J216" s="157"/>
      <c r="K216" s="157"/>
      <c r="L216" s="157"/>
      <c r="M216" s="157"/>
      <c r="N216" s="156"/>
      <c r="O216" s="156"/>
      <c r="P216" s="156"/>
      <c r="Q216" s="156"/>
      <c r="R216" s="157"/>
      <c r="S216" s="157"/>
      <c r="T216" s="157"/>
      <c r="U216" s="157"/>
      <c r="V216" s="157"/>
      <c r="W216" s="157"/>
      <c r="X216" s="157"/>
      <c r="Y216" s="147"/>
      <c r="Z216" s="147"/>
      <c r="AA216" s="147"/>
      <c r="AB216" s="147"/>
      <c r="AC216" s="147"/>
      <c r="AD216" s="147"/>
      <c r="AE216" s="147"/>
      <c r="AF216" s="147"/>
      <c r="AG216" s="147" t="s">
        <v>162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1" x14ac:dyDescent="0.2">
      <c r="A217" s="154"/>
      <c r="B217" s="155"/>
      <c r="C217" s="183" t="s">
        <v>352</v>
      </c>
      <c r="D217" s="178"/>
      <c r="E217" s="179">
        <v>1</v>
      </c>
      <c r="F217" s="157"/>
      <c r="G217" s="157"/>
      <c r="H217" s="157"/>
      <c r="I217" s="157"/>
      <c r="J217" s="157"/>
      <c r="K217" s="157"/>
      <c r="L217" s="157"/>
      <c r="M217" s="157"/>
      <c r="N217" s="156"/>
      <c r="O217" s="156"/>
      <c r="P217" s="156"/>
      <c r="Q217" s="156"/>
      <c r="R217" s="157"/>
      <c r="S217" s="157"/>
      <c r="T217" s="157"/>
      <c r="U217" s="157"/>
      <c r="V217" s="157"/>
      <c r="W217" s="157"/>
      <c r="X217" s="157"/>
      <c r="Y217" s="147"/>
      <c r="Z217" s="147"/>
      <c r="AA217" s="147"/>
      <c r="AB217" s="147"/>
      <c r="AC217" s="147"/>
      <c r="AD217" s="147"/>
      <c r="AE217" s="147"/>
      <c r="AF217" s="147"/>
      <c r="AG217" s="147" t="s">
        <v>162</v>
      </c>
      <c r="AH217" s="147">
        <v>0</v>
      </c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 x14ac:dyDescent="0.2">
      <c r="A218" s="154"/>
      <c r="B218" s="155"/>
      <c r="C218" s="183" t="s">
        <v>353</v>
      </c>
      <c r="D218" s="178"/>
      <c r="E218" s="179">
        <v>1</v>
      </c>
      <c r="F218" s="157"/>
      <c r="G218" s="157"/>
      <c r="H218" s="157"/>
      <c r="I218" s="157"/>
      <c r="J218" s="157"/>
      <c r="K218" s="157"/>
      <c r="L218" s="157"/>
      <c r="M218" s="157"/>
      <c r="N218" s="156"/>
      <c r="O218" s="156"/>
      <c r="P218" s="156"/>
      <c r="Q218" s="156"/>
      <c r="R218" s="157"/>
      <c r="S218" s="157"/>
      <c r="T218" s="157"/>
      <c r="U218" s="157"/>
      <c r="V218" s="157"/>
      <c r="W218" s="157"/>
      <c r="X218" s="157"/>
      <c r="Y218" s="147"/>
      <c r="Z218" s="147"/>
      <c r="AA218" s="147"/>
      <c r="AB218" s="147"/>
      <c r="AC218" s="147"/>
      <c r="AD218" s="147"/>
      <c r="AE218" s="147"/>
      <c r="AF218" s="147"/>
      <c r="AG218" s="147" t="s">
        <v>162</v>
      </c>
      <c r="AH218" s="147">
        <v>0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1" x14ac:dyDescent="0.2">
      <c r="A219" s="154"/>
      <c r="B219" s="155"/>
      <c r="C219" s="183" t="s">
        <v>354</v>
      </c>
      <c r="D219" s="178"/>
      <c r="E219" s="179">
        <v>1</v>
      </c>
      <c r="F219" s="157"/>
      <c r="G219" s="157"/>
      <c r="H219" s="157"/>
      <c r="I219" s="157"/>
      <c r="J219" s="157"/>
      <c r="K219" s="157"/>
      <c r="L219" s="157"/>
      <c r="M219" s="157"/>
      <c r="N219" s="156"/>
      <c r="O219" s="156"/>
      <c r="P219" s="156"/>
      <c r="Q219" s="156"/>
      <c r="R219" s="157"/>
      <c r="S219" s="157"/>
      <c r="T219" s="157"/>
      <c r="U219" s="157"/>
      <c r="V219" s="157"/>
      <c r="W219" s="157"/>
      <c r="X219" s="157"/>
      <c r="Y219" s="147"/>
      <c r="Z219" s="147"/>
      <c r="AA219" s="147"/>
      <c r="AB219" s="147"/>
      <c r="AC219" s="147"/>
      <c r="AD219" s="147"/>
      <c r="AE219" s="147"/>
      <c r="AF219" s="147"/>
      <c r="AG219" s="147" t="s">
        <v>162</v>
      </c>
      <c r="AH219" s="147">
        <v>0</v>
      </c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">
      <c r="A220" s="154"/>
      <c r="B220" s="155"/>
      <c r="C220" s="183" t="s">
        <v>355</v>
      </c>
      <c r="D220" s="178"/>
      <c r="E220" s="179">
        <v>8</v>
      </c>
      <c r="F220" s="157"/>
      <c r="G220" s="157"/>
      <c r="H220" s="157"/>
      <c r="I220" s="157"/>
      <c r="J220" s="157"/>
      <c r="K220" s="157"/>
      <c r="L220" s="157"/>
      <c r="M220" s="157"/>
      <c r="N220" s="156"/>
      <c r="O220" s="156"/>
      <c r="P220" s="156"/>
      <c r="Q220" s="156"/>
      <c r="R220" s="157"/>
      <c r="S220" s="157"/>
      <c r="T220" s="157"/>
      <c r="U220" s="157"/>
      <c r="V220" s="157"/>
      <c r="W220" s="157"/>
      <c r="X220" s="157"/>
      <c r="Y220" s="147"/>
      <c r="Z220" s="147"/>
      <c r="AA220" s="147"/>
      <c r="AB220" s="147"/>
      <c r="AC220" s="147"/>
      <c r="AD220" s="147"/>
      <c r="AE220" s="147"/>
      <c r="AF220" s="147"/>
      <c r="AG220" s="147" t="s">
        <v>162</v>
      </c>
      <c r="AH220" s="147">
        <v>0</v>
      </c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outlineLevel="1" x14ac:dyDescent="0.2">
      <c r="A221" s="154"/>
      <c r="B221" s="155"/>
      <c r="C221" s="253"/>
      <c r="D221" s="254"/>
      <c r="E221" s="254"/>
      <c r="F221" s="254"/>
      <c r="G221" s="254"/>
      <c r="H221" s="157"/>
      <c r="I221" s="157"/>
      <c r="J221" s="157"/>
      <c r="K221" s="157"/>
      <c r="L221" s="157"/>
      <c r="M221" s="157"/>
      <c r="N221" s="156"/>
      <c r="O221" s="156"/>
      <c r="P221" s="156"/>
      <c r="Q221" s="156"/>
      <c r="R221" s="157"/>
      <c r="S221" s="157"/>
      <c r="T221" s="157"/>
      <c r="U221" s="157"/>
      <c r="V221" s="157"/>
      <c r="W221" s="157"/>
      <c r="X221" s="157"/>
      <c r="Y221" s="147"/>
      <c r="Z221" s="147"/>
      <c r="AA221" s="147"/>
      <c r="AB221" s="147"/>
      <c r="AC221" s="147"/>
      <c r="AD221" s="147"/>
      <c r="AE221" s="147"/>
      <c r="AF221" s="147"/>
      <c r="AG221" s="147" t="s">
        <v>135</v>
      </c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outlineLevel="1" x14ac:dyDescent="0.2">
      <c r="A222" s="166">
        <v>57</v>
      </c>
      <c r="B222" s="167" t="s">
        <v>356</v>
      </c>
      <c r="C222" s="174" t="s">
        <v>357</v>
      </c>
      <c r="D222" s="168" t="s">
        <v>350</v>
      </c>
      <c r="E222" s="169">
        <v>38</v>
      </c>
      <c r="F222" s="170"/>
      <c r="G222" s="171">
        <f>ROUND(E222*F222,2)</f>
        <v>0</v>
      </c>
      <c r="H222" s="170"/>
      <c r="I222" s="171">
        <f>ROUND(E222*H222,2)</f>
        <v>0</v>
      </c>
      <c r="J222" s="170"/>
      <c r="K222" s="171">
        <f>ROUND(E222*J222,2)</f>
        <v>0</v>
      </c>
      <c r="L222" s="171">
        <v>21</v>
      </c>
      <c r="M222" s="171">
        <f>G222*(1+L222/100)</f>
        <v>0</v>
      </c>
      <c r="N222" s="169">
        <v>9.5399999999999999E-3</v>
      </c>
      <c r="O222" s="169">
        <f>ROUND(E222*N222,2)</f>
        <v>0.36</v>
      </c>
      <c r="P222" s="169">
        <v>0</v>
      </c>
      <c r="Q222" s="169">
        <f>ROUND(E222*P222,2)</f>
        <v>0</v>
      </c>
      <c r="R222" s="171"/>
      <c r="S222" s="171" t="s">
        <v>132</v>
      </c>
      <c r="T222" s="172" t="s">
        <v>133</v>
      </c>
      <c r="U222" s="157">
        <v>0.99</v>
      </c>
      <c r="V222" s="157">
        <f>ROUND(E222*U222,2)</f>
        <v>37.619999999999997</v>
      </c>
      <c r="W222" s="157"/>
      <c r="X222" s="157" t="s">
        <v>166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167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">
      <c r="A223" s="154"/>
      <c r="B223" s="155"/>
      <c r="C223" s="183" t="s">
        <v>317</v>
      </c>
      <c r="D223" s="178"/>
      <c r="E223" s="179">
        <v>38</v>
      </c>
      <c r="F223" s="157"/>
      <c r="G223" s="157"/>
      <c r="H223" s="157"/>
      <c r="I223" s="157"/>
      <c r="J223" s="157"/>
      <c r="K223" s="157"/>
      <c r="L223" s="157"/>
      <c r="M223" s="157"/>
      <c r="N223" s="156"/>
      <c r="O223" s="156"/>
      <c r="P223" s="156"/>
      <c r="Q223" s="156"/>
      <c r="R223" s="157"/>
      <c r="S223" s="157"/>
      <c r="T223" s="157"/>
      <c r="U223" s="157"/>
      <c r="V223" s="157"/>
      <c r="W223" s="157"/>
      <c r="X223" s="157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162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">
      <c r="A224" s="154"/>
      <c r="B224" s="155"/>
      <c r="C224" s="253"/>
      <c r="D224" s="254"/>
      <c r="E224" s="254"/>
      <c r="F224" s="254"/>
      <c r="G224" s="254"/>
      <c r="H224" s="157"/>
      <c r="I224" s="157"/>
      <c r="J224" s="157"/>
      <c r="K224" s="157"/>
      <c r="L224" s="157"/>
      <c r="M224" s="157"/>
      <c r="N224" s="156"/>
      <c r="O224" s="156"/>
      <c r="P224" s="156"/>
      <c r="Q224" s="156"/>
      <c r="R224" s="157"/>
      <c r="S224" s="157"/>
      <c r="T224" s="157"/>
      <c r="U224" s="157"/>
      <c r="V224" s="157"/>
      <c r="W224" s="157"/>
      <c r="X224" s="157"/>
      <c r="Y224" s="147"/>
      <c r="Z224" s="147"/>
      <c r="AA224" s="147"/>
      <c r="AB224" s="147"/>
      <c r="AC224" s="147"/>
      <c r="AD224" s="147"/>
      <c r="AE224" s="147"/>
      <c r="AF224" s="147"/>
      <c r="AG224" s="147" t="s">
        <v>135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">
      <c r="A225" s="166">
        <v>58</v>
      </c>
      <c r="B225" s="167" t="s">
        <v>358</v>
      </c>
      <c r="C225" s="174" t="s">
        <v>359</v>
      </c>
      <c r="D225" s="168" t="s">
        <v>350</v>
      </c>
      <c r="E225" s="169">
        <v>25</v>
      </c>
      <c r="F225" s="170"/>
      <c r="G225" s="171">
        <f>ROUND(E225*F225,2)</f>
        <v>0</v>
      </c>
      <c r="H225" s="170"/>
      <c r="I225" s="171">
        <f>ROUND(E225*H225,2)</f>
        <v>0</v>
      </c>
      <c r="J225" s="170"/>
      <c r="K225" s="171">
        <f>ROUND(E225*J225,2)</f>
        <v>0</v>
      </c>
      <c r="L225" s="171">
        <v>21</v>
      </c>
      <c r="M225" s="171">
        <f>G225*(1+L225/100)</f>
        <v>0</v>
      </c>
      <c r="N225" s="169">
        <v>9.5399999999999999E-3</v>
      </c>
      <c r="O225" s="169">
        <f>ROUND(E225*N225,2)</f>
        <v>0.24</v>
      </c>
      <c r="P225" s="169">
        <v>0</v>
      </c>
      <c r="Q225" s="169">
        <f>ROUND(E225*P225,2)</f>
        <v>0</v>
      </c>
      <c r="R225" s="171"/>
      <c r="S225" s="171" t="s">
        <v>132</v>
      </c>
      <c r="T225" s="172" t="s">
        <v>133</v>
      </c>
      <c r="U225" s="157">
        <v>0.99</v>
      </c>
      <c r="V225" s="157">
        <f>ROUND(E225*U225,2)</f>
        <v>24.75</v>
      </c>
      <c r="W225" s="157"/>
      <c r="X225" s="157" t="s">
        <v>166</v>
      </c>
      <c r="Y225" s="147"/>
      <c r="Z225" s="147"/>
      <c r="AA225" s="147"/>
      <c r="AB225" s="147"/>
      <c r="AC225" s="147"/>
      <c r="AD225" s="147"/>
      <c r="AE225" s="147"/>
      <c r="AF225" s="147"/>
      <c r="AG225" s="147" t="s">
        <v>167</v>
      </c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">
      <c r="A226" s="154"/>
      <c r="B226" s="155"/>
      <c r="C226" s="183" t="s">
        <v>360</v>
      </c>
      <c r="D226" s="178"/>
      <c r="E226" s="179">
        <v>25</v>
      </c>
      <c r="F226" s="157"/>
      <c r="G226" s="157"/>
      <c r="H226" s="157"/>
      <c r="I226" s="157"/>
      <c r="J226" s="157"/>
      <c r="K226" s="157"/>
      <c r="L226" s="157"/>
      <c r="M226" s="157"/>
      <c r="N226" s="156"/>
      <c r="O226" s="156"/>
      <c r="P226" s="156"/>
      <c r="Q226" s="156"/>
      <c r="R226" s="157"/>
      <c r="S226" s="157"/>
      <c r="T226" s="157"/>
      <c r="U226" s="157"/>
      <c r="V226" s="157"/>
      <c r="W226" s="157"/>
      <c r="X226" s="157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162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">
      <c r="A227" s="154"/>
      <c r="B227" s="155"/>
      <c r="C227" s="253"/>
      <c r="D227" s="254"/>
      <c r="E227" s="254"/>
      <c r="F227" s="254"/>
      <c r="G227" s="254"/>
      <c r="H227" s="157"/>
      <c r="I227" s="157"/>
      <c r="J227" s="157"/>
      <c r="K227" s="157"/>
      <c r="L227" s="157"/>
      <c r="M227" s="157"/>
      <c r="N227" s="156"/>
      <c r="O227" s="156"/>
      <c r="P227" s="156"/>
      <c r="Q227" s="156"/>
      <c r="R227" s="157"/>
      <c r="S227" s="157"/>
      <c r="T227" s="157"/>
      <c r="U227" s="157"/>
      <c r="V227" s="157"/>
      <c r="W227" s="157"/>
      <c r="X227" s="157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135</v>
      </c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">
      <c r="A228" s="166">
        <v>59</v>
      </c>
      <c r="B228" s="167" t="s">
        <v>361</v>
      </c>
      <c r="C228" s="174" t="s">
        <v>362</v>
      </c>
      <c r="D228" s="168" t="s">
        <v>196</v>
      </c>
      <c r="E228" s="169">
        <v>767</v>
      </c>
      <c r="F228" s="170"/>
      <c r="G228" s="171">
        <f>ROUND(E228*F228,2)</f>
        <v>0</v>
      </c>
      <c r="H228" s="170"/>
      <c r="I228" s="171">
        <f>ROUND(E228*H228,2)</f>
        <v>0</v>
      </c>
      <c r="J228" s="170"/>
      <c r="K228" s="171">
        <f>ROUND(E228*J228,2)</f>
        <v>0</v>
      </c>
      <c r="L228" s="171">
        <v>21</v>
      </c>
      <c r="M228" s="171">
        <f>G228*(1+L228/100)</f>
        <v>0</v>
      </c>
      <c r="N228" s="169">
        <v>1.0000000000000001E-5</v>
      </c>
      <c r="O228" s="169">
        <f>ROUND(E228*N228,2)</f>
        <v>0.01</v>
      </c>
      <c r="P228" s="169">
        <v>0</v>
      </c>
      <c r="Q228" s="169">
        <f>ROUND(E228*P228,2)</f>
        <v>0</v>
      </c>
      <c r="R228" s="171" t="s">
        <v>243</v>
      </c>
      <c r="S228" s="171" t="s">
        <v>158</v>
      </c>
      <c r="T228" s="172" t="s">
        <v>158</v>
      </c>
      <c r="U228" s="157">
        <v>6.2E-2</v>
      </c>
      <c r="V228" s="157">
        <f>ROUND(E228*U228,2)</f>
        <v>47.55</v>
      </c>
      <c r="W228" s="157"/>
      <c r="X228" s="157" t="s">
        <v>166</v>
      </c>
      <c r="Y228" s="147"/>
      <c r="Z228" s="147"/>
      <c r="AA228" s="147"/>
      <c r="AB228" s="147"/>
      <c r="AC228" s="147"/>
      <c r="AD228" s="147"/>
      <c r="AE228" s="147"/>
      <c r="AF228" s="147"/>
      <c r="AG228" s="147" t="s">
        <v>167</v>
      </c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">
      <c r="A229" s="154"/>
      <c r="B229" s="155"/>
      <c r="C229" s="183" t="s">
        <v>363</v>
      </c>
      <c r="D229" s="178"/>
      <c r="E229" s="179">
        <v>327.5</v>
      </c>
      <c r="F229" s="157"/>
      <c r="G229" s="157"/>
      <c r="H229" s="157"/>
      <c r="I229" s="157"/>
      <c r="J229" s="157"/>
      <c r="K229" s="157"/>
      <c r="L229" s="157"/>
      <c r="M229" s="157"/>
      <c r="N229" s="156"/>
      <c r="O229" s="156"/>
      <c r="P229" s="156"/>
      <c r="Q229" s="156"/>
      <c r="R229" s="157"/>
      <c r="S229" s="157"/>
      <c r="T229" s="157"/>
      <c r="U229" s="157"/>
      <c r="V229" s="157"/>
      <c r="W229" s="157"/>
      <c r="X229" s="157"/>
      <c r="Y229" s="147"/>
      <c r="Z229" s="147"/>
      <c r="AA229" s="147"/>
      <c r="AB229" s="147"/>
      <c r="AC229" s="147"/>
      <c r="AD229" s="147"/>
      <c r="AE229" s="147"/>
      <c r="AF229" s="147"/>
      <c r="AG229" s="147" t="s">
        <v>162</v>
      </c>
      <c r="AH229" s="147">
        <v>5</v>
      </c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">
      <c r="A230" s="154"/>
      <c r="B230" s="155"/>
      <c r="C230" s="183" t="s">
        <v>364</v>
      </c>
      <c r="D230" s="178"/>
      <c r="E230" s="179">
        <v>146</v>
      </c>
      <c r="F230" s="157"/>
      <c r="G230" s="157"/>
      <c r="H230" s="157"/>
      <c r="I230" s="157"/>
      <c r="J230" s="157"/>
      <c r="K230" s="157"/>
      <c r="L230" s="157"/>
      <c r="M230" s="157"/>
      <c r="N230" s="156"/>
      <c r="O230" s="156"/>
      <c r="P230" s="156"/>
      <c r="Q230" s="156"/>
      <c r="R230" s="157"/>
      <c r="S230" s="157"/>
      <c r="T230" s="157"/>
      <c r="U230" s="157"/>
      <c r="V230" s="157"/>
      <c r="W230" s="157"/>
      <c r="X230" s="157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162</v>
      </c>
      <c r="AH230" s="147">
        <v>5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">
      <c r="A231" s="154"/>
      <c r="B231" s="155"/>
      <c r="C231" s="183" t="s">
        <v>365</v>
      </c>
      <c r="D231" s="178"/>
      <c r="E231" s="179">
        <v>142.5</v>
      </c>
      <c r="F231" s="157"/>
      <c r="G231" s="157"/>
      <c r="H231" s="157"/>
      <c r="I231" s="157"/>
      <c r="J231" s="157"/>
      <c r="K231" s="157"/>
      <c r="L231" s="157"/>
      <c r="M231" s="157"/>
      <c r="N231" s="156"/>
      <c r="O231" s="156"/>
      <c r="P231" s="156"/>
      <c r="Q231" s="156"/>
      <c r="R231" s="157"/>
      <c r="S231" s="157"/>
      <c r="T231" s="157"/>
      <c r="U231" s="157"/>
      <c r="V231" s="157"/>
      <c r="W231" s="157"/>
      <c r="X231" s="157"/>
      <c r="Y231" s="147"/>
      <c r="Z231" s="147"/>
      <c r="AA231" s="147"/>
      <c r="AB231" s="147"/>
      <c r="AC231" s="147"/>
      <c r="AD231" s="147"/>
      <c r="AE231" s="147"/>
      <c r="AF231" s="147"/>
      <c r="AG231" s="147" t="s">
        <v>162</v>
      </c>
      <c r="AH231" s="147">
        <v>5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">
      <c r="A232" s="154"/>
      <c r="B232" s="155"/>
      <c r="C232" s="183" t="s">
        <v>366</v>
      </c>
      <c r="D232" s="178"/>
      <c r="E232" s="179">
        <v>151</v>
      </c>
      <c r="F232" s="157"/>
      <c r="G232" s="157"/>
      <c r="H232" s="157"/>
      <c r="I232" s="157"/>
      <c r="J232" s="157"/>
      <c r="K232" s="157"/>
      <c r="L232" s="157"/>
      <c r="M232" s="157"/>
      <c r="N232" s="156"/>
      <c r="O232" s="156"/>
      <c r="P232" s="156"/>
      <c r="Q232" s="156"/>
      <c r="R232" s="157"/>
      <c r="S232" s="157"/>
      <c r="T232" s="157"/>
      <c r="U232" s="157"/>
      <c r="V232" s="157"/>
      <c r="W232" s="157"/>
      <c r="X232" s="157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162</v>
      </c>
      <c r="AH232" s="147">
        <v>5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outlineLevel="1" x14ac:dyDescent="0.2">
      <c r="A233" s="154"/>
      <c r="B233" s="155"/>
      <c r="C233" s="253"/>
      <c r="D233" s="254"/>
      <c r="E233" s="254"/>
      <c r="F233" s="254"/>
      <c r="G233" s="254"/>
      <c r="H233" s="157"/>
      <c r="I233" s="157"/>
      <c r="J233" s="157"/>
      <c r="K233" s="157"/>
      <c r="L233" s="157"/>
      <c r="M233" s="157"/>
      <c r="N233" s="156"/>
      <c r="O233" s="156"/>
      <c r="P233" s="156"/>
      <c r="Q233" s="156"/>
      <c r="R233" s="157"/>
      <c r="S233" s="157"/>
      <c r="T233" s="157"/>
      <c r="U233" s="157"/>
      <c r="V233" s="157"/>
      <c r="W233" s="157"/>
      <c r="X233" s="157"/>
      <c r="Y233" s="147"/>
      <c r="Z233" s="147"/>
      <c r="AA233" s="147"/>
      <c r="AB233" s="147"/>
      <c r="AC233" s="147"/>
      <c r="AD233" s="147"/>
      <c r="AE233" s="147"/>
      <c r="AF233" s="147"/>
      <c r="AG233" s="147" t="s">
        <v>135</v>
      </c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outlineLevel="1" x14ac:dyDescent="0.2">
      <c r="A234" s="166">
        <v>60</v>
      </c>
      <c r="B234" s="167" t="s">
        <v>367</v>
      </c>
      <c r="C234" s="174" t="s">
        <v>368</v>
      </c>
      <c r="D234" s="168" t="s">
        <v>196</v>
      </c>
      <c r="E234" s="169">
        <v>724</v>
      </c>
      <c r="F234" s="170"/>
      <c r="G234" s="171">
        <f>ROUND(E234*F234,2)</f>
        <v>0</v>
      </c>
      <c r="H234" s="170"/>
      <c r="I234" s="171">
        <f>ROUND(E234*H234,2)</f>
        <v>0</v>
      </c>
      <c r="J234" s="170"/>
      <c r="K234" s="171">
        <f>ROUND(E234*J234,2)</f>
        <v>0</v>
      </c>
      <c r="L234" s="171">
        <v>21</v>
      </c>
      <c r="M234" s="171">
        <f>G234*(1+L234/100)</f>
        <v>0</v>
      </c>
      <c r="N234" s="169">
        <v>0</v>
      </c>
      <c r="O234" s="169">
        <f>ROUND(E234*N234,2)</f>
        <v>0</v>
      </c>
      <c r="P234" s="169">
        <v>0</v>
      </c>
      <c r="Q234" s="169">
        <f>ROUND(E234*P234,2)</f>
        <v>0</v>
      </c>
      <c r="R234" s="171" t="s">
        <v>243</v>
      </c>
      <c r="S234" s="171" t="s">
        <v>158</v>
      </c>
      <c r="T234" s="172" t="s">
        <v>158</v>
      </c>
      <c r="U234" s="157">
        <v>2.9000000000000001E-2</v>
      </c>
      <c r="V234" s="157">
        <f>ROUND(E234*U234,2)</f>
        <v>21</v>
      </c>
      <c r="W234" s="157"/>
      <c r="X234" s="157" t="s">
        <v>166</v>
      </c>
      <c r="Y234" s="147"/>
      <c r="Z234" s="147"/>
      <c r="AA234" s="147"/>
      <c r="AB234" s="147"/>
      <c r="AC234" s="147"/>
      <c r="AD234" s="147"/>
      <c r="AE234" s="147"/>
      <c r="AF234" s="147"/>
      <c r="AG234" s="147" t="s">
        <v>167</v>
      </c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1" x14ac:dyDescent="0.2">
      <c r="A235" s="154"/>
      <c r="B235" s="155"/>
      <c r="C235" s="183" t="s">
        <v>363</v>
      </c>
      <c r="D235" s="178"/>
      <c r="E235" s="179">
        <v>327.5</v>
      </c>
      <c r="F235" s="157"/>
      <c r="G235" s="157"/>
      <c r="H235" s="157"/>
      <c r="I235" s="157"/>
      <c r="J235" s="157"/>
      <c r="K235" s="157"/>
      <c r="L235" s="157"/>
      <c r="M235" s="157"/>
      <c r="N235" s="156"/>
      <c r="O235" s="156"/>
      <c r="P235" s="156"/>
      <c r="Q235" s="156"/>
      <c r="R235" s="157"/>
      <c r="S235" s="157"/>
      <c r="T235" s="157"/>
      <c r="U235" s="157"/>
      <c r="V235" s="157"/>
      <c r="W235" s="157"/>
      <c r="X235" s="157"/>
      <c r="Y235" s="147"/>
      <c r="Z235" s="147"/>
      <c r="AA235" s="147"/>
      <c r="AB235" s="147"/>
      <c r="AC235" s="147"/>
      <c r="AD235" s="147"/>
      <c r="AE235" s="147"/>
      <c r="AF235" s="147"/>
      <c r="AG235" s="147" t="s">
        <v>162</v>
      </c>
      <c r="AH235" s="147">
        <v>5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">
      <c r="A236" s="154"/>
      <c r="B236" s="155"/>
      <c r="C236" s="183" t="s">
        <v>364</v>
      </c>
      <c r="D236" s="178"/>
      <c r="E236" s="179">
        <v>146</v>
      </c>
      <c r="F236" s="157"/>
      <c r="G236" s="157"/>
      <c r="H236" s="157"/>
      <c r="I236" s="157"/>
      <c r="J236" s="157"/>
      <c r="K236" s="157"/>
      <c r="L236" s="157"/>
      <c r="M236" s="157"/>
      <c r="N236" s="156"/>
      <c r="O236" s="156"/>
      <c r="P236" s="156"/>
      <c r="Q236" s="156"/>
      <c r="R236" s="157"/>
      <c r="S236" s="157"/>
      <c r="T236" s="157"/>
      <c r="U236" s="157"/>
      <c r="V236" s="157"/>
      <c r="W236" s="157"/>
      <c r="X236" s="157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162</v>
      </c>
      <c r="AH236" s="147">
        <v>5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">
      <c r="A237" s="154"/>
      <c r="B237" s="155"/>
      <c r="C237" s="183" t="s">
        <v>365</v>
      </c>
      <c r="D237" s="178"/>
      <c r="E237" s="179">
        <v>142.5</v>
      </c>
      <c r="F237" s="157"/>
      <c r="G237" s="157"/>
      <c r="H237" s="157"/>
      <c r="I237" s="157"/>
      <c r="J237" s="157"/>
      <c r="K237" s="157"/>
      <c r="L237" s="157"/>
      <c r="M237" s="157"/>
      <c r="N237" s="156"/>
      <c r="O237" s="156"/>
      <c r="P237" s="156"/>
      <c r="Q237" s="156"/>
      <c r="R237" s="157"/>
      <c r="S237" s="157"/>
      <c r="T237" s="157"/>
      <c r="U237" s="157"/>
      <c r="V237" s="157"/>
      <c r="W237" s="157"/>
      <c r="X237" s="157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162</v>
      </c>
      <c r="AH237" s="147">
        <v>5</v>
      </c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">
      <c r="A238" s="154"/>
      <c r="B238" s="155"/>
      <c r="C238" s="183" t="s">
        <v>369</v>
      </c>
      <c r="D238" s="178"/>
      <c r="E238" s="179">
        <v>44</v>
      </c>
      <c r="F238" s="157"/>
      <c r="G238" s="157"/>
      <c r="H238" s="157"/>
      <c r="I238" s="157"/>
      <c r="J238" s="157"/>
      <c r="K238" s="157"/>
      <c r="L238" s="157"/>
      <c r="M238" s="157"/>
      <c r="N238" s="156"/>
      <c r="O238" s="156"/>
      <c r="P238" s="156"/>
      <c r="Q238" s="156"/>
      <c r="R238" s="157"/>
      <c r="S238" s="157"/>
      <c r="T238" s="157"/>
      <c r="U238" s="157"/>
      <c r="V238" s="157"/>
      <c r="W238" s="157"/>
      <c r="X238" s="157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162</v>
      </c>
      <c r="AH238" s="147">
        <v>5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">
      <c r="A239" s="154"/>
      <c r="B239" s="155"/>
      <c r="C239" s="183" t="s">
        <v>370</v>
      </c>
      <c r="D239" s="178"/>
      <c r="E239" s="179">
        <v>64</v>
      </c>
      <c r="F239" s="157"/>
      <c r="G239" s="157"/>
      <c r="H239" s="157"/>
      <c r="I239" s="157"/>
      <c r="J239" s="157"/>
      <c r="K239" s="157"/>
      <c r="L239" s="157"/>
      <c r="M239" s="157"/>
      <c r="N239" s="156"/>
      <c r="O239" s="156"/>
      <c r="P239" s="156"/>
      <c r="Q239" s="156"/>
      <c r="R239" s="157"/>
      <c r="S239" s="157"/>
      <c r="T239" s="157"/>
      <c r="U239" s="157"/>
      <c r="V239" s="157"/>
      <c r="W239" s="157"/>
      <c r="X239" s="157"/>
      <c r="Y239" s="147"/>
      <c r="Z239" s="147"/>
      <c r="AA239" s="147"/>
      <c r="AB239" s="147"/>
      <c r="AC239" s="147"/>
      <c r="AD239" s="147"/>
      <c r="AE239" s="147"/>
      <c r="AF239" s="147"/>
      <c r="AG239" s="147" t="s">
        <v>162</v>
      </c>
      <c r="AH239" s="147">
        <v>5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">
      <c r="A240" s="154"/>
      <c r="B240" s="155"/>
      <c r="C240" s="253"/>
      <c r="D240" s="254"/>
      <c r="E240" s="254"/>
      <c r="F240" s="254"/>
      <c r="G240" s="254"/>
      <c r="H240" s="157"/>
      <c r="I240" s="157"/>
      <c r="J240" s="157"/>
      <c r="K240" s="157"/>
      <c r="L240" s="157"/>
      <c r="M240" s="157"/>
      <c r="N240" s="156"/>
      <c r="O240" s="156"/>
      <c r="P240" s="156"/>
      <c r="Q240" s="156"/>
      <c r="R240" s="157"/>
      <c r="S240" s="157"/>
      <c r="T240" s="157"/>
      <c r="U240" s="157"/>
      <c r="V240" s="157"/>
      <c r="W240" s="157"/>
      <c r="X240" s="157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135</v>
      </c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1" x14ac:dyDescent="0.2">
      <c r="A241" s="166">
        <v>61</v>
      </c>
      <c r="B241" s="167" t="s">
        <v>371</v>
      </c>
      <c r="C241" s="174" t="s">
        <v>372</v>
      </c>
      <c r="D241" s="168" t="s">
        <v>196</v>
      </c>
      <c r="E241" s="169">
        <v>189</v>
      </c>
      <c r="F241" s="170"/>
      <c r="G241" s="171">
        <f>ROUND(E241*F241,2)</f>
        <v>0</v>
      </c>
      <c r="H241" s="170"/>
      <c r="I241" s="171">
        <f>ROUND(E241*H241,2)</f>
        <v>0</v>
      </c>
      <c r="J241" s="170"/>
      <c r="K241" s="171">
        <f>ROUND(E241*J241,2)</f>
        <v>0</v>
      </c>
      <c r="L241" s="171">
        <v>21</v>
      </c>
      <c r="M241" s="171">
        <f>G241*(1+L241/100)</f>
        <v>0</v>
      </c>
      <c r="N241" s="169">
        <v>0</v>
      </c>
      <c r="O241" s="169">
        <f>ROUND(E241*N241,2)</f>
        <v>0</v>
      </c>
      <c r="P241" s="169">
        <v>0</v>
      </c>
      <c r="Q241" s="169">
        <f>ROUND(E241*P241,2)</f>
        <v>0</v>
      </c>
      <c r="R241" s="171" t="s">
        <v>243</v>
      </c>
      <c r="S241" s="171" t="s">
        <v>158</v>
      </c>
      <c r="T241" s="172" t="s">
        <v>158</v>
      </c>
      <c r="U241" s="157">
        <v>3.1E-2</v>
      </c>
      <c r="V241" s="157">
        <f>ROUND(E241*U241,2)</f>
        <v>5.86</v>
      </c>
      <c r="W241" s="157"/>
      <c r="X241" s="157" t="s">
        <v>166</v>
      </c>
      <c r="Y241" s="147"/>
      <c r="Z241" s="147"/>
      <c r="AA241" s="147"/>
      <c r="AB241" s="147"/>
      <c r="AC241" s="147"/>
      <c r="AD241" s="147"/>
      <c r="AE241" s="147"/>
      <c r="AF241" s="147"/>
      <c r="AG241" s="147" t="s">
        <v>167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">
      <c r="A242" s="154"/>
      <c r="B242" s="155"/>
      <c r="C242" s="183" t="s">
        <v>366</v>
      </c>
      <c r="D242" s="178"/>
      <c r="E242" s="179">
        <v>151</v>
      </c>
      <c r="F242" s="157"/>
      <c r="G242" s="157"/>
      <c r="H242" s="157"/>
      <c r="I242" s="157"/>
      <c r="J242" s="157"/>
      <c r="K242" s="157"/>
      <c r="L242" s="157"/>
      <c r="M242" s="157"/>
      <c r="N242" s="156"/>
      <c r="O242" s="156"/>
      <c r="P242" s="156"/>
      <c r="Q242" s="156"/>
      <c r="R242" s="157"/>
      <c r="S242" s="157"/>
      <c r="T242" s="157"/>
      <c r="U242" s="157"/>
      <c r="V242" s="157"/>
      <c r="W242" s="157"/>
      <c r="X242" s="157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162</v>
      </c>
      <c r="AH242" s="147">
        <v>5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outlineLevel="1" x14ac:dyDescent="0.2">
      <c r="A243" s="154"/>
      <c r="B243" s="155"/>
      <c r="C243" s="183" t="s">
        <v>373</v>
      </c>
      <c r="D243" s="178"/>
      <c r="E243" s="179">
        <v>38</v>
      </c>
      <c r="F243" s="157"/>
      <c r="G243" s="157"/>
      <c r="H243" s="157"/>
      <c r="I243" s="157"/>
      <c r="J243" s="157"/>
      <c r="K243" s="157"/>
      <c r="L243" s="157"/>
      <c r="M243" s="157"/>
      <c r="N243" s="156"/>
      <c r="O243" s="156"/>
      <c r="P243" s="156"/>
      <c r="Q243" s="156"/>
      <c r="R243" s="157"/>
      <c r="S243" s="157"/>
      <c r="T243" s="157"/>
      <c r="U243" s="157"/>
      <c r="V243" s="157"/>
      <c r="W243" s="157"/>
      <c r="X243" s="157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162</v>
      </c>
      <c r="AH243" s="147">
        <v>5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outlineLevel="1" x14ac:dyDescent="0.2">
      <c r="A244" s="154"/>
      <c r="B244" s="155"/>
      <c r="C244" s="253"/>
      <c r="D244" s="254"/>
      <c r="E244" s="254"/>
      <c r="F244" s="254"/>
      <c r="G244" s="254"/>
      <c r="H244" s="157"/>
      <c r="I244" s="157"/>
      <c r="J244" s="157"/>
      <c r="K244" s="157"/>
      <c r="L244" s="157"/>
      <c r="M244" s="157"/>
      <c r="N244" s="156"/>
      <c r="O244" s="156"/>
      <c r="P244" s="156"/>
      <c r="Q244" s="156"/>
      <c r="R244" s="157"/>
      <c r="S244" s="157"/>
      <c r="T244" s="157"/>
      <c r="U244" s="157"/>
      <c r="V244" s="157"/>
      <c r="W244" s="157"/>
      <c r="X244" s="157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135</v>
      </c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">
      <c r="A245" s="166">
        <v>62</v>
      </c>
      <c r="B245" s="167" t="s">
        <v>374</v>
      </c>
      <c r="C245" s="174" t="s">
        <v>375</v>
      </c>
      <c r="D245" s="168" t="s">
        <v>196</v>
      </c>
      <c r="E245" s="169">
        <v>162</v>
      </c>
      <c r="F245" s="170"/>
      <c r="G245" s="171">
        <f>ROUND(E245*F245,2)</f>
        <v>0</v>
      </c>
      <c r="H245" s="170"/>
      <c r="I245" s="171">
        <f>ROUND(E245*H245,2)</f>
        <v>0</v>
      </c>
      <c r="J245" s="170"/>
      <c r="K245" s="171">
        <f>ROUND(E245*J245,2)</f>
        <v>0</v>
      </c>
      <c r="L245" s="171">
        <v>21</v>
      </c>
      <c r="M245" s="171">
        <f>G245*(1+L245/100)</f>
        <v>0</v>
      </c>
      <c r="N245" s="169">
        <v>0</v>
      </c>
      <c r="O245" s="169">
        <f>ROUND(E245*N245,2)</f>
        <v>0</v>
      </c>
      <c r="P245" s="169">
        <v>0</v>
      </c>
      <c r="Q245" s="169">
        <f>ROUND(E245*P245,2)</f>
        <v>0</v>
      </c>
      <c r="R245" s="171" t="s">
        <v>243</v>
      </c>
      <c r="S245" s="171" t="s">
        <v>158</v>
      </c>
      <c r="T245" s="172" t="s">
        <v>158</v>
      </c>
      <c r="U245" s="157">
        <v>4.2000000000000003E-2</v>
      </c>
      <c r="V245" s="157">
        <f>ROUND(E245*U245,2)</f>
        <v>6.8</v>
      </c>
      <c r="W245" s="157"/>
      <c r="X245" s="157" t="s">
        <v>166</v>
      </c>
      <c r="Y245" s="147"/>
      <c r="Z245" s="147"/>
      <c r="AA245" s="147"/>
      <c r="AB245" s="147"/>
      <c r="AC245" s="147"/>
      <c r="AD245" s="147"/>
      <c r="AE245" s="147"/>
      <c r="AF245" s="147"/>
      <c r="AG245" s="147" t="s">
        <v>167</v>
      </c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">
      <c r="A246" s="154"/>
      <c r="B246" s="155"/>
      <c r="C246" s="244"/>
      <c r="D246" s="245"/>
      <c r="E246" s="245"/>
      <c r="F246" s="245"/>
      <c r="G246" s="245"/>
      <c r="H246" s="157"/>
      <c r="I246" s="157"/>
      <c r="J246" s="157"/>
      <c r="K246" s="157"/>
      <c r="L246" s="157"/>
      <c r="M246" s="157"/>
      <c r="N246" s="156"/>
      <c r="O246" s="156"/>
      <c r="P246" s="156"/>
      <c r="Q246" s="156"/>
      <c r="R246" s="157"/>
      <c r="S246" s="157"/>
      <c r="T246" s="157"/>
      <c r="U246" s="157"/>
      <c r="V246" s="157"/>
      <c r="W246" s="157"/>
      <c r="X246" s="157"/>
      <c r="Y246" s="147"/>
      <c r="Z246" s="147"/>
      <c r="AA246" s="147"/>
      <c r="AB246" s="147"/>
      <c r="AC246" s="147"/>
      <c r="AD246" s="147"/>
      <c r="AE246" s="147"/>
      <c r="AF246" s="147"/>
      <c r="AG246" s="147" t="s">
        <v>135</v>
      </c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outlineLevel="1" x14ac:dyDescent="0.2">
      <c r="A247" s="166">
        <v>63</v>
      </c>
      <c r="B247" s="167" t="s">
        <v>376</v>
      </c>
      <c r="C247" s="174" t="s">
        <v>377</v>
      </c>
      <c r="D247" s="168" t="s">
        <v>156</v>
      </c>
      <c r="E247" s="169">
        <v>5</v>
      </c>
      <c r="F247" s="170"/>
      <c r="G247" s="171">
        <f>ROUND(E247*F247,2)</f>
        <v>0</v>
      </c>
      <c r="H247" s="170"/>
      <c r="I247" s="171">
        <f>ROUND(E247*H247,2)</f>
        <v>0</v>
      </c>
      <c r="J247" s="170"/>
      <c r="K247" s="171">
        <f>ROUND(E247*J247,2)</f>
        <v>0</v>
      </c>
      <c r="L247" s="171">
        <v>21</v>
      </c>
      <c r="M247" s="171">
        <f>G247*(1+L247/100)</f>
        <v>0</v>
      </c>
      <c r="N247" s="169">
        <v>0</v>
      </c>
      <c r="O247" s="169">
        <f>ROUND(E247*N247,2)</f>
        <v>0</v>
      </c>
      <c r="P247" s="169">
        <v>0</v>
      </c>
      <c r="Q247" s="169">
        <f>ROUND(E247*P247,2)</f>
        <v>0</v>
      </c>
      <c r="R247" s="171"/>
      <c r="S247" s="171" t="s">
        <v>132</v>
      </c>
      <c r="T247" s="172" t="s">
        <v>133</v>
      </c>
      <c r="U247" s="157">
        <v>0.17</v>
      </c>
      <c r="V247" s="157">
        <f>ROUND(E247*U247,2)</f>
        <v>0.85</v>
      </c>
      <c r="W247" s="157"/>
      <c r="X247" s="157" t="s">
        <v>166</v>
      </c>
      <c r="Y247" s="147"/>
      <c r="Z247" s="147"/>
      <c r="AA247" s="147"/>
      <c r="AB247" s="147"/>
      <c r="AC247" s="147"/>
      <c r="AD247" s="147"/>
      <c r="AE247" s="147"/>
      <c r="AF247" s="147"/>
      <c r="AG247" s="147" t="s">
        <v>167</v>
      </c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outlineLevel="1" x14ac:dyDescent="0.2">
      <c r="A248" s="154"/>
      <c r="B248" s="155"/>
      <c r="C248" s="244"/>
      <c r="D248" s="245"/>
      <c r="E248" s="245"/>
      <c r="F248" s="245"/>
      <c r="G248" s="245"/>
      <c r="H248" s="157"/>
      <c r="I248" s="157"/>
      <c r="J248" s="157"/>
      <c r="K248" s="157"/>
      <c r="L248" s="157"/>
      <c r="M248" s="157"/>
      <c r="N248" s="156"/>
      <c r="O248" s="156"/>
      <c r="P248" s="156"/>
      <c r="Q248" s="156"/>
      <c r="R248" s="157"/>
      <c r="S248" s="157"/>
      <c r="T248" s="157"/>
      <c r="U248" s="157"/>
      <c r="V248" s="157"/>
      <c r="W248" s="157"/>
      <c r="X248" s="157"/>
      <c r="Y248" s="147"/>
      <c r="Z248" s="147"/>
      <c r="AA248" s="147"/>
      <c r="AB248" s="147"/>
      <c r="AC248" s="147"/>
      <c r="AD248" s="147"/>
      <c r="AE248" s="147"/>
      <c r="AF248" s="147"/>
      <c r="AG248" s="147" t="s">
        <v>135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">
      <c r="A249" s="166">
        <v>64</v>
      </c>
      <c r="B249" s="167" t="s">
        <v>378</v>
      </c>
      <c r="C249" s="174" t="s">
        <v>379</v>
      </c>
      <c r="D249" s="168" t="s">
        <v>156</v>
      </c>
      <c r="E249" s="169">
        <v>5</v>
      </c>
      <c r="F249" s="170"/>
      <c r="G249" s="171">
        <f>ROUND(E249*F249,2)</f>
        <v>0</v>
      </c>
      <c r="H249" s="170"/>
      <c r="I249" s="171">
        <f>ROUND(E249*H249,2)</f>
        <v>0</v>
      </c>
      <c r="J249" s="170"/>
      <c r="K249" s="171">
        <f>ROUND(E249*J249,2)</f>
        <v>0</v>
      </c>
      <c r="L249" s="171">
        <v>21</v>
      </c>
      <c r="M249" s="171">
        <f>G249*(1+L249/100)</f>
        <v>0</v>
      </c>
      <c r="N249" s="169">
        <v>0</v>
      </c>
      <c r="O249" s="169">
        <f>ROUND(E249*N249,2)</f>
        <v>0</v>
      </c>
      <c r="P249" s="169">
        <v>0</v>
      </c>
      <c r="Q249" s="169">
        <f>ROUND(E249*P249,2)</f>
        <v>0</v>
      </c>
      <c r="R249" s="171" t="s">
        <v>243</v>
      </c>
      <c r="S249" s="171" t="s">
        <v>158</v>
      </c>
      <c r="T249" s="172" t="s">
        <v>158</v>
      </c>
      <c r="U249" s="157">
        <v>0.16500000000000001</v>
      </c>
      <c r="V249" s="157">
        <f>ROUND(E249*U249,2)</f>
        <v>0.83</v>
      </c>
      <c r="W249" s="157"/>
      <c r="X249" s="157" t="s">
        <v>166</v>
      </c>
      <c r="Y249" s="147"/>
      <c r="Z249" s="147"/>
      <c r="AA249" s="147"/>
      <c r="AB249" s="147"/>
      <c r="AC249" s="147"/>
      <c r="AD249" s="147"/>
      <c r="AE249" s="147"/>
      <c r="AF249" s="147"/>
      <c r="AG249" s="147" t="s">
        <v>167</v>
      </c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1" x14ac:dyDescent="0.2">
      <c r="A250" s="154"/>
      <c r="B250" s="155"/>
      <c r="C250" s="257" t="s">
        <v>380</v>
      </c>
      <c r="D250" s="258"/>
      <c r="E250" s="258"/>
      <c r="F250" s="258"/>
      <c r="G250" s="258"/>
      <c r="H250" s="157"/>
      <c r="I250" s="157"/>
      <c r="J250" s="157"/>
      <c r="K250" s="157"/>
      <c r="L250" s="157"/>
      <c r="M250" s="157"/>
      <c r="N250" s="156"/>
      <c r="O250" s="156"/>
      <c r="P250" s="156"/>
      <c r="Q250" s="156"/>
      <c r="R250" s="157"/>
      <c r="S250" s="157"/>
      <c r="T250" s="157"/>
      <c r="U250" s="157"/>
      <c r="V250" s="157"/>
      <c r="W250" s="157"/>
      <c r="X250" s="157"/>
      <c r="Y250" s="147"/>
      <c r="Z250" s="147"/>
      <c r="AA250" s="147"/>
      <c r="AB250" s="147"/>
      <c r="AC250" s="147"/>
      <c r="AD250" s="147"/>
      <c r="AE250" s="147"/>
      <c r="AF250" s="147"/>
      <c r="AG250" s="147" t="s">
        <v>169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 x14ac:dyDescent="0.2">
      <c r="A251" s="154"/>
      <c r="B251" s="155"/>
      <c r="C251" s="183" t="s">
        <v>381</v>
      </c>
      <c r="D251" s="178"/>
      <c r="E251" s="179">
        <v>5</v>
      </c>
      <c r="F251" s="157"/>
      <c r="G251" s="157"/>
      <c r="H251" s="157"/>
      <c r="I251" s="157"/>
      <c r="J251" s="157"/>
      <c r="K251" s="157"/>
      <c r="L251" s="157"/>
      <c r="M251" s="157"/>
      <c r="N251" s="156"/>
      <c r="O251" s="156"/>
      <c r="P251" s="156"/>
      <c r="Q251" s="156"/>
      <c r="R251" s="157"/>
      <c r="S251" s="157"/>
      <c r="T251" s="157"/>
      <c r="U251" s="157"/>
      <c r="V251" s="157"/>
      <c r="W251" s="157"/>
      <c r="X251" s="157"/>
      <c r="Y251" s="147"/>
      <c r="Z251" s="147"/>
      <c r="AA251" s="147"/>
      <c r="AB251" s="147"/>
      <c r="AC251" s="147"/>
      <c r="AD251" s="147"/>
      <c r="AE251" s="147"/>
      <c r="AF251" s="147"/>
      <c r="AG251" s="147" t="s">
        <v>162</v>
      </c>
      <c r="AH251" s="147">
        <v>0</v>
      </c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">
      <c r="A252" s="154"/>
      <c r="B252" s="155"/>
      <c r="C252" s="253"/>
      <c r="D252" s="254"/>
      <c r="E252" s="254"/>
      <c r="F252" s="254"/>
      <c r="G252" s="254"/>
      <c r="H252" s="157"/>
      <c r="I252" s="157"/>
      <c r="J252" s="157"/>
      <c r="K252" s="157"/>
      <c r="L252" s="157"/>
      <c r="M252" s="157"/>
      <c r="N252" s="156"/>
      <c r="O252" s="156"/>
      <c r="P252" s="156"/>
      <c r="Q252" s="156"/>
      <c r="R252" s="157"/>
      <c r="S252" s="157"/>
      <c r="T252" s="157"/>
      <c r="U252" s="157"/>
      <c r="V252" s="157"/>
      <c r="W252" s="157"/>
      <c r="X252" s="157"/>
      <c r="Y252" s="147"/>
      <c r="Z252" s="147"/>
      <c r="AA252" s="147"/>
      <c r="AB252" s="147"/>
      <c r="AC252" s="147"/>
      <c r="AD252" s="147"/>
      <c r="AE252" s="147"/>
      <c r="AF252" s="147"/>
      <c r="AG252" s="147" t="s">
        <v>135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ht="22.5" outlineLevel="1" x14ac:dyDescent="0.2">
      <c r="A253" s="166">
        <v>65</v>
      </c>
      <c r="B253" s="167" t="s">
        <v>382</v>
      </c>
      <c r="C253" s="174" t="s">
        <v>383</v>
      </c>
      <c r="D253" s="168" t="s">
        <v>156</v>
      </c>
      <c r="E253" s="169">
        <v>2</v>
      </c>
      <c r="F253" s="170"/>
      <c r="G253" s="171">
        <f>ROUND(E253*F253,2)</f>
        <v>0</v>
      </c>
      <c r="H253" s="170"/>
      <c r="I253" s="171">
        <f>ROUND(E253*H253,2)</f>
        <v>0</v>
      </c>
      <c r="J253" s="170"/>
      <c r="K253" s="171">
        <f>ROUND(E253*J253,2)</f>
        <v>0</v>
      </c>
      <c r="L253" s="171">
        <v>21</v>
      </c>
      <c r="M253" s="171">
        <f>G253*(1+L253/100)</f>
        <v>0</v>
      </c>
      <c r="N253" s="169">
        <v>3.3999999999999998E-3</v>
      </c>
      <c r="O253" s="169">
        <f>ROUND(E253*N253,2)</f>
        <v>0.01</v>
      </c>
      <c r="P253" s="169">
        <v>0</v>
      </c>
      <c r="Q253" s="169">
        <f>ROUND(E253*P253,2)</f>
        <v>0</v>
      </c>
      <c r="R253" s="171"/>
      <c r="S253" s="171" t="s">
        <v>132</v>
      </c>
      <c r="T253" s="172" t="s">
        <v>133</v>
      </c>
      <c r="U253" s="157">
        <v>0</v>
      </c>
      <c r="V253" s="157">
        <f>ROUND(E253*U253,2)</f>
        <v>0</v>
      </c>
      <c r="W253" s="157"/>
      <c r="X253" s="157" t="s">
        <v>159</v>
      </c>
      <c r="Y253" s="147"/>
      <c r="Z253" s="147"/>
      <c r="AA253" s="147"/>
      <c r="AB253" s="147"/>
      <c r="AC253" s="147"/>
      <c r="AD253" s="147"/>
      <c r="AE253" s="147"/>
      <c r="AF253" s="147"/>
      <c r="AG253" s="147" t="s">
        <v>160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">
      <c r="A254" s="154"/>
      <c r="B254" s="155"/>
      <c r="C254" s="183" t="s">
        <v>384</v>
      </c>
      <c r="D254" s="178"/>
      <c r="E254" s="179">
        <v>2</v>
      </c>
      <c r="F254" s="157"/>
      <c r="G254" s="157"/>
      <c r="H254" s="157"/>
      <c r="I254" s="157"/>
      <c r="J254" s="157"/>
      <c r="K254" s="157"/>
      <c r="L254" s="157"/>
      <c r="M254" s="157"/>
      <c r="N254" s="156"/>
      <c r="O254" s="156"/>
      <c r="P254" s="156"/>
      <c r="Q254" s="156"/>
      <c r="R254" s="157"/>
      <c r="S254" s="157"/>
      <c r="T254" s="157"/>
      <c r="U254" s="157"/>
      <c r="V254" s="157"/>
      <c r="W254" s="157"/>
      <c r="X254" s="157"/>
      <c r="Y254" s="147"/>
      <c r="Z254" s="147"/>
      <c r="AA254" s="147"/>
      <c r="AB254" s="147"/>
      <c r="AC254" s="147"/>
      <c r="AD254" s="147"/>
      <c r="AE254" s="147"/>
      <c r="AF254" s="147"/>
      <c r="AG254" s="147" t="s">
        <v>162</v>
      </c>
      <c r="AH254" s="147">
        <v>0</v>
      </c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outlineLevel="1" x14ac:dyDescent="0.2">
      <c r="A255" s="154"/>
      <c r="B255" s="155"/>
      <c r="C255" s="253"/>
      <c r="D255" s="254"/>
      <c r="E255" s="254"/>
      <c r="F255" s="254"/>
      <c r="G255" s="254"/>
      <c r="H255" s="157"/>
      <c r="I255" s="157"/>
      <c r="J255" s="157"/>
      <c r="K255" s="157"/>
      <c r="L255" s="157"/>
      <c r="M255" s="157"/>
      <c r="N255" s="156"/>
      <c r="O255" s="156"/>
      <c r="P255" s="156"/>
      <c r="Q255" s="156"/>
      <c r="R255" s="157"/>
      <c r="S255" s="157"/>
      <c r="T255" s="157"/>
      <c r="U255" s="157"/>
      <c r="V255" s="157"/>
      <c r="W255" s="157"/>
      <c r="X255" s="157"/>
      <c r="Y255" s="147"/>
      <c r="Z255" s="147"/>
      <c r="AA255" s="147"/>
      <c r="AB255" s="147"/>
      <c r="AC255" s="147"/>
      <c r="AD255" s="147"/>
      <c r="AE255" s="147"/>
      <c r="AF255" s="147"/>
      <c r="AG255" s="147" t="s">
        <v>135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outlineLevel="1" x14ac:dyDescent="0.2">
      <c r="A256" s="166">
        <v>66</v>
      </c>
      <c r="B256" s="167" t="s">
        <v>385</v>
      </c>
      <c r="C256" s="174" t="s">
        <v>386</v>
      </c>
      <c r="D256" s="168" t="s">
        <v>156</v>
      </c>
      <c r="E256" s="169">
        <v>2</v>
      </c>
      <c r="F256" s="170"/>
      <c r="G256" s="171">
        <f>ROUND(E256*F256,2)</f>
        <v>0</v>
      </c>
      <c r="H256" s="170"/>
      <c r="I256" s="171">
        <f>ROUND(E256*H256,2)</f>
        <v>0</v>
      </c>
      <c r="J256" s="170"/>
      <c r="K256" s="171">
        <f>ROUND(E256*J256,2)</f>
        <v>0</v>
      </c>
      <c r="L256" s="171">
        <v>21</v>
      </c>
      <c r="M256" s="171">
        <f>G256*(1+L256/100)</f>
        <v>0</v>
      </c>
      <c r="N256" s="169">
        <v>0</v>
      </c>
      <c r="O256" s="169">
        <f>ROUND(E256*N256,2)</f>
        <v>0</v>
      </c>
      <c r="P256" s="169">
        <v>0</v>
      </c>
      <c r="Q256" s="169">
        <f>ROUND(E256*P256,2)</f>
        <v>0</v>
      </c>
      <c r="R256" s="171" t="s">
        <v>243</v>
      </c>
      <c r="S256" s="171" t="s">
        <v>158</v>
      </c>
      <c r="T256" s="172" t="s">
        <v>158</v>
      </c>
      <c r="U256" s="157">
        <v>0.35099999999999998</v>
      </c>
      <c r="V256" s="157">
        <f>ROUND(E256*U256,2)</f>
        <v>0.7</v>
      </c>
      <c r="W256" s="157"/>
      <c r="X256" s="157" t="s">
        <v>166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167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">
      <c r="A257" s="154"/>
      <c r="B257" s="155"/>
      <c r="C257" s="183" t="s">
        <v>387</v>
      </c>
      <c r="D257" s="178"/>
      <c r="E257" s="179">
        <v>2</v>
      </c>
      <c r="F257" s="157"/>
      <c r="G257" s="157"/>
      <c r="H257" s="157"/>
      <c r="I257" s="157"/>
      <c r="J257" s="157"/>
      <c r="K257" s="157"/>
      <c r="L257" s="157"/>
      <c r="M257" s="157"/>
      <c r="N257" s="156"/>
      <c r="O257" s="156"/>
      <c r="P257" s="156"/>
      <c r="Q257" s="156"/>
      <c r="R257" s="157"/>
      <c r="S257" s="157"/>
      <c r="T257" s="157"/>
      <c r="U257" s="157"/>
      <c r="V257" s="157"/>
      <c r="W257" s="157"/>
      <c r="X257" s="157"/>
      <c r="Y257" s="147"/>
      <c r="Z257" s="147"/>
      <c r="AA257" s="147"/>
      <c r="AB257" s="147"/>
      <c r="AC257" s="147"/>
      <c r="AD257" s="147"/>
      <c r="AE257" s="147"/>
      <c r="AF257" s="147"/>
      <c r="AG257" s="147" t="s">
        <v>162</v>
      </c>
      <c r="AH257" s="147">
        <v>5</v>
      </c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outlineLevel="1" x14ac:dyDescent="0.2">
      <c r="A258" s="154"/>
      <c r="B258" s="155"/>
      <c r="C258" s="253"/>
      <c r="D258" s="254"/>
      <c r="E258" s="254"/>
      <c r="F258" s="254"/>
      <c r="G258" s="254"/>
      <c r="H258" s="157"/>
      <c r="I258" s="157"/>
      <c r="J258" s="157"/>
      <c r="K258" s="157"/>
      <c r="L258" s="157"/>
      <c r="M258" s="157"/>
      <c r="N258" s="156"/>
      <c r="O258" s="156"/>
      <c r="P258" s="156"/>
      <c r="Q258" s="156"/>
      <c r="R258" s="157"/>
      <c r="S258" s="157"/>
      <c r="T258" s="157"/>
      <c r="U258" s="157"/>
      <c r="V258" s="157"/>
      <c r="W258" s="157"/>
      <c r="X258" s="157"/>
      <c r="Y258" s="147"/>
      <c r="Z258" s="147"/>
      <c r="AA258" s="147"/>
      <c r="AB258" s="147"/>
      <c r="AC258" s="147"/>
      <c r="AD258" s="147"/>
      <c r="AE258" s="147"/>
      <c r="AF258" s="147"/>
      <c r="AG258" s="147" t="s">
        <v>135</v>
      </c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outlineLevel="1" x14ac:dyDescent="0.2">
      <c r="A259" s="166">
        <v>67</v>
      </c>
      <c r="B259" s="167" t="s">
        <v>388</v>
      </c>
      <c r="C259" s="174" t="s">
        <v>389</v>
      </c>
      <c r="D259" s="168" t="s">
        <v>156</v>
      </c>
      <c r="E259" s="169">
        <v>2</v>
      </c>
      <c r="F259" s="170"/>
      <c r="G259" s="171">
        <f>ROUND(E259*F259,2)</f>
        <v>0</v>
      </c>
      <c r="H259" s="170"/>
      <c r="I259" s="171">
        <f>ROUND(E259*H259,2)</f>
        <v>0</v>
      </c>
      <c r="J259" s="170"/>
      <c r="K259" s="171">
        <f>ROUND(E259*J259,2)</f>
        <v>0</v>
      </c>
      <c r="L259" s="171">
        <v>21</v>
      </c>
      <c r="M259" s="171">
        <f>G259*(1+L259/100)</f>
        <v>0</v>
      </c>
      <c r="N259" s="169">
        <v>4.0999999999999999E-4</v>
      </c>
      <c r="O259" s="169">
        <f>ROUND(E259*N259,2)</f>
        <v>0</v>
      </c>
      <c r="P259" s="169">
        <v>0</v>
      </c>
      <c r="Q259" s="169">
        <f>ROUND(E259*P259,2)</f>
        <v>0</v>
      </c>
      <c r="R259" s="171"/>
      <c r="S259" s="171" t="s">
        <v>132</v>
      </c>
      <c r="T259" s="172" t="s">
        <v>390</v>
      </c>
      <c r="U259" s="157">
        <v>0.50800000000000001</v>
      </c>
      <c r="V259" s="157">
        <f>ROUND(E259*U259,2)</f>
        <v>1.02</v>
      </c>
      <c r="W259" s="157"/>
      <c r="X259" s="157" t="s">
        <v>166</v>
      </c>
      <c r="Y259" s="147"/>
      <c r="Z259" s="147"/>
      <c r="AA259" s="147"/>
      <c r="AB259" s="147"/>
      <c r="AC259" s="147"/>
      <c r="AD259" s="147"/>
      <c r="AE259" s="147"/>
      <c r="AF259" s="147"/>
      <c r="AG259" s="147" t="s">
        <v>167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">
      <c r="A260" s="154"/>
      <c r="B260" s="155"/>
      <c r="C260" s="244"/>
      <c r="D260" s="245"/>
      <c r="E260" s="245"/>
      <c r="F260" s="245"/>
      <c r="G260" s="245"/>
      <c r="H260" s="157"/>
      <c r="I260" s="157"/>
      <c r="J260" s="157"/>
      <c r="K260" s="157"/>
      <c r="L260" s="157"/>
      <c r="M260" s="157"/>
      <c r="N260" s="156"/>
      <c r="O260" s="156"/>
      <c r="P260" s="156"/>
      <c r="Q260" s="156"/>
      <c r="R260" s="157"/>
      <c r="S260" s="157"/>
      <c r="T260" s="157"/>
      <c r="U260" s="157"/>
      <c r="V260" s="157"/>
      <c r="W260" s="157"/>
      <c r="X260" s="157"/>
      <c r="Y260" s="147"/>
      <c r="Z260" s="147"/>
      <c r="AA260" s="147"/>
      <c r="AB260" s="147"/>
      <c r="AC260" s="147"/>
      <c r="AD260" s="147"/>
      <c r="AE260" s="147"/>
      <c r="AF260" s="147"/>
      <c r="AG260" s="147" t="s">
        <v>135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ht="22.5" outlineLevel="1" x14ac:dyDescent="0.2">
      <c r="A261" s="166">
        <v>68</v>
      </c>
      <c r="B261" s="167" t="s">
        <v>391</v>
      </c>
      <c r="C261" s="174" t="s">
        <v>392</v>
      </c>
      <c r="D261" s="168" t="s">
        <v>156</v>
      </c>
      <c r="E261" s="169">
        <v>2</v>
      </c>
      <c r="F261" s="170"/>
      <c r="G261" s="171">
        <f>ROUND(E261*F261,2)</f>
        <v>0</v>
      </c>
      <c r="H261" s="170"/>
      <c r="I261" s="171">
        <f>ROUND(E261*H261,2)</f>
        <v>0</v>
      </c>
      <c r="J261" s="170"/>
      <c r="K261" s="171">
        <f>ROUND(E261*J261,2)</f>
        <v>0</v>
      </c>
      <c r="L261" s="171">
        <v>21</v>
      </c>
      <c r="M261" s="171">
        <f>G261*(1+L261/100)</f>
        <v>0</v>
      </c>
      <c r="N261" s="169">
        <v>1.9000000000000001E-4</v>
      </c>
      <c r="O261" s="169">
        <f>ROUND(E261*N261,2)</f>
        <v>0</v>
      </c>
      <c r="P261" s="169">
        <v>0</v>
      </c>
      <c r="Q261" s="169">
        <f>ROUND(E261*P261,2)</f>
        <v>0</v>
      </c>
      <c r="R261" s="171" t="s">
        <v>243</v>
      </c>
      <c r="S261" s="171" t="s">
        <v>158</v>
      </c>
      <c r="T261" s="172" t="s">
        <v>158</v>
      </c>
      <c r="U261" s="157">
        <v>8.3000000000000004E-2</v>
      </c>
      <c r="V261" s="157">
        <f>ROUND(E261*U261,2)</f>
        <v>0.17</v>
      </c>
      <c r="W261" s="157"/>
      <c r="X261" s="157" t="s">
        <v>166</v>
      </c>
      <c r="Y261" s="147"/>
      <c r="Z261" s="147"/>
      <c r="AA261" s="147"/>
      <c r="AB261" s="147"/>
      <c r="AC261" s="147"/>
      <c r="AD261" s="147"/>
      <c r="AE261" s="147"/>
      <c r="AF261" s="147"/>
      <c r="AG261" s="147" t="s">
        <v>167</v>
      </c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60" outlineLevel="1" x14ac:dyDescent="0.2">
      <c r="A262" s="154"/>
      <c r="B262" s="155"/>
      <c r="C262" s="244"/>
      <c r="D262" s="245"/>
      <c r="E262" s="245"/>
      <c r="F262" s="245"/>
      <c r="G262" s="245"/>
      <c r="H262" s="157"/>
      <c r="I262" s="157"/>
      <c r="J262" s="157"/>
      <c r="K262" s="157"/>
      <c r="L262" s="157"/>
      <c r="M262" s="157"/>
      <c r="N262" s="156"/>
      <c r="O262" s="156"/>
      <c r="P262" s="156"/>
      <c r="Q262" s="156"/>
      <c r="R262" s="157"/>
      <c r="S262" s="157"/>
      <c r="T262" s="157"/>
      <c r="U262" s="157"/>
      <c r="V262" s="157"/>
      <c r="W262" s="157"/>
      <c r="X262" s="157"/>
      <c r="Y262" s="147"/>
      <c r="Z262" s="147"/>
      <c r="AA262" s="147"/>
      <c r="AB262" s="147"/>
      <c r="AC262" s="147"/>
      <c r="AD262" s="147"/>
      <c r="AE262" s="147"/>
      <c r="AF262" s="147"/>
      <c r="AG262" s="147" t="s">
        <v>135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outlineLevel="1" x14ac:dyDescent="0.2">
      <c r="A263" s="166">
        <v>69</v>
      </c>
      <c r="B263" s="167" t="s">
        <v>393</v>
      </c>
      <c r="C263" s="174" t="s">
        <v>394</v>
      </c>
      <c r="D263" s="168" t="s">
        <v>156</v>
      </c>
      <c r="E263" s="169">
        <v>4</v>
      </c>
      <c r="F263" s="170"/>
      <c r="G263" s="171">
        <f>ROUND(E263*F263,2)</f>
        <v>0</v>
      </c>
      <c r="H263" s="170"/>
      <c r="I263" s="171">
        <f>ROUND(E263*H263,2)</f>
        <v>0</v>
      </c>
      <c r="J263" s="170"/>
      <c r="K263" s="171">
        <f>ROUND(E263*J263,2)</f>
        <v>0</v>
      </c>
      <c r="L263" s="171">
        <v>21</v>
      </c>
      <c r="M263" s="171">
        <f>G263*(1+L263/100)</f>
        <v>0</v>
      </c>
      <c r="N263" s="169">
        <v>0</v>
      </c>
      <c r="O263" s="169">
        <f>ROUND(E263*N263,2)</f>
        <v>0</v>
      </c>
      <c r="P263" s="169">
        <v>0</v>
      </c>
      <c r="Q263" s="169">
        <f>ROUND(E263*P263,2)</f>
        <v>0</v>
      </c>
      <c r="R263" s="171" t="s">
        <v>243</v>
      </c>
      <c r="S263" s="171" t="s">
        <v>158</v>
      </c>
      <c r="T263" s="172" t="s">
        <v>158</v>
      </c>
      <c r="U263" s="157">
        <v>0.42499999999999999</v>
      </c>
      <c r="V263" s="157">
        <f>ROUND(E263*U263,2)</f>
        <v>1.7</v>
      </c>
      <c r="W263" s="157"/>
      <c r="X263" s="157" t="s">
        <v>166</v>
      </c>
      <c r="Y263" s="147"/>
      <c r="Z263" s="147"/>
      <c r="AA263" s="147"/>
      <c r="AB263" s="147"/>
      <c r="AC263" s="147"/>
      <c r="AD263" s="147"/>
      <c r="AE263" s="147"/>
      <c r="AF263" s="147"/>
      <c r="AG263" s="147" t="s">
        <v>167</v>
      </c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outlineLevel="1" x14ac:dyDescent="0.2">
      <c r="A264" s="154"/>
      <c r="B264" s="155"/>
      <c r="C264" s="183" t="s">
        <v>395</v>
      </c>
      <c r="D264" s="178"/>
      <c r="E264" s="179">
        <v>4</v>
      </c>
      <c r="F264" s="157"/>
      <c r="G264" s="157"/>
      <c r="H264" s="157"/>
      <c r="I264" s="157"/>
      <c r="J264" s="157"/>
      <c r="K264" s="157"/>
      <c r="L264" s="157"/>
      <c r="M264" s="157"/>
      <c r="N264" s="156"/>
      <c r="O264" s="156"/>
      <c r="P264" s="156"/>
      <c r="Q264" s="156"/>
      <c r="R264" s="157"/>
      <c r="S264" s="157"/>
      <c r="T264" s="157"/>
      <c r="U264" s="157"/>
      <c r="V264" s="157"/>
      <c r="W264" s="157"/>
      <c r="X264" s="157"/>
      <c r="Y264" s="147"/>
      <c r="Z264" s="147"/>
      <c r="AA264" s="147"/>
      <c r="AB264" s="147"/>
      <c r="AC264" s="147"/>
      <c r="AD264" s="147"/>
      <c r="AE264" s="147"/>
      <c r="AF264" s="147"/>
      <c r="AG264" s="147" t="s">
        <v>162</v>
      </c>
      <c r="AH264" s="147">
        <v>5</v>
      </c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outlineLevel="1" x14ac:dyDescent="0.2">
      <c r="A265" s="154"/>
      <c r="B265" s="155"/>
      <c r="C265" s="253"/>
      <c r="D265" s="254"/>
      <c r="E265" s="254"/>
      <c r="F265" s="254"/>
      <c r="G265" s="254"/>
      <c r="H265" s="157"/>
      <c r="I265" s="157"/>
      <c r="J265" s="157"/>
      <c r="K265" s="157"/>
      <c r="L265" s="157"/>
      <c r="M265" s="157"/>
      <c r="N265" s="156"/>
      <c r="O265" s="156"/>
      <c r="P265" s="156"/>
      <c r="Q265" s="156"/>
      <c r="R265" s="157"/>
      <c r="S265" s="157"/>
      <c r="T265" s="157"/>
      <c r="U265" s="157"/>
      <c r="V265" s="157"/>
      <c r="W265" s="157"/>
      <c r="X265" s="157"/>
      <c r="Y265" s="147"/>
      <c r="Z265" s="147"/>
      <c r="AA265" s="147"/>
      <c r="AB265" s="147"/>
      <c r="AC265" s="147"/>
      <c r="AD265" s="147"/>
      <c r="AE265" s="147"/>
      <c r="AF265" s="147"/>
      <c r="AG265" s="147" t="s">
        <v>135</v>
      </c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outlineLevel="1" x14ac:dyDescent="0.2">
      <c r="A266" s="166">
        <v>70</v>
      </c>
      <c r="B266" s="167" t="s">
        <v>396</v>
      </c>
      <c r="C266" s="174" t="s">
        <v>397</v>
      </c>
      <c r="D266" s="168" t="s">
        <v>350</v>
      </c>
      <c r="E266" s="169">
        <v>1</v>
      </c>
      <c r="F266" s="170"/>
      <c r="G266" s="171">
        <f>ROUND(E266*F266,2)</f>
        <v>0</v>
      </c>
      <c r="H266" s="170"/>
      <c r="I266" s="171">
        <f>ROUND(E266*H266,2)</f>
        <v>0</v>
      </c>
      <c r="J266" s="170"/>
      <c r="K266" s="171">
        <f>ROUND(E266*J266,2)</f>
        <v>0</v>
      </c>
      <c r="L266" s="171">
        <v>21</v>
      </c>
      <c r="M266" s="171">
        <f>G266*(1+L266/100)</f>
        <v>0</v>
      </c>
      <c r="N266" s="169">
        <v>2.5000000000000001E-2</v>
      </c>
      <c r="O266" s="169">
        <f>ROUND(E266*N266,2)</f>
        <v>0.03</v>
      </c>
      <c r="P266" s="169">
        <v>0</v>
      </c>
      <c r="Q266" s="169">
        <f>ROUND(E266*P266,2)</f>
        <v>0</v>
      </c>
      <c r="R266" s="171"/>
      <c r="S266" s="171" t="s">
        <v>132</v>
      </c>
      <c r="T266" s="172" t="s">
        <v>133</v>
      </c>
      <c r="U266" s="157">
        <v>3.43</v>
      </c>
      <c r="V266" s="157">
        <f>ROUND(E266*U266,2)</f>
        <v>3.43</v>
      </c>
      <c r="W266" s="157"/>
      <c r="X266" s="157" t="s">
        <v>159</v>
      </c>
      <c r="Y266" s="147"/>
      <c r="Z266" s="147"/>
      <c r="AA266" s="147"/>
      <c r="AB266" s="147"/>
      <c r="AC266" s="147"/>
      <c r="AD266" s="147"/>
      <c r="AE266" s="147"/>
      <c r="AF266" s="147"/>
      <c r="AG266" s="147" t="s">
        <v>160</v>
      </c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outlineLevel="1" x14ac:dyDescent="0.2">
      <c r="A267" s="154"/>
      <c r="B267" s="155"/>
      <c r="C267" s="255" t="s">
        <v>398</v>
      </c>
      <c r="D267" s="256"/>
      <c r="E267" s="256"/>
      <c r="F267" s="256"/>
      <c r="G267" s="256"/>
      <c r="H267" s="157"/>
      <c r="I267" s="157"/>
      <c r="J267" s="157"/>
      <c r="K267" s="157"/>
      <c r="L267" s="157"/>
      <c r="M267" s="157"/>
      <c r="N267" s="156"/>
      <c r="O267" s="156"/>
      <c r="P267" s="156"/>
      <c r="Q267" s="156"/>
      <c r="R267" s="157"/>
      <c r="S267" s="157"/>
      <c r="T267" s="157"/>
      <c r="U267" s="157"/>
      <c r="V267" s="157"/>
      <c r="W267" s="157"/>
      <c r="X267" s="157"/>
      <c r="Y267" s="147"/>
      <c r="Z267" s="147"/>
      <c r="AA267" s="147"/>
      <c r="AB267" s="147"/>
      <c r="AC267" s="147"/>
      <c r="AD267" s="147"/>
      <c r="AE267" s="147"/>
      <c r="AF267" s="147"/>
      <c r="AG267" s="147" t="s">
        <v>399</v>
      </c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outlineLevel="1" x14ac:dyDescent="0.2">
      <c r="A268" s="154"/>
      <c r="B268" s="155"/>
      <c r="C268" s="259" t="s">
        <v>400</v>
      </c>
      <c r="D268" s="260"/>
      <c r="E268" s="260"/>
      <c r="F268" s="260"/>
      <c r="G268" s="260"/>
      <c r="H268" s="157"/>
      <c r="I268" s="157"/>
      <c r="J268" s="157"/>
      <c r="K268" s="157"/>
      <c r="L268" s="157"/>
      <c r="M268" s="157"/>
      <c r="N268" s="156"/>
      <c r="O268" s="156"/>
      <c r="P268" s="156"/>
      <c r="Q268" s="156"/>
      <c r="R268" s="157"/>
      <c r="S268" s="157"/>
      <c r="T268" s="157"/>
      <c r="U268" s="157"/>
      <c r="V268" s="157"/>
      <c r="W268" s="157"/>
      <c r="X268" s="157"/>
      <c r="Y268" s="147"/>
      <c r="Z268" s="147"/>
      <c r="AA268" s="147"/>
      <c r="AB268" s="147"/>
      <c r="AC268" s="147"/>
      <c r="AD268" s="147"/>
      <c r="AE268" s="147"/>
      <c r="AF268" s="147"/>
      <c r="AG268" s="147" t="s">
        <v>399</v>
      </c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outlineLevel="1" x14ac:dyDescent="0.2">
      <c r="A269" s="154"/>
      <c r="B269" s="155"/>
      <c r="C269" s="259" t="s">
        <v>401</v>
      </c>
      <c r="D269" s="260"/>
      <c r="E269" s="260"/>
      <c r="F269" s="260"/>
      <c r="G269" s="260"/>
      <c r="H269" s="157"/>
      <c r="I269" s="157"/>
      <c r="J269" s="157"/>
      <c r="K269" s="157"/>
      <c r="L269" s="157"/>
      <c r="M269" s="157"/>
      <c r="N269" s="156"/>
      <c r="O269" s="156"/>
      <c r="P269" s="156"/>
      <c r="Q269" s="156"/>
      <c r="R269" s="157"/>
      <c r="S269" s="157"/>
      <c r="T269" s="157"/>
      <c r="U269" s="157"/>
      <c r="V269" s="157"/>
      <c r="W269" s="157"/>
      <c r="X269" s="157"/>
      <c r="Y269" s="147"/>
      <c r="Z269" s="147"/>
      <c r="AA269" s="147"/>
      <c r="AB269" s="147"/>
      <c r="AC269" s="147"/>
      <c r="AD269" s="147"/>
      <c r="AE269" s="147"/>
      <c r="AF269" s="147"/>
      <c r="AG269" s="147" t="s">
        <v>399</v>
      </c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outlineLevel="1" x14ac:dyDescent="0.2">
      <c r="A270" s="154"/>
      <c r="B270" s="155"/>
      <c r="C270" s="259" t="s">
        <v>402</v>
      </c>
      <c r="D270" s="260"/>
      <c r="E270" s="260"/>
      <c r="F270" s="260"/>
      <c r="G270" s="260"/>
      <c r="H270" s="157"/>
      <c r="I270" s="157"/>
      <c r="J270" s="157"/>
      <c r="K270" s="157"/>
      <c r="L270" s="157"/>
      <c r="M270" s="157"/>
      <c r="N270" s="156"/>
      <c r="O270" s="156"/>
      <c r="P270" s="156"/>
      <c r="Q270" s="156"/>
      <c r="R270" s="157"/>
      <c r="S270" s="157"/>
      <c r="T270" s="157"/>
      <c r="U270" s="157"/>
      <c r="V270" s="157"/>
      <c r="W270" s="157"/>
      <c r="X270" s="157"/>
      <c r="Y270" s="147"/>
      <c r="Z270" s="147"/>
      <c r="AA270" s="147"/>
      <c r="AB270" s="147"/>
      <c r="AC270" s="147"/>
      <c r="AD270" s="147"/>
      <c r="AE270" s="147"/>
      <c r="AF270" s="147"/>
      <c r="AG270" s="147" t="s">
        <v>399</v>
      </c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outlineLevel="1" x14ac:dyDescent="0.2">
      <c r="A271" s="154"/>
      <c r="B271" s="155"/>
      <c r="C271" s="253"/>
      <c r="D271" s="254"/>
      <c r="E271" s="254"/>
      <c r="F271" s="254"/>
      <c r="G271" s="254"/>
      <c r="H271" s="157"/>
      <c r="I271" s="157"/>
      <c r="J271" s="157"/>
      <c r="K271" s="157"/>
      <c r="L271" s="157"/>
      <c r="M271" s="157"/>
      <c r="N271" s="156"/>
      <c r="O271" s="156"/>
      <c r="P271" s="156"/>
      <c r="Q271" s="156"/>
      <c r="R271" s="157"/>
      <c r="S271" s="157"/>
      <c r="T271" s="157"/>
      <c r="U271" s="157"/>
      <c r="V271" s="157"/>
      <c r="W271" s="157"/>
      <c r="X271" s="157"/>
      <c r="Y271" s="147"/>
      <c r="Z271" s="147"/>
      <c r="AA271" s="147"/>
      <c r="AB271" s="147"/>
      <c r="AC271" s="147"/>
      <c r="AD271" s="147"/>
      <c r="AE271" s="147"/>
      <c r="AF271" s="147"/>
      <c r="AG271" s="147" t="s">
        <v>135</v>
      </c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outlineLevel="1" x14ac:dyDescent="0.2">
      <c r="A272" s="166">
        <v>71</v>
      </c>
      <c r="B272" s="167" t="s">
        <v>403</v>
      </c>
      <c r="C272" s="174" t="s">
        <v>404</v>
      </c>
      <c r="D272" s="168" t="s">
        <v>234</v>
      </c>
      <c r="E272" s="169">
        <v>1.75065</v>
      </c>
      <c r="F272" s="170"/>
      <c r="G272" s="171">
        <f>ROUND(E272*F272,2)</f>
        <v>0</v>
      </c>
      <c r="H272" s="170"/>
      <c r="I272" s="171">
        <f>ROUND(E272*H272,2)</f>
        <v>0</v>
      </c>
      <c r="J272" s="170"/>
      <c r="K272" s="171">
        <f>ROUND(E272*J272,2)</f>
        <v>0</v>
      </c>
      <c r="L272" s="171">
        <v>21</v>
      </c>
      <c r="M272" s="171">
        <f>G272*(1+L272/100)</f>
        <v>0</v>
      </c>
      <c r="N272" s="169">
        <v>0</v>
      </c>
      <c r="O272" s="169">
        <f>ROUND(E272*N272,2)</f>
        <v>0</v>
      </c>
      <c r="P272" s="169">
        <v>0</v>
      </c>
      <c r="Q272" s="169">
        <f>ROUND(E272*P272,2)</f>
        <v>0</v>
      </c>
      <c r="R272" s="171" t="s">
        <v>243</v>
      </c>
      <c r="S272" s="171" t="s">
        <v>158</v>
      </c>
      <c r="T272" s="172" t="s">
        <v>158</v>
      </c>
      <c r="U272" s="157">
        <v>1.3740000000000001</v>
      </c>
      <c r="V272" s="157">
        <f>ROUND(E272*U272,2)</f>
        <v>2.41</v>
      </c>
      <c r="W272" s="157"/>
      <c r="X272" s="157" t="s">
        <v>235</v>
      </c>
      <c r="Y272" s="147"/>
      <c r="Z272" s="147"/>
      <c r="AA272" s="147"/>
      <c r="AB272" s="147"/>
      <c r="AC272" s="147"/>
      <c r="AD272" s="147"/>
      <c r="AE272" s="147"/>
      <c r="AF272" s="147"/>
      <c r="AG272" s="147" t="s">
        <v>236</v>
      </c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outlineLevel="1" x14ac:dyDescent="0.2">
      <c r="A273" s="154"/>
      <c r="B273" s="155"/>
      <c r="C273" s="257" t="s">
        <v>405</v>
      </c>
      <c r="D273" s="258"/>
      <c r="E273" s="258"/>
      <c r="F273" s="258"/>
      <c r="G273" s="258"/>
      <c r="H273" s="157"/>
      <c r="I273" s="157"/>
      <c r="J273" s="157"/>
      <c r="K273" s="157"/>
      <c r="L273" s="157"/>
      <c r="M273" s="157"/>
      <c r="N273" s="156"/>
      <c r="O273" s="156"/>
      <c r="P273" s="156"/>
      <c r="Q273" s="156"/>
      <c r="R273" s="157"/>
      <c r="S273" s="157"/>
      <c r="T273" s="157"/>
      <c r="U273" s="157"/>
      <c r="V273" s="157"/>
      <c r="W273" s="157"/>
      <c r="X273" s="157"/>
      <c r="Y273" s="147"/>
      <c r="Z273" s="147"/>
      <c r="AA273" s="147"/>
      <c r="AB273" s="147"/>
      <c r="AC273" s="147"/>
      <c r="AD273" s="147"/>
      <c r="AE273" s="147"/>
      <c r="AF273" s="147"/>
      <c r="AG273" s="147" t="s">
        <v>169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outlineLevel="1" x14ac:dyDescent="0.2">
      <c r="A274" s="154"/>
      <c r="B274" s="155"/>
      <c r="C274" s="253"/>
      <c r="D274" s="254"/>
      <c r="E274" s="254"/>
      <c r="F274" s="254"/>
      <c r="G274" s="254"/>
      <c r="H274" s="157"/>
      <c r="I274" s="157"/>
      <c r="J274" s="157"/>
      <c r="K274" s="157"/>
      <c r="L274" s="157"/>
      <c r="M274" s="157"/>
      <c r="N274" s="156"/>
      <c r="O274" s="156"/>
      <c r="P274" s="156"/>
      <c r="Q274" s="156"/>
      <c r="R274" s="157"/>
      <c r="S274" s="157"/>
      <c r="T274" s="157"/>
      <c r="U274" s="157"/>
      <c r="V274" s="157"/>
      <c r="W274" s="157"/>
      <c r="X274" s="157"/>
      <c r="Y274" s="147"/>
      <c r="Z274" s="147"/>
      <c r="AA274" s="147"/>
      <c r="AB274" s="147"/>
      <c r="AC274" s="147"/>
      <c r="AD274" s="147"/>
      <c r="AE274" s="147"/>
      <c r="AF274" s="147"/>
      <c r="AG274" s="147" t="s">
        <v>135</v>
      </c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x14ac:dyDescent="0.2">
      <c r="A275" s="159" t="s">
        <v>127</v>
      </c>
      <c r="B275" s="160" t="s">
        <v>86</v>
      </c>
      <c r="C275" s="173" t="s">
        <v>87</v>
      </c>
      <c r="D275" s="161"/>
      <c r="E275" s="162"/>
      <c r="F275" s="163"/>
      <c r="G275" s="163">
        <f>SUMIF(AG276:AG371,"&lt;&gt;NOR",G276:G371)</f>
        <v>0</v>
      </c>
      <c r="H275" s="163"/>
      <c r="I275" s="163">
        <f>SUM(I276:I371)</f>
        <v>0</v>
      </c>
      <c r="J275" s="163"/>
      <c r="K275" s="163">
        <f>SUM(K276:K371)</f>
        <v>0</v>
      </c>
      <c r="L275" s="163"/>
      <c r="M275" s="163">
        <f>SUM(M276:M371)</f>
        <v>0</v>
      </c>
      <c r="N275" s="162"/>
      <c r="O275" s="162">
        <f>SUM(O276:O371)</f>
        <v>0.25000000000000006</v>
      </c>
      <c r="P275" s="162"/>
      <c r="Q275" s="162">
        <f>SUM(Q276:Q371)</f>
        <v>0</v>
      </c>
      <c r="R275" s="163"/>
      <c r="S275" s="163"/>
      <c r="T275" s="164"/>
      <c r="U275" s="158"/>
      <c r="V275" s="158">
        <f>SUM(V276:V371)</f>
        <v>77.380000000000024</v>
      </c>
      <c r="W275" s="158"/>
      <c r="X275" s="158"/>
      <c r="AG275" t="s">
        <v>128</v>
      </c>
    </row>
    <row r="276" spans="1:60" outlineLevel="1" x14ac:dyDescent="0.2">
      <c r="A276" s="166">
        <v>72</v>
      </c>
      <c r="B276" s="167" t="s">
        <v>406</v>
      </c>
      <c r="C276" s="174" t="s">
        <v>407</v>
      </c>
      <c r="D276" s="168" t="s">
        <v>196</v>
      </c>
      <c r="E276" s="169">
        <v>50</v>
      </c>
      <c r="F276" s="170"/>
      <c r="G276" s="171">
        <f>ROUND(E276*F276,2)</f>
        <v>0</v>
      </c>
      <c r="H276" s="170"/>
      <c r="I276" s="171">
        <f>ROUND(E276*H276,2)</f>
        <v>0</v>
      </c>
      <c r="J276" s="170"/>
      <c r="K276" s="171">
        <f>ROUND(E276*J276,2)</f>
        <v>0</v>
      </c>
      <c r="L276" s="171">
        <v>21</v>
      </c>
      <c r="M276" s="171">
        <f>G276*(1+L276/100)</f>
        <v>0</v>
      </c>
      <c r="N276" s="169">
        <v>3.2000000000000003E-4</v>
      </c>
      <c r="O276" s="169">
        <f>ROUND(E276*N276,2)</f>
        <v>0.02</v>
      </c>
      <c r="P276" s="169">
        <v>0</v>
      </c>
      <c r="Q276" s="169">
        <f>ROUND(E276*P276,2)</f>
        <v>0</v>
      </c>
      <c r="R276" s="171" t="s">
        <v>157</v>
      </c>
      <c r="S276" s="171" t="s">
        <v>158</v>
      </c>
      <c r="T276" s="172" t="s">
        <v>158</v>
      </c>
      <c r="U276" s="157">
        <v>0</v>
      </c>
      <c r="V276" s="157">
        <f>ROUND(E276*U276,2)</f>
        <v>0</v>
      </c>
      <c r="W276" s="157"/>
      <c r="X276" s="157" t="s">
        <v>159</v>
      </c>
      <c r="Y276" s="147"/>
      <c r="Z276" s="147"/>
      <c r="AA276" s="147"/>
      <c r="AB276" s="147"/>
      <c r="AC276" s="147"/>
      <c r="AD276" s="147"/>
      <c r="AE276" s="147"/>
      <c r="AF276" s="147"/>
      <c r="AG276" s="147" t="s">
        <v>160</v>
      </c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outlineLevel="1" x14ac:dyDescent="0.2">
      <c r="A277" s="154"/>
      <c r="B277" s="155"/>
      <c r="C277" s="244"/>
      <c r="D277" s="245"/>
      <c r="E277" s="245"/>
      <c r="F277" s="245"/>
      <c r="G277" s="245"/>
      <c r="H277" s="157"/>
      <c r="I277" s="157"/>
      <c r="J277" s="157"/>
      <c r="K277" s="157"/>
      <c r="L277" s="157"/>
      <c r="M277" s="157"/>
      <c r="N277" s="156"/>
      <c r="O277" s="156"/>
      <c r="P277" s="156"/>
      <c r="Q277" s="156"/>
      <c r="R277" s="157"/>
      <c r="S277" s="157"/>
      <c r="T277" s="157"/>
      <c r="U277" s="157"/>
      <c r="V277" s="157"/>
      <c r="W277" s="157"/>
      <c r="X277" s="157"/>
      <c r="Y277" s="147"/>
      <c r="Z277" s="147"/>
      <c r="AA277" s="147"/>
      <c r="AB277" s="147"/>
      <c r="AC277" s="147"/>
      <c r="AD277" s="147"/>
      <c r="AE277" s="147"/>
      <c r="AF277" s="147"/>
      <c r="AG277" s="147" t="s">
        <v>135</v>
      </c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outlineLevel="1" x14ac:dyDescent="0.2">
      <c r="A278" s="166">
        <v>73</v>
      </c>
      <c r="B278" s="167" t="s">
        <v>408</v>
      </c>
      <c r="C278" s="174" t="s">
        <v>409</v>
      </c>
      <c r="D278" s="168" t="s">
        <v>410</v>
      </c>
      <c r="E278" s="169">
        <v>100</v>
      </c>
      <c r="F278" s="170"/>
      <c r="G278" s="171">
        <f>ROUND(E278*F278,2)</f>
        <v>0</v>
      </c>
      <c r="H278" s="170"/>
      <c r="I278" s="171">
        <f>ROUND(E278*H278,2)</f>
        <v>0</v>
      </c>
      <c r="J278" s="170"/>
      <c r="K278" s="171">
        <f>ROUND(E278*J278,2)</f>
        <v>0</v>
      </c>
      <c r="L278" s="171">
        <v>21</v>
      </c>
      <c r="M278" s="171">
        <f>G278*(1+L278/100)</f>
        <v>0</v>
      </c>
      <c r="N278" s="169">
        <v>3.2000000000000003E-4</v>
      </c>
      <c r="O278" s="169">
        <f>ROUND(E278*N278,2)</f>
        <v>0.03</v>
      </c>
      <c r="P278" s="169">
        <v>0</v>
      </c>
      <c r="Q278" s="169">
        <f>ROUND(E278*P278,2)</f>
        <v>0</v>
      </c>
      <c r="R278" s="171"/>
      <c r="S278" s="171" t="s">
        <v>132</v>
      </c>
      <c r="T278" s="172" t="s">
        <v>133</v>
      </c>
      <c r="U278" s="157">
        <v>0</v>
      </c>
      <c r="V278" s="157">
        <f>ROUND(E278*U278,2)</f>
        <v>0</v>
      </c>
      <c r="W278" s="157"/>
      <c r="X278" s="157" t="s">
        <v>159</v>
      </c>
      <c r="Y278" s="147"/>
      <c r="Z278" s="147"/>
      <c r="AA278" s="147"/>
      <c r="AB278" s="147"/>
      <c r="AC278" s="147"/>
      <c r="AD278" s="147"/>
      <c r="AE278" s="147"/>
      <c r="AF278" s="147"/>
      <c r="AG278" s="147" t="s">
        <v>160</v>
      </c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</row>
    <row r="279" spans="1:60" outlineLevel="1" x14ac:dyDescent="0.2">
      <c r="A279" s="154"/>
      <c r="B279" s="155"/>
      <c r="C279" s="244"/>
      <c r="D279" s="245"/>
      <c r="E279" s="245"/>
      <c r="F279" s="245"/>
      <c r="G279" s="245"/>
      <c r="H279" s="157"/>
      <c r="I279" s="157"/>
      <c r="J279" s="157"/>
      <c r="K279" s="157"/>
      <c r="L279" s="157"/>
      <c r="M279" s="157"/>
      <c r="N279" s="156"/>
      <c r="O279" s="156"/>
      <c r="P279" s="156"/>
      <c r="Q279" s="156"/>
      <c r="R279" s="157"/>
      <c r="S279" s="157"/>
      <c r="T279" s="157"/>
      <c r="U279" s="157"/>
      <c r="V279" s="157"/>
      <c r="W279" s="157"/>
      <c r="X279" s="157"/>
      <c r="Y279" s="147"/>
      <c r="Z279" s="147"/>
      <c r="AA279" s="147"/>
      <c r="AB279" s="147"/>
      <c r="AC279" s="147"/>
      <c r="AD279" s="147"/>
      <c r="AE279" s="147"/>
      <c r="AF279" s="147"/>
      <c r="AG279" s="147" t="s">
        <v>135</v>
      </c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ht="22.5" outlineLevel="1" x14ac:dyDescent="0.2">
      <c r="A280" s="166">
        <v>74</v>
      </c>
      <c r="B280" s="167" t="s">
        <v>411</v>
      </c>
      <c r="C280" s="174" t="s">
        <v>412</v>
      </c>
      <c r="D280" s="168" t="s">
        <v>156</v>
      </c>
      <c r="E280" s="169">
        <v>163.75</v>
      </c>
      <c r="F280" s="170"/>
      <c r="G280" s="171">
        <f>ROUND(E280*F280,2)</f>
        <v>0</v>
      </c>
      <c r="H280" s="170"/>
      <c r="I280" s="171">
        <f>ROUND(E280*H280,2)</f>
        <v>0</v>
      </c>
      <c r="J280" s="170"/>
      <c r="K280" s="171">
        <f>ROUND(E280*J280,2)</f>
        <v>0</v>
      </c>
      <c r="L280" s="171">
        <v>21</v>
      </c>
      <c r="M280" s="171">
        <f>G280*(1+L280/100)</f>
        <v>0</v>
      </c>
      <c r="N280" s="169">
        <v>0</v>
      </c>
      <c r="O280" s="169">
        <f>ROUND(E280*N280,2)</f>
        <v>0</v>
      </c>
      <c r="P280" s="169">
        <v>0</v>
      </c>
      <c r="Q280" s="169">
        <f>ROUND(E280*P280,2)</f>
        <v>0</v>
      </c>
      <c r="R280" s="171" t="s">
        <v>157</v>
      </c>
      <c r="S280" s="171" t="s">
        <v>158</v>
      </c>
      <c r="T280" s="172" t="s">
        <v>158</v>
      </c>
      <c r="U280" s="157">
        <v>0</v>
      </c>
      <c r="V280" s="157">
        <f>ROUND(E280*U280,2)</f>
        <v>0</v>
      </c>
      <c r="W280" s="157"/>
      <c r="X280" s="157" t="s">
        <v>159</v>
      </c>
      <c r="Y280" s="147"/>
      <c r="Z280" s="147"/>
      <c r="AA280" s="147"/>
      <c r="AB280" s="147"/>
      <c r="AC280" s="147"/>
      <c r="AD280" s="147"/>
      <c r="AE280" s="147"/>
      <c r="AF280" s="147"/>
      <c r="AG280" s="147" t="s">
        <v>160</v>
      </c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outlineLevel="1" x14ac:dyDescent="0.2">
      <c r="A281" s="154"/>
      <c r="B281" s="155"/>
      <c r="C281" s="183" t="s">
        <v>413</v>
      </c>
      <c r="D281" s="178"/>
      <c r="E281" s="179">
        <v>163.75</v>
      </c>
      <c r="F281" s="157"/>
      <c r="G281" s="157"/>
      <c r="H281" s="157"/>
      <c r="I281" s="157"/>
      <c r="J281" s="157"/>
      <c r="K281" s="157"/>
      <c r="L281" s="157"/>
      <c r="M281" s="157"/>
      <c r="N281" s="156"/>
      <c r="O281" s="156"/>
      <c r="P281" s="156"/>
      <c r="Q281" s="156"/>
      <c r="R281" s="157"/>
      <c r="S281" s="157"/>
      <c r="T281" s="157"/>
      <c r="U281" s="157"/>
      <c r="V281" s="157"/>
      <c r="W281" s="157"/>
      <c r="X281" s="157"/>
      <c r="Y281" s="147"/>
      <c r="Z281" s="147"/>
      <c r="AA281" s="147"/>
      <c r="AB281" s="147"/>
      <c r="AC281" s="147"/>
      <c r="AD281" s="147"/>
      <c r="AE281" s="147"/>
      <c r="AF281" s="147"/>
      <c r="AG281" s="147" t="s">
        <v>162</v>
      </c>
      <c r="AH281" s="147">
        <v>5</v>
      </c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</row>
    <row r="282" spans="1:60" outlineLevel="1" x14ac:dyDescent="0.2">
      <c r="A282" s="154"/>
      <c r="B282" s="155"/>
      <c r="C282" s="253"/>
      <c r="D282" s="254"/>
      <c r="E282" s="254"/>
      <c r="F282" s="254"/>
      <c r="G282" s="254"/>
      <c r="H282" s="157"/>
      <c r="I282" s="157"/>
      <c r="J282" s="157"/>
      <c r="K282" s="157"/>
      <c r="L282" s="157"/>
      <c r="M282" s="157"/>
      <c r="N282" s="156"/>
      <c r="O282" s="156"/>
      <c r="P282" s="156"/>
      <c r="Q282" s="156"/>
      <c r="R282" s="157"/>
      <c r="S282" s="157"/>
      <c r="T282" s="157"/>
      <c r="U282" s="157"/>
      <c r="V282" s="157"/>
      <c r="W282" s="157"/>
      <c r="X282" s="157"/>
      <c r="Y282" s="147"/>
      <c r="Z282" s="147"/>
      <c r="AA282" s="147"/>
      <c r="AB282" s="147"/>
      <c r="AC282" s="147"/>
      <c r="AD282" s="147"/>
      <c r="AE282" s="147"/>
      <c r="AF282" s="147"/>
      <c r="AG282" s="147" t="s">
        <v>135</v>
      </c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</row>
    <row r="283" spans="1:60" ht="22.5" outlineLevel="1" x14ac:dyDescent="0.2">
      <c r="A283" s="166">
        <v>75</v>
      </c>
      <c r="B283" s="167" t="s">
        <v>414</v>
      </c>
      <c r="C283" s="174" t="s">
        <v>415</v>
      </c>
      <c r="D283" s="168" t="s">
        <v>156</v>
      </c>
      <c r="E283" s="169">
        <v>73</v>
      </c>
      <c r="F283" s="170"/>
      <c r="G283" s="171">
        <f>ROUND(E283*F283,2)</f>
        <v>0</v>
      </c>
      <c r="H283" s="170"/>
      <c r="I283" s="171">
        <f>ROUND(E283*H283,2)</f>
        <v>0</v>
      </c>
      <c r="J283" s="170"/>
      <c r="K283" s="171">
        <f>ROUND(E283*J283,2)</f>
        <v>0</v>
      </c>
      <c r="L283" s="171">
        <v>21</v>
      </c>
      <c r="M283" s="171">
        <f>G283*(1+L283/100)</f>
        <v>0</v>
      </c>
      <c r="N283" s="169">
        <v>0</v>
      </c>
      <c r="O283" s="169">
        <f>ROUND(E283*N283,2)</f>
        <v>0</v>
      </c>
      <c r="P283" s="169">
        <v>0</v>
      </c>
      <c r="Q283" s="169">
        <f>ROUND(E283*P283,2)</f>
        <v>0</v>
      </c>
      <c r="R283" s="171" t="s">
        <v>157</v>
      </c>
      <c r="S283" s="171" t="s">
        <v>158</v>
      </c>
      <c r="T283" s="172" t="s">
        <v>158</v>
      </c>
      <c r="U283" s="157">
        <v>0</v>
      </c>
      <c r="V283" s="157">
        <f>ROUND(E283*U283,2)</f>
        <v>0</v>
      </c>
      <c r="W283" s="157"/>
      <c r="X283" s="157" t="s">
        <v>159</v>
      </c>
      <c r="Y283" s="147"/>
      <c r="Z283" s="147"/>
      <c r="AA283" s="147"/>
      <c r="AB283" s="147"/>
      <c r="AC283" s="147"/>
      <c r="AD283" s="147"/>
      <c r="AE283" s="147"/>
      <c r="AF283" s="147"/>
      <c r="AG283" s="147" t="s">
        <v>160</v>
      </c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</row>
    <row r="284" spans="1:60" outlineLevel="1" x14ac:dyDescent="0.2">
      <c r="A284" s="154"/>
      <c r="B284" s="155"/>
      <c r="C284" s="183" t="s">
        <v>416</v>
      </c>
      <c r="D284" s="178"/>
      <c r="E284" s="179">
        <v>73</v>
      </c>
      <c r="F284" s="157"/>
      <c r="G284" s="157"/>
      <c r="H284" s="157"/>
      <c r="I284" s="157"/>
      <c r="J284" s="157"/>
      <c r="K284" s="157"/>
      <c r="L284" s="157"/>
      <c r="M284" s="157"/>
      <c r="N284" s="156"/>
      <c r="O284" s="156"/>
      <c r="P284" s="156"/>
      <c r="Q284" s="156"/>
      <c r="R284" s="157"/>
      <c r="S284" s="157"/>
      <c r="T284" s="157"/>
      <c r="U284" s="157"/>
      <c r="V284" s="157"/>
      <c r="W284" s="157"/>
      <c r="X284" s="157"/>
      <c r="Y284" s="147"/>
      <c r="Z284" s="147"/>
      <c r="AA284" s="147"/>
      <c r="AB284" s="147"/>
      <c r="AC284" s="147"/>
      <c r="AD284" s="147"/>
      <c r="AE284" s="147"/>
      <c r="AF284" s="147"/>
      <c r="AG284" s="147" t="s">
        <v>162</v>
      </c>
      <c r="AH284" s="147">
        <v>5</v>
      </c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outlineLevel="1" x14ac:dyDescent="0.2">
      <c r="A285" s="154"/>
      <c r="B285" s="155"/>
      <c r="C285" s="253"/>
      <c r="D285" s="254"/>
      <c r="E285" s="254"/>
      <c r="F285" s="254"/>
      <c r="G285" s="254"/>
      <c r="H285" s="157"/>
      <c r="I285" s="157"/>
      <c r="J285" s="157"/>
      <c r="K285" s="157"/>
      <c r="L285" s="157"/>
      <c r="M285" s="157"/>
      <c r="N285" s="156"/>
      <c r="O285" s="156"/>
      <c r="P285" s="156"/>
      <c r="Q285" s="156"/>
      <c r="R285" s="157"/>
      <c r="S285" s="157"/>
      <c r="T285" s="157"/>
      <c r="U285" s="157"/>
      <c r="V285" s="157"/>
      <c r="W285" s="157"/>
      <c r="X285" s="157"/>
      <c r="Y285" s="147"/>
      <c r="Z285" s="147"/>
      <c r="AA285" s="147"/>
      <c r="AB285" s="147"/>
      <c r="AC285" s="147"/>
      <c r="AD285" s="147"/>
      <c r="AE285" s="147"/>
      <c r="AF285" s="147"/>
      <c r="AG285" s="147" t="s">
        <v>135</v>
      </c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ht="22.5" outlineLevel="1" x14ac:dyDescent="0.2">
      <c r="A286" s="166">
        <v>76</v>
      </c>
      <c r="B286" s="167" t="s">
        <v>417</v>
      </c>
      <c r="C286" s="174" t="s">
        <v>418</v>
      </c>
      <c r="D286" s="168" t="s">
        <v>156</v>
      </c>
      <c r="E286" s="169">
        <v>71.25</v>
      </c>
      <c r="F286" s="170"/>
      <c r="G286" s="171">
        <f>ROUND(E286*F286,2)</f>
        <v>0</v>
      </c>
      <c r="H286" s="170"/>
      <c r="I286" s="171">
        <f>ROUND(E286*H286,2)</f>
        <v>0</v>
      </c>
      <c r="J286" s="170"/>
      <c r="K286" s="171">
        <f>ROUND(E286*J286,2)</f>
        <v>0</v>
      </c>
      <c r="L286" s="171">
        <v>21</v>
      </c>
      <c r="M286" s="171">
        <f>G286*(1+L286/100)</f>
        <v>0</v>
      </c>
      <c r="N286" s="169">
        <v>0</v>
      </c>
      <c r="O286" s="169">
        <f>ROUND(E286*N286,2)</f>
        <v>0</v>
      </c>
      <c r="P286" s="169">
        <v>0</v>
      </c>
      <c r="Q286" s="169">
        <f>ROUND(E286*P286,2)</f>
        <v>0</v>
      </c>
      <c r="R286" s="171" t="s">
        <v>157</v>
      </c>
      <c r="S286" s="171" t="s">
        <v>158</v>
      </c>
      <c r="T286" s="172" t="s">
        <v>158</v>
      </c>
      <c r="U286" s="157">
        <v>0</v>
      </c>
      <c r="V286" s="157">
        <f>ROUND(E286*U286,2)</f>
        <v>0</v>
      </c>
      <c r="W286" s="157"/>
      <c r="X286" s="157" t="s">
        <v>159</v>
      </c>
      <c r="Y286" s="147"/>
      <c r="Z286" s="147"/>
      <c r="AA286" s="147"/>
      <c r="AB286" s="147"/>
      <c r="AC286" s="147"/>
      <c r="AD286" s="147"/>
      <c r="AE286" s="147"/>
      <c r="AF286" s="147"/>
      <c r="AG286" s="147" t="s">
        <v>160</v>
      </c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outlineLevel="1" x14ac:dyDescent="0.2">
      <c r="A287" s="154"/>
      <c r="B287" s="155"/>
      <c r="C287" s="183" t="s">
        <v>419</v>
      </c>
      <c r="D287" s="178"/>
      <c r="E287" s="179">
        <v>71.25</v>
      </c>
      <c r="F287" s="157"/>
      <c r="G287" s="157"/>
      <c r="H287" s="157"/>
      <c r="I287" s="157"/>
      <c r="J287" s="157"/>
      <c r="K287" s="157"/>
      <c r="L287" s="157"/>
      <c r="M287" s="157"/>
      <c r="N287" s="156"/>
      <c r="O287" s="156"/>
      <c r="P287" s="156"/>
      <c r="Q287" s="156"/>
      <c r="R287" s="157"/>
      <c r="S287" s="157"/>
      <c r="T287" s="157"/>
      <c r="U287" s="157"/>
      <c r="V287" s="157"/>
      <c r="W287" s="157"/>
      <c r="X287" s="157"/>
      <c r="Y287" s="147"/>
      <c r="Z287" s="147"/>
      <c r="AA287" s="147"/>
      <c r="AB287" s="147"/>
      <c r="AC287" s="147"/>
      <c r="AD287" s="147"/>
      <c r="AE287" s="147"/>
      <c r="AF287" s="147"/>
      <c r="AG287" s="147" t="s">
        <v>162</v>
      </c>
      <c r="AH287" s="147">
        <v>5</v>
      </c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</row>
    <row r="288" spans="1:60" outlineLevel="1" x14ac:dyDescent="0.2">
      <c r="A288" s="154"/>
      <c r="B288" s="155"/>
      <c r="C288" s="253"/>
      <c r="D288" s="254"/>
      <c r="E288" s="254"/>
      <c r="F288" s="254"/>
      <c r="G288" s="254"/>
      <c r="H288" s="157"/>
      <c r="I288" s="157"/>
      <c r="J288" s="157"/>
      <c r="K288" s="157"/>
      <c r="L288" s="157"/>
      <c r="M288" s="157"/>
      <c r="N288" s="156"/>
      <c r="O288" s="156"/>
      <c r="P288" s="156"/>
      <c r="Q288" s="156"/>
      <c r="R288" s="157"/>
      <c r="S288" s="157"/>
      <c r="T288" s="157"/>
      <c r="U288" s="157"/>
      <c r="V288" s="157"/>
      <c r="W288" s="157"/>
      <c r="X288" s="157"/>
      <c r="Y288" s="147"/>
      <c r="Z288" s="147"/>
      <c r="AA288" s="147"/>
      <c r="AB288" s="147"/>
      <c r="AC288" s="147"/>
      <c r="AD288" s="147"/>
      <c r="AE288" s="147"/>
      <c r="AF288" s="147"/>
      <c r="AG288" s="147" t="s">
        <v>135</v>
      </c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ht="22.5" outlineLevel="1" x14ac:dyDescent="0.2">
      <c r="A289" s="166">
        <v>77</v>
      </c>
      <c r="B289" s="167" t="s">
        <v>420</v>
      </c>
      <c r="C289" s="174" t="s">
        <v>421</v>
      </c>
      <c r="D289" s="168" t="s">
        <v>156</v>
      </c>
      <c r="E289" s="169">
        <v>75.5</v>
      </c>
      <c r="F289" s="170"/>
      <c r="G289" s="171">
        <f>ROUND(E289*F289,2)</f>
        <v>0</v>
      </c>
      <c r="H289" s="170"/>
      <c r="I289" s="171">
        <f>ROUND(E289*H289,2)</f>
        <v>0</v>
      </c>
      <c r="J289" s="170"/>
      <c r="K289" s="171">
        <f>ROUND(E289*J289,2)</f>
        <v>0</v>
      </c>
      <c r="L289" s="171">
        <v>21</v>
      </c>
      <c r="M289" s="171">
        <f>G289*(1+L289/100)</f>
        <v>0</v>
      </c>
      <c r="N289" s="169">
        <v>0</v>
      </c>
      <c r="O289" s="169">
        <f>ROUND(E289*N289,2)</f>
        <v>0</v>
      </c>
      <c r="P289" s="169">
        <v>0</v>
      </c>
      <c r="Q289" s="169">
        <f>ROUND(E289*P289,2)</f>
        <v>0</v>
      </c>
      <c r="R289" s="171" t="s">
        <v>157</v>
      </c>
      <c r="S289" s="171" t="s">
        <v>158</v>
      </c>
      <c r="T289" s="172" t="s">
        <v>158</v>
      </c>
      <c r="U289" s="157">
        <v>0</v>
      </c>
      <c r="V289" s="157">
        <f>ROUND(E289*U289,2)</f>
        <v>0</v>
      </c>
      <c r="W289" s="157"/>
      <c r="X289" s="157" t="s">
        <v>159</v>
      </c>
      <c r="Y289" s="147"/>
      <c r="Z289" s="147"/>
      <c r="AA289" s="147"/>
      <c r="AB289" s="147"/>
      <c r="AC289" s="147"/>
      <c r="AD289" s="147"/>
      <c r="AE289" s="147"/>
      <c r="AF289" s="147"/>
      <c r="AG289" s="147" t="s">
        <v>160</v>
      </c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</row>
    <row r="290" spans="1:60" outlineLevel="1" x14ac:dyDescent="0.2">
      <c r="A290" s="154"/>
      <c r="B290" s="155"/>
      <c r="C290" s="183" t="s">
        <v>422</v>
      </c>
      <c r="D290" s="178"/>
      <c r="E290" s="179">
        <v>75.5</v>
      </c>
      <c r="F290" s="157"/>
      <c r="G290" s="157"/>
      <c r="H290" s="157"/>
      <c r="I290" s="157"/>
      <c r="J290" s="157"/>
      <c r="K290" s="157"/>
      <c r="L290" s="157"/>
      <c r="M290" s="157"/>
      <c r="N290" s="156"/>
      <c r="O290" s="156"/>
      <c r="P290" s="156"/>
      <c r="Q290" s="156"/>
      <c r="R290" s="157"/>
      <c r="S290" s="157"/>
      <c r="T290" s="157"/>
      <c r="U290" s="157"/>
      <c r="V290" s="157"/>
      <c r="W290" s="157"/>
      <c r="X290" s="157"/>
      <c r="Y290" s="147"/>
      <c r="Z290" s="147"/>
      <c r="AA290" s="147"/>
      <c r="AB290" s="147"/>
      <c r="AC290" s="147"/>
      <c r="AD290" s="147"/>
      <c r="AE290" s="147"/>
      <c r="AF290" s="147"/>
      <c r="AG290" s="147" t="s">
        <v>162</v>
      </c>
      <c r="AH290" s="147">
        <v>5</v>
      </c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outlineLevel="1" x14ac:dyDescent="0.2">
      <c r="A291" s="154"/>
      <c r="B291" s="155"/>
      <c r="C291" s="253"/>
      <c r="D291" s="254"/>
      <c r="E291" s="254"/>
      <c r="F291" s="254"/>
      <c r="G291" s="254"/>
      <c r="H291" s="157"/>
      <c r="I291" s="157"/>
      <c r="J291" s="157"/>
      <c r="K291" s="157"/>
      <c r="L291" s="157"/>
      <c r="M291" s="157"/>
      <c r="N291" s="156"/>
      <c r="O291" s="156"/>
      <c r="P291" s="156"/>
      <c r="Q291" s="156"/>
      <c r="R291" s="157"/>
      <c r="S291" s="157"/>
      <c r="T291" s="157"/>
      <c r="U291" s="157"/>
      <c r="V291" s="157"/>
      <c r="W291" s="157"/>
      <c r="X291" s="157"/>
      <c r="Y291" s="147"/>
      <c r="Z291" s="147"/>
      <c r="AA291" s="147"/>
      <c r="AB291" s="147"/>
      <c r="AC291" s="147"/>
      <c r="AD291" s="147"/>
      <c r="AE291" s="147"/>
      <c r="AF291" s="147"/>
      <c r="AG291" s="147" t="s">
        <v>135</v>
      </c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ht="22.5" outlineLevel="1" x14ac:dyDescent="0.2">
      <c r="A292" s="166">
        <v>78</v>
      </c>
      <c r="B292" s="167" t="s">
        <v>423</v>
      </c>
      <c r="C292" s="174" t="s">
        <v>424</v>
      </c>
      <c r="D292" s="168" t="s">
        <v>410</v>
      </c>
      <c r="E292" s="169">
        <v>129</v>
      </c>
      <c r="F292" s="170"/>
      <c r="G292" s="171">
        <f>ROUND(E292*F292,2)</f>
        <v>0</v>
      </c>
      <c r="H292" s="170"/>
      <c r="I292" s="171">
        <f>ROUND(E292*H292,2)</f>
        <v>0</v>
      </c>
      <c r="J292" s="170"/>
      <c r="K292" s="171">
        <f>ROUND(E292*J292,2)</f>
        <v>0</v>
      </c>
      <c r="L292" s="171">
        <v>21</v>
      </c>
      <c r="M292" s="171">
        <f>G292*(1+L292/100)</f>
        <v>0</v>
      </c>
      <c r="N292" s="169">
        <v>2.9999999999999997E-4</v>
      </c>
      <c r="O292" s="169">
        <f>ROUND(E292*N292,2)</f>
        <v>0.04</v>
      </c>
      <c r="P292" s="169">
        <v>0</v>
      </c>
      <c r="Q292" s="169">
        <f>ROUND(E292*P292,2)</f>
        <v>0</v>
      </c>
      <c r="R292" s="171" t="s">
        <v>425</v>
      </c>
      <c r="S292" s="171" t="s">
        <v>158</v>
      </c>
      <c r="T292" s="172" t="s">
        <v>158</v>
      </c>
      <c r="U292" s="157">
        <v>0.20699999999999999</v>
      </c>
      <c r="V292" s="157">
        <f>ROUND(E292*U292,2)</f>
        <v>26.7</v>
      </c>
      <c r="W292" s="157"/>
      <c r="X292" s="157" t="s">
        <v>166</v>
      </c>
      <c r="Y292" s="147"/>
      <c r="Z292" s="147"/>
      <c r="AA292" s="147"/>
      <c r="AB292" s="147"/>
      <c r="AC292" s="147"/>
      <c r="AD292" s="147"/>
      <c r="AE292" s="147"/>
      <c r="AF292" s="147"/>
      <c r="AG292" s="147" t="s">
        <v>167</v>
      </c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</row>
    <row r="293" spans="1:60" outlineLevel="1" x14ac:dyDescent="0.2">
      <c r="A293" s="154"/>
      <c r="B293" s="155"/>
      <c r="C293" s="183" t="s">
        <v>426</v>
      </c>
      <c r="D293" s="178"/>
      <c r="E293" s="179">
        <v>121</v>
      </c>
      <c r="F293" s="157"/>
      <c r="G293" s="157"/>
      <c r="H293" s="157"/>
      <c r="I293" s="157"/>
      <c r="J293" s="157"/>
      <c r="K293" s="157"/>
      <c r="L293" s="157"/>
      <c r="M293" s="157"/>
      <c r="N293" s="156"/>
      <c r="O293" s="156"/>
      <c r="P293" s="156"/>
      <c r="Q293" s="156"/>
      <c r="R293" s="157"/>
      <c r="S293" s="157"/>
      <c r="T293" s="157"/>
      <c r="U293" s="157"/>
      <c r="V293" s="157"/>
      <c r="W293" s="157"/>
      <c r="X293" s="157"/>
      <c r="Y293" s="147"/>
      <c r="Z293" s="147"/>
      <c r="AA293" s="147"/>
      <c r="AB293" s="147"/>
      <c r="AC293" s="147"/>
      <c r="AD293" s="147"/>
      <c r="AE293" s="147"/>
      <c r="AF293" s="147"/>
      <c r="AG293" s="147" t="s">
        <v>162</v>
      </c>
      <c r="AH293" s="147">
        <v>0</v>
      </c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60" outlineLevel="1" x14ac:dyDescent="0.2">
      <c r="A294" s="154"/>
      <c r="B294" s="155"/>
      <c r="C294" s="183" t="s">
        <v>427</v>
      </c>
      <c r="D294" s="178"/>
      <c r="E294" s="179">
        <v>8</v>
      </c>
      <c r="F294" s="157"/>
      <c r="G294" s="157"/>
      <c r="H294" s="157"/>
      <c r="I294" s="157"/>
      <c r="J294" s="157"/>
      <c r="K294" s="157"/>
      <c r="L294" s="157"/>
      <c r="M294" s="157"/>
      <c r="N294" s="156"/>
      <c r="O294" s="156"/>
      <c r="P294" s="156"/>
      <c r="Q294" s="156"/>
      <c r="R294" s="157"/>
      <c r="S294" s="157"/>
      <c r="T294" s="157"/>
      <c r="U294" s="157"/>
      <c r="V294" s="157"/>
      <c r="W294" s="157"/>
      <c r="X294" s="157"/>
      <c r="Y294" s="147"/>
      <c r="Z294" s="147"/>
      <c r="AA294" s="147"/>
      <c r="AB294" s="147"/>
      <c r="AC294" s="147"/>
      <c r="AD294" s="147"/>
      <c r="AE294" s="147"/>
      <c r="AF294" s="147"/>
      <c r="AG294" s="147" t="s">
        <v>162</v>
      </c>
      <c r="AH294" s="147">
        <v>0</v>
      </c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</row>
    <row r="295" spans="1:60" outlineLevel="1" x14ac:dyDescent="0.2">
      <c r="A295" s="154"/>
      <c r="B295" s="155"/>
      <c r="C295" s="253"/>
      <c r="D295" s="254"/>
      <c r="E295" s="254"/>
      <c r="F295" s="254"/>
      <c r="G295" s="254"/>
      <c r="H295" s="157"/>
      <c r="I295" s="157"/>
      <c r="J295" s="157"/>
      <c r="K295" s="157"/>
      <c r="L295" s="157"/>
      <c r="M295" s="157"/>
      <c r="N295" s="156"/>
      <c r="O295" s="156"/>
      <c r="P295" s="156"/>
      <c r="Q295" s="156"/>
      <c r="R295" s="157"/>
      <c r="S295" s="157"/>
      <c r="T295" s="157"/>
      <c r="U295" s="157"/>
      <c r="V295" s="157"/>
      <c r="W295" s="157"/>
      <c r="X295" s="157"/>
      <c r="Y295" s="147"/>
      <c r="Z295" s="147"/>
      <c r="AA295" s="147"/>
      <c r="AB295" s="147"/>
      <c r="AC295" s="147"/>
      <c r="AD295" s="147"/>
      <c r="AE295" s="147"/>
      <c r="AF295" s="147"/>
      <c r="AG295" s="147" t="s">
        <v>135</v>
      </c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ht="22.5" outlineLevel="1" x14ac:dyDescent="0.2">
      <c r="A296" s="166">
        <v>79</v>
      </c>
      <c r="B296" s="167" t="s">
        <v>428</v>
      </c>
      <c r="C296" s="174" t="s">
        <v>429</v>
      </c>
      <c r="D296" s="168" t="s">
        <v>410</v>
      </c>
      <c r="E296" s="169">
        <v>55</v>
      </c>
      <c r="F296" s="170"/>
      <c r="G296" s="171">
        <f>ROUND(E296*F296,2)</f>
        <v>0</v>
      </c>
      <c r="H296" s="170"/>
      <c r="I296" s="171">
        <f>ROUND(E296*H296,2)</f>
        <v>0</v>
      </c>
      <c r="J296" s="170"/>
      <c r="K296" s="171">
        <f>ROUND(E296*J296,2)</f>
        <v>0</v>
      </c>
      <c r="L296" s="171">
        <v>21</v>
      </c>
      <c r="M296" s="171">
        <f>G296*(1+L296/100)</f>
        <v>0</v>
      </c>
      <c r="N296" s="169">
        <v>2.9999999999999997E-4</v>
      </c>
      <c r="O296" s="169">
        <f>ROUND(E296*N296,2)</f>
        <v>0.02</v>
      </c>
      <c r="P296" s="169">
        <v>0</v>
      </c>
      <c r="Q296" s="169">
        <f>ROUND(E296*P296,2)</f>
        <v>0</v>
      </c>
      <c r="R296" s="171" t="s">
        <v>425</v>
      </c>
      <c r="S296" s="171" t="s">
        <v>158</v>
      </c>
      <c r="T296" s="172" t="s">
        <v>158</v>
      </c>
      <c r="U296" s="157">
        <v>0.20699999999999999</v>
      </c>
      <c r="V296" s="157">
        <f>ROUND(E296*U296,2)</f>
        <v>11.39</v>
      </c>
      <c r="W296" s="157"/>
      <c r="X296" s="157" t="s">
        <v>166</v>
      </c>
      <c r="Y296" s="147"/>
      <c r="Z296" s="147"/>
      <c r="AA296" s="147"/>
      <c r="AB296" s="147"/>
      <c r="AC296" s="147"/>
      <c r="AD296" s="147"/>
      <c r="AE296" s="147"/>
      <c r="AF296" s="147"/>
      <c r="AG296" s="147" t="s">
        <v>167</v>
      </c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outlineLevel="1" x14ac:dyDescent="0.2">
      <c r="A297" s="154"/>
      <c r="B297" s="155"/>
      <c r="C297" s="183" t="s">
        <v>430</v>
      </c>
      <c r="D297" s="178"/>
      <c r="E297" s="179">
        <v>29</v>
      </c>
      <c r="F297" s="157"/>
      <c r="G297" s="157"/>
      <c r="H297" s="157"/>
      <c r="I297" s="157"/>
      <c r="J297" s="157"/>
      <c r="K297" s="157"/>
      <c r="L297" s="157"/>
      <c r="M297" s="157"/>
      <c r="N297" s="156"/>
      <c r="O297" s="156"/>
      <c r="P297" s="156"/>
      <c r="Q297" s="156"/>
      <c r="R297" s="157"/>
      <c r="S297" s="157"/>
      <c r="T297" s="157"/>
      <c r="U297" s="157"/>
      <c r="V297" s="157"/>
      <c r="W297" s="157"/>
      <c r="X297" s="157"/>
      <c r="Y297" s="147"/>
      <c r="Z297" s="147"/>
      <c r="AA297" s="147"/>
      <c r="AB297" s="147"/>
      <c r="AC297" s="147"/>
      <c r="AD297" s="147"/>
      <c r="AE297" s="147"/>
      <c r="AF297" s="147"/>
      <c r="AG297" s="147" t="s">
        <v>162</v>
      </c>
      <c r="AH297" s="147">
        <v>0</v>
      </c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</row>
    <row r="298" spans="1:60" outlineLevel="1" x14ac:dyDescent="0.2">
      <c r="A298" s="154"/>
      <c r="B298" s="155"/>
      <c r="C298" s="183" t="s">
        <v>431</v>
      </c>
      <c r="D298" s="178"/>
      <c r="E298" s="179">
        <v>26</v>
      </c>
      <c r="F298" s="157"/>
      <c r="G298" s="157"/>
      <c r="H298" s="157"/>
      <c r="I298" s="157"/>
      <c r="J298" s="157"/>
      <c r="K298" s="157"/>
      <c r="L298" s="157"/>
      <c r="M298" s="157"/>
      <c r="N298" s="156"/>
      <c r="O298" s="156"/>
      <c r="P298" s="156"/>
      <c r="Q298" s="156"/>
      <c r="R298" s="157"/>
      <c r="S298" s="157"/>
      <c r="T298" s="157"/>
      <c r="U298" s="157"/>
      <c r="V298" s="157"/>
      <c r="W298" s="157"/>
      <c r="X298" s="157"/>
      <c r="Y298" s="147"/>
      <c r="Z298" s="147"/>
      <c r="AA298" s="147"/>
      <c r="AB298" s="147"/>
      <c r="AC298" s="147"/>
      <c r="AD298" s="147"/>
      <c r="AE298" s="147"/>
      <c r="AF298" s="147"/>
      <c r="AG298" s="147" t="s">
        <v>162</v>
      </c>
      <c r="AH298" s="147">
        <v>0</v>
      </c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</row>
    <row r="299" spans="1:60" outlineLevel="1" x14ac:dyDescent="0.2">
      <c r="A299" s="154"/>
      <c r="B299" s="155"/>
      <c r="C299" s="253"/>
      <c r="D299" s="254"/>
      <c r="E299" s="254"/>
      <c r="F299" s="254"/>
      <c r="G299" s="254"/>
      <c r="H299" s="157"/>
      <c r="I299" s="157"/>
      <c r="J299" s="157"/>
      <c r="K299" s="157"/>
      <c r="L299" s="157"/>
      <c r="M299" s="157"/>
      <c r="N299" s="156"/>
      <c r="O299" s="156"/>
      <c r="P299" s="156"/>
      <c r="Q299" s="156"/>
      <c r="R299" s="157"/>
      <c r="S299" s="157"/>
      <c r="T299" s="157"/>
      <c r="U299" s="157"/>
      <c r="V299" s="157"/>
      <c r="W299" s="157"/>
      <c r="X299" s="157"/>
      <c r="Y299" s="147"/>
      <c r="Z299" s="147"/>
      <c r="AA299" s="147"/>
      <c r="AB299" s="147"/>
      <c r="AC299" s="147"/>
      <c r="AD299" s="147"/>
      <c r="AE299" s="147"/>
      <c r="AF299" s="147"/>
      <c r="AG299" s="147" t="s">
        <v>135</v>
      </c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ht="22.5" outlineLevel="1" x14ac:dyDescent="0.2">
      <c r="A300" s="166">
        <v>80</v>
      </c>
      <c r="B300" s="167" t="s">
        <v>432</v>
      </c>
      <c r="C300" s="174" t="s">
        <v>433</v>
      </c>
      <c r="D300" s="168" t="s">
        <v>410</v>
      </c>
      <c r="E300" s="169">
        <v>21</v>
      </c>
      <c r="F300" s="170"/>
      <c r="G300" s="171">
        <f>ROUND(E300*F300,2)</f>
        <v>0</v>
      </c>
      <c r="H300" s="170"/>
      <c r="I300" s="171">
        <f>ROUND(E300*H300,2)</f>
        <v>0</v>
      </c>
      <c r="J300" s="170"/>
      <c r="K300" s="171">
        <f>ROUND(E300*J300,2)</f>
        <v>0</v>
      </c>
      <c r="L300" s="171">
        <v>21</v>
      </c>
      <c r="M300" s="171">
        <f>G300*(1+L300/100)</f>
        <v>0</v>
      </c>
      <c r="N300" s="169">
        <v>2.9999999999999997E-4</v>
      </c>
      <c r="O300" s="169">
        <f>ROUND(E300*N300,2)</f>
        <v>0.01</v>
      </c>
      <c r="P300" s="169">
        <v>0</v>
      </c>
      <c r="Q300" s="169">
        <f>ROUND(E300*P300,2)</f>
        <v>0</v>
      </c>
      <c r="R300" s="171" t="s">
        <v>425</v>
      </c>
      <c r="S300" s="171" t="s">
        <v>158</v>
      </c>
      <c r="T300" s="172" t="s">
        <v>158</v>
      </c>
      <c r="U300" s="157">
        <v>0.20699999999999999</v>
      </c>
      <c r="V300" s="157">
        <f>ROUND(E300*U300,2)</f>
        <v>4.3499999999999996</v>
      </c>
      <c r="W300" s="157"/>
      <c r="X300" s="157" t="s">
        <v>166</v>
      </c>
      <c r="Y300" s="147"/>
      <c r="Z300" s="147"/>
      <c r="AA300" s="147"/>
      <c r="AB300" s="147"/>
      <c r="AC300" s="147"/>
      <c r="AD300" s="147"/>
      <c r="AE300" s="147"/>
      <c r="AF300" s="147"/>
      <c r="AG300" s="147" t="s">
        <v>167</v>
      </c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outlineLevel="1" x14ac:dyDescent="0.2">
      <c r="A301" s="154"/>
      <c r="B301" s="155"/>
      <c r="C301" s="183" t="s">
        <v>434</v>
      </c>
      <c r="D301" s="178"/>
      <c r="E301" s="179">
        <v>9</v>
      </c>
      <c r="F301" s="157"/>
      <c r="G301" s="157"/>
      <c r="H301" s="157"/>
      <c r="I301" s="157"/>
      <c r="J301" s="157"/>
      <c r="K301" s="157"/>
      <c r="L301" s="157"/>
      <c r="M301" s="157"/>
      <c r="N301" s="156"/>
      <c r="O301" s="156"/>
      <c r="P301" s="156"/>
      <c r="Q301" s="156"/>
      <c r="R301" s="157"/>
      <c r="S301" s="157"/>
      <c r="T301" s="157"/>
      <c r="U301" s="157"/>
      <c r="V301" s="157"/>
      <c r="W301" s="157"/>
      <c r="X301" s="157"/>
      <c r="Y301" s="147"/>
      <c r="Z301" s="147"/>
      <c r="AA301" s="147"/>
      <c r="AB301" s="147"/>
      <c r="AC301" s="147"/>
      <c r="AD301" s="147"/>
      <c r="AE301" s="147"/>
      <c r="AF301" s="147"/>
      <c r="AG301" s="147" t="s">
        <v>162</v>
      </c>
      <c r="AH301" s="147">
        <v>0</v>
      </c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</row>
    <row r="302" spans="1:60" outlineLevel="1" x14ac:dyDescent="0.2">
      <c r="A302" s="154"/>
      <c r="B302" s="155"/>
      <c r="C302" s="183" t="s">
        <v>435</v>
      </c>
      <c r="D302" s="178"/>
      <c r="E302" s="179">
        <v>12</v>
      </c>
      <c r="F302" s="157"/>
      <c r="G302" s="157"/>
      <c r="H302" s="157"/>
      <c r="I302" s="157"/>
      <c r="J302" s="157"/>
      <c r="K302" s="157"/>
      <c r="L302" s="157"/>
      <c r="M302" s="157"/>
      <c r="N302" s="156"/>
      <c r="O302" s="156"/>
      <c r="P302" s="156"/>
      <c r="Q302" s="156"/>
      <c r="R302" s="157"/>
      <c r="S302" s="157"/>
      <c r="T302" s="157"/>
      <c r="U302" s="157"/>
      <c r="V302" s="157"/>
      <c r="W302" s="157"/>
      <c r="X302" s="157"/>
      <c r="Y302" s="147"/>
      <c r="Z302" s="147"/>
      <c r="AA302" s="147"/>
      <c r="AB302" s="147"/>
      <c r="AC302" s="147"/>
      <c r="AD302" s="147"/>
      <c r="AE302" s="147"/>
      <c r="AF302" s="147"/>
      <c r="AG302" s="147" t="s">
        <v>162</v>
      </c>
      <c r="AH302" s="147">
        <v>0</v>
      </c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outlineLevel="1" x14ac:dyDescent="0.2">
      <c r="A303" s="154"/>
      <c r="B303" s="155"/>
      <c r="C303" s="253"/>
      <c r="D303" s="254"/>
      <c r="E303" s="254"/>
      <c r="F303" s="254"/>
      <c r="G303" s="254"/>
      <c r="H303" s="157"/>
      <c r="I303" s="157"/>
      <c r="J303" s="157"/>
      <c r="K303" s="157"/>
      <c r="L303" s="157"/>
      <c r="M303" s="157"/>
      <c r="N303" s="156"/>
      <c r="O303" s="156"/>
      <c r="P303" s="156"/>
      <c r="Q303" s="156"/>
      <c r="R303" s="157"/>
      <c r="S303" s="157"/>
      <c r="T303" s="157"/>
      <c r="U303" s="157"/>
      <c r="V303" s="157"/>
      <c r="W303" s="157"/>
      <c r="X303" s="157"/>
      <c r="Y303" s="147"/>
      <c r="Z303" s="147"/>
      <c r="AA303" s="147"/>
      <c r="AB303" s="147"/>
      <c r="AC303" s="147"/>
      <c r="AD303" s="147"/>
      <c r="AE303" s="147"/>
      <c r="AF303" s="147"/>
      <c r="AG303" s="147" t="s">
        <v>135</v>
      </c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</row>
    <row r="304" spans="1:60" ht="22.5" outlineLevel="1" x14ac:dyDescent="0.2">
      <c r="A304" s="166">
        <v>81</v>
      </c>
      <c r="B304" s="167" t="s">
        <v>436</v>
      </c>
      <c r="C304" s="174" t="s">
        <v>437</v>
      </c>
      <c r="D304" s="168" t="s">
        <v>410</v>
      </c>
      <c r="E304" s="169">
        <v>34</v>
      </c>
      <c r="F304" s="170"/>
      <c r="G304" s="171">
        <f>ROUND(E304*F304,2)</f>
        <v>0</v>
      </c>
      <c r="H304" s="170"/>
      <c r="I304" s="171">
        <f>ROUND(E304*H304,2)</f>
        <v>0</v>
      </c>
      <c r="J304" s="170"/>
      <c r="K304" s="171">
        <f>ROUND(E304*J304,2)</f>
        <v>0</v>
      </c>
      <c r="L304" s="171">
        <v>21</v>
      </c>
      <c r="M304" s="171">
        <f>G304*(1+L304/100)</f>
        <v>0</v>
      </c>
      <c r="N304" s="169">
        <v>2.9999999999999997E-4</v>
      </c>
      <c r="O304" s="169">
        <f>ROUND(E304*N304,2)</f>
        <v>0.01</v>
      </c>
      <c r="P304" s="169">
        <v>0</v>
      </c>
      <c r="Q304" s="169">
        <f>ROUND(E304*P304,2)</f>
        <v>0</v>
      </c>
      <c r="R304" s="171" t="s">
        <v>425</v>
      </c>
      <c r="S304" s="171" t="s">
        <v>158</v>
      </c>
      <c r="T304" s="172" t="s">
        <v>158</v>
      </c>
      <c r="U304" s="157">
        <v>0.20699999999999999</v>
      </c>
      <c r="V304" s="157">
        <f>ROUND(E304*U304,2)</f>
        <v>7.04</v>
      </c>
      <c r="W304" s="157"/>
      <c r="X304" s="157" t="s">
        <v>166</v>
      </c>
      <c r="Y304" s="147"/>
      <c r="Z304" s="147"/>
      <c r="AA304" s="147"/>
      <c r="AB304" s="147"/>
      <c r="AC304" s="147"/>
      <c r="AD304" s="147"/>
      <c r="AE304" s="147"/>
      <c r="AF304" s="147"/>
      <c r="AG304" s="147" t="s">
        <v>167</v>
      </c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outlineLevel="1" x14ac:dyDescent="0.2">
      <c r="A305" s="154"/>
      <c r="B305" s="155"/>
      <c r="C305" s="183" t="s">
        <v>438</v>
      </c>
      <c r="D305" s="178"/>
      <c r="E305" s="179">
        <v>34</v>
      </c>
      <c r="F305" s="157"/>
      <c r="G305" s="157"/>
      <c r="H305" s="157"/>
      <c r="I305" s="157"/>
      <c r="J305" s="157"/>
      <c r="K305" s="157"/>
      <c r="L305" s="157"/>
      <c r="M305" s="157"/>
      <c r="N305" s="156"/>
      <c r="O305" s="156"/>
      <c r="P305" s="156"/>
      <c r="Q305" s="156"/>
      <c r="R305" s="157"/>
      <c r="S305" s="157"/>
      <c r="T305" s="157"/>
      <c r="U305" s="157"/>
      <c r="V305" s="157"/>
      <c r="W305" s="157"/>
      <c r="X305" s="157"/>
      <c r="Y305" s="147"/>
      <c r="Z305" s="147"/>
      <c r="AA305" s="147"/>
      <c r="AB305" s="147"/>
      <c r="AC305" s="147"/>
      <c r="AD305" s="147"/>
      <c r="AE305" s="147"/>
      <c r="AF305" s="147"/>
      <c r="AG305" s="147" t="s">
        <v>162</v>
      </c>
      <c r="AH305" s="147">
        <v>0</v>
      </c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outlineLevel="1" x14ac:dyDescent="0.2">
      <c r="A306" s="154"/>
      <c r="B306" s="155"/>
      <c r="C306" s="253"/>
      <c r="D306" s="254"/>
      <c r="E306" s="254"/>
      <c r="F306" s="254"/>
      <c r="G306" s="254"/>
      <c r="H306" s="157"/>
      <c r="I306" s="157"/>
      <c r="J306" s="157"/>
      <c r="K306" s="157"/>
      <c r="L306" s="157"/>
      <c r="M306" s="157"/>
      <c r="N306" s="156"/>
      <c r="O306" s="156"/>
      <c r="P306" s="156"/>
      <c r="Q306" s="156"/>
      <c r="R306" s="157"/>
      <c r="S306" s="157"/>
      <c r="T306" s="157"/>
      <c r="U306" s="157"/>
      <c r="V306" s="157"/>
      <c r="W306" s="157"/>
      <c r="X306" s="157"/>
      <c r="Y306" s="147"/>
      <c r="Z306" s="147"/>
      <c r="AA306" s="147"/>
      <c r="AB306" s="147"/>
      <c r="AC306" s="147"/>
      <c r="AD306" s="147"/>
      <c r="AE306" s="147"/>
      <c r="AF306" s="147"/>
      <c r="AG306" s="147" t="s">
        <v>135</v>
      </c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 ht="22.5" outlineLevel="1" x14ac:dyDescent="0.2">
      <c r="A307" s="166">
        <v>82</v>
      </c>
      <c r="B307" s="167" t="s">
        <v>439</v>
      </c>
      <c r="C307" s="174" t="s">
        <v>440</v>
      </c>
      <c r="D307" s="168" t="s">
        <v>410</v>
      </c>
      <c r="E307" s="169">
        <v>12</v>
      </c>
      <c r="F307" s="170"/>
      <c r="G307" s="171">
        <f>ROUND(E307*F307,2)</f>
        <v>0</v>
      </c>
      <c r="H307" s="170"/>
      <c r="I307" s="171">
        <f>ROUND(E307*H307,2)</f>
        <v>0</v>
      </c>
      <c r="J307" s="170"/>
      <c r="K307" s="171">
        <f>ROUND(E307*J307,2)</f>
        <v>0</v>
      </c>
      <c r="L307" s="171">
        <v>21</v>
      </c>
      <c r="M307" s="171">
        <f>G307*(1+L307/100)</f>
        <v>0</v>
      </c>
      <c r="N307" s="169">
        <v>2.9999999999999997E-4</v>
      </c>
      <c r="O307" s="169">
        <f>ROUND(E307*N307,2)</f>
        <v>0</v>
      </c>
      <c r="P307" s="169">
        <v>0</v>
      </c>
      <c r="Q307" s="169">
        <f>ROUND(E307*P307,2)</f>
        <v>0</v>
      </c>
      <c r="R307" s="171" t="s">
        <v>425</v>
      </c>
      <c r="S307" s="171" t="s">
        <v>158</v>
      </c>
      <c r="T307" s="172" t="s">
        <v>158</v>
      </c>
      <c r="U307" s="157">
        <v>0.219</v>
      </c>
      <c r="V307" s="157">
        <f>ROUND(E307*U307,2)</f>
        <v>2.63</v>
      </c>
      <c r="W307" s="157"/>
      <c r="X307" s="157" t="s">
        <v>166</v>
      </c>
      <c r="Y307" s="147"/>
      <c r="Z307" s="147"/>
      <c r="AA307" s="147"/>
      <c r="AB307" s="147"/>
      <c r="AC307" s="147"/>
      <c r="AD307" s="147"/>
      <c r="AE307" s="147"/>
      <c r="AF307" s="147"/>
      <c r="AG307" s="147" t="s">
        <v>167</v>
      </c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</row>
    <row r="308" spans="1:60" outlineLevel="1" x14ac:dyDescent="0.2">
      <c r="A308" s="154"/>
      <c r="B308" s="155"/>
      <c r="C308" s="183" t="s">
        <v>441</v>
      </c>
      <c r="D308" s="178"/>
      <c r="E308" s="179">
        <v>12</v>
      </c>
      <c r="F308" s="157"/>
      <c r="G308" s="157"/>
      <c r="H308" s="157"/>
      <c r="I308" s="157"/>
      <c r="J308" s="157"/>
      <c r="K308" s="157"/>
      <c r="L308" s="157"/>
      <c r="M308" s="157"/>
      <c r="N308" s="156"/>
      <c r="O308" s="156"/>
      <c r="P308" s="156"/>
      <c r="Q308" s="156"/>
      <c r="R308" s="157"/>
      <c r="S308" s="157"/>
      <c r="T308" s="157"/>
      <c r="U308" s="157"/>
      <c r="V308" s="157"/>
      <c r="W308" s="157"/>
      <c r="X308" s="157"/>
      <c r="Y308" s="147"/>
      <c r="Z308" s="147"/>
      <c r="AA308" s="147"/>
      <c r="AB308" s="147"/>
      <c r="AC308" s="147"/>
      <c r="AD308" s="147"/>
      <c r="AE308" s="147"/>
      <c r="AF308" s="147"/>
      <c r="AG308" s="147" t="s">
        <v>162</v>
      </c>
      <c r="AH308" s="147">
        <v>0</v>
      </c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outlineLevel="1" x14ac:dyDescent="0.2">
      <c r="A309" s="154"/>
      <c r="B309" s="155"/>
      <c r="C309" s="253"/>
      <c r="D309" s="254"/>
      <c r="E309" s="254"/>
      <c r="F309" s="254"/>
      <c r="G309" s="254"/>
      <c r="H309" s="157"/>
      <c r="I309" s="157"/>
      <c r="J309" s="157"/>
      <c r="K309" s="157"/>
      <c r="L309" s="157"/>
      <c r="M309" s="157"/>
      <c r="N309" s="156"/>
      <c r="O309" s="156"/>
      <c r="P309" s="156"/>
      <c r="Q309" s="156"/>
      <c r="R309" s="157"/>
      <c r="S309" s="157"/>
      <c r="T309" s="157"/>
      <c r="U309" s="157"/>
      <c r="V309" s="157"/>
      <c r="W309" s="157"/>
      <c r="X309" s="157"/>
      <c r="Y309" s="147"/>
      <c r="Z309" s="147"/>
      <c r="AA309" s="147"/>
      <c r="AB309" s="147"/>
      <c r="AC309" s="147"/>
      <c r="AD309" s="147"/>
      <c r="AE309" s="147"/>
      <c r="AF309" s="147"/>
      <c r="AG309" s="147" t="s">
        <v>135</v>
      </c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ht="22.5" outlineLevel="1" x14ac:dyDescent="0.2">
      <c r="A310" s="166">
        <v>83</v>
      </c>
      <c r="B310" s="167" t="s">
        <v>442</v>
      </c>
      <c r="C310" s="174" t="s">
        <v>443</v>
      </c>
      <c r="D310" s="168" t="s">
        <v>410</v>
      </c>
      <c r="E310" s="169">
        <v>6</v>
      </c>
      <c r="F310" s="170"/>
      <c r="G310" s="171">
        <f>ROUND(E310*F310,2)</f>
        <v>0</v>
      </c>
      <c r="H310" s="170"/>
      <c r="I310" s="171">
        <f>ROUND(E310*H310,2)</f>
        <v>0</v>
      </c>
      <c r="J310" s="170"/>
      <c r="K310" s="171">
        <f>ROUND(E310*J310,2)</f>
        <v>0</v>
      </c>
      <c r="L310" s="171">
        <v>21</v>
      </c>
      <c r="M310" s="171">
        <f>G310*(1+L310/100)</f>
        <v>0</v>
      </c>
      <c r="N310" s="169">
        <v>2.9999999999999997E-4</v>
      </c>
      <c r="O310" s="169">
        <f>ROUND(E310*N310,2)</f>
        <v>0</v>
      </c>
      <c r="P310" s="169">
        <v>0</v>
      </c>
      <c r="Q310" s="169">
        <f>ROUND(E310*P310,2)</f>
        <v>0</v>
      </c>
      <c r="R310" s="171" t="s">
        <v>425</v>
      </c>
      <c r="S310" s="171" t="s">
        <v>158</v>
      </c>
      <c r="T310" s="172" t="s">
        <v>158</v>
      </c>
      <c r="U310" s="157">
        <v>0.219</v>
      </c>
      <c r="V310" s="157">
        <f>ROUND(E310*U310,2)</f>
        <v>1.31</v>
      </c>
      <c r="W310" s="157"/>
      <c r="X310" s="157" t="s">
        <v>166</v>
      </c>
      <c r="Y310" s="147"/>
      <c r="Z310" s="147"/>
      <c r="AA310" s="147"/>
      <c r="AB310" s="147"/>
      <c r="AC310" s="147"/>
      <c r="AD310" s="147"/>
      <c r="AE310" s="147"/>
      <c r="AF310" s="147"/>
      <c r="AG310" s="147" t="s">
        <v>167</v>
      </c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outlineLevel="1" x14ac:dyDescent="0.2">
      <c r="A311" s="154"/>
      <c r="B311" s="155"/>
      <c r="C311" s="183" t="s">
        <v>444</v>
      </c>
      <c r="D311" s="178"/>
      <c r="E311" s="179">
        <v>3</v>
      </c>
      <c r="F311" s="157"/>
      <c r="G311" s="157"/>
      <c r="H311" s="157"/>
      <c r="I311" s="157"/>
      <c r="J311" s="157"/>
      <c r="K311" s="157"/>
      <c r="L311" s="157"/>
      <c r="M311" s="157"/>
      <c r="N311" s="156"/>
      <c r="O311" s="156"/>
      <c r="P311" s="156"/>
      <c r="Q311" s="156"/>
      <c r="R311" s="157"/>
      <c r="S311" s="157"/>
      <c r="T311" s="157"/>
      <c r="U311" s="157"/>
      <c r="V311" s="157"/>
      <c r="W311" s="157"/>
      <c r="X311" s="157"/>
      <c r="Y311" s="147"/>
      <c r="Z311" s="147"/>
      <c r="AA311" s="147"/>
      <c r="AB311" s="147"/>
      <c r="AC311" s="147"/>
      <c r="AD311" s="147"/>
      <c r="AE311" s="147"/>
      <c r="AF311" s="147"/>
      <c r="AG311" s="147" t="s">
        <v>162</v>
      </c>
      <c r="AH311" s="147">
        <v>0</v>
      </c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outlineLevel="1" x14ac:dyDescent="0.2">
      <c r="A312" s="154"/>
      <c r="B312" s="155"/>
      <c r="C312" s="183" t="s">
        <v>445</v>
      </c>
      <c r="D312" s="178"/>
      <c r="E312" s="179">
        <v>3</v>
      </c>
      <c r="F312" s="157"/>
      <c r="G312" s="157"/>
      <c r="H312" s="157"/>
      <c r="I312" s="157"/>
      <c r="J312" s="157"/>
      <c r="K312" s="157"/>
      <c r="L312" s="157"/>
      <c r="M312" s="157"/>
      <c r="N312" s="156"/>
      <c r="O312" s="156"/>
      <c r="P312" s="156"/>
      <c r="Q312" s="156"/>
      <c r="R312" s="157"/>
      <c r="S312" s="157"/>
      <c r="T312" s="157"/>
      <c r="U312" s="157"/>
      <c r="V312" s="157"/>
      <c r="W312" s="157"/>
      <c r="X312" s="157"/>
      <c r="Y312" s="147"/>
      <c r="Z312" s="147"/>
      <c r="AA312" s="147"/>
      <c r="AB312" s="147"/>
      <c r="AC312" s="147"/>
      <c r="AD312" s="147"/>
      <c r="AE312" s="147"/>
      <c r="AF312" s="147"/>
      <c r="AG312" s="147" t="s">
        <v>162</v>
      </c>
      <c r="AH312" s="147">
        <v>0</v>
      </c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60" outlineLevel="1" x14ac:dyDescent="0.2">
      <c r="A313" s="154"/>
      <c r="B313" s="155"/>
      <c r="C313" s="253"/>
      <c r="D313" s="254"/>
      <c r="E313" s="254"/>
      <c r="F313" s="254"/>
      <c r="G313" s="254"/>
      <c r="H313" s="157"/>
      <c r="I313" s="157"/>
      <c r="J313" s="157"/>
      <c r="K313" s="157"/>
      <c r="L313" s="157"/>
      <c r="M313" s="157"/>
      <c r="N313" s="156"/>
      <c r="O313" s="156"/>
      <c r="P313" s="156"/>
      <c r="Q313" s="156"/>
      <c r="R313" s="157"/>
      <c r="S313" s="157"/>
      <c r="T313" s="157"/>
      <c r="U313" s="157"/>
      <c r="V313" s="157"/>
      <c r="W313" s="157"/>
      <c r="X313" s="157"/>
      <c r="Y313" s="147"/>
      <c r="Z313" s="147"/>
      <c r="AA313" s="147"/>
      <c r="AB313" s="147"/>
      <c r="AC313" s="147"/>
      <c r="AD313" s="147"/>
      <c r="AE313" s="147"/>
      <c r="AF313" s="147"/>
      <c r="AG313" s="147" t="s">
        <v>135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</row>
    <row r="314" spans="1:60" ht="22.5" outlineLevel="1" x14ac:dyDescent="0.2">
      <c r="A314" s="166">
        <v>84</v>
      </c>
      <c r="B314" s="167" t="s">
        <v>446</v>
      </c>
      <c r="C314" s="174" t="s">
        <v>447</v>
      </c>
      <c r="D314" s="168" t="s">
        <v>410</v>
      </c>
      <c r="E314" s="169">
        <v>8</v>
      </c>
      <c r="F314" s="170"/>
      <c r="G314" s="171">
        <f>ROUND(E314*F314,2)</f>
        <v>0</v>
      </c>
      <c r="H314" s="170"/>
      <c r="I314" s="171">
        <f>ROUND(E314*H314,2)</f>
        <v>0</v>
      </c>
      <c r="J314" s="170"/>
      <c r="K314" s="171">
        <f>ROUND(E314*J314,2)</f>
        <v>0</v>
      </c>
      <c r="L314" s="171">
        <v>21</v>
      </c>
      <c r="M314" s="171">
        <f>G314*(1+L314/100)</f>
        <v>0</v>
      </c>
      <c r="N314" s="169">
        <v>2.9999999999999997E-4</v>
      </c>
      <c r="O314" s="169">
        <f>ROUND(E314*N314,2)</f>
        <v>0</v>
      </c>
      <c r="P314" s="169">
        <v>0</v>
      </c>
      <c r="Q314" s="169">
        <f>ROUND(E314*P314,2)</f>
        <v>0</v>
      </c>
      <c r="R314" s="171" t="s">
        <v>425</v>
      </c>
      <c r="S314" s="171" t="s">
        <v>158</v>
      </c>
      <c r="T314" s="172" t="s">
        <v>158</v>
      </c>
      <c r="U314" s="157">
        <v>0.219</v>
      </c>
      <c r="V314" s="157">
        <f>ROUND(E314*U314,2)</f>
        <v>1.75</v>
      </c>
      <c r="W314" s="157"/>
      <c r="X314" s="157" t="s">
        <v>166</v>
      </c>
      <c r="Y314" s="147"/>
      <c r="Z314" s="147"/>
      <c r="AA314" s="147"/>
      <c r="AB314" s="147"/>
      <c r="AC314" s="147"/>
      <c r="AD314" s="147"/>
      <c r="AE314" s="147"/>
      <c r="AF314" s="147"/>
      <c r="AG314" s="147" t="s">
        <v>167</v>
      </c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outlineLevel="1" x14ac:dyDescent="0.2">
      <c r="A315" s="154"/>
      <c r="B315" s="155"/>
      <c r="C315" s="183" t="s">
        <v>448</v>
      </c>
      <c r="D315" s="178"/>
      <c r="E315" s="179">
        <v>4</v>
      </c>
      <c r="F315" s="157"/>
      <c r="G315" s="157"/>
      <c r="H315" s="157"/>
      <c r="I315" s="157"/>
      <c r="J315" s="157"/>
      <c r="K315" s="157"/>
      <c r="L315" s="157"/>
      <c r="M315" s="157"/>
      <c r="N315" s="156"/>
      <c r="O315" s="156"/>
      <c r="P315" s="156"/>
      <c r="Q315" s="156"/>
      <c r="R315" s="157"/>
      <c r="S315" s="157"/>
      <c r="T315" s="157"/>
      <c r="U315" s="157"/>
      <c r="V315" s="157"/>
      <c r="W315" s="157"/>
      <c r="X315" s="157"/>
      <c r="Y315" s="147"/>
      <c r="Z315" s="147"/>
      <c r="AA315" s="147"/>
      <c r="AB315" s="147"/>
      <c r="AC315" s="147"/>
      <c r="AD315" s="147"/>
      <c r="AE315" s="147"/>
      <c r="AF315" s="147"/>
      <c r="AG315" s="147" t="s">
        <v>162</v>
      </c>
      <c r="AH315" s="147">
        <v>0</v>
      </c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60" outlineLevel="1" x14ac:dyDescent="0.2">
      <c r="A316" s="154"/>
      <c r="B316" s="155"/>
      <c r="C316" s="183" t="s">
        <v>449</v>
      </c>
      <c r="D316" s="178"/>
      <c r="E316" s="179">
        <v>4</v>
      </c>
      <c r="F316" s="157"/>
      <c r="G316" s="157"/>
      <c r="H316" s="157"/>
      <c r="I316" s="157"/>
      <c r="J316" s="157"/>
      <c r="K316" s="157"/>
      <c r="L316" s="157"/>
      <c r="M316" s="157"/>
      <c r="N316" s="156"/>
      <c r="O316" s="156"/>
      <c r="P316" s="156"/>
      <c r="Q316" s="156"/>
      <c r="R316" s="157"/>
      <c r="S316" s="157"/>
      <c r="T316" s="157"/>
      <c r="U316" s="157"/>
      <c r="V316" s="157"/>
      <c r="W316" s="157"/>
      <c r="X316" s="157"/>
      <c r="Y316" s="147"/>
      <c r="Z316" s="147"/>
      <c r="AA316" s="147"/>
      <c r="AB316" s="147"/>
      <c r="AC316" s="147"/>
      <c r="AD316" s="147"/>
      <c r="AE316" s="147"/>
      <c r="AF316" s="147"/>
      <c r="AG316" s="147" t="s">
        <v>162</v>
      </c>
      <c r="AH316" s="147">
        <v>0</v>
      </c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</row>
    <row r="317" spans="1:60" outlineLevel="1" x14ac:dyDescent="0.2">
      <c r="A317" s="154"/>
      <c r="B317" s="155"/>
      <c r="C317" s="253"/>
      <c r="D317" s="254"/>
      <c r="E317" s="254"/>
      <c r="F317" s="254"/>
      <c r="G317" s="254"/>
      <c r="H317" s="157"/>
      <c r="I317" s="157"/>
      <c r="J317" s="157"/>
      <c r="K317" s="157"/>
      <c r="L317" s="157"/>
      <c r="M317" s="157"/>
      <c r="N317" s="156"/>
      <c r="O317" s="156"/>
      <c r="P317" s="156"/>
      <c r="Q317" s="156"/>
      <c r="R317" s="157"/>
      <c r="S317" s="157"/>
      <c r="T317" s="157"/>
      <c r="U317" s="157"/>
      <c r="V317" s="157"/>
      <c r="W317" s="157"/>
      <c r="X317" s="157"/>
      <c r="Y317" s="147"/>
      <c r="Z317" s="147"/>
      <c r="AA317" s="147"/>
      <c r="AB317" s="147"/>
      <c r="AC317" s="147"/>
      <c r="AD317" s="147"/>
      <c r="AE317" s="147"/>
      <c r="AF317" s="147"/>
      <c r="AG317" s="147" t="s">
        <v>135</v>
      </c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</row>
    <row r="318" spans="1:60" ht="22.5" outlineLevel="1" x14ac:dyDescent="0.2">
      <c r="A318" s="166">
        <v>85</v>
      </c>
      <c r="B318" s="167" t="s">
        <v>450</v>
      </c>
      <c r="C318" s="174" t="s">
        <v>451</v>
      </c>
      <c r="D318" s="168" t="s">
        <v>410</v>
      </c>
      <c r="E318" s="169">
        <v>6</v>
      </c>
      <c r="F318" s="170"/>
      <c r="G318" s="171">
        <f>ROUND(E318*F318,2)</f>
        <v>0</v>
      </c>
      <c r="H318" s="170"/>
      <c r="I318" s="171">
        <f>ROUND(E318*H318,2)</f>
        <v>0</v>
      </c>
      <c r="J318" s="170"/>
      <c r="K318" s="171">
        <f>ROUND(E318*J318,2)</f>
        <v>0</v>
      </c>
      <c r="L318" s="171">
        <v>21</v>
      </c>
      <c r="M318" s="171">
        <f>G318*(1+L318/100)</f>
        <v>0</v>
      </c>
      <c r="N318" s="169">
        <v>2.9999999999999997E-4</v>
      </c>
      <c r="O318" s="169">
        <f>ROUND(E318*N318,2)</f>
        <v>0</v>
      </c>
      <c r="P318" s="169">
        <v>0</v>
      </c>
      <c r="Q318" s="169">
        <f>ROUND(E318*P318,2)</f>
        <v>0</v>
      </c>
      <c r="R318" s="171" t="s">
        <v>425</v>
      </c>
      <c r="S318" s="171" t="s">
        <v>158</v>
      </c>
      <c r="T318" s="172" t="s">
        <v>158</v>
      </c>
      <c r="U318" s="157">
        <v>0.219</v>
      </c>
      <c r="V318" s="157">
        <f>ROUND(E318*U318,2)</f>
        <v>1.31</v>
      </c>
      <c r="W318" s="157"/>
      <c r="X318" s="157" t="s">
        <v>166</v>
      </c>
      <c r="Y318" s="147"/>
      <c r="Z318" s="147"/>
      <c r="AA318" s="147"/>
      <c r="AB318" s="147"/>
      <c r="AC318" s="147"/>
      <c r="AD318" s="147"/>
      <c r="AE318" s="147"/>
      <c r="AF318" s="147"/>
      <c r="AG318" s="147" t="s">
        <v>167</v>
      </c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</row>
    <row r="319" spans="1:60" outlineLevel="1" x14ac:dyDescent="0.2">
      <c r="A319" s="154"/>
      <c r="B319" s="155"/>
      <c r="C319" s="183" t="s">
        <v>452</v>
      </c>
      <c r="D319" s="178"/>
      <c r="E319" s="179">
        <v>6</v>
      </c>
      <c r="F319" s="157"/>
      <c r="G319" s="157"/>
      <c r="H319" s="157"/>
      <c r="I319" s="157"/>
      <c r="J319" s="157"/>
      <c r="K319" s="157"/>
      <c r="L319" s="157"/>
      <c r="M319" s="157"/>
      <c r="N319" s="156"/>
      <c r="O319" s="156"/>
      <c r="P319" s="156"/>
      <c r="Q319" s="156"/>
      <c r="R319" s="157"/>
      <c r="S319" s="157"/>
      <c r="T319" s="157"/>
      <c r="U319" s="157"/>
      <c r="V319" s="157"/>
      <c r="W319" s="157"/>
      <c r="X319" s="157"/>
      <c r="Y319" s="147"/>
      <c r="Z319" s="147"/>
      <c r="AA319" s="147"/>
      <c r="AB319" s="147"/>
      <c r="AC319" s="147"/>
      <c r="AD319" s="147"/>
      <c r="AE319" s="147"/>
      <c r="AF319" s="147"/>
      <c r="AG319" s="147" t="s">
        <v>162</v>
      </c>
      <c r="AH319" s="147">
        <v>0</v>
      </c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</row>
    <row r="320" spans="1:60" outlineLevel="1" x14ac:dyDescent="0.2">
      <c r="A320" s="154"/>
      <c r="B320" s="155"/>
      <c r="C320" s="253"/>
      <c r="D320" s="254"/>
      <c r="E320" s="254"/>
      <c r="F320" s="254"/>
      <c r="G320" s="254"/>
      <c r="H320" s="157"/>
      <c r="I320" s="157"/>
      <c r="J320" s="157"/>
      <c r="K320" s="157"/>
      <c r="L320" s="157"/>
      <c r="M320" s="157"/>
      <c r="N320" s="156"/>
      <c r="O320" s="156"/>
      <c r="P320" s="156"/>
      <c r="Q320" s="156"/>
      <c r="R320" s="157"/>
      <c r="S320" s="157"/>
      <c r="T320" s="157"/>
      <c r="U320" s="157"/>
      <c r="V320" s="157"/>
      <c r="W320" s="157"/>
      <c r="X320" s="157"/>
      <c r="Y320" s="147"/>
      <c r="Z320" s="147"/>
      <c r="AA320" s="147"/>
      <c r="AB320" s="147"/>
      <c r="AC320" s="147"/>
      <c r="AD320" s="147"/>
      <c r="AE320" s="147"/>
      <c r="AF320" s="147"/>
      <c r="AG320" s="147" t="s">
        <v>135</v>
      </c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</row>
    <row r="321" spans="1:60" outlineLevel="1" x14ac:dyDescent="0.2">
      <c r="A321" s="166">
        <v>86</v>
      </c>
      <c r="B321" s="167" t="s">
        <v>453</v>
      </c>
      <c r="C321" s="174" t="s">
        <v>454</v>
      </c>
      <c r="D321" s="168" t="s">
        <v>410</v>
      </c>
      <c r="E321" s="169">
        <v>8</v>
      </c>
      <c r="F321" s="170"/>
      <c r="G321" s="171">
        <f>ROUND(E321*F321,2)</f>
        <v>0</v>
      </c>
      <c r="H321" s="170"/>
      <c r="I321" s="171">
        <f>ROUND(E321*H321,2)</f>
        <v>0</v>
      </c>
      <c r="J321" s="170"/>
      <c r="K321" s="171">
        <f>ROUND(E321*J321,2)</f>
        <v>0</v>
      </c>
      <c r="L321" s="171">
        <v>21</v>
      </c>
      <c r="M321" s="171">
        <f>G321*(1+L321/100)</f>
        <v>0</v>
      </c>
      <c r="N321" s="169">
        <v>3.0000000000000001E-3</v>
      </c>
      <c r="O321" s="169">
        <f>ROUND(E321*N321,2)</f>
        <v>0.02</v>
      </c>
      <c r="P321" s="169">
        <v>0</v>
      </c>
      <c r="Q321" s="169">
        <f>ROUND(E321*P321,2)</f>
        <v>0</v>
      </c>
      <c r="R321" s="171"/>
      <c r="S321" s="171" t="s">
        <v>132</v>
      </c>
      <c r="T321" s="172" t="s">
        <v>133</v>
      </c>
      <c r="U321" s="157">
        <v>0.19</v>
      </c>
      <c r="V321" s="157">
        <f>ROUND(E321*U321,2)</f>
        <v>1.52</v>
      </c>
      <c r="W321" s="157"/>
      <c r="X321" s="157" t="s">
        <v>166</v>
      </c>
      <c r="Y321" s="147"/>
      <c r="Z321" s="147"/>
      <c r="AA321" s="147"/>
      <c r="AB321" s="147"/>
      <c r="AC321" s="147"/>
      <c r="AD321" s="147"/>
      <c r="AE321" s="147"/>
      <c r="AF321" s="147"/>
      <c r="AG321" s="147" t="s">
        <v>167</v>
      </c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</row>
    <row r="322" spans="1:60" outlineLevel="1" x14ac:dyDescent="0.2">
      <c r="A322" s="154"/>
      <c r="B322" s="155"/>
      <c r="C322" s="255" t="s">
        <v>455</v>
      </c>
      <c r="D322" s="256"/>
      <c r="E322" s="256"/>
      <c r="F322" s="256"/>
      <c r="G322" s="256"/>
      <c r="H322" s="157"/>
      <c r="I322" s="157"/>
      <c r="J322" s="157"/>
      <c r="K322" s="157"/>
      <c r="L322" s="157"/>
      <c r="M322" s="157"/>
      <c r="N322" s="156"/>
      <c r="O322" s="156"/>
      <c r="P322" s="156"/>
      <c r="Q322" s="156"/>
      <c r="R322" s="157"/>
      <c r="S322" s="157"/>
      <c r="T322" s="157"/>
      <c r="U322" s="157"/>
      <c r="V322" s="157"/>
      <c r="W322" s="157"/>
      <c r="X322" s="157"/>
      <c r="Y322" s="147"/>
      <c r="Z322" s="147"/>
      <c r="AA322" s="147"/>
      <c r="AB322" s="147"/>
      <c r="AC322" s="147"/>
      <c r="AD322" s="147"/>
      <c r="AE322" s="147"/>
      <c r="AF322" s="147"/>
      <c r="AG322" s="147" t="s">
        <v>399</v>
      </c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</row>
    <row r="323" spans="1:60" outlineLevel="1" x14ac:dyDescent="0.2">
      <c r="A323" s="154"/>
      <c r="B323" s="155"/>
      <c r="C323" s="259" t="s">
        <v>456</v>
      </c>
      <c r="D323" s="260"/>
      <c r="E323" s="260"/>
      <c r="F323" s="260"/>
      <c r="G323" s="260"/>
      <c r="H323" s="157"/>
      <c r="I323" s="157"/>
      <c r="J323" s="157"/>
      <c r="K323" s="157"/>
      <c r="L323" s="157"/>
      <c r="M323" s="157"/>
      <c r="N323" s="156"/>
      <c r="O323" s="156"/>
      <c r="P323" s="156"/>
      <c r="Q323" s="156"/>
      <c r="R323" s="157"/>
      <c r="S323" s="157"/>
      <c r="T323" s="157"/>
      <c r="U323" s="157"/>
      <c r="V323" s="157"/>
      <c r="W323" s="157"/>
      <c r="X323" s="157"/>
      <c r="Y323" s="147"/>
      <c r="Z323" s="147"/>
      <c r="AA323" s="147"/>
      <c r="AB323" s="147"/>
      <c r="AC323" s="147"/>
      <c r="AD323" s="147"/>
      <c r="AE323" s="147"/>
      <c r="AF323" s="147"/>
      <c r="AG323" s="147" t="s">
        <v>399</v>
      </c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</row>
    <row r="324" spans="1:60" outlineLevel="1" x14ac:dyDescent="0.2">
      <c r="A324" s="154"/>
      <c r="B324" s="155"/>
      <c r="C324" s="253"/>
      <c r="D324" s="254"/>
      <c r="E324" s="254"/>
      <c r="F324" s="254"/>
      <c r="G324" s="254"/>
      <c r="H324" s="157"/>
      <c r="I324" s="157"/>
      <c r="J324" s="157"/>
      <c r="K324" s="157"/>
      <c r="L324" s="157"/>
      <c r="M324" s="157"/>
      <c r="N324" s="156"/>
      <c r="O324" s="156"/>
      <c r="P324" s="156"/>
      <c r="Q324" s="156"/>
      <c r="R324" s="157"/>
      <c r="S324" s="157"/>
      <c r="T324" s="157"/>
      <c r="U324" s="157"/>
      <c r="V324" s="157"/>
      <c r="W324" s="157"/>
      <c r="X324" s="157"/>
      <c r="Y324" s="147"/>
      <c r="Z324" s="147"/>
      <c r="AA324" s="147"/>
      <c r="AB324" s="147"/>
      <c r="AC324" s="147"/>
      <c r="AD324" s="147"/>
      <c r="AE324" s="147"/>
      <c r="AF324" s="147"/>
      <c r="AG324" s="147" t="s">
        <v>135</v>
      </c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</row>
    <row r="325" spans="1:60" outlineLevel="1" x14ac:dyDescent="0.2">
      <c r="A325" s="166">
        <v>87</v>
      </c>
      <c r="B325" s="167" t="s">
        <v>457</v>
      </c>
      <c r="C325" s="174" t="s">
        <v>458</v>
      </c>
      <c r="D325" s="168" t="s">
        <v>410</v>
      </c>
      <c r="E325" s="169">
        <v>1</v>
      </c>
      <c r="F325" s="170"/>
      <c r="G325" s="171">
        <f>ROUND(E325*F325,2)</f>
        <v>0</v>
      </c>
      <c r="H325" s="170"/>
      <c r="I325" s="171">
        <f>ROUND(E325*H325,2)</f>
        <v>0</v>
      </c>
      <c r="J325" s="170"/>
      <c r="K325" s="171">
        <f>ROUND(E325*J325,2)</f>
        <v>0</v>
      </c>
      <c r="L325" s="171">
        <v>21</v>
      </c>
      <c r="M325" s="171">
        <f>G325*(1+L325/100)</f>
        <v>0</v>
      </c>
      <c r="N325" s="169">
        <v>1E-3</v>
      </c>
      <c r="O325" s="169">
        <f>ROUND(E325*N325,2)</f>
        <v>0</v>
      </c>
      <c r="P325" s="169">
        <v>0</v>
      </c>
      <c r="Q325" s="169">
        <f>ROUND(E325*P325,2)</f>
        <v>0</v>
      </c>
      <c r="R325" s="171"/>
      <c r="S325" s="171" t="s">
        <v>132</v>
      </c>
      <c r="T325" s="172" t="s">
        <v>133</v>
      </c>
      <c r="U325" s="157">
        <v>0.19</v>
      </c>
      <c r="V325" s="157">
        <f>ROUND(E325*U325,2)</f>
        <v>0.19</v>
      </c>
      <c r="W325" s="157"/>
      <c r="X325" s="157" t="s">
        <v>166</v>
      </c>
      <c r="Y325" s="147"/>
      <c r="Z325" s="147"/>
      <c r="AA325" s="147"/>
      <c r="AB325" s="147"/>
      <c r="AC325" s="147"/>
      <c r="AD325" s="147"/>
      <c r="AE325" s="147"/>
      <c r="AF325" s="147"/>
      <c r="AG325" s="147" t="s">
        <v>167</v>
      </c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</row>
    <row r="326" spans="1:60" outlineLevel="1" x14ac:dyDescent="0.2">
      <c r="A326" s="154"/>
      <c r="B326" s="155"/>
      <c r="C326" s="255" t="s">
        <v>455</v>
      </c>
      <c r="D326" s="256"/>
      <c r="E326" s="256"/>
      <c r="F326" s="256"/>
      <c r="G326" s="256"/>
      <c r="H326" s="157"/>
      <c r="I326" s="157"/>
      <c r="J326" s="157"/>
      <c r="K326" s="157"/>
      <c r="L326" s="157"/>
      <c r="M326" s="157"/>
      <c r="N326" s="156"/>
      <c r="O326" s="156"/>
      <c r="P326" s="156"/>
      <c r="Q326" s="156"/>
      <c r="R326" s="157"/>
      <c r="S326" s="157"/>
      <c r="T326" s="157"/>
      <c r="U326" s="157"/>
      <c r="V326" s="157"/>
      <c r="W326" s="157"/>
      <c r="X326" s="157"/>
      <c r="Y326" s="147"/>
      <c r="Z326" s="147"/>
      <c r="AA326" s="147"/>
      <c r="AB326" s="147"/>
      <c r="AC326" s="147"/>
      <c r="AD326" s="147"/>
      <c r="AE326" s="147"/>
      <c r="AF326" s="147"/>
      <c r="AG326" s="147" t="s">
        <v>399</v>
      </c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</row>
    <row r="327" spans="1:60" outlineLevel="1" x14ac:dyDescent="0.2">
      <c r="A327" s="154"/>
      <c r="B327" s="155"/>
      <c r="C327" s="259" t="s">
        <v>456</v>
      </c>
      <c r="D327" s="260"/>
      <c r="E327" s="260"/>
      <c r="F327" s="260"/>
      <c r="G327" s="260"/>
      <c r="H327" s="157"/>
      <c r="I327" s="157"/>
      <c r="J327" s="157"/>
      <c r="K327" s="157"/>
      <c r="L327" s="157"/>
      <c r="M327" s="157"/>
      <c r="N327" s="156"/>
      <c r="O327" s="156"/>
      <c r="P327" s="156"/>
      <c r="Q327" s="156"/>
      <c r="R327" s="157"/>
      <c r="S327" s="157"/>
      <c r="T327" s="157"/>
      <c r="U327" s="157"/>
      <c r="V327" s="157"/>
      <c r="W327" s="157"/>
      <c r="X327" s="157"/>
      <c r="Y327" s="147"/>
      <c r="Z327" s="147"/>
      <c r="AA327" s="147"/>
      <c r="AB327" s="147"/>
      <c r="AC327" s="147"/>
      <c r="AD327" s="147"/>
      <c r="AE327" s="147"/>
      <c r="AF327" s="147"/>
      <c r="AG327" s="147" t="s">
        <v>399</v>
      </c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</row>
    <row r="328" spans="1:60" outlineLevel="1" x14ac:dyDescent="0.2">
      <c r="A328" s="154"/>
      <c r="B328" s="155"/>
      <c r="C328" s="253"/>
      <c r="D328" s="254"/>
      <c r="E328" s="254"/>
      <c r="F328" s="254"/>
      <c r="G328" s="254"/>
      <c r="H328" s="157"/>
      <c r="I328" s="157"/>
      <c r="J328" s="157"/>
      <c r="K328" s="157"/>
      <c r="L328" s="157"/>
      <c r="M328" s="157"/>
      <c r="N328" s="156"/>
      <c r="O328" s="156"/>
      <c r="P328" s="156"/>
      <c r="Q328" s="156"/>
      <c r="R328" s="157"/>
      <c r="S328" s="157"/>
      <c r="T328" s="157"/>
      <c r="U328" s="157"/>
      <c r="V328" s="157"/>
      <c r="W328" s="157"/>
      <c r="X328" s="157"/>
      <c r="Y328" s="147"/>
      <c r="Z328" s="147"/>
      <c r="AA328" s="147"/>
      <c r="AB328" s="147"/>
      <c r="AC328" s="147"/>
      <c r="AD328" s="147"/>
      <c r="AE328" s="147"/>
      <c r="AF328" s="147"/>
      <c r="AG328" s="147" t="s">
        <v>135</v>
      </c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</row>
    <row r="329" spans="1:60" outlineLevel="1" x14ac:dyDescent="0.2">
      <c r="A329" s="166">
        <v>88</v>
      </c>
      <c r="B329" s="167" t="s">
        <v>459</v>
      </c>
      <c r="C329" s="174" t="s">
        <v>460</v>
      </c>
      <c r="D329" s="168" t="s">
        <v>410</v>
      </c>
      <c r="E329" s="169">
        <v>7</v>
      </c>
      <c r="F329" s="170"/>
      <c r="G329" s="171">
        <f>ROUND(E329*F329,2)</f>
        <v>0</v>
      </c>
      <c r="H329" s="170"/>
      <c r="I329" s="171">
        <f>ROUND(E329*H329,2)</f>
        <v>0</v>
      </c>
      <c r="J329" s="170"/>
      <c r="K329" s="171">
        <f>ROUND(E329*J329,2)</f>
        <v>0</v>
      </c>
      <c r="L329" s="171">
        <v>21</v>
      </c>
      <c r="M329" s="171">
        <f>G329*(1+L329/100)</f>
        <v>0</v>
      </c>
      <c r="N329" s="169">
        <v>1E-3</v>
      </c>
      <c r="O329" s="169">
        <f>ROUND(E329*N329,2)</f>
        <v>0.01</v>
      </c>
      <c r="P329" s="169">
        <v>0</v>
      </c>
      <c r="Q329" s="169">
        <f>ROUND(E329*P329,2)</f>
        <v>0</v>
      </c>
      <c r="R329" s="171"/>
      <c r="S329" s="171" t="s">
        <v>132</v>
      </c>
      <c r="T329" s="172" t="s">
        <v>133</v>
      </c>
      <c r="U329" s="157">
        <v>0.19</v>
      </c>
      <c r="V329" s="157">
        <f>ROUND(E329*U329,2)</f>
        <v>1.33</v>
      </c>
      <c r="W329" s="157"/>
      <c r="X329" s="157" t="s">
        <v>166</v>
      </c>
      <c r="Y329" s="147"/>
      <c r="Z329" s="147"/>
      <c r="AA329" s="147"/>
      <c r="AB329" s="147"/>
      <c r="AC329" s="147"/>
      <c r="AD329" s="147"/>
      <c r="AE329" s="147"/>
      <c r="AF329" s="147"/>
      <c r="AG329" s="147" t="s">
        <v>167</v>
      </c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</row>
    <row r="330" spans="1:60" outlineLevel="1" x14ac:dyDescent="0.2">
      <c r="A330" s="154"/>
      <c r="B330" s="155"/>
      <c r="C330" s="255" t="s">
        <v>455</v>
      </c>
      <c r="D330" s="256"/>
      <c r="E330" s="256"/>
      <c r="F330" s="256"/>
      <c r="G330" s="256"/>
      <c r="H330" s="157"/>
      <c r="I330" s="157"/>
      <c r="J330" s="157"/>
      <c r="K330" s="157"/>
      <c r="L330" s="157"/>
      <c r="M330" s="157"/>
      <c r="N330" s="156"/>
      <c r="O330" s="156"/>
      <c r="P330" s="156"/>
      <c r="Q330" s="156"/>
      <c r="R330" s="157"/>
      <c r="S330" s="157"/>
      <c r="T330" s="157"/>
      <c r="U330" s="157"/>
      <c r="V330" s="157"/>
      <c r="W330" s="157"/>
      <c r="X330" s="157"/>
      <c r="Y330" s="147"/>
      <c r="Z330" s="147"/>
      <c r="AA330" s="147"/>
      <c r="AB330" s="147"/>
      <c r="AC330" s="147"/>
      <c r="AD330" s="147"/>
      <c r="AE330" s="147"/>
      <c r="AF330" s="147"/>
      <c r="AG330" s="147" t="s">
        <v>399</v>
      </c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</row>
    <row r="331" spans="1:60" outlineLevel="1" x14ac:dyDescent="0.2">
      <c r="A331" s="154"/>
      <c r="B331" s="155"/>
      <c r="C331" s="259" t="s">
        <v>456</v>
      </c>
      <c r="D331" s="260"/>
      <c r="E331" s="260"/>
      <c r="F331" s="260"/>
      <c r="G331" s="260"/>
      <c r="H331" s="157"/>
      <c r="I331" s="157"/>
      <c r="J331" s="157"/>
      <c r="K331" s="157"/>
      <c r="L331" s="157"/>
      <c r="M331" s="157"/>
      <c r="N331" s="156"/>
      <c r="O331" s="156"/>
      <c r="P331" s="156"/>
      <c r="Q331" s="156"/>
      <c r="R331" s="157"/>
      <c r="S331" s="157"/>
      <c r="T331" s="157"/>
      <c r="U331" s="157"/>
      <c r="V331" s="157"/>
      <c r="W331" s="157"/>
      <c r="X331" s="157"/>
      <c r="Y331" s="147"/>
      <c r="Z331" s="147"/>
      <c r="AA331" s="147"/>
      <c r="AB331" s="147"/>
      <c r="AC331" s="147"/>
      <c r="AD331" s="147"/>
      <c r="AE331" s="147"/>
      <c r="AF331" s="147"/>
      <c r="AG331" s="147" t="s">
        <v>399</v>
      </c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</row>
    <row r="332" spans="1:60" outlineLevel="1" x14ac:dyDescent="0.2">
      <c r="A332" s="154"/>
      <c r="B332" s="155"/>
      <c r="C332" s="253"/>
      <c r="D332" s="254"/>
      <c r="E332" s="254"/>
      <c r="F332" s="254"/>
      <c r="G332" s="254"/>
      <c r="H332" s="157"/>
      <c r="I332" s="157"/>
      <c r="J332" s="157"/>
      <c r="K332" s="157"/>
      <c r="L332" s="157"/>
      <c r="M332" s="157"/>
      <c r="N332" s="156"/>
      <c r="O332" s="156"/>
      <c r="P332" s="156"/>
      <c r="Q332" s="156"/>
      <c r="R332" s="157"/>
      <c r="S332" s="157"/>
      <c r="T332" s="157"/>
      <c r="U332" s="157"/>
      <c r="V332" s="157"/>
      <c r="W332" s="157"/>
      <c r="X332" s="157"/>
      <c r="Y332" s="147"/>
      <c r="Z332" s="147"/>
      <c r="AA332" s="147"/>
      <c r="AB332" s="147"/>
      <c r="AC332" s="147"/>
      <c r="AD332" s="147"/>
      <c r="AE332" s="147"/>
      <c r="AF332" s="147"/>
      <c r="AG332" s="147" t="s">
        <v>135</v>
      </c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</row>
    <row r="333" spans="1:60" outlineLevel="1" x14ac:dyDescent="0.2">
      <c r="A333" s="166">
        <v>89</v>
      </c>
      <c r="B333" s="167" t="s">
        <v>461</v>
      </c>
      <c r="C333" s="174" t="s">
        <v>462</v>
      </c>
      <c r="D333" s="168" t="s">
        <v>410</v>
      </c>
      <c r="E333" s="169">
        <v>7</v>
      </c>
      <c r="F333" s="170"/>
      <c r="G333" s="171">
        <f>ROUND(E333*F333,2)</f>
        <v>0</v>
      </c>
      <c r="H333" s="170"/>
      <c r="I333" s="171">
        <f>ROUND(E333*H333,2)</f>
        <v>0</v>
      </c>
      <c r="J333" s="170"/>
      <c r="K333" s="171">
        <f>ROUND(E333*J333,2)</f>
        <v>0</v>
      </c>
      <c r="L333" s="171">
        <v>21</v>
      </c>
      <c r="M333" s="171">
        <f>G333*(1+L333/100)</f>
        <v>0</v>
      </c>
      <c r="N333" s="169">
        <v>1E-3</v>
      </c>
      <c r="O333" s="169">
        <f>ROUND(E333*N333,2)</f>
        <v>0.01</v>
      </c>
      <c r="P333" s="169">
        <v>0</v>
      </c>
      <c r="Q333" s="169">
        <f>ROUND(E333*P333,2)</f>
        <v>0</v>
      </c>
      <c r="R333" s="171"/>
      <c r="S333" s="171" t="s">
        <v>132</v>
      </c>
      <c r="T333" s="172" t="s">
        <v>133</v>
      </c>
      <c r="U333" s="157">
        <v>0.19</v>
      </c>
      <c r="V333" s="157">
        <f>ROUND(E333*U333,2)</f>
        <v>1.33</v>
      </c>
      <c r="W333" s="157"/>
      <c r="X333" s="157" t="s">
        <v>166</v>
      </c>
      <c r="Y333" s="147"/>
      <c r="Z333" s="147"/>
      <c r="AA333" s="147"/>
      <c r="AB333" s="147"/>
      <c r="AC333" s="147"/>
      <c r="AD333" s="147"/>
      <c r="AE333" s="147"/>
      <c r="AF333" s="147"/>
      <c r="AG333" s="147" t="s">
        <v>167</v>
      </c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</row>
    <row r="334" spans="1:60" outlineLevel="1" x14ac:dyDescent="0.2">
      <c r="A334" s="154"/>
      <c r="B334" s="155"/>
      <c r="C334" s="255" t="s">
        <v>455</v>
      </c>
      <c r="D334" s="256"/>
      <c r="E334" s="256"/>
      <c r="F334" s="256"/>
      <c r="G334" s="256"/>
      <c r="H334" s="157"/>
      <c r="I334" s="157"/>
      <c r="J334" s="157"/>
      <c r="K334" s="157"/>
      <c r="L334" s="157"/>
      <c r="M334" s="157"/>
      <c r="N334" s="156"/>
      <c r="O334" s="156"/>
      <c r="P334" s="156"/>
      <c r="Q334" s="156"/>
      <c r="R334" s="157"/>
      <c r="S334" s="157"/>
      <c r="T334" s="157"/>
      <c r="U334" s="157"/>
      <c r="V334" s="157"/>
      <c r="W334" s="157"/>
      <c r="X334" s="157"/>
      <c r="Y334" s="147"/>
      <c r="Z334" s="147"/>
      <c r="AA334" s="147"/>
      <c r="AB334" s="147"/>
      <c r="AC334" s="147"/>
      <c r="AD334" s="147"/>
      <c r="AE334" s="147"/>
      <c r="AF334" s="147"/>
      <c r="AG334" s="147" t="s">
        <v>399</v>
      </c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</row>
    <row r="335" spans="1:60" outlineLevel="1" x14ac:dyDescent="0.2">
      <c r="A335" s="154"/>
      <c r="B335" s="155"/>
      <c r="C335" s="259" t="s">
        <v>456</v>
      </c>
      <c r="D335" s="260"/>
      <c r="E335" s="260"/>
      <c r="F335" s="260"/>
      <c r="G335" s="260"/>
      <c r="H335" s="157"/>
      <c r="I335" s="157"/>
      <c r="J335" s="157"/>
      <c r="K335" s="157"/>
      <c r="L335" s="157"/>
      <c r="M335" s="157"/>
      <c r="N335" s="156"/>
      <c r="O335" s="156"/>
      <c r="P335" s="156"/>
      <c r="Q335" s="156"/>
      <c r="R335" s="157"/>
      <c r="S335" s="157"/>
      <c r="T335" s="157"/>
      <c r="U335" s="157"/>
      <c r="V335" s="157"/>
      <c r="W335" s="157"/>
      <c r="X335" s="157"/>
      <c r="Y335" s="147"/>
      <c r="Z335" s="147"/>
      <c r="AA335" s="147"/>
      <c r="AB335" s="147"/>
      <c r="AC335" s="147"/>
      <c r="AD335" s="147"/>
      <c r="AE335" s="147"/>
      <c r="AF335" s="147"/>
      <c r="AG335" s="147" t="s">
        <v>399</v>
      </c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</row>
    <row r="336" spans="1:60" outlineLevel="1" x14ac:dyDescent="0.2">
      <c r="A336" s="154"/>
      <c r="B336" s="155"/>
      <c r="C336" s="253"/>
      <c r="D336" s="254"/>
      <c r="E336" s="254"/>
      <c r="F336" s="254"/>
      <c r="G336" s="254"/>
      <c r="H336" s="157"/>
      <c r="I336" s="157"/>
      <c r="J336" s="157"/>
      <c r="K336" s="157"/>
      <c r="L336" s="157"/>
      <c r="M336" s="157"/>
      <c r="N336" s="156"/>
      <c r="O336" s="156"/>
      <c r="P336" s="156"/>
      <c r="Q336" s="156"/>
      <c r="R336" s="157"/>
      <c r="S336" s="157"/>
      <c r="T336" s="157"/>
      <c r="U336" s="157"/>
      <c r="V336" s="157"/>
      <c r="W336" s="157"/>
      <c r="X336" s="157"/>
      <c r="Y336" s="147"/>
      <c r="Z336" s="147"/>
      <c r="AA336" s="147"/>
      <c r="AB336" s="147"/>
      <c r="AC336" s="147"/>
      <c r="AD336" s="147"/>
      <c r="AE336" s="147"/>
      <c r="AF336" s="147"/>
      <c r="AG336" s="147" t="s">
        <v>135</v>
      </c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</row>
    <row r="337" spans="1:60" outlineLevel="1" x14ac:dyDescent="0.2">
      <c r="A337" s="166">
        <v>90</v>
      </c>
      <c r="B337" s="167" t="s">
        <v>463</v>
      </c>
      <c r="C337" s="174" t="s">
        <v>464</v>
      </c>
      <c r="D337" s="168" t="s">
        <v>410</v>
      </c>
      <c r="E337" s="169">
        <v>24</v>
      </c>
      <c r="F337" s="170"/>
      <c r="G337" s="171">
        <f>ROUND(E337*F337,2)</f>
        <v>0</v>
      </c>
      <c r="H337" s="170"/>
      <c r="I337" s="171">
        <f>ROUND(E337*H337,2)</f>
        <v>0</v>
      </c>
      <c r="J337" s="170"/>
      <c r="K337" s="171">
        <f>ROUND(E337*J337,2)</f>
        <v>0</v>
      </c>
      <c r="L337" s="171">
        <v>21</v>
      </c>
      <c r="M337" s="171">
        <f>G337*(1+L337/100)</f>
        <v>0</v>
      </c>
      <c r="N337" s="169">
        <v>1E-3</v>
      </c>
      <c r="O337" s="169">
        <f>ROUND(E337*N337,2)</f>
        <v>0.02</v>
      </c>
      <c r="P337" s="169">
        <v>0</v>
      </c>
      <c r="Q337" s="169">
        <f>ROUND(E337*P337,2)</f>
        <v>0</v>
      </c>
      <c r="R337" s="171"/>
      <c r="S337" s="171" t="s">
        <v>132</v>
      </c>
      <c r="T337" s="172" t="s">
        <v>133</v>
      </c>
      <c r="U337" s="157">
        <v>0.19</v>
      </c>
      <c r="V337" s="157">
        <f>ROUND(E337*U337,2)</f>
        <v>4.5599999999999996</v>
      </c>
      <c r="W337" s="157"/>
      <c r="X337" s="157" t="s">
        <v>166</v>
      </c>
      <c r="Y337" s="147"/>
      <c r="Z337" s="147"/>
      <c r="AA337" s="147"/>
      <c r="AB337" s="147"/>
      <c r="AC337" s="147"/>
      <c r="AD337" s="147"/>
      <c r="AE337" s="147"/>
      <c r="AF337" s="147"/>
      <c r="AG337" s="147" t="s">
        <v>167</v>
      </c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</row>
    <row r="338" spans="1:60" outlineLevel="1" x14ac:dyDescent="0.2">
      <c r="A338" s="154"/>
      <c r="B338" s="155"/>
      <c r="C338" s="255" t="s">
        <v>455</v>
      </c>
      <c r="D338" s="256"/>
      <c r="E338" s="256"/>
      <c r="F338" s="256"/>
      <c r="G338" s="256"/>
      <c r="H338" s="157"/>
      <c r="I338" s="157"/>
      <c r="J338" s="157"/>
      <c r="K338" s="157"/>
      <c r="L338" s="157"/>
      <c r="M338" s="157"/>
      <c r="N338" s="156"/>
      <c r="O338" s="156"/>
      <c r="P338" s="156"/>
      <c r="Q338" s="156"/>
      <c r="R338" s="157"/>
      <c r="S338" s="157"/>
      <c r="T338" s="157"/>
      <c r="U338" s="157"/>
      <c r="V338" s="157"/>
      <c r="W338" s="157"/>
      <c r="X338" s="157"/>
      <c r="Y338" s="147"/>
      <c r="Z338" s="147"/>
      <c r="AA338" s="147"/>
      <c r="AB338" s="147"/>
      <c r="AC338" s="147"/>
      <c r="AD338" s="147"/>
      <c r="AE338" s="147"/>
      <c r="AF338" s="147"/>
      <c r="AG338" s="147" t="s">
        <v>399</v>
      </c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</row>
    <row r="339" spans="1:60" outlineLevel="1" x14ac:dyDescent="0.2">
      <c r="A339" s="154"/>
      <c r="B339" s="155"/>
      <c r="C339" s="259" t="s">
        <v>456</v>
      </c>
      <c r="D339" s="260"/>
      <c r="E339" s="260"/>
      <c r="F339" s="260"/>
      <c r="G339" s="260"/>
      <c r="H339" s="157"/>
      <c r="I339" s="157"/>
      <c r="J339" s="157"/>
      <c r="K339" s="157"/>
      <c r="L339" s="157"/>
      <c r="M339" s="157"/>
      <c r="N339" s="156"/>
      <c r="O339" s="156"/>
      <c r="P339" s="156"/>
      <c r="Q339" s="156"/>
      <c r="R339" s="157"/>
      <c r="S339" s="157"/>
      <c r="T339" s="157"/>
      <c r="U339" s="157"/>
      <c r="V339" s="157"/>
      <c r="W339" s="157"/>
      <c r="X339" s="157"/>
      <c r="Y339" s="147"/>
      <c r="Z339" s="147"/>
      <c r="AA339" s="147"/>
      <c r="AB339" s="147"/>
      <c r="AC339" s="147"/>
      <c r="AD339" s="147"/>
      <c r="AE339" s="147"/>
      <c r="AF339" s="147"/>
      <c r="AG339" s="147" t="s">
        <v>399</v>
      </c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</row>
    <row r="340" spans="1:60" outlineLevel="1" x14ac:dyDescent="0.2">
      <c r="A340" s="154"/>
      <c r="B340" s="155"/>
      <c r="C340" s="253"/>
      <c r="D340" s="254"/>
      <c r="E340" s="254"/>
      <c r="F340" s="254"/>
      <c r="G340" s="254"/>
      <c r="H340" s="157"/>
      <c r="I340" s="157"/>
      <c r="J340" s="157"/>
      <c r="K340" s="157"/>
      <c r="L340" s="157"/>
      <c r="M340" s="157"/>
      <c r="N340" s="156"/>
      <c r="O340" s="156"/>
      <c r="P340" s="156"/>
      <c r="Q340" s="156"/>
      <c r="R340" s="157"/>
      <c r="S340" s="157"/>
      <c r="T340" s="157"/>
      <c r="U340" s="157"/>
      <c r="V340" s="157"/>
      <c r="W340" s="157"/>
      <c r="X340" s="157"/>
      <c r="Y340" s="147"/>
      <c r="Z340" s="147"/>
      <c r="AA340" s="147"/>
      <c r="AB340" s="147"/>
      <c r="AC340" s="147"/>
      <c r="AD340" s="147"/>
      <c r="AE340" s="147"/>
      <c r="AF340" s="147"/>
      <c r="AG340" s="147" t="s">
        <v>135</v>
      </c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</row>
    <row r="341" spans="1:60" outlineLevel="1" x14ac:dyDescent="0.2">
      <c r="A341" s="166">
        <v>91</v>
      </c>
      <c r="B341" s="167" t="s">
        <v>465</v>
      </c>
      <c r="C341" s="174" t="s">
        <v>466</v>
      </c>
      <c r="D341" s="168" t="s">
        <v>410</v>
      </c>
      <c r="E341" s="169">
        <v>10</v>
      </c>
      <c r="F341" s="170"/>
      <c r="G341" s="171">
        <f>ROUND(E341*F341,2)</f>
        <v>0</v>
      </c>
      <c r="H341" s="170"/>
      <c r="I341" s="171">
        <f>ROUND(E341*H341,2)</f>
        <v>0</v>
      </c>
      <c r="J341" s="170"/>
      <c r="K341" s="171">
        <f>ROUND(E341*J341,2)</f>
        <v>0</v>
      </c>
      <c r="L341" s="171">
        <v>21</v>
      </c>
      <c r="M341" s="171">
        <f>G341*(1+L341/100)</f>
        <v>0</v>
      </c>
      <c r="N341" s="169">
        <v>1E-3</v>
      </c>
      <c r="O341" s="169">
        <f>ROUND(E341*N341,2)</f>
        <v>0.01</v>
      </c>
      <c r="P341" s="169">
        <v>0</v>
      </c>
      <c r="Q341" s="169">
        <f>ROUND(E341*P341,2)</f>
        <v>0</v>
      </c>
      <c r="R341" s="171"/>
      <c r="S341" s="171" t="s">
        <v>132</v>
      </c>
      <c r="T341" s="172" t="s">
        <v>133</v>
      </c>
      <c r="U341" s="157">
        <v>0.19</v>
      </c>
      <c r="V341" s="157">
        <f>ROUND(E341*U341,2)</f>
        <v>1.9</v>
      </c>
      <c r="W341" s="157"/>
      <c r="X341" s="157" t="s">
        <v>166</v>
      </c>
      <c r="Y341" s="147"/>
      <c r="Z341" s="147"/>
      <c r="AA341" s="147"/>
      <c r="AB341" s="147"/>
      <c r="AC341" s="147"/>
      <c r="AD341" s="147"/>
      <c r="AE341" s="147"/>
      <c r="AF341" s="147"/>
      <c r="AG341" s="147" t="s">
        <v>167</v>
      </c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</row>
    <row r="342" spans="1:60" outlineLevel="1" x14ac:dyDescent="0.2">
      <c r="A342" s="154"/>
      <c r="B342" s="155"/>
      <c r="C342" s="255" t="s">
        <v>455</v>
      </c>
      <c r="D342" s="256"/>
      <c r="E342" s="256"/>
      <c r="F342" s="256"/>
      <c r="G342" s="256"/>
      <c r="H342" s="157"/>
      <c r="I342" s="157"/>
      <c r="J342" s="157"/>
      <c r="K342" s="157"/>
      <c r="L342" s="157"/>
      <c r="M342" s="157"/>
      <c r="N342" s="156"/>
      <c r="O342" s="156"/>
      <c r="P342" s="156"/>
      <c r="Q342" s="156"/>
      <c r="R342" s="157"/>
      <c r="S342" s="157"/>
      <c r="T342" s="157"/>
      <c r="U342" s="157"/>
      <c r="V342" s="157"/>
      <c r="W342" s="157"/>
      <c r="X342" s="157"/>
      <c r="Y342" s="147"/>
      <c r="Z342" s="147"/>
      <c r="AA342" s="147"/>
      <c r="AB342" s="147"/>
      <c r="AC342" s="147"/>
      <c r="AD342" s="147"/>
      <c r="AE342" s="147"/>
      <c r="AF342" s="147"/>
      <c r="AG342" s="147" t="s">
        <v>399</v>
      </c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</row>
    <row r="343" spans="1:60" outlineLevel="1" x14ac:dyDescent="0.2">
      <c r="A343" s="154"/>
      <c r="B343" s="155"/>
      <c r="C343" s="259" t="s">
        <v>456</v>
      </c>
      <c r="D343" s="260"/>
      <c r="E343" s="260"/>
      <c r="F343" s="260"/>
      <c r="G343" s="260"/>
      <c r="H343" s="157"/>
      <c r="I343" s="157"/>
      <c r="J343" s="157"/>
      <c r="K343" s="157"/>
      <c r="L343" s="157"/>
      <c r="M343" s="157"/>
      <c r="N343" s="156"/>
      <c r="O343" s="156"/>
      <c r="P343" s="156"/>
      <c r="Q343" s="156"/>
      <c r="R343" s="157"/>
      <c r="S343" s="157"/>
      <c r="T343" s="157"/>
      <c r="U343" s="157"/>
      <c r="V343" s="157"/>
      <c r="W343" s="157"/>
      <c r="X343" s="157"/>
      <c r="Y343" s="147"/>
      <c r="Z343" s="147"/>
      <c r="AA343" s="147"/>
      <c r="AB343" s="147"/>
      <c r="AC343" s="147"/>
      <c r="AD343" s="147"/>
      <c r="AE343" s="147"/>
      <c r="AF343" s="147"/>
      <c r="AG343" s="147" t="s">
        <v>399</v>
      </c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</row>
    <row r="344" spans="1:60" outlineLevel="1" x14ac:dyDescent="0.2">
      <c r="A344" s="154"/>
      <c r="B344" s="155"/>
      <c r="C344" s="253"/>
      <c r="D344" s="254"/>
      <c r="E344" s="254"/>
      <c r="F344" s="254"/>
      <c r="G344" s="254"/>
      <c r="H344" s="157"/>
      <c r="I344" s="157"/>
      <c r="J344" s="157"/>
      <c r="K344" s="157"/>
      <c r="L344" s="157"/>
      <c r="M344" s="157"/>
      <c r="N344" s="156"/>
      <c r="O344" s="156"/>
      <c r="P344" s="156"/>
      <c r="Q344" s="156"/>
      <c r="R344" s="157"/>
      <c r="S344" s="157"/>
      <c r="T344" s="157"/>
      <c r="U344" s="157"/>
      <c r="V344" s="157"/>
      <c r="W344" s="157"/>
      <c r="X344" s="157"/>
      <c r="Y344" s="147"/>
      <c r="Z344" s="147"/>
      <c r="AA344" s="147"/>
      <c r="AB344" s="147"/>
      <c r="AC344" s="147"/>
      <c r="AD344" s="147"/>
      <c r="AE344" s="147"/>
      <c r="AF344" s="147"/>
      <c r="AG344" s="147" t="s">
        <v>135</v>
      </c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</row>
    <row r="345" spans="1:60" outlineLevel="1" x14ac:dyDescent="0.2">
      <c r="A345" s="166">
        <v>92</v>
      </c>
      <c r="B345" s="167" t="s">
        <v>467</v>
      </c>
      <c r="C345" s="174" t="s">
        <v>468</v>
      </c>
      <c r="D345" s="168" t="s">
        <v>410</v>
      </c>
      <c r="E345" s="169">
        <v>2</v>
      </c>
      <c r="F345" s="170"/>
      <c r="G345" s="171">
        <f>ROUND(E345*F345,2)</f>
        <v>0</v>
      </c>
      <c r="H345" s="170"/>
      <c r="I345" s="171">
        <f>ROUND(E345*H345,2)</f>
        <v>0</v>
      </c>
      <c r="J345" s="170"/>
      <c r="K345" s="171">
        <f>ROUND(E345*J345,2)</f>
        <v>0</v>
      </c>
      <c r="L345" s="171">
        <v>21</v>
      </c>
      <c r="M345" s="171">
        <f>G345*(1+L345/100)</f>
        <v>0</v>
      </c>
      <c r="N345" s="169">
        <v>1E-3</v>
      </c>
      <c r="O345" s="169">
        <f>ROUND(E345*N345,2)</f>
        <v>0</v>
      </c>
      <c r="P345" s="169">
        <v>0</v>
      </c>
      <c r="Q345" s="169">
        <f>ROUND(E345*P345,2)</f>
        <v>0</v>
      </c>
      <c r="R345" s="171"/>
      <c r="S345" s="171" t="s">
        <v>132</v>
      </c>
      <c r="T345" s="172" t="s">
        <v>133</v>
      </c>
      <c r="U345" s="157">
        <v>0.19</v>
      </c>
      <c r="V345" s="157">
        <f>ROUND(E345*U345,2)</f>
        <v>0.38</v>
      </c>
      <c r="W345" s="157"/>
      <c r="X345" s="157" t="s">
        <v>166</v>
      </c>
      <c r="Y345" s="147"/>
      <c r="Z345" s="147"/>
      <c r="AA345" s="147"/>
      <c r="AB345" s="147"/>
      <c r="AC345" s="147"/>
      <c r="AD345" s="147"/>
      <c r="AE345" s="147"/>
      <c r="AF345" s="147"/>
      <c r="AG345" s="147" t="s">
        <v>167</v>
      </c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</row>
    <row r="346" spans="1:60" outlineLevel="1" x14ac:dyDescent="0.2">
      <c r="A346" s="154"/>
      <c r="B346" s="155"/>
      <c r="C346" s="255" t="s">
        <v>455</v>
      </c>
      <c r="D346" s="256"/>
      <c r="E346" s="256"/>
      <c r="F346" s="256"/>
      <c r="G346" s="256"/>
      <c r="H346" s="157"/>
      <c r="I346" s="157"/>
      <c r="J346" s="157"/>
      <c r="K346" s="157"/>
      <c r="L346" s="157"/>
      <c r="M346" s="157"/>
      <c r="N346" s="156"/>
      <c r="O346" s="156"/>
      <c r="P346" s="156"/>
      <c r="Q346" s="156"/>
      <c r="R346" s="157"/>
      <c r="S346" s="157"/>
      <c r="T346" s="157"/>
      <c r="U346" s="157"/>
      <c r="V346" s="157"/>
      <c r="W346" s="157"/>
      <c r="X346" s="157"/>
      <c r="Y346" s="147"/>
      <c r="Z346" s="147"/>
      <c r="AA346" s="147"/>
      <c r="AB346" s="147"/>
      <c r="AC346" s="147"/>
      <c r="AD346" s="147"/>
      <c r="AE346" s="147"/>
      <c r="AF346" s="147"/>
      <c r="AG346" s="147" t="s">
        <v>399</v>
      </c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</row>
    <row r="347" spans="1:60" outlineLevel="1" x14ac:dyDescent="0.2">
      <c r="A347" s="154"/>
      <c r="B347" s="155"/>
      <c r="C347" s="259" t="s">
        <v>456</v>
      </c>
      <c r="D347" s="260"/>
      <c r="E347" s="260"/>
      <c r="F347" s="260"/>
      <c r="G347" s="260"/>
      <c r="H347" s="157"/>
      <c r="I347" s="157"/>
      <c r="J347" s="157"/>
      <c r="K347" s="157"/>
      <c r="L347" s="157"/>
      <c r="M347" s="157"/>
      <c r="N347" s="156"/>
      <c r="O347" s="156"/>
      <c r="P347" s="156"/>
      <c r="Q347" s="156"/>
      <c r="R347" s="157"/>
      <c r="S347" s="157"/>
      <c r="T347" s="157"/>
      <c r="U347" s="157"/>
      <c r="V347" s="157"/>
      <c r="W347" s="157"/>
      <c r="X347" s="157"/>
      <c r="Y347" s="147"/>
      <c r="Z347" s="147"/>
      <c r="AA347" s="147"/>
      <c r="AB347" s="147"/>
      <c r="AC347" s="147"/>
      <c r="AD347" s="147"/>
      <c r="AE347" s="147"/>
      <c r="AF347" s="147"/>
      <c r="AG347" s="147" t="s">
        <v>399</v>
      </c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</row>
    <row r="348" spans="1:60" outlineLevel="1" x14ac:dyDescent="0.2">
      <c r="A348" s="154"/>
      <c r="B348" s="155"/>
      <c r="C348" s="253"/>
      <c r="D348" s="254"/>
      <c r="E348" s="254"/>
      <c r="F348" s="254"/>
      <c r="G348" s="254"/>
      <c r="H348" s="157"/>
      <c r="I348" s="157"/>
      <c r="J348" s="157"/>
      <c r="K348" s="157"/>
      <c r="L348" s="157"/>
      <c r="M348" s="157"/>
      <c r="N348" s="156"/>
      <c r="O348" s="156"/>
      <c r="P348" s="156"/>
      <c r="Q348" s="156"/>
      <c r="R348" s="157"/>
      <c r="S348" s="157"/>
      <c r="T348" s="157"/>
      <c r="U348" s="157"/>
      <c r="V348" s="157"/>
      <c r="W348" s="157"/>
      <c r="X348" s="157"/>
      <c r="Y348" s="147"/>
      <c r="Z348" s="147"/>
      <c r="AA348" s="147"/>
      <c r="AB348" s="147"/>
      <c r="AC348" s="147"/>
      <c r="AD348" s="147"/>
      <c r="AE348" s="147"/>
      <c r="AF348" s="147"/>
      <c r="AG348" s="147" t="s">
        <v>135</v>
      </c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</row>
    <row r="349" spans="1:60" outlineLevel="1" x14ac:dyDescent="0.2">
      <c r="A349" s="166">
        <v>93</v>
      </c>
      <c r="B349" s="167" t="s">
        <v>469</v>
      </c>
      <c r="C349" s="174" t="s">
        <v>470</v>
      </c>
      <c r="D349" s="168" t="s">
        <v>410</v>
      </c>
      <c r="E349" s="169">
        <v>5</v>
      </c>
      <c r="F349" s="170"/>
      <c r="G349" s="171">
        <f>ROUND(E349*F349,2)</f>
        <v>0</v>
      </c>
      <c r="H349" s="170"/>
      <c r="I349" s="171">
        <f>ROUND(E349*H349,2)</f>
        <v>0</v>
      </c>
      <c r="J349" s="170"/>
      <c r="K349" s="171">
        <f>ROUND(E349*J349,2)</f>
        <v>0</v>
      </c>
      <c r="L349" s="171">
        <v>21</v>
      </c>
      <c r="M349" s="171">
        <f>G349*(1+L349/100)</f>
        <v>0</v>
      </c>
      <c r="N349" s="169">
        <v>1E-3</v>
      </c>
      <c r="O349" s="169">
        <f>ROUND(E349*N349,2)</f>
        <v>0.01</v>
      </c>
      <c r="P349" s="169">
        <v>0</v>
      </c>
      <c r="Q349" s="169">
        <f>ROUND(E349*P349,2)</f>
        <v>0</v>
      </c>
      <c r="R349" s="171"/>
      <c r="S349" s="171" t="s">
        <v>132</v>
      </c>
      <c r="T349" s="172" t="s">
        <v>133</v>
      </c>
      <c r="U349" s="157">
        <v>0.19</v>
      </c>
      <c r="V349" s="157">
        <f>ROUND(E349*U349,2)</f>
        <v>0.95</v>
      </c>
      <c r="W349" s="157"/>
      <c r="X349" s="157" t="s">
        <v>166</v>
      </c>
      <c r="Y349" s="147"/>
      <c r="Z349" s="147"/>
      <c r="AA349" s="147"/>
      <c r="AB349" s="147"/>
      <c r="AC349" s="147"/>
      <c r="AD349" s="147"/>
      <c r="AE349" s="147"/>
      <c r="AF349" s="147"/>
      <c r="AG349" s="147" t="s">
        <v>167</v>
      </c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</row>
    <row r="350" spans="1:60" outlineLevel="1" x14ac:dyDescent="0.2">
      <c r="A350" s="154"/>
      <c r="B350" s="155"/>
      <c r="C350" s="255" t="s">
        <v>455</v>
      </c>
      <c r="D350" s="256"/>
      <c r="E350" s="256"/>
      <c r="F350" s="256"/>
      <c r="G350" s="256"/>
      <c r="H350" s="157"/>
      <c r="I350" s="157"/>
      <c r="J350" s="157"/>
      <c r="K350" s="157"/>
      <c r="L350" s="157"/>
      <c r="M350" s="157"/>
      <c r="N350" s="156"/>
      <c r="O350" s="156"/>
      <c r="P350" s="156"/>
      <c r="Q350" s="156"/>
      <c r="R350" s="157"/>
      <c r="S350" s="157"/>
      <c r="T350" s="157"/>
      <c r="U350" s="157"/>
      <c r="V350" s="157"/>
      <c r="W350" s="157"/>
      <c r="X350" s="157"/>
      <c r="Y350" s="147"/>
      <c r="Z350" s="147"/>
      <c r="AA350" s="147"/>
      <c r="AB350" s="147"/>
      <c r="AC350" s="147"/>
      <c r="AD350" s="147"/>
      <c r="AE350" s="147"/>
      <c r="AF350" s="147"/>
      <c r="AG350" s="147" t="s">
        <v>399</v>
      </c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</row>
    <row r="351" spans="1:60" outlineLevel="1" x14ac:dyDescent="0.2">
      <c r="A351" s="154"/>
      <c r="B351" s="155"/>
      <c r="C351" s="259" t="s">
        <v>456</v>
      </c>
      <c r="D351" s="260"/>
      <c r="E351" s="260"/>
      <c r="F351" s="260"/>
      <c r="G351" s="260"/>
      <c r="H351" s="157"/>
      <c r="I351" s="157"/>
      <c r="J351" s="157"/>
      <c r="K351" s="157"/>
      <c r="L351" s="157"/>
      <c r="M351" s="157"/>
      <c r="N351" s="156"/>
      <c r="O351" s="156"/>
      <c r="P351" s="156"/>
      <c r="Q351" s="156"/>
      <c r="R351" s="157"/>
      <c r="S351" s="157"/>
      <c r="T351" s="157"/>
      <c r="U351" s="157"/>
      <c r="V351" s="157"/>
      <c r="W351" s="157"/>
      <c r="X351" s="157"/>
      <c r="Y351" s="147"/>
      <c r="Z351" s="147"/>
      <c r="AA351" s="147"/>
      <c r="AB351" s="147"/>
      <c r="AC351" s="147"/>
      <c r="AD351" s="147"/>
      <c r="AE351" s="147"/>
      <c r="AF351" s="147"/>
      <c r="AG351" s="147" t="s">
        <v>399</v>
      </c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</row>
    <row r="352" spans="1:60" outlineLevel="1" x14ac:dyDescent="0.2">
      <c r="A352" s="154"/>
      <c r="B352" s="155"/>
      <c r="C352" s="253"/>
      <c r="D352" s="254"/>
      <c r="E352" s="254"/>
      <c r="F352" s="254"/>
      <c r="G352" s="254"/>
      <c r="H352" s="157"/>
      <c r="I352" s="157"/>
      <c r="J352" s="157"/>
      <c r="K352" s="157"/>
      <c r="L352" s="157"/>
      <c r="M352" s="157"/>
      <c r="N352" s="156"/>
      <c r="O352" s="156"/>
      <c r="P352" s="156"/>
      <c r="Q352" s="156"/>
      <c r="R352" s="157"/>
      <c r="S352" s="157"/>
      <c r="T352" s="157"/>
      <c r="U352" s="157"/>
      <c r="V352" s="157"/>
      <c r="W352" s="157"/>
      <c r="X352" s="157"/>
      <c r="Y352" s="147"/>
      <c r="Z352" s="147"/>
      <c r="AA352" s="147"/>
      <c r="AB352" s="147"/>
      <c r="AC352" s="147"/>
      <c r="AD352" s="147"/>
      <c r="AE352" s="147"/>
      <c r="AF352" s="147"/>
      <c r="AG352" s="147" t="s">
        <v>135</v>
      </c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</row>
    <row r="353" spans="1:60" outlineLevel="1" x14ac:dyDescent="0.2">
      <c r="A353" s="166">
        <v>94</v>
      </c>
      <c r="B353" s="167" t="s">
        <v>471</v>
      </c>
      <c r="C353" s="174" t="s">
        <v>472</v>
      </c>
      <c r="D353" s="168" t="s">
        <v>410</v>
      </c>
      <c r="E353" s="169">
        <v>6</v>
      </c>
      <c r="F353" s="170"/>
      <c r="G353" s="171">
        <f>ROUND(E353*F353,2)</f>
        <v>0</v>
      </c>
      <c r="H353" s="170"/>
      <c r="I353" s="171">
        <f>ROUND(E353*H353,2)</f>
        <v>0</v>
      </c>
      <c r="J353" s="170"/>
      <c r="K353" s="171">
        <f>ROUND(E353*J353,2)</f>
        <v>0</v>
      </c>
      <c r="L353" s="171">
        <v>21</v>
      </c>
      <c r="M353" s="171">
        <f>G353*(1+L353/100)</f>
        <v>0</v>
      </c>
      <c r="N353" s="169">
        <v>1E-3</v>
      </c>
      <c r="O353" s="169">
        <f>ROUND(E353*N353,2)</f>
        <v>0.01</v>
      </c>
      <c r="P353" s="169">
        <v>0</v>
      </c>
      <c r="Q353" s="169">
        <f>ROUND(E353*P353,2)</f>
        <v>0</v>
      </c>
      <c r="R353" s="171"/>
      <c r="S353" s="171" t="s">
        <v>132</v>
      </c>
      <c r="T353" s="172" t="s">
        <v>133</v>
      </c>
      <c r="U353" s="157">
        <v>0.19</v>
      </c>
      <c r="V353" s="157">
        <f>ROUND(E353*U353,2)</f>
        <v>1.1399999999999999</v>
      </c>
      <c r="W353" s="157"/>
      <c r="X353" s="157" t="s">
        <v>166</v>
      </c>
      <c r="Y353" s="147"/>
      <c r="Z353" s="147"/>
      <c r="AA353" s="147"/>
      <c r="AB353" s="147"/>
      <c r="AC353" s="147"/>
      <c r="AD353" s="147"/>
      <c r="AE353" s="147"/>
      <c r="AF353" s="147"/>
      <c r="AG353" s="147" t="s">
        <v>167</v>
      </c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</row>
    <row r="354" spans="1:60" outlineLevel="1" x14ac:dyDescent="0.2">
      <c r="A354" s="154"/>
      <c r="B354" s="155"/>
      <c r="C354" s="255" t="s">
        <v>455</v>
      </c>
      <c r="D354" s="256"/>
      <c r="E354" s="256"/>
      <c r="F354" s="256"/>
      <c r="G354" s="256"/>
      <c r="H354" s="157"/>
      <c r="I354" s="157"/>
      <c r="J354" s="157"/>
      <c r="K354" s="157"/>
      <c r="L354" s="157"/>
      <c r="M354" s="157"/>
      <c r="N354" s="156"/>
      <c r="O354" s="156"/>
      <c r="P354" s="156"/>
      <c r="Q354" s="156"/>
      <c r="R354" s="157"/>
      <c r="S354" s="157"/>
      <c r="T354" s="157"/>
      <c r="U354" s="157"/>
      <c r="V354" s="157"/>
      <c r="W354" s="157"/>
      <c r="X354" s="157"/>
      <c r="Y354" s="147"/>
      <c r="Z354" s="147"/>
      <c r="AA354" s="147"/>
      <c r="AB354" s="147"/>
      <c r="AC354" s="147"/>
      <c r="AD354" s="147"/>
      <c r="AE354" s="147"/>
      <c r="AF354" s="147"/>
      <c r="AG354" s="147" t="s">
        <v>399</v>
      </c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</row>
    <row r="355" spans="1:60" outlineLevel="1" x14ac:dyDescent="0.2">
      <c r="A355" s="154"/>
      <c r="B355" s="155"/>
      <c r="C355" s="259" t="s">
        <v>456</v>
      </c>
      <c r="D355" s="260"/>
      <c r="E355" s="260"/>
      <c r="F355" s="260"/>
      <c r="G355" s="260"/>
      <c r="H355" s="157"/>
      <c r="I355" s="157"/>
      <c r="J355" s="157"/>
      <c r="K355" s="157"/>
      <c r="L355" s="157"/>
      <c r="M355" s="157"/>
      <c r="N355" s="156"/>
      <c r="O355" s="156"/>
      <c r="P355" s="156"/>
      <c r="Q355" s="156"/>
      <c r="R355" s="157"/>
      <c r="S355" s="157"/>
      <c r="T355" s="157"/>
      <c r="U355" s="157"/>
      <c r="V355" s="157"/>
      <c r="W355" s="157"/>
      <c r="X355" s="157"/>
      <c r="Y355" s="147"/>
      <c r="Z355" s="147"/>
      <c r="AA355" s="147"/>
      <c r="AB355" s="147"/>
      <c r="AC355" s="147"/>
      <c r="AD355" s="147"/>
      <c r="AE355" s="147"/>
      <c r="AF355" s="147"/>
      <c r="AG355" s="147" t="s">
        <v>399</v>
      </c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</row>
    <row r="356" spans="1:60" outlineLevel="1" x14ac:dyDescent="0.2">
      <c r="A356" s="154"/>
      <c r="B356" s="155"/>
      <c r="C356" s="253"/>
      <c r="D356" s="254"/>
      <c r="E356" s="254"/>
      <c r="F356" s="254"/>
      <c r="G356" s="254"/>
      <c r="H356" s="157"/>
      <c r="I356" s="157"/>
      <c r="J356" s="157"/>
      <c r="K356" s="157"/>
      <c r="L356" s="157"/>
      <c r="M356" s="157"/>
      <c r="N356" s="156"/>
      <c r="O356" s="156"/>
      <c r="P356" s="156"/>
      <c r="Q356" s="156"/>
      <c r="R356" s="157"/>
      <c r="S356" s="157"/>
      <c r="T356" s="157"/>
      <c r="U356" s="157"/>
      <c r="V356" s="157"/>
      <c r="W356" s="157"/>
      <c r="X356" s="157"/>
      <c r="Y356" s="147"/>
      <c r="Z356" s="147"/>
      <c r="AA356" s="147"/>
      <c r="AB356" s="147"/>
      <c r="AC356" s="147"/>
      <c r="AD356" s="147"/>
      <c r="AE356" s="147"/>
      <c r="AF356" s="147"/>
      <c r="AG356" s="147" t="s">
        <v>135</v>
      </c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</row>
    <row r="357" spans="1:60" outlineLevel="1" x14ac:dyDescent="0.2">
      <c r="A357" s="166">
        <v>95</v>
      </c>
      <c r="B357" s="167" t="s">
        <v>473</v>
      </c>
      <c r="C357" s="174" t="s">
        <v>474</v>
      </c>
      <c r="D357" s="168" t="s">
        <v>410</v>
      </c>
      <c r="E357" s="169">
        <v>11</v>
      </c>
      <c r="F357" s="170"/>
      <c r="G357" s="171">
        <f>ROUND(E357*F357,2)</f>
        <v>0</v>
      </c>
      <c r="H357" s="170"/>
      <c r="I357" s="171">
        <f>ROUND(E357*H357,2)</f>
        <v>0</v>
      </c>
      <c r="J357" s="170"/>
      <c r="K357" s="171">
        <f>ROUND(E357*J357,2)</f>
        <v>0</v>
      </c>
      <c r="L357" s="171">
        <v>21</v>
      </c>
      <c r="M357" s="171">
        <f>G357*(1+L357/100)</f>
        <v>0</v>
      </c>
      <c r="N357" s="169">
        <v>1E-3</v>
      </c>
      <c r="O357" s="169">
        <f>ROUND(E357*N357,2)</f>
        <v>0.01</v>
      </c>
      <c r="P357" s="169">
        <v>0</v>
      </c>
      <c r="Q357" s="169">
        <f>ROUND(E357*P357,2)</f>
        <v>0</v>
      </c>
      <c r="R357" s="171"/>
      <c r="S357" s="171" t="s">
        <v>132</v>
      </c>
      <c r="T357" s="172" t="s">
        <v>133</v>
      </c>
      <c r="U357" s="157">
        <v>0.19</v>
      </c>
      <c r="V357" s="157">
        <f>ROUND(E357*U357,2)</f>
        <v>2.09</v>
      </c>
      <c r="W357" s="157"/>
      <c r="X357" s="157" t="s">
        <v>166</v>
      </c>
      <c r="Y357" s="147"/>
      <c r="Z357" s="147"/>
      <c r="AA357" s="147"/>
      <c r="AB357" s="147"/>
      <c r="AC357" s="147"/>
      <c r="AD357" s="147"/>
      <c r="AE357" s="147"/>
      <c r="AF357" s="147"/>
      <c r="AG357" s="147" t="s">
        <v>167</v>
      </c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</row>
    <row r="358" spans="1:60" outlineLevel="1" x14ac:dyDescent="0.2">
      <c r="A358" s="154"/>
      <c r="B358" s="155"/>
      <c r="C358" s="255" t="s">
        <v>455</v>
      </c>
      <c r="D358" s="256"/>
      <c r="E358" s="256"/>
      <c r="F358" s="256"/>
      <c r="G358" s="256"/>
      <c r="H358" s="157"/>
      <c r="I358" s="157"/>
      <c r="J358" s="157"/>
      <c r="K358" s="157"/>
      <c r="L358" s="157"/>
      <c r="M358" s="157"/>
      <c r="N358" s="156"/>
      <c r="O358" s="156"/>
      <c r="P358" s="156"/>
      <c r="Q358" s="156"/>
      <c r="R358" s="157"/>
      <c r="S358" s="157"/>
      <c r="T358" s="157"/>
      <c r="U358" s="157"/>
      <c r="V358" s="157"/>
      <c r="W358" s="157"/>
      <c r="X358" s="157"/>
      <c r="Y358" s="147"/>
      <c r="Z358" s="147"/>
      <c r="AA358" s="147"/>
      <c r="AB358" s="147"/>
      <c r="AC358" s="147"/>
      <c r="AD358" s="147"/>
      <c r="AE358" s="147"/>
      <c r="AF358" s="147"/>
      <c r="AG358" s="147" t="s">
        <v>399</v>
      </c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</row>
    <row r="359" spans="1:60" outlineLevel="1" x14ac:dyDescent="0.2">
      <c r="A359" s="154"/>
      <c r="B359" s="155"/>
      <c r="C359" s="259" t="s">
        <v>456</v>
      </c>
      <c r="D359" s="260"/>
      <c r="E359" s="260"/>
      <c r="F359" s="260"/>
      <c r="G359" s="260"/>
      <c r="H359" s="157"/>
      <c r="I359" s="157"/>
      <c r="J359" s="157"/>
      <c r="K359" s="157"/>
      <c r="L359" s="157"/>
      <c r="M359" s="157"/>
      <c r="N359" s="156"/>
      <c r="O359" s="156"/>
      <c r="P359" s="156"/>
      <c r="Q359" s="156"/>
      <c r="R359" s="157"/>
      <c r="S359" s="157"/>
      <c r="T359" s="157"/>
      <c r="U359" s="157"/>
      <c r="V359" s="157"/>
      <c r="W359" s="157"/>
      <c r="X359" s="157"/>
      <c r="Y359" s="147"/>
      <c r="Z359" s="147"/>
      <c r="AA359" s="147"/>
      <c r="AB359" s="147"/>
      <c r="AC359" s="147"/>
      <c r="AD359" s="147"/>
      <c r="AE359" s="147"/>
      <c r="AF359" s="147"/>
      <c r="AG359" s="147" t="s">
        <v>399</v>
      </c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</row>
    <row r="360" spans="1:60" outlineLevel="1" x14ac:dyDescent="0.2">
      <c r="A360" s="154"/>
      <c r="B360" s="155"/>
      <c r="C360" s="253"/>
      <c r="D360" s="254"/>
      <c r="E360" s="254"/>
      <c r="F360" s="254"/>
      <c r="G360" s="254"/>
      <c r="H360" s="157"/>
      <c r="I360" s="157"/>
      <c r="J360" s="157"/>
      <c r="K360" s="157"/>
      <c r="L360" s="157"/>
      <c r="M360" s="157"/>
      <c r="N360" s="156"/>
      <c r="O360" s="156"/>
      <c r="P360" s="156"/>
      <c r="Q360" s="156"/>
      <c r="R360" s="157"/>
      <c r="S360" s="157"/>
      <c r="T360" s="157"/>
      <c r="U360" s="157"/>
      <c r="V360" s="157"/>
      <c r="W360" s="157"/>
      <c r="X360" s="157"/>
      <c r="Y360" s="147"/>
      <c r="Z360" s="147"/>
      <c r="AA360" s="147"/>
      <c r="AB360" s="147"/>
      <c r="AC360" s="147"/>
      <c r="AD360" s="147"/>
      <c r="AE360" s="147"/>
      <c r="AF360" s="147"/>
      <c r="AG360" s="147" t="s">
        <v>135</v>
      </c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</row>
    <row r="361" spans="1:60" outlineLevel="1" x14ac:dyDescent="0.2">
      <c r="A361" s="166">
        <v>96</v>
      </c>
      <c r="B361" s="167" t="s">
        <v>475</v>
      </c>
      <c r="C361" s="174" t="s">
        <v>476</v>
      </c>
      <c r="D361" s="168" t="s">
        <v>410</v>
      </c>
      <c r="E361" s="169">
        <v>11</v>
      </c>
      <c r="F361" s="170"/>
      <c r="G361" s="171">
        <f>ROUND(E361*F361,2)</f>
        <v>0</v>
      </c>
      <c r="H361" s="170"/>
      <c r="I361" s="171">
        <f>ROUND(E361*H361,2)</f>
        <v>0</v>
      </c>
      <c r="J361" s="170"/>
      <c r="K361" s="171">
        <f>ROUND(E361*J361,2)</f>
        <v>0</v>
      </c>
      <c r="L361" s="171">
        <v>21</v>
      </c>
      <c r="M361" s="171">
        <f>G361*(1+L361/100)</f>
        <v>0</v>
      </c>
      <c r="N361" s="169">
        <v>1E-3</v>
      </c>
      <c r="O361" s="169">
        <f>ROUND(E361*N361,2)</f>
        <v>0.01</v>
      </c>
      <c r="P361" s="169">
        <v>0</v>
      </c>
      <c r="Q361" s="169">
        <f>ROUND(E361*P361,2)</f>
        <v>0</v>
      </c>
      <c r="R361" s="171"/>
      <c r="S361" s="171" t="s">
        <v>132</v>
      </c>
      <c r="T361" s="172" t="s">
        <v>133</v>
      </c>
      <c r="U361" s="157">
        <v>0.19</v>
      </c>
      <c r="V361" s="157">
        <f>ROUND(E361*U361,2)</f>
        <v>2.09</v>
      </c>
      <c r="W361" s="157"/>
      <c r="X361" s="157" t="s">
        <v>166</v>
      </c>
      <c r="Y361" s="147"/>
      <c r="Z361" s="147"/>
      <c r="AA361" s="147"/>
      <c r="AB361" s="147"/>
      <c r="AC361" s="147"/>
      <c r="AD361" s="147"/>
      <c r="AE361" s="147"/>
      <c r="AF361" s="147"/>
      <c r="AG361" s="147" t="s">
        <v>167</v>
      </c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</row>
    <row r="362" spans="1:60" outlineLevel="1" x14ac:dyDescent="0.2">
      <c r="A362" s="154"/>
      <c r="B362" s="155"/>
      <c r="C362" s="255" t="s">
        <v>455</v>
      </c>
      <c r="D362" s="256"/>
      <c r="E362" s="256"/>
      <c r="F362" s="256"/>
      <c r="G362" s="256"/>
      <c r="H362" s="157"/>
      <c r="I362" s="157"/>
      <c r="J362" s="157"/>
      <c r="K362" s="157"/>
      <c r="L362" s="157"/>
      <c r="M362" s="157"/>
      <c r="N362" s="156"/>
      <c r="O362" s="156"/>
      <c r="P362" s="156"/>
      <c r="Q362" s="156"/>
      <c r="R362" s="157"/>
      <c r="S362" s="157"/>
      <c r="T362" s="157"/>
      <c r="U362" s="157"/>
      <c r="V362" s="157"/>
      <c r="W362" s="157"/>
      <c r="X362" s="157"/>
      <c r="Y362" s="147"/>
      <c r="Z362" s="147"/>
      <c r="AA362" s="147"/>
      <c r="AB362" s="147"/>
      <c r="AC362" s="147"/>
      <c r="AD362" s="147"/>
      <c r="AE362" s="147"/>
      <c r="AF362" s="147"/>
      <c r="AG362" s="147" t="s">
        <v>399</v>
      </c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</row>
    <row r="363" spans="1:60" outlineLevel="1" x14ac:dyDescent="0.2">
      <c r="A363" s="154"/>
      <c r="B363" s="155"/>
      <c r="C363" s="259" t="s">
        <v>456</v>
      </c>
      <c r="D363" s="260"/>
      <c r="E363" s="260"/>
      <c r="F363" s="260"/>
      <c r="G363" s="260"/>
      <c r="H363" s="157"/>
      <c r="I363" s="157"/>
      <c r="J363" s="157"/>
      <c r="K363" s="157"/>
      <c r="L363" s="157"/>
      <c r="M363" s="157"/>
      <c r="N363" s="156"/>
      <c r="O363" s="156"/>
      <c r="P363" s="156"/>
      <c r="Q363" s="156"/>
      <c r="R363" s="157"/>
      <c r="S363" s="157"/>
      <c r="T363" s="157"/>
      <c r="U363" s="157"/>
      <c r="V363" s="157"/>
      <c r="W363" s="157"/>
      <c r="X363" s="157"/>
      <c r="Y363" s="147"/>
      <c r="Z363" s="147"/>
      <c r="AA363" s="147"/>
      <c r="AB363" s="147"/>
      <c r="AC363" s="147"/>
      <c r="AD363" s="147"/>
      <c r="AE363" s="147"/>
      <c r="AF363" s="147"/>
      <c r="AG363" s="147" t="s">
        <v>399</v>
      </c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</row>
    <row r="364" spans="1:60" outlineLevel="1" x14ac:dyDescent="0.2">
      <c r="A364" s="154"/>
      <c r="B364" s="155"/>
      <c r="C364" s="253"/>
      <c r="D364" s="254"/>
      <c r="E364" s="254"/>
      <c r="F364" s="254"/>
      <c r="G364" s="254"/>
      <c r="H364" s="157"/>
      <c r="I364" s="157"/>
      <c r="J364" s="157"/>
      <c r="K364" s="157"/>
      <c r="L364" s="157"/>
      <c r="M364" s="157"/>
      <c r="N364" s="156"/>
      <c r="O364" s="156"/>
      <c r="P364" s="156"/>
      <c r="Q364" s="156"/>
      <c r="R364" s="157"/>
      <c r="S364" s="157"/>
      <c r="T364" s="157"/>
      <c r="U364" s="157"/>
      <c r="V364" s="157"/>
      <c r="W364" s="157"/>
      <c r="X364" s="157"/>
      <c r="Y364" s="147"/>
      <c r="Z364" s="147"/>
      <c r="AA364" s="147"/>
      <c r="AB364" s="147"/>
      <c r="AC364" s="147"/>
      <c r="AD364" s="147"/>
      <c r="AE364" s="147"/>
      <c r="AF364" s="147"/>
      <c r="AG364" s="147" t="s">
        <v>135</v>
      </c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</row>
    <row r="365" spans="1:60" outlineLevel="1" x14ac:dyDescent="0.2">
      <c r="A365" s="166">
        <v>97</v>
      </c>
      <c r="B365" s="167" t="s">
        <v>477</v>
      </c>
      <c r="C365" s="174" t="s">
        <v>478</v>
      </c>
      <c r="D365" s="168" t="s">
        <v>410</v>
      </c>
      <c r="E365" s="169">
        <v>14</v>
      </c>
      <c r="F365" s="170"/>
      <c r="G365" s="171">
        <f>ROUND(E365*F365,2)</f>
        <v>0</v>
      </c>
      <c r="H365" s="170"/>
      <c r="I365" s="171">
        <f>ROUND(E365*H365,2)</f>
        <v>0</v>
      </c>
      <c r="J365" s="170"/>
      <c r="K365" s="171">
        <f>ROUND(E365*J365,2)</f>
        <v>0</v>
      </c>
      <c r="L365" s="171">
        <v>21</v>
      </c>
      <c r="M365" s="171">
        <f>G365*(1+L365/100)</f>
        <v>0</v>
      </c>
      <c r="N365" s="169">
        <v>1E-3</v>
      </c>
      <c r="O365" s="169">
        <f>ROUND(E365*N365,2)</f>
        <v>0.01</v>
      </c>
      <c r="P365" s="169">
        <v>0</v>
      </c>
      <c r="Q365" s="169">
        <f>ROUND(E365*P365,2)</f>
        <v>0</v>
      </c>
      <c r="R365" s="171"/>
      <c r="S365" s="171" t="s">
        <v>132</v>
      </c>
      <c r="T365" s="172" t="s">
        <v>133</v>
      </c>
      <c r="U365" s="157">
        <v>0.19</v>
      </c>
      <c r="V365" s="157">
        <f>ROUND(E365*U365,2)</f>
        <v>2.66</v>
      </c>
      <c r="W365" s="157"/>
      <c r="X365" s="157" t="s">
        <v>166</v>
      </c>
      <c r="Y365" s="147"/>
      <c r="Z365" s="147"/>
      <c r="AA365" s="147"/>
      <c r="AB365" s="147"/>
      <c r="AC365" s="147"/>
      <c r="AD365" s="147"/>
      <c r="AE365" s="147"/>
      <c r="AF365" s="147"/>
      <c r="AG365" s="147" t="s">
        <v>167</v>
      </c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</row>
    <row r="366" spans="1:60" outlineLevel="1" x14ac:dyDescent="0.2">
      <c r="A366" s="154"/>
      <c r="B366" s="155"/>
      <c r="C366" s="255" t="s">
        <v>455</v>
      </c>
      <c r="D366" s="256"/>
      <c r="E366" s="256"/>
      <c r="F366" s="256"/>
      <c r="G366" s="256"/>
      <c r="H366" s="157"/>
      <c r="I366" s="157"/>
      <c r="J366" s="157"/>
      <c r="K366" s="157"/>
      <c r="L366" s="157"/>
      <c r="M366" s="157"/>
      <c r="N366" s="156"/>
      <c r="O366" s="156"/>
      <c r="P366" s="156"/>
      <c r="Q366" s="156"/>
      <c r="R366" s="157"/>
      <c r="S366" s="157"/>
      <c r="T366" s="157"/>
      <c r="U366" s="157"/>
      <c r="V366" s="157"/>
      <c r="W366" s="157"/>
      <c r="X366" s="157"/>
      <c r="Y366" s="147"/>
      <c r="Z366" s="147"/>
      <c r="AA366" s="147"/>
      <c r="AB366" s="147"/>
      <c r="AC366" s="147"/>
      <c r="AD366" s="147"/>
      <c r="AE366" s="147"/>
      <c r="AF366" s="147"/>
      <c r="AG366" s="147" t="s">
        <v>399</v>
      </c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</row>
    <row r="367" spans="1:60" outlineLevel="1" x14ac:dyDescent="0.2">
      <c r="A367" s="154"/>
      <c r="B367" s="155"/>
      <c r="C367" s="259" t="s">
        <v>456</v>
      </c>
      <c r="D367" s="260"/>
      <c r="E367" s="260"/>
      <c r="F367" s="260"/>
      <c r="G367" s="260"/>
      <c r="H367" s="157"/>
      <c r="I367" s="157"/>
      <c r="J367" s="157"/>
      <c r="K367" s="157"/>
      <c r="L367" s="157"/>
      <c r="M367" s="157"/>
      <c r="N367" s="156"/>
      <c r="O367" s="156"/>
      <c r="P367" s="156"/>
      <c r="Q367" s="156"/>
      <c r="R367" s="157"/>
      <c r="S367" s="157"/>
      <c r="T367" s="157"/>
      <c r="U367" s="157"/>
      <c r="V367" s="157"/>
      <c r="W367" s="157"/>
      <c r="X367" s="157"/>
      <c r="Y367" s="147"/>
      <c r="Z367" s="147"/>
      <c r="AA367" s="147"/>
      <c r="AB367" s="147"/>
      <c r="AC367" s="147"/>
      <c r="AD367" s="147"/>
      <c r="AE367" s="147"/>
      <c r="AF367" s="147"/>
      <c r="AG367" s="147" t="s">
        <v>399</v>
      </c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</row>
    <row r="368" spans="1:60" outlineLevel="1" x14ac:dyDescent="0.2">
      <c r="A368" s="154"/>
      <c r="B368" s="155"/>
      <c r="C368" s="253"/>
      <c r="D368" s="254"/>
      <c r="E368" s="254"/>
      <c r="F368" s="254"/>
      <c r="G368" s="254"/>
      <c r="H368" s="157"/>
      <c r="I368" s="157"/>
      <c r="J368" s="157"/>
      <c r="K368" s="157"/>
      <c r="L368" s="157"/>
      <c r="M368" s="157"/>
      <c r="N368" s="156"/>
      <c r="O368" s="156"/>
      <c r="P368" s="156"/>
      <c r="Q368" s="156"/>
      <c r="R368" s="157"/>
      <c r="S368" s="157"/>
      <c r="T368" s="157"/>
      <c r="U368" s="157"/>
      <c r="V368" s="157"/>
      <c r="W368" s="157"/>
      <c r="X368" s="157"/>
      <c r="Y368" s="147"/>
      <c r="Z368" s="147"/>
      <c r="AA368" s="147"/>
      <c r="AB368" s="147"/>
      <c r="AC368" s="147"/>
      <c r="AD368" s="147"/>
      <c r="AE368" s="147"/>
      <c r="AF368" s="147"/>
      <c r="AG368" s="147" t="s">
        <v>135</v>
      </c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</row>
    <row r="369" spans="1:60" outlineLevel="1" x14ac:dyDescent="0.2">
      <c r="A369" s="166">
        <v>98</v>
      </c>
      <c r="B369" s="167" t="s">
        <v>479</v>
      </c>
      <c r="C369" s="174" t="s">
        <v>480</v>
      </c>
      <c r="D369" s="168" t="s">
        <v>234</v>
      </c>
      <c r="E369" s="169">
        <v>0.25130000000000002</v>
      </c>
      <c r="F369" s="170"/>
      <c r="G369" s="171">
        <f>ROUND(E369*F369,2)</f>
        <v>0</v>
      </c>
      <c r="H369" s="170"/>
      <c r="I369" s="171">
        <f>ROUND(E369*H369,2)</f>
        <v>0</v>
      </c>
      <c r="J369" s="170"/>
      <c r="K369" s="171">
        <f>ROUND(E369*J369,2)</f>
        <v>0</v>
      </c>
      <c r="L369" s="171">
        <v>21</v>
      </c>
      <c r="M369" s="171">
        <f>G369*(1+L369/100)</f>
        <v>0</v>
      </c>
      <c r="N369" s="169">
        <v>0</v>
      </c>
      <c r="O369" s="169">
        <f>ROUND(E369*N369,2)</f>
        <v>0</v>
      </c>
      <c r="P369" s="169">
        <v>0</v>
      </c>
      <c r="Q369" s="169">
        <f>ROUND(E369*P369,2)</f>
        <v>0</v>
      </c>
      <c r="R369" s="171" t="s">
        <v>425</v>
      </c>
      <c r="S369" s="171" t="s">
        <v>158</v>
      </c>
      <c r="T369" s="172" t="s">
        <v>158</v>
      </c>
      <c r="U369" s="157">
        <v>3.0059999999999998</v>
      </c>
      <c r="V369" s="157">
        <f>ROUND(E369*U369,2)</f>
        <v>0.76</v>
      </c>
      <c r="W369" s="157"/>
      <c r="X369" s="157" t="s">
        <v>235</v>
      </c>
      <c r="Y369" s="147"/>
      <c r="Z369" s="147"/>
      <c r="AA369" s="147"/>
      <c r="AB369" s="147"/>
      <c r="AC369" s="147"/>
      <c r="AD369" s="147"/>
      <c r="AE369" s="147"/>
      <c r="AF369" s="147"/>
      <c r="AG369" s="147" t="s">
        <v>236</v>
      </c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</row>
    <row r="370" spans="1:60" outlineLevel="1" x14ac:dyDescent="0.2">
      <c r="A370" s="154"/>
      <c r="B370" s="155"/>
      <c r="C370" s="257" t="s">
        <v>286</v>
      </c>
      <c r="D370" s="258"/>
      <c r="E370" s="258"/>
      <c r="F370" s="258"/>
      <c r="G370" s="258"/>
      <c r="H370" s="157"/>
      <c r="I370" s="157"/>
      <c r="J370" s="157"/>
      <c r="K370" s="157"/>
      <c r="L370" s="157"/>
      <c r="M370" s="157"/>
      <c r="N370" s="156"/>
      <c r="O370" s="156"/>
      <c r="P370" s="156"/>
      <c r="Q370" s="156"/>
      <c r="R370" s="157"/>
      <c r="S370" s="157"/>
      <c r="T370" s="157"/>
      <c r="U370" s="157"/>
      <c r="V370" s="157"/>
      <c r="W370" s="157"/>
      <c r="X370" s="157"/>
      <c r="Y370" s="147"/>
      <c r="Z370" s="147"/>
      <c r="AA370" s="147"/>
      <c r="AB370" s="147"/>
      <c r="AC370" s="147"/>
      <c r="AD370" s="147"/>
      <c r="AE370" s="147"/>
      <c r="AF370" s="147"/>
      <c r="AG370" s="147" t="s">
        <v>169</v>
      </c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7"/>
      <c r="BD370" s="147"/>
      <c r="BE370" s="147"/>
      <c r="BF370" s="147"/>
      <c r="BG370" s="147"/>
      <c r="BH370" s="147"/>
    </row>
    <row r="371" spans="1:60" outlineLevel="1" x14ac:dyDescent="0.2">
      <c r="A371" s="154"/>
      <c r="B371" s="155"/>
      <c r="C371" s="253"/>
      <c r="D371" s="254"/>
      <c r="E371" s="254"/>
      <c r="F371" s="254"/>
      <c r="G371" s="254"/>
      <c r="H371" s="157"/>
      <c r="I371" s="157"/>
      <c r="J371" s="157"/>
      <c r="K371" s="157"/>
      <c r="L371" s="157"/>
      <c r="M371" s="157"/>
      <c r="N371" s="156"/>
      <c r="O371" s="156"/>
      <c r="P371" s="156"/>
      <c r="Q371" s="156"/>
      <c r="R371" s="157"/>
      <c r="S371" s="157"/>
      <c r="T371" s="157"/>
      <c r="U371" s="157"/>
      <c r="V371" s="157"/>
      <c r="W371" s="157"/>
      <c r="X371" s="157"/>
      <c r="Y371" s="147"/>
      <c r="Z371" s="147"/>
      <c r="AA371" s="147"/>
      <c r="AB371" s="147"/>
      <c r="AC371" s="147"/>
      <c r="AD371" s="147"/>
      <c r="AE371" s="147"/>
      <c r="AF371" s="147"/>
      <c r="AG371" s="147" t="s">
        <v>135</v>
      </c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</row>
    <row r="372" spans="1:60" x14ac:dyDescent="0.2">
      <c r="A372" s="159" t="s">
        <v>127</v>
      </c>
      <c r="B372" s="160" t="s">
        <v>88</v>
      </c>
      <c r="C372" s="173" t="s">
        <v>89</v>
      </c>
      <c r="D372" s="161"/>
      <c r="E372" s="162"/>
      <c r="F372" s="163"/>
      <c r="G372" s="163">
        <f>SUMIF(AG373:AG398,"&lt;&gt;NOR",G373:G398)</f>
        <v>0</v>
      </c>
      <c r="H372" s="163"/>
      <c r="I372" s="163">
        <f>SUM(I373:I398)</f>
        <v>0</v>
      </c>
      <c r="J372" s="163"/>
      <c r="K372" s="163">
        <f>SUM(K373:K398)</f>
        <v>0</v>
      </c>
      <c r="L372" s="163"/>
      <c r="M372" s="163">
        <f>SUM(M373:M398)</f>
        <v>0</v>
      </c>
      <c r="N372" s="162"/>
      <c r="O372" s="162">
        <f>SUM(O373:O398)</f>
        <v>0.33</v>
      </c>
      <c r="P372" s="162"/>
      <c r="Q372" s="162">
        <f>SUM(Q373:Q398)</f>
        <v>0</v>
      </c>
      <c r="R372" s="163"/>
      <c r="S372" s="163"/>
      <c r="T372" s="164"/>
      <c r="U372" s="158"/>
      <c r="V372" s="158">
        <f>SUM(V373:V398)</f>
        <v>14.809999999999999</v>
      </c>
      <c r="W372" s="158"/>
      <c r="X372" s="158"/>
      <c r="AG372" t="s">
        <v>128</v>
      </c>
    </row>
    <row r="373" spans="1:60" ht="22.5" outlineLevel="1" x14ac:dyDescent="0.2">
      <c r="A373" s="166">
        <v>99</v>
      </c>
      <c r="B373" s="167" t="s">
        <v>481</v>
      </c>
      <c r="C373" s="174" t="s">
        <v>482</v>
      </c>
      <c r="D373" s="168" t="s">
        <v>175</v>
      </c>
      <c r="E373" s="169">
        <v>19.8</v>
      </c>
      <c r="F373" s="170"/>
      <c r="G373" s="171">
        <f>ROUND(E373*F373,2)</f>
        <v>0</v>
      </c>
      <c r="H373" s="170"/>
      <c r="I373" s="171">
        <f>ROUND(E373*H373,2)</f>
        <v>0</v>
      </c>
      <c r="J373" s="170"/>
      <c r="K373" s="171">
        <f>ROUND(E373*J373,2)</f>
        <v>0</v>
      </c>
      <c r="L373" s="171">
        <v>21</v>
      </c>
      <c r="M373" s="171">
        <f>G373*(1+L373/100)</f>
        <v>0</v>
      </c>
      <c r="N373" s="169">
        <v>1.4200000000000001E-2</v>
      </c>
      <c r="O373" s="169">
        <f>ROUND(E373*N373,2)</f>
        <v>0.28000000000000003</v>
      </c>
      <c r="P373" s="169">
        <v>0</v>
      </c>
      <c r="Q373" s="169">
        <f>ROUND(E373*P373,2)</f>
        <v>0</v>
      </c>
      <c r="R373" s="171" t="s">
        <v>157</v>
      </c>
      <c r="S373" s="171" t="s">
        <v>158</v>
      </c>
      <c r="T373" s="172" t="s">
        <v>158</v>
      </c>
      <c r="U373" s="157">
        <v>0</v>
      </c>
      <c r="V373" s="157">
        <f>ROUND(E373*U373,2)</f>
        <v>0</v>
      </c>
      <c r="W373" s="157"/>
      <c r="X373" s="157" t="s">
        <v>159</v>
      </c>
      <c r="Y373" s="147"/>
      <c r="Z373" s="147"/>
      <c r="AA373" s="147"/>
      <c r="AB373" s="147"/>
      <c r="AC373" s="147"/>
      <c r="AD373" s="147"/>
      <c r="AE373" s="147"/>
      <c r="AF373" s="147"/>
      <c r="AG373" s="147" t="s">
        <v>160</v>
      </c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</row>
    <row r="374" spans="1:60" outlineLevel="1" x14ac:dyDescent="0.2">
      <c r="A374" s="154"/>
      <c r="B374" s="155"/>
      <c r="C374" s="183" t="s">
        <v>215</v>
      </c>
      <c r="D374" s="178"/>
      <c r="E374" s="179">
        <v>15</v>
      </c>
      <c r="F374" s="157"/>
      <c r="G374" s="157"/>
      <c r="H374" s="157"/>
      <c r="I374" s="157"/>
      <c r="J374" s="157"/>
      <c r="K374" s="157"/>
      <c r="L374" s="157"/>
      <c r="M374" s="157"/>
      <c r="N374" s="156"/>
      <c r="O374" s="156"/>
      <c r="P374" s="156"/>
      <c r="Q374" s="156"/>
      <c r="R374" s="157"/>
      <c r="S374" s="157"/>
      <c r="T374" s="157"/>
      <c r="U374" s="157"/>
      <c r="V374" s="157"/>
      <c r="W374" s="157"/>
      <c r="X374" s="157"/>
      <c r="Y374" s="147"/>
      <c r="Z374" s="147"/>
      <c r="AA374" s="147"/>
      <c r="AB374" s="147"/>
      <c r="AC374" s="147"/>
      <c r="AD374" s="147"/>
      <c r="AE374" s="147"/>
      <c r="AF374" s="147"/>
      <c r="AG374" s="147" t="s">
        <v>162</v>
      </c>
      <c r="AH374" s="147">
        <v>0</v>
      </c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</row>
    <row r="375" spans="1:60" outlineLevel="1" x14ac:dyDescent="0.2">
      <c r="A375" s="154"/>
      <c r="B375" s="155"/>
      <c r="C375" s="183" t="s">
        <v>68</v>
      </c>
      <c r="D375" s="178"/>
      <c r="E375" s="179">
        <v>3</v>
      </c>
      <c r="F375" s="157"/>
      <c r="G375" s="157"/>
      <c r="H375" s="157"/>
      <c r="I375" s="157"/>
      <c r="J375" s="157"/>
      <c r="K375" s="157"/>
      <c r="L375" s="157"/>
      <c r="M375" s="157"/>
      <c r="N375" s="156"/>
      <c r="O375" s="156"/>
      <c r="P375" s="156"/>
      <c r="Q375" s="156"/>
      <c r="R375" s="157"/>
      <c r="S375" s="157"/>
      <c r="T375" s="157"/>
      <c r="U375" s="157"/>
      <c r="V375" s="157"/>
      <c r="W375" s="157"/>
      <c r="X375" s="157"/>
      <c r="Y375" s="147"/>
      <c r="Z375" s="147"/>
      <c r="AA375" s="147"/>
      <c r="AB375" s="147"/>
      <c r="AC375" s="147"/>
      <c r="AD375" s="147"/>
      <c r="AE375" s="147"/>
      <c r="AF375" s="147"/>
      <c r="AG375" s="147" t="s">
        <v>162</v>
      </c>
      <c r="AH375" s="147">
        <v>0</v>
      </c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</row>
    <row r="376" spans="1:60" outlineLevel="1" x14ac:dyDescent="0.2">
      <c r="A376" s="154"/>
      <c r="B376" s="155"/>
      <c r="C376" s="183" t="s">
        <v>483</v>
      </c>
      <c r="D376" s="178"/>
      <c r="E376" s="179"/>
      <c r="F376" s="157"/>
      <c r="G376" s="157"/>
      <c r="H376" s="157"/>
      <c r="I376" s="157"/>
      <c r="J376" s="157"/>
      <c r="K376" s="157"/>
      <c r="L376" s="157"/>
      <c r="M376" s="157"/>
      <c r="N376" s="156"/>
      <c r="O376" s="156"/>
      <c r="P376" s="156"/>
      <c r="Q376" s="156"/>
      <c r="R376" s="157"/>
      <c r="S376" s="157"/>
      <c r="T376" s="157"/>
      <c r="U376" s="157"/>
      <c r="V376" s="157"/>
      <c r="W376" s="157"/>
      <c r="X376" s="157"/>
      <c r="Y376" s="147"/>
      <c r="Z376" s="147"/>
      <c r="AA376" s="147"/>
      <c r="AB376" s="147"/>
      <c r="AC376" s="147"/>
      <c r="AD376" s="147"/>
      <c r="AE376" s="147"/>
      <c r="AF376" s="147"/>
      <c r="AG376" s="147" t="s">
        <v>162</v>
      </c>
      <c r="AH376" s="147">
        <v>0</v>
      </c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</row>
    <row r="377" spans="1:60" outlineLevel="1" x14ac:dyDescent="0.2">
      <c r="A377" s="154"/>
      <c r="B377" s="155"/>
      <c r="C377" s="184" t="s">
        <v>484</v>
      </c>
      <c r="D377" s="180"/>
      <c r="E377" s="181">
        <v>1.8</v>
      </c>
      <c r="F377" s="157"/>
      <c r="G377" s="157"/>
      <c r="H377" s="157"/>
      <c r="I377" s="157"/>
      <c r="J377" s="157"/>
      <c r="K377" s="157"/>
      <c r="L377" s="157"/>
      <c r="M377" s="157"/>
      <c r="N377" s="156"/>
      <c r="O377" s="156"/>
      <c r="P377" s="156"/>
      <c r="Q377" s="156"/>
      <c r="R377" s="157"/>
      <c r="S377" s="157"/>
      <c r="T377" s="157"/>
      <c r="U377" s="157"/>
      <c r="V377" s="157"/>
      <c r="W377" s="157"/>
      <c r="X377" s="157"/>
      <c r="Y377" s="147"/>
      <c r="Z377" s="147"/>
      <c r="AA377" s="147"/>
      <c r="AB377" s="147"/>
      <c r="AC377" s="147"/>
      <c r="AD377" s="147"/>
      <c r="AE377" s="147"/>
      <c r="AF377" s="147"/>
      <c r="AG377" s="147" t="s">
        <v>162</v>
      </c>
      <c r="AH377" s="147">
        <v>4</v>
      </c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</row>
    <row r="378" spans="1:60" outlineLevel="1" x14ac:dyDescent="0.2">
      <c r="A378" s="154"/>
      <c r="B378" s="155"/>
      <c r="C378" s="253"/>
      <c r="D378" s="254"/>
      <c r="E378" s="254"/>
      <c r="F378" s="254"/>
      <c r="G378" s="254"/>
      <c r="H378" s="157"/>
      <c r="I378" s="157"/>
      <c r="J378" s="157"/>
      <c r="K378" s="157"/>
      <c r="L378" s="157"/>
      <c r="M378" s="157"/>
      <c r="N378" s="156"/>
      <c r="O378" s="156"/>
      <c r="P378" s="156"/>
      <c r="Q378" s="156"/>
      <c r="R378" s="157"/>
      <c r="S378" s="157"/>
      <c r="T378" s="157"/>
      <c r="U378" s="157"/>
      <c r="V378" s="157"/>
      <c r="W378" s="157"/>
      <c r="X378" s="157"/>
      <c r="Y378" s="147"/>
      <c r="Z378" s="147"/>
      <c r="AA378" s="147"/>
      <c r="AB378" s="147"/>
      <c r="AC378" s="147"/>
      <c r="AD378" s="147"/>
      <c r="AE378" s="147"/>
      <c r="AF378" s="147"/>
      <c r="AG378" s="147" t="s">
        <v>135</v>
      </c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</row>
    <row r="379" spans="1:60" ht="22.5" outlineLevel="1" x14ac:dyDescent="0.2">
      <c r="A379" s="166">
        <v>100</v>
      </c>
      <c r="B379" s="167" t="s">
        <v>485</v>
      </c>
      <c r="C379" s="174" t="s">
        <v>486</v>
      </c>
      <c r="D379" s="168" t="s">
        <v>175</v>
      </c>
      <c r="E379" s="169">
        <v>10</v>
      </c>
      <c r="F379" s="170"/>
      <c r="G379" s="171">
        <f>ROUND(E379*F379,2)</f>
        <v>0</v>
      </c>
      <c r="H379" s="170"/>
      <c r="I379" s="171">
        <f>ROUND(E379*H379,2)</f>
        <v>0</v>
      </c>
      <c r="J379" s="170"/>
      <c r="K379" s="171">
        <f>ROUND(E379*J379,2)</f>
        <v>0</v>
      </c>
      <c r="L379" s="171">
        <v>21</v>
      </c>
      <c r="M379" s="171">
        <f>G379*(1+L379/100)</f>
        <v>0</v>
      </c>
      <c r="N379" s="169">
        <v>0</v>
      </c>
      <c r="O379" s="169">
        <f>ROUND(E379*N379,2)</f>
        <v>0</v>
      </c>
      <c r="P379" s="169">
        <v>0</v>
      </c>
      <c r="Q379" s="169">
        <f>ROUND(E379*P379,2)</f>
        <v>0</v>
      </c>
      <c r="R379" s="171" t="s">
        <v>487</v>
      </c>
      <c r="S379" s="171" t="s">
        <v>158</v>
      </c>
      <c r="T379" s="172" t="s">
        <v>158</v>
      </c>
      <c r="U379" s="157">
        <v>1.6E-2</v>
      </c>
      <c r="V379" s="157">
        <f>ROUND(E379*U379,2)</f>
        <v>0.16</v>
      </c>
      <c r="W379" s="157"/>
      <c r="X379" s="157" t="s">
        <v>166</v>
      </c>
      <c r="Y379" s="147"/>
      <c r="Z379" s="147"/>
      <c r="AA379" s="147"/>
      <c r="AB379" s="147"/>
      <c r="AC379" s="147"/>
      <c r="AD379" s="147"/>
      <c r="AE379" s="147"/>
      <c r="AF379" s="147"/>
      <c r="AG379" s="147" t="s">
        <v>167</v>
      </c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</row>
    <row r="380" spans="1:60" outlineLevel="1" x14ac:dyDescent="0.2">
      <c r="A380" s="154"/>
      <c r="B380" s="155"/>
      <c r="C380" s="183" t="s">
        <v>219</v>
      </c>
      <c r="D380" s="178"/>
      <c r="E380" s="179">
        <v>10</v>
      </c>
      <c r="F380" s="157"/>
      <c r="G380" s="157"/>
      <c r="H380" s="157"/>
      <c r="I380" s="157"/>
      <c r="J380" s="157"/>
      <c r="K380" s="157"/>
      <c r="L380" s="157"/>
      <c r="M380" s="157"/>
      <c r="N380" s="156"/>
      <c r="O380" s="156"/>
      <c r="P380" s="156"/>
      <c r="Q380" s="156"/>
      <c r="R380" s="157"/>
      <c r="S380" s="157"/>
      <c r="T380" s="157"/>
      <c r="U380" s="157"/>
      <c r="V380" s="157"/>
      <c r="W380" s="157"/>
      <c r="X380" s="157"/>
      <c r="Y380" s="147"/>
      <c r="Z380" s="147"/>
      <c r="AA380" s="147"/>
      <c r="AB380" s="147"/>
      <c r="AC380" s="147"/>
      <c r="AD380" s="147"/>
      <c r="AE380" s="147"/>
      <c r="AF380" s="147"/>
      <c r="AG380" s="147" t="s">
        <v>162</v>
      </c>
      <c r="AH380" s="147">
        <v>0</v>
      </c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</row>
    <row r="381" spans="1:60" outlineLevel="1" x14ac:dyDescent="0.2">
      <c r="A381" s="154"/>
      <c r="B381" s="155"/>
      <c r="C381" s="253"/>
      <c r="D381" s="254"/>
      <c r="E381" s="254"/>
      <c r="F381" s="254"/>
      <c r="G381" s="254"/>
      <c r="H381" s="157"/>
      <c r="I381" s="157"/>
      <c r="J381" s="157"/>
      <c r="K381" s="157"/>
      <c r="L381" s="157"/>
      <c r="M381" s="157"/>
      <c r="N381" s="156"/>
      <c r="O381" s="156"/>
      <c r="P381" s="156"/>
      <c r="Q381" s="156"/>
      <c r="R381" s="157"/>
      <c r="S381" s="157"/>
      <c r="T381" s="157"/>
      <c r="U381" s="157"/>
      <c r="V381" s="157"/>
      <c r="W381" s="157"/>
      <c r="X381" s="157"/>
      <c r="Y381" s="147"/>
      <c r="Z381" s="147"/>
      <c r="AA381" s="147"/>
      <c r="AB381" s="147"/>
      <c r="AC381" s="147"/>
      <c r="AD381" s="147"/>
      <c r="AE381" s="147"/>
      <c r="AF381" s="147"/>
      <c r="AG381" s="147" t="s">
        <v>135</v>
      </c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</row>
    <row r="382" spans="1:60" ht="22.5" outlineLevel="1" x14ac:dyDescent="0.2">
      <c r="A382" s="166">
        <v>101</v>
      </c>
      <c r="B382" s="167" t="s">
        <v>488</v>
      </c>
      <c r="C382" s="174" t="s">
        <v>489</v>
      </c>
      <c r="D382" s="168" t="s">
        <v>175</v>
      </c>
      <c r="E382" s="169">
        <v>10</v>
      </c>
      <c r="F382" s="170"/>
      <c r="G382" s="171">
        <f>ROUND(E382*F382,2)</f>
        <v>0</v>
      </c>
      <c r="H382" s="170"/>
      <c r="I382" s="171">
        <f>ROUND(E382*H382,2)</f>
        <v>0</v>
      </c>
      <c r="J382" s="170"/>
      <c r="K382" s="171">
        <f>ROUND(E382*J382,2)</f>
        <v>0</v>
      </c>
      <c r="L382" s="171">
        <v>21</v>
      </c>
      <c r="M382" s="171">
        <f>G382*(1+L382/100)</f>
        <v>0</v>
      </c>
      <c r="N382" s="169">
        <v>3.9899999999999996E-3</v>
      </c>
      <c r="O382" s="169">
        <f>ROUND(E382*N382,2)</f>
        <v>0.04</v>
      </c>
      <c r="P382" s="169">
        <v>0</v>
      </c>
      <c r="Q382" s="169">
        <f>ROUND(E382*P382,2)</f>
        <v>0</v>
      </c>
      <c r="R382" s="171" t="s">
        <v>487</v>
      </c>
      <c r="S382" s="171" t="s">
        <v>158</v>
      </c>
      <c r="T382" s="172" t="s">
        <v>158</v>
      </c>
      <c r="U382" s="157">
        <v>0.97799999999999998</v>
      </c>
      <c r="V382" s="157">
        <f>ROUND(E382*U382,2)</f>
        <v>9.7799999999999994</v>
      </c>
      <c r="W382" s="157"/>
      <c r="X382" s="157" t="s">
        <v>166</v>
      </c>
      <c r="Y382" s="147"/>
      <c r="Z382" s="147"/>
      <c r="AA382" s="147"/>
      <c r="AB382" s="147"/>
      <c r="AC382" s="147"/>
      <c r="AD382" s="147"/>
      <c r="AE382" s="147"/>
      <c r="AF382" s="147"/>
      <c r="AG382" s="147" t="s">
        <v>167</v>
      </c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</row>
    <row r="383" spans="1:60" outlineLevel="1" x14ac:dyDescent="0.2">
      <c r="A383" s="154"/>
      <c r="B383" s="155"/>
      <c r="C383" s="183" t="s">
        <v>219</v>
      </c>
      <c r="D383" s="178"/>
      <c r="E383" s="179">
        <v>10</v>
      </c>
      <c r="F383" s="157"/>
      <c r="G383" s="157"/>
      <c r="H383" s="157"/>
      <c r="I383" s="157"/>
      <c r="J383" s="157"/>
      <c r="K383" s="157"/>
      <c r="L383" s="157"/>
      <c r="M383" s="157"/>
      <c r="N383" s="156"/>
      <c r="O383" s="156"/>
      <c r="P383" s="156"/>
      <c r="Q383" s="156"/>
      <c r="R383" s="157"/>
      <c r="S383" s="157"/>
      <c r="T383" s="157"/>
      <c r="U383" s="157"/>
      <c r="V383" s="157"/>
      <c r="W383" s="157"/>
      <c r="X383" s="157"/>
      <c r="Y383" s="147"/>
      <c r="Z383" s="147"/>
      <c r="AA383" s="147"/>
      <c r="AB383" s="147"/>
      <c r="AC383" s="147"/>
      <c r="AD383" s="147"/>
      <c r="AE383" s="147"/>
      <c r="AF383" s="147"/>
      <c r="AG383" s="147" t="s">
        <v>162</v>
      </c>
      <c r="AH383" s="147">
        <v>0</v>
      </c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147"/>
      <c r="BD383" s="147"/>
      <c r="BE383" s="147"/>
      <c r="BF383" s="147"/>
      <c r="BG383" s="147"/>
      <c r="BH383" s="147"/>
    </row>
    <row r="384" spans="1:60" outlineLevel="1" x14ac:dyDescent="0.2">
      <c r="A384" s="154"/>
      <c r="B384" s="155"/>
      <c r="C384" s="253"/>
      <c r="D384" s="254"/>
      <c r="E384" s="254"/>
      <c r="F384" s="254"/>
      <c r="G384" s="254"/>
      <c r="H384" s="157"/>
      <c r="I384" s="157"/>
      <c r="J384" s="157"/>
      <c r="K384" s="157"/>
      <c r="L384" s="157"/>
      <c r="M384" s="157"/>
      <c r="N384" s="156"/>
      <c r="O384" s="156"/>
      <c r="P384" s="156"/>
      <c r="Q384" s="156"/>
      <c r="R384" s="157"/>
      <c r="S384" s="157"/>
      <c r="T384" s="157"/>
      <c r="U384" s="157"/>
      <c r="V384" s="157"/>
      <c r="W384" s="157"/>
      <c r="X384" s="157"/>
      <c r="Y384" s="147"/>
      <c r="Z384" s="147"/>
      <c r="AA384" s="147"/>
      <c r="AB384" s="147"/>
      <c r="AC384" s="147"/>
      <c r="AD384" s="147"/>
      <c r="AE384" s="147"/>
      <c r="AF384" s="147"/>
      <c r="AG384" s="147" t="s">
        <v>135</v>
      </c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</row>
    <row r="385" spans="1:60" ht="22.5" outlineLevel="1" x14ac:dyDescent="0.2">
      <c r="A385" s="166">
        <v>102</v>
      </c>
      <c r="B385" s="167" t="s">
        <v>490</v>
      </c>
      <c r="C385" s="174" t="s">
        <v>491</v>
      </c>
      <c r="D385" s="168" t="s">
        <v>175</v>
      </c>
      <c r="E385" s="169">
        <v>10</v>
      </c>
      <c r="F385" s="170"/>
      <c r="G385" s="171">
        <f>ROUND(E385*F385,2)</f>
        <v>0</v>
      </c>
      <c r="H385" s="170"/>
      <c r="I385" s="171">
        <f>ROUND(E385*H385,2)</f>
        <v>0</v>
      </c>
      <c r="J385" s="170"/>
      <c r="K385" s="171">
        <f>ROUND(E385*J385,2)</f>
        <v>0</v>
      </c>
      <c r="L385" s="171">
        <v>21</v>
      </c>
      <c r="M385" s="171">
        <f>G385*(1+L385/100)</f>
        <v>0</v>
      </c>
      <c r="N385" s="169">
        <v>1.1999999999999999E-3</v>
      </c>
      <c r="O385" s="169">
        <f>ROUND(E385*N385,2)</f>
        <v>0.01</v>
      </c>
      <c r="P385" s="169">
        <v>0</v>
      </c>
      <c r="Q385" s="169">
        <f>ROUND(E385*P385,2)</f>
        <v>0</v>
      </c>
      <c r="R385" s="171" t="s">
        <v>487</v>
      </c>
      <c r="S385" s="171" t="s">
        <v>158</v>
      </c>
      <c r="T385" s="172" t="s">
        <v>158</v>
      </c>
      <c r="U385" s="157">
        <v>0</v>
      </c>
      <c r="V385" s="157">
        <f>ROUND(E385*U385,2)</f>
        <v>0</v>
      </c>
      <c r="W385" s="157"/>
      <c r="X385" s="157" t="s">
        <v>166</v>
      </c>
      <c r="Y385" s="147"/>
      <c r="Z385" s="147"/>
      <c r="AA385" s="147"/>
      <c r="AB385" s="147"/>
      <c r="AC385" s="147"/>
      <c r="AD385" s="147"/>
      <c r="AE385" s="147"/>
      <c r="AF385" s="147"/>
      <c r="AG385" s="147" t="s">
        <v>167</v>
      </c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</row>
    <row r="386" spans="1:60" outlineLevel="1" x14ac:dyDescent="0.2">
      <c r="A386" s="154"/>
      <c r="B386" s="155"/>
      <c r="C386" s="183" t="s">
        <v>219</v>
      </c>
      <c r="D386" s="178"/>
      <c r="E386" s="179">
        <v>10</v>
      </c>
      <c r="F386" s="157"/>
      <c r="G386" s="157"/>
      <c r="H386" s="157"/>
      <c r="I386" s="157"/>
      <c r="J386" s="157"/>
      <c r="K386" s="157"/>
      <c r="L386" s="157"/>
      <c r="M386" s="157"/>
      <c r="N386" s="156"/>
      <c r="O386" s="156"/>
      <c r="P386" s="156"/>
      <c r="Q386" s="156"/>
      <c r="R386" s="157"/>
      <c r="S386" s="157"/>
      <c r="T386" s="157"/>
      <c r="U386" s="157"/>
      <c r="V386" s="157"/>
      <c r="W386" s="157"/>
      <c r="X386" s="157"/>
      <c r="Y386" s="147"/>
      <c r="Z386" s="147"/>
      <c r="AA386" s="147"/>
      <c r="AB386" s="147"/>
      <c r="AC386" s="147"/>
      <c r="AD386" s="147"/>
      <c r="AE386" s="147"/>
      <c r="AF386" s="147"/>
      <c r="AG386" s="147" t="s">
        <v>162</v>
      </c>
      <c r="AH386" s="147">
        <v>0</v>
      </c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</row>
    <row r="387" spans="1:60" outlineLevel="1" x14ac:dyDescent="0.2">
      <c r="A387" s="154"/>
      <c r="B387" s="155"/>
      <c r="C387" s="253"/>
      <c r="D387" s="254"/>
      <c r="E387" s="254"/>
      <c r="F387" s="254"/>
      <c r="G387" s="254"/>
      <c r="H387" s="157"/>
      <c r="I387" s="157"/>
      <c r="J387" s="157"/>
      <c r="K387" s="157"/>
      <c r="L387" s="157"/>
      <c r="M387" s="157"/>
      <c r="N387" s="156"/>
      <c r="O387" s="156"/>
      <c r="P387" s="156"/>
      <c r="Q387" s="156"/>
      <c r="R387" s="157"/>
      <c r="S387" s="157"/>
      <c r="T387" s="157"/>
      <c r="U387" s="157"/>
      <c r="V387" s="157"/>
      <c r="W387" s="157"/>
      <c r="X387" s="157"/>
      <c r="Y387" s="147"/>
      <c r="Z387" s="147"/>
      <c r="AA387" s="147"/>
      <c r="AB387" s="147"/>
      <c r="AC387" s="147"/>
      <c r="AD387" s="147"/>
      <c r="AE387" s="147"/>
      <c r="AF387" s="147"/>
      <c r="AG387" s="147" t="s">
        <v>135</v>
      </c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147"/>
      <c r="BD387" s="147"/>
      <c r="BE387" s="147"/>
      <c r="BF387" s="147"/>
      <c r="BG387" s="147"/>
      <c r="BH387" s="147"/>
    </row>
    <row r="388" spans="1:60" outlineLevel="1" x14ac:dyDescent="0.2">
      <c r="A388" s="166">
        <v>103</v>
      </c>
      <c r="B388" s="167" t="s">
        <v>492</v>
      </c>
      <c r="C388" s="174" t="s">
        <v>493</v>
      </c>
      <c r="D388" s="168" t="s">
        <v>175</v>
      </c>
      <c r="E388" s="169">
        <v>10</v>
      </c>
      <c r="F388" s="170"/>
      <c r="G388" s="171">
        <f>ROUND(E388*F388,2)</f>
        <v>0</v>
      </c>
      <c r="H388" s="170"/>
      <c r="I388" s="171">
        <f>ROUND(E388*H388,2)</f>
        <v>0</v>
      </c>
      <c r="J388" s="170"/>
      <c r="K388" s="171">
        <f>ROUND(E388*J388,2)</f>
        <v>0</v>
      </c>
      <c r="L388" s="171">
        <v>21</v>
      </c>
      <c r="M388" s="171">
        <f>G388*(1+L388/100)</f>
        <v>0</v>
      </c>
      <c r="N388" s="169">
        <v>2.1000000000000001E-4</v>
      </c>
      <c r="O388" s="169">
        <f>ROUND(E388*N388,2)</f>
        <v>0</v>
      </c>
      <c r="P388" s="169">
        <v>0</v>
      </c>
      <c r="Q388" s="169">
        <f>ROUND(E388*P388,2)</f>
        <v>0</v>
      </c>
      <c r="R388" s="171" t="s">
        <v>487</v>
      </c>
      <c r="S388" s="171" t="s">
        <v>158</v>
      </c>
      <c r="T388" s="172" t="s">
        <v>158</v>
      </c>
      <c r="U388" s="157">
        <v>0.05</v>
      </c>
      <c r="V388" s="157">
        <f>ROUND(E388*U388,2)</f>
        <v>0.5</v>
      </c>
      <c r="W388" s="157"/>
      <c r="X388" s="157" t="s">
        <v>166</v>
      </c>
      <c r="Y388" s="147"/>
      <c r="Z388" s="147"/>
      <c r="AA388" s="147"/>
      <c r="AB388" s="147"/>
      <c r="AC388" s="147"/>
      <c r="AD388" s="147"/>
      <c r="AE388" s="147"/>
      <c r="AF388" s="147"/>
      <c r="AG388" s="147" t="s">
        <v>167</v>
      </c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147"/>
      <c r="BD388" s="147"/>
      <c r="BE388" s="147"/>
      <c r="BF388" s="147"/>
      <c r="BG388" s="147"/>
      <c r="BH388" s="147"/>
    </row>
    <row r="389" spans="1:60" outlineLevel="1" x14ac:dyDescent="0.2">
      <c r="A389" s="154"/>
      <c r="B389" s="155"/>
      <c r="C389" s="183" t="s">
        <v>219</v>
      </c>
      <c r="D389" s="178"/>
      <c r="E389" s="179">
        <v>10</v>
      </c>
      <c r="F389" s="157"/>
      <c r="G389" s="157"/>
      <c r="H389" s="157"/>
      <c r="I389" s="157"/>
      <c r="J389" s="157"/>
      <c r="K389" s="157"/>
      <c r="L389" s="157"/>
      <c r="M389" s="157"/>
      <c r="N389" s="156"/>
      <c r="O389" s="156"/>
      <c r="P389" s="156"/>
      <c r="Q389" s="156"/>
      <c r="R389" s="157"/>
      <c r="S389" s="157"/>
      <c r="T389" s="157"/>
      <c r="U389" s="157"/>
      <c r="V389" s="157"/>
      <c r="W389" s="157"/>
      <c r="X389" s="157"/>
      <c r="Y389" s="147"/>
      <c r="Z389" s="147"/>
      <c r="AA389" s="147"/>
      <c r="AB389" s="147"/>
      <c r="AC389" s="147"/>
      <c r="AD389" s="147"/>
      <c r="AE389" s="147"/>
      <c r="AF389" s="147"/>
      <c r="AG389" s="147" t="s">
        <v>162</v>
      </c>
      <c r="AH389" s="147">
        <v>0</v>
      </c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</row>
    <row r="390" spans="1:60" outlineLevel="1" x14ac:dyDescent="0.2">
      <c r="A390" s="154"/>
      <c r="B390" s="155"/>
      <c r="C390" s="253"/>
      <c r="D390" s="254"/>
      <c r="E390" s="254"/>
      <c r="F390" s="254"/>
      <c r="G390" s="254"/>
      <c r="H390" s="157"/>
      <c r="I390" s="157"/>
      <c r="J390" s="157"/>
      <c r="K390" s="157"/>
      <c r="L390" s="157"/>
      <c r="M390" s="157"/>
      <c r="N390" s="156"/>
      <c r="O390" s="156"/>
      <c r="P390" s="156"/>
      <c r="Q390" s="156"/>
      <c r="R390" s="157"/>
      <c r="S390" s="157"/>
      <c r="T390" s="157"/>
      <c r="U390" s="157"/>
      <c r="V390" s="157"/>
      <c r="W390" s="157"/>
      <c r="X390" s="157"/>
      <c r="Y390" s="147"/>
      <c r="Z390" s="147"/>
      <c r="AA390" s="147"/>
      <c r="AB390" s="147"/>
      <c r="AC390" s="147"/>
      <c r="AD390" s="147"/>
      <c r="AE390" s="147"/>
      <c r="AF390" s="147"/>
      <c r="AG390" s="147" t="s">
        <v>135</v>
      </c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147"/>
      <c r="BD390" s="147"/>
      <c r="BE390" s="147"/>
      <c r="BF390" s="147"/>
      <c r="BG390" s="147"/>
      <c r="BH390" s="147"/>
    </row>
    <row r="391" spans="1:60" ht="22.5" outlineLevel="1" x14ac:dyDescent="0.2">
      <c r="A391" s="166">
        <v>104</v>
      </c>
      <c r="B391" s="167" t="s">
        <v>494</v>
      </c>
      <c r="C391" s="174" t="s">
        <v>495</v>
      </c>
      <c r="D391" s="168" t="s">
        <v>196</v>
      </c>
      <c r="E391" s="169">
        <v>10</v>
      </c>
      <c r="F391" s="170"/>
      <c r="G391" s="171">
        <f>ROUND(E391*F391,2)</f>
        <v>0</v>
      </c>
      <c r="H391" s="170"/>
      <c r="I391" s="171">
        <f>ROUND(E391*H391,2)</f>
        <v>0</v>
      </c>
      <c r="J391" s="170"/>
      <c r="K391" s="171">
        <f>ROUND(E391*J391,2)</f>
        <v>0</v>
      </c>
      <c r="L391" s="171">
        <v>21</v>
      </c>
      <c r="M391" s="171">
        <f>G391*(1+L391/100)</f>
        <v>0</v>
      </c>
      <c r="N391" s="169">
        <v>4.0999999999999999E-4</v>
      </c>
      <c r="O391" s="169">
        <f>ROUND(E391*N391,2)</f>
        <v>0</v>
      </c>
      <c r="P391" s="169">
        <v>0</v>
      </c>
      <c r="Q391" s="169">
        <f>ROUND(E391*P391,2)</f>
        <v>0</v>
      </c>
      <c r="R391" s="171" t="s">
        <v>487</v>
      </c>
      <c r="S391" s="171" t="s">
        <v>158</v>
      </c>
      <c r="T391" s="172" t="s">
        <v>158</v>
      </c>
      <c r="U391" s="157">
        <v>0.24</v>
      </c>
      <c r="V391" s="157">
        <f>ROUND(E391*U391,2)</f>
        <v>2.4</v>
      </c>
      <c r="W391" s="157"/>
      <c r="X391" s="157" t="s">
        <v>166</v>
      </c>
      <c r="Y391" s="147"/>
      <c r="Z391" s="147"/>
      <c r="AA391" s="147"/>
      <c r="AB391" s="147"/>
      <c r="AC391" s="147"/>
      <c r="AD391" s="147"/>
      <c r="AE391" s="147"/>
      <c r="AF391" s="147"/>
      <c r="AG391" s="147" t="s">
        <v>167</v>
      </c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147"/>
      <c r="BD391" s="147"/>
      <c r="BE391" s="147"/>
      <c r="BF391" s="147"/>
      <c r="BG391" s="147"/>
      <c r="BH391" s="147"/>
    </row>
    <row r="392" spans="1:60" outlineLevel="1" x14ac:dyDescent="0.2">
      <c r="A392" s="154"/>
      <c r="B392" s="155"/>
      <c r="C392" s="183" t="s">
        <v>496</v>
      </c>
      <c r="D392" s="178"/>
      <c r="E392" s="179">
        <v>10</v>
      </c>
      <c r="F392" s="157"/>
      <c r="G392" s="157"/>
      <c r="H392" s="157"/>
      <c r="I392" s="157"/>
      <c r="J392" s="157"/>
      <c r="K392" s="157"/>
      <c r="L392" s="157"/>
      <c r="M392" s="157"/>
      <c r="N392" s="156"/>
      <c r="O392" s="156"/>
      <c r="P392" s="156"/>
      <c r="Q392" s="156"/>
      <c r="R392" s="157"/>
      <c r="S392" s="157"/>
      <c r="T392" s="157"/>
      <c r="U392" s="157"/>
      <c r="V392" s="157"/>
      <c r="W392" s="157"/>
      <c r="X392" s="157"/>
      <c r="Y392" s="147"/>
      <c r="Z392" s="147"/>
      <c r="AA392" s="147"/>
      <c r="AB392" s="147"/>
      <c r="AC392" s="147"/>
      <c r="AD392" s="147"/>
      <c r="AE392" s="147"/>
      <c r="AF392" s="147"/>
      <c r="AG392" s="147" t="s">
        <v>162</v>
      </c>
      <c r="AH392" s="147">
        <v>5</v>
      </c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</row>
    <row r="393" spans="1:60" outlineLevel="1" x14ac:dyDescent="0.2">
      <c r="A393" s="154"/>
      <c r="B393" s="155"/>
      <c r="C393" s="253"/>
      <c r="D393" s="254"/>
      <c r="E393" s="254"/>
      <c r="F393" s="254"/>
      <c r="G393" s="254"/>
      <c r="H393" s="157"/>
      <c r="I393" s="157"/>
      <c r="J393" s="157"/>
      <c r="K393" s="157"/>
      <c r="L393" s="157"/>
      <c r="M393" s="157"/>
      <c r="N393" s="156"/>
      <c r="O393" s="156"/>
      <c r="P393" s="156"/>
      <c r="Q393" s="156"/>
      <c r="R393" s="157"/>
      <c r="S393" s="157"/>
      <c r="T393" s="157"/>
      <c r="U393" s="157"/>
      <c r="V393" s="157"/>
      <c r="W393" s="157"/>
      <c r="X393" s="157"/>
      <c r="Y393" s="147"/>
      <c r="Z393" s="147"/>
      <c r="AA393" s="147"/>
      <c r="AB393" s="147"/>
      <c r="AC393" s="147"/>
      <c r="AD393" s="147"/>
      <c r="AE393" s="147"/>
      <c r="AF393" s="147"/>
      <c r="AG393" s="147" t="s">
        <v>135</v>
      </c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147"/>
      <c r="BD393" s="147"/>
      <c r="BE393" s="147"/>
      <c r="BF393" s="147"/>
      <c r="BG393" s="147"/>
      <c r="BH393" s="147"/>
    </row>
    <row r="394" spans="1:60" outlineLevel="1" x14ac:dyDescent="0.2">
      <c r="A394" s="166">
        <v>105</v>
      </c>
      <c r="B394" s="167" t="s">
        <v>497</v>
      </c>
      <c r="C394" s="174" t="s">
        <v>498</v>
      </c>
      <c r="D394" s="168" t="s">
        <v>196</v>
      </c>
      <c r="E394" s="169">
        <v>10</v>
      </c>
      <c r="F394" s="170"/>
      <c r="G394" s="171">
        <f>ROUND(E394*F394,2)</f>
        <v>0</v>
      </c>
      <c r="H394" s="170"/>
      <c r="I394" s="171">
        <f>ROUND(E394*H394,2)</f>
        <v>0</v>
      </c>
      <c r="J394" s="170"/>
      <c r="K394" s="171">
        <f>ROUND(E394*J394,2)</f>
        <v>0</v>
      </c>
      <c r="L394" s="171">
        <v>21</v>
      </c>
      <c r="M394" s="171">
        <f>G394*(1+L394/100)</f>
        <v>0</v>
      </c>
      <c r="N394" s="169">
        <v>0</v>
      </c>
      <c r="O394" s="169">
        <f>ROUND(E394*N394,2)</f>
        <v>0</v>
      </c>
      <c r="P394" s="169">
        <v>0</v>
      </c>
      <c r="Q394" s="169">
        <f>ROUND(E394*P394,2)</f>
        <v>0</v>
      </c>
      <c r="R394" s="171" t="s">
        <v>487</v>
      </c>
      <c r="S394" s="171" t="s">
        <v>158</v>
      </c>
      <c r="T394" s="172" t="s">
        <v>158</v>
      </c>
      <c r="U394" s="157">
        <v>0.154</v>
      </c>
      <c r="V394" s="157">
        <f>ROUND(E394*U394,2)</f>
        <v>1.54</v>
      </c>
      <c r="W394" s="157"/>
      <c r="X394" s="157" t="s">
        <v>166</v>
      </c>
      <c r="Y394" s="147"/>
      <c r="Z394" s="147"/>
      <c r="AA394" s="147"/>
      <c r="AB394" s="147"/>
      <c r="AC394" s="147"/>
      <c r="AD394" s="147"/>
      <c r="AE394" s="147"/>
      <c r="AF394" s="147"/>
      <c r="AG394" s="147" t="s">
        <v>167</v>
      </c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147"/>
      <c r="BD394" s="147"/>
      <c r="BE394" s="147"/>
      <c r="BF394" s="147"/>
      <c r="BG394" s="147"/>
      <c r="BH394" s="147"/>
    </row>
    <row r="395" spans="1:60" outlineLevel="1" x14ac:dyDescent="0.2">
      <c r="A395" s="154"/>
      <c r="B395" s="155"/>
      <c r="C395" s="244"/>
      <c r="D395" s="245"/>
      <c r="E395" s="245"/>
      <c r="F395" s="245"/>
      <c r="G395" s="245"/>
      <c r="H395" s="157"/>
      <c r="I395" s="157"/>
      <c r="J395" s="157"/>
      <c r="K395" s="157"/>
      <c r="L395" s="157"/>
      <c r="M395" s="157"/>
      <c r="N395" s="156"/>
      <c r="O395" s="156"/>
      <c r="P395" s="156"/>
      <c r="Q395" s="156"/>
      <c r="R395" s="157"/>
      <c r="S395" s="157"/>
      <c r="T395" s="157"/>
      <c r="U395" s="157"/>
      <c r="V395" s="157"/>
      <c r="W395" s="157"/>
      <c r="X395" s="157"/>
      <c r="Y395" s="147"/>
      <c r="Z395" s="147"/>
      <c r="AA395" s="147"/>
      <c r="AB395" s="147"/>
      <c r="AC395" s="147"/>
      <c r="AD395" s="147"/>
      <c r="AE395" s="147"/>
      <c r="AF395" s="147"/>
      <c r="AG395" s="147" t="s">
        <v>135</v>
      </c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  <c r="BB395" s="147"/>
      <c r="BC395" s="147"/>
      <c r="BD395" s="147"/>
      <c r="BE395" s="147"/>
      <c r="BF395" s="147"/>
      <c r="BG395" s="147"/>
      <c r="BH395" s="147"/>
    </row>
    <row r="396" spans="1:60" outlineLevel="1" x14ac:dyDescent="0.2">
      <c r="A396" s="166">
        <v>106</v>
      </c>
      <c r="B396" s="167" t="s">
        <v>499</v>
      </c>
      <c r="C396" s="174" t="s">
        <v>500</v>
      </c>
      <c r="D396" s="168" t="s">
        <v>234</v>
      </c>
      <c r="E396" s="169">
        <v>0.33926000000000001</v>
      </c>
      <c r="F396" s="170"/>
      <c r="G396" s="171">
        <f>ROUND(E396*F396,2)</f>
        <v>0</v>
      </c>
      <c r="H396" s="170"/>
      <c r="I396" s="171">
        <f>ROUND(E396*H396,2)</f>
        <v>0</v>
      </c>
      <c r="J396" s="170"/>
      <c r="K396" s="171">
        <f>ROUND(E396*J396,2)</f>
        <v>0</v>
      </c>
      <c r="L396" s="171">
        <v>21</v>
      </c>
      <c r="M396" s="171">
        <f>G396*(1+L396/100)</f>
        <v>0</v>
      </c>
      <c r="N396" s="169">
        <v>0</v>
      </c>
      <c r="O396" s="169">
        <f>ROUND(E396*N396,2)</f>
        <v>0</v>
      </c>
      <c r="P396" s="169">
        <v>0</v>
      </c>
      <c r="Q396" s="169">
        <f>ROUND(E396*P396,2)</f>
        <v>0</v>
      </c>
      <c r="R396" s="171" t="s">
        <v>487</v>
      </c>
      <c r="S396" s="171" t="s">
        <v>158</v>
      </c>
      <c r="T396" s="172" t="s">
        <v>158</v>
      </c>
      <c r="U396" s="157">
        <v>1.2649999999999999</v>
      </c>
      <c r="V396" s="157">
        <f>ROUND(E396*U396,2)</f>
        <v>0.43</v>
      </c>
      <c r="W396" s="157"/>
      <c r="X396" s="157" t="s">
        <v>235</v>
      </c>
      <c r="Y396" s="147"/>
      <c r="Z396" s="147"/>
      <c r="AA396" s="147"/>
      <c r="AB396" s="147"/>
      <c r="AC396" s="147"/>
      <c r="AD396" s="147"/>
      <c r="AE396" s="147"/>
      <c r="AF396" s="147"/>
      <c r="AG396" s="147" t="s">
        <v>236</v>
      </c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  <c r="BB396" s="147"/>
      <c r="BC396" s="147"/>
      <c r="BD396" s="147"/>
      <c r="BE396" s="147"/>
      <c r="BF396" s="147"/>
      <c r="BG396" s="147"/>
      <c r="BH396" s="147"/>
    </row>
    <row r="397" spans="1:60" outlineLevel="1" x14ac:dyDescent="0.2">
      <c r="A397" s="154"/>
      <c r="B397" s="155"/>
      <c r="C397" s="257" t="s">
        <v>286</v>
      </c>
      <c r="D397" s="258"/>
      <c r="E397" s="258"/>
      <c r="F397" s="258"/>
      <c r="G397" s="258"/>
      <c r="H397" s="157"/>
      <c r="I397" s="157"/>
      <c r="J397" s="157"/>
      <c r="K397" s="157"/>
      <c r="L397" s="157"/>
      <c r="M397" s="157"/>
      <c r="N397" s="156"/>
      <c r="O397" s="156"/>
      <c r="P397" s="156"/>
      <c r="Q397" s="156"/>
      <c r="R397" s="157"/>
      <c r="S397" s="157"/>
      <c r="T397" s="157"/>
      <c r="U397" s="157"/>
      <c r="V397" s="157"/>
      <c r="W397" s="157"/>
      <c r="X397" s="157"/>
      <c r="Y397" s="147"/>
      <c r="Z397" s="147"/>
      <c r="AA397" s="147"/>
      <c r="AB397" s="147"/>
      <c r="AC397" s="147"/>
      <c r="AD397" s="147"/>
      <c r="AE397" s="147"/>
      <c r="AF397" s="147"/>
      <c r="AG397" s="147" t="s">
        <v>169</v>
      </c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  <c r="AS397" s="147"/>
      <c r="AT397" s="147"/>
      <c r="AU397" s="147"/>
      <c r="AV397" s="147"/>
      <c r="AW397" s="147"/>
      <c r="AX397" s="147"/>
      <c r="AY397" s="147"/>
      <c r="AZ397" s="147"/>
      <c r="BA397" s="147"/>
      <c r="BB397" s="147"/>
      <c r="BC397" s="147"/>
      <c r="BD397" s="147"/>
      <c r="BE397" s="147"/>
      <c r="BF397" s="147"/>
      <c r="BG397" s="147"/>
      <c r="BH397" s="147"/>
    </row>
    <row r="398" spans="1:60" outlineLevel="1" x14ac:dyDescent="0.2">
      <c r="A398" s="154"/>
      <c r="B398" s="155"/>
      <c r="C398" s="253"/>
      <c r="D398" s="254"/>
      <c r="E398" s="254"/>
      <c r="F398" s="254"/>
      <c r="G398" s="254"/>
      <c r="H398" s="157"/>
      <c r="I398" s="157"/>
      <c r="J398" s="157"/>
      <c r="K398" s="157"/>
      <c r="L398" s="157"/>
      <c r="M398" s="157"/>
      <c r="N398" s="156"/>
      <c r="O398" s="156"/>
      <c r="P398" s="156"/>
      <c r="Q398" s="156"/>
      <c r="R398" s="157"/>
      <c r="S398" s="157"/>
      <c r="T398" s="157"/>
      <c r="U398" s="157"/>
      <c r="V398" s="157"/>
      <c r="W398" s="157"/>
      <c r="X398" s="157"/>
      <c r="Y398" s="147"/>
      <c r="Z398" s="147"/>
      <c r="AA398" s="147"/>
      <c r="AB398" s="147"/>
      <c r="AC398" s="147"/>
      <c r="AD398" s="147"/>
      <c r="AE398" s="147"/>
      <c r="AF398" s="147"/>
      <c r="AG398" s="147" t="s">
        <v>135</v>
      </c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7"/>
      <c r="AT398" s="147"/>
      <c r="AU398" s="147"/>
      <c r="AV398" s="147"/>
      <c r="AW398" s="147"/>
      <c r="AX398" s="147"/>
      <c r="AY398" s="147"/>
      <c r="AZ398" s="147"/>
      <c r="BA398" s="147"/>
      <c r="BB398" s="147"/>
      <c r="BC398" s="147"/>
      <c r="BD398" s="147"/>
      <c r="BE398" s="147"/>
      <c r="BF398" s="147"/>
      <c r="BG398" s="147"/>
      <c r="BH398" s="147"/>
    </row>
    <row r="399" spans="1:60" x14ac:dyDescent="0.2">
      <c r="A399" s="159" t="s">
        <v>127</v>
      </c>
      <c r="B399" s="160" t="s">
        <v>90</v>
      </c>
      <c r="C399" s="173" t="s">
        <v>91</v>
      </c>
      <c r="D399" s="161"/>
      <c r="E399" s="162"/>
      <c r="F399" s="163"/>
      <c r="G399" s="163">
        <f>SUMIF(AG400:AG418,"&lt;&gt;NOR",G400:G418)</f>
        <v>0</v>
      </c>
      <c r="H399" s="163"/>
      <c r="I399" s="163">
        <f>SUM(I400:I418)</f>
        <v>0</v>
      </c>
      <c r="J399" s="163"/>
      <c r="K399" s="163">
        <f>SUM(K400:K418)</f>
        <v>0</v>
      </c>
      <c r="L399" s="163"/>
      <c r="M399" s="163">
        <f>SUM(M400:M418)</f>
        <v>0</v>
      </c>
      <c r="N399" s="162"/>
      <c r="O399" s="162">
        <f>SUM(O400:O418)</f>
        <v>0.01</v>
      </c>
      <c r="P399" s="162"/>
      <c r="Q399" s="162">
        <f>SUM(Q400:Q418)</f>
        <v>0</v>
      </c>
      <c r="R399" s="163"/>
      <c r="S399" s="163"/>
      <c r="T399" s="164"/>
      <c r="U399" s="158"/>
      <c r="V399" s="158">
        <f>SUM(V400:V418)</f>
        <v>1.36</v>
      </c>
      <c r="W399" s="158"/>
      <c r="X399" s="158"/>
      <c r="AG399" t="s">
        <v>128</v>
      </c>
    </row>
    <row r="400" spans="1:60" ht="22.5" outlineLevel="1" x14ac:dyDescent="0.2">
      <c r="A400" s="166">
        <v>107</v>
      </c>
      <c r="B400" s="167" t="s">
        <v>501</v>
      </c>
      <c r="C400" s="174" t="s">
        <v>502</v>
      </c>
      <c r="D400" s="168" t="s">
        <v>175</v>
      </c>
      <c r="E400" s="169">
        <v>2</v>
      </c>
      <c r="F400" s="170"/>
      <c r="G400" s="171">
        <f>ROUND(E400*F400,2)</f>
        <v>0</v>
      </c>
      <c r="H400" s="170"/>
      <c r="I400" s="171">
        <f>ROUND(E400*H400,2)</f>
        <v>0</v>
      </c>
      <c r="J400" s="170"/>
      <c r="K400" s="171">
        <f>ROUND(E400*J400,2)</f>
        <v>0</v>
      </c>
      <c r="L400" s="171">
        <v>21</v>
      </c>
      <c r="M400" s="171">
        <f>G400*(1+L400/100)</f>
        <v>0</v>
      </c>
      <c r="N400" s="169">
        <v>0</v>
      </c>
      <c r="O400" s="169">
        <f>ROUND(E400*N400,2)</f>
        <v>0</v>
      </c>
      <c r="P400" s="169">
        <v>1E-3</v>
      </c>
      <c r="Q400" s="169">
        <f>ROUND(E400*P400,2)</f>
        <v>0</v>
      </c>
      <c r="R400" s="171" t="s">
        <v>503</v>
      </c>
      <c r="S400" s="171" t="s">
        <v>158</v>
      </c>
      <c r="T400" s="172" t="s">
        <v>158</v>
      </c>
      <c r="U400" s="157">
        <v>0.11</v>
      </c>
      <c r="V400" s="157">
        <f>ROUND(E400*U400,2)</f>
        <v>0.22</v>
      </c>
      <c r="W400" s="157"/>
      <c r="X400" s="157" t="s">
        <v>166</v>
      </c>
      <c r="Y400" s="147"/>
      <c r="Z400" s="147"/>
      <c r="AA400" s="147"/>
      <c r="AB400" s="147"/>
      <c r="AC400" s="147"/>
      <c r="AD400" s="147"/>
      <c r="AE400" s="147"/>
      <c r="AF400" s="147"/>
      <c r="AG400" s="147" t="s">
        <v>167</v>
      </c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147"/>
      <c r="AZ400" s="147"/>
      <c r="BA400" s="147"/>
      <c r="BB400" s="147"/>
      <c r="BC400" s="147"/>
      <c r="BD400" s="147"/>
      <c r="BE400" s="147"/>
      <c r="BF400" s="147"/>
      <c r="BG400" s="147"/>
      <c r="BH400" s="147"/>
    </row>
    <row r="401" spans="1:60" outlineLevel="1" x14ac:dyDescent="0.2">
      <c r="A401" s="154"/>
      <c r="B401" s="155"/>
      <c r="C401" s="183" t="s">
        <v>504</v>
      </c>
      <c r="D401" s="178"/>
      <c r="E401" s="179">
        <v>2</v>
      </c>
      <c r="F401" s="157"/>
      <c r="G401" s="157"/>
      <c r="H401" s="157"/>
      <c r="I401" s="157"/>
      <c r="J401" s="157"/>
      <c r="K401" s="157"/>
      <c r="L401" s="157"/>
      <c r="M401" s="157"/>
      <c r="N401" s="156"/>
      <c r="O401" s="156"/>
      <c r="P401" s="156"/>
      <c r="Q401" s="156"/>
      <c r="R401" s="157"/>
      <c r="S401" s="157"/>
      <c r="T401" s="157"/>
      <c r="U401" s="157"/>
      <c r="V401" s="157"/>
      <c r="W401" s="157"/>
      <c r="X401" s="157"/>
      <c r="Y401" s="147"/>
      <c r="Z401" s="147"/>
      <c r="AA401" s="147"/>
      <c r="AB401" s="147"/>
      <c r="AC401" s="147"/>
      <c r="AD401" s="147"/>
      <c r="AE401" s="147"/>
      <c r="AF401" s="147"/>
      <c r="AG401" s="147" t="s">
        <v>162</v>
      </c>
      <c r="AH401" s="147">
        <v>5</v>
      </c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  <c r="AX401" s="147"/>
      <c r="AY401" s="147"/>
      <c r="AZ401" s="147"/>
      <c r="BA401" s="147"/>
      <c r="BB401" s="147"/>
      <c r="BC401" s="147"/>
      <c r="BD401" s="147"/>
      <c r="BE401" s="147"/>
      <c r="BF401" s="147"/>
      <c r="BG401" s="147"/>
      <c r="BH401" s="147"/>
    </row>
    <row r="402" spans="1:60" outlineLevel="1" x14ac:dyDescent="0.2">
      <c r="A402" s="154"/>
      <c r="B402" s="155"/>
      <c r="C402" s="253"/>
      <c r="D402" s="254"/>
      <c r="E402" s="254"/>
      <c r="F402" s="254"/>
      <c r="G402" s="254"/>
      <c r="H402" s="157"/>
      <c r="I402" s="157"/>
      <c r="J402" s="157"/>
      <c r="K402" s="157"/>
      <c r="L402" s="157"/>
      <c r="M402" s="157"/>
      <c r="N402" s="156"/>
      <c r="O402" s="156"/>
      <c r="P402" s="156"/>
      <c r="Q402" s="156"/>
      <c r="R402" s="157"/>
      <c r="S402" s="157"/>
      <c r="T402" s="157"/>
      <c r="U402" s="157"/>
      <c r="V402" s="157"/>
      <c r="W402" s="157"/>
      <c r="X402" s="157"/>
      <c r="Y402" s="147"/>
      <c r="Z402" s="147"/>
      <c r="AA402" s="147"/>
      <c r="AB402" s="147"/>
      <c r="AC402" s="147"/>
      <c r="AD402" s="147"/>
      <c r="AE402" s="147"/>
      <c r="AF402" s="147"/>
      <c r="AG402" s="147" t="s">
        <v>135</v>
      </c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7"/>
      <c r="AZ402" s="147"/>
      <c r="BA402" s="147"/>
      <c r="BB402" s="147"/>
      <c r="BC402" s="147"/>
      <c r="BD402" s="147"/>
      <c r="BE402" s="147"/>
      <c r="BF402" s="147"/>
      <c r="BG402" s="147"/>
      <c r="BH402" s="147"/>
    </row>
    <row r="403" spans="1:60" outlineLevel="1" x14ac:dyDescent="0.2">
      <c r="A403" s="166">
        <v>108</v>
      </c>
      <c r="B403" s="167" t="s">
        <v>505</v>
      </c>
      <c r="C403" s="174" t="s">
        <v>506</v>
      </c>
      <c r="D403" s="168" t="s">
        <v>196</v>
      </c>
      <c r="E403" s="169">
        <v>2</v>
      </c>
      <c r="F403" s="170"/>
      <c r="G403" s="171">
        <f>ROUND(E403*F403,2)</f>
        <v>0</v>
      </c>
      <c r="H403" s="170"/>
      <c r="I403" s="171">
        <f>ROUND(E403*H403,2)</f>
        <v>0</v>
      </c>
      <c r="J403" s="170"/>
      <c r="K403" s="171">
        <f>ROUND(E403*J403,2)</f>
        <v>0</v>
      </c>
      <c r="L403" s="171">
        <v>21</v>
      </c>
      <c r="M403" s="171">
        <f>G403*(1+L403/100)</f>
        <v>0</v>
      </c>
      <c r="N403" s="169">
        <v>0</v>
      </c>
      <c r="O403" s="169">
        <f>ROUND(E403*N403,2)</f>
        <v>0</v>
      </c>
      <c r="P403" s="169">
        <v>8.0000000000000007E-5</v>
      </c>
      <c r="Q403" s="169">
        <f>ROUND(E403*P403,2)</f>
        <v>0</v>
      </c>
      <c r="R403" s="171" t="s">
        <v>503</v>
      </c>
      <c r="S403" s="171" t="s">
        <v>158</v>
      </c>
      <c r="T403" s="172" t="s">
        <v>158</v>
      </c>
      <c r="U403" s="157">
        <v>3.5000000000000003E-2</v>
      </c>
      <c r="V403" s="157">
        <f>ROUND(E403*U403,2)</f>
        <v>7.0000000000000007E-2</v>
      </c>
      <c r="W403" s="157"/>
      <c r="X403" s="157" t="s">
        <v>166</v>
      </c>
      <c r="Y403" s="147"/>
      <c r="Z403" s="147"/>
      <c r="AA403" s="147"/>
      <c r="AB403" s="147"/>
      <c r="AC403" s="147"/>
      <c r="AD403" s="147"/>
      <c r="AE403" s="147"/>
      <c r="AF403" s="147"/>
      <c r="AG403" s="147" t="s">
        <v>167</v>
      </c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7"/>
      <c r="AZ403" s="147"/>
      <c r="BA403" s="147"/>
      <c r="BB403" s="147"/>
      <c r="BC403" s="147"/>
      <c r="BD403" s="147"/>
      <c r="BE403" s="147"/>
      <c r="BF403" s="147"/>
      <c r="BG403" s="147"/>
      <c r="BH403" s="147"/>
    </row>
    <row r="404" spans="1:60" outlineLevel="1" x14ac:dyDescent="0.2">
      <c r="A404" s="154"/>
      <c r="B404" s="155"/>
      <c r="C404" s="183" t="s">
        <v>507</v>
      </c>
      <c r="D404" s="178"/>
      <c r="E404" s="179">
        <v>2</v>
      </c>
      <c r="F404" s="157"/>
      <c r="G404" s="157"/>
      <c r="H404" s="157"/>
      <c r="I404" s="157"/>
      <c r="J404" s="157"/>
      <c r="K404" s="157"/>
      <c r="L404" s="157"/>
      <c r="M404" s="157"/>
      <c r="N404" s="156"/>
      <c r="O404" s="156"/>
      <c r="P404" s="156"/>
      <c r="Q404" s="156"/>
      <c r="R404" s="157"/>
      <c r="S404" s="157"/>
      <c r="T404" s="157"/>
      <c r="U404" s="157"/>
      <c r="V404" s="157"/>
      <c r="W404" s="157"/>
      <c r="X404" s="157"/>
      <c r="Y404" s="147"/>
      <c r="Z404" s="147"/>
      <c r="AA404" s="147"/>
      <c r="AB404" s="147"/>
      <c r="AC404" s="147"/>
      <c r="AD404" s="147"/>
      <c r="AE404" s="147"/>
      <c r="AF404" s="147"/>
      <c r="AG404" s="147" t="s">
        <v>162</v>
      </c>
      <c r="AH404" s="147">
        <v>5</v>
      </c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7"/>
      <c r="AZ404" s="147"/>
      <c r="BA404" s="147"/>
      <c r="BB404" s="147"/>
      <c r="BC404" s="147"/>
      <c r="BD404" s="147"/>
      <c r="BE404" s="147"/>
      <c r="BF404" s="147"/>
      <c r="BG404" s="147"/>
      <c r="BH404" s="147"/>
    </row>
    <row r="405" spans="1:60" outlineLevel="1" x14ac:dyDescent="0.2">
      <c r="A405" s="154"/>
      <c r="B405" s="155"/>
      <c r="C405" s="253"/>
      <c r="D405" s="254"/>
      <c r="E405" s="254"/>
      <c r="F405" s="254"/>
      <c r="G405" s="254"/>
      <c r="H405" s="157"/>
      <c r="I405" s="157"/>
      <c r="J405" s="157"/>
      <c r="K405" s="157"/>
      <c r="L405" s="157"/>
      <c r="M405" s="157"/>
      <c r="N405" s="156"/>
      <c r="O405" s="156"/>
      <c r="P405" s="156"/>
      <c r="Q405" s="156"/>
      <c r="R405" s="157"/>
      <c r="S405" s="157"/>
      <c r="T405" s="157"/>
      <c r="U405" s="157"/>
      <c r="V405" s="157"/>
      <c r="W405" s="157"/>
      <c r="X405" s="157"/>
      <c r="Y405" s="147"/>
      <c r="Z405" s="147"/>
      <c r="AA405" s="147"/>
      <c r="AB405" s="147"/>
      <c r="AC405" s="147"/>
      <c r="AD405" s="147"/>
      <c r="AE405" s="147"/>
      <c r="AF405" s="147"/>
      <c r="AG405" s="147" t="s">
        <v>135</v>
      </c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  <c r="AS405" s="147"/>
      <c r="AT405" s="147"/>
      <c r="AU405" s="147"/>
      <c r="AV405" s="147"/>
      <c r="AW405" s="147"/>
      <c r="AX405" s="147"/>
      <c r="AY405" s="147"/>
      <c r="AZ405" s="147"/>
      <c r="BA405" s="147"/>
      <c r="BB405" s="147"/>
      <c r="BC405" s="147"/>
      <c r="BD405" s="147"/>
      <c r="BE405" s="147"/>
      <c r="BF405" s="147"/>
      <c r="BG405" s="147"/>
      <c r="BH405" s="147"/>
    </row>
    <row r="406" spans="1:60" ht="22.5" outlineLevel="1" x14ac:dyDescent="0.2">
      <c r="A406" s="166">
        <v>109</v>
      </c>
      <c r="B406" s="167" t="s">
        <v>508</v>
      </c>
      <c r="C406" s="174" t="s">
        <v>509</v>
      </c>
      <c r="D406" s="168" t="s">
        <v>196</v>
      </c>
      <c r="E406" s="169">
        <v>2</v>
      </c>
      <c r="F406" s="170"/>
      <c r="G406" s="171">
        <f>ROUND(E406*F406,2)</f>
        <v>0</v>
      </c>
      <c r="H406" s="170"/>
      <c r="I406" s="171">
        <f>ROUND(E406*H406,2)</f>
        <v>0</v>
      </c>
      <c r="J406" s="170"/>
      <c r="K406" s="171">
        <f>ROUND(E406*J406,2)</f>
        <v>0</v>
      </c>
      <c r="L406" s="171">
        <v>21</v>
      </c>
      <c r="M406" s="171">
        <f>G406*(1+L406/100)</f>
        <v>0</v>
      </c>
      <c r="N406" s="169">
        <v>8.0000000000000007E-5</v>
      </c>
      <c r="O406" s="169">
        <f>ROUND(E406*N406,2)</f>
        <v>0</v>
      </c>
      <c r="P406" s="169">
        <v>0</v>
      </c>
      <c r="Q406" s="169">
        <f>ROUND(E406*P406,2)</f>
        <v>0</v>
      </c>
      <c r="R406" s="171" t="s">
        <v>503</v>
      </c>
      <c r="S406" s="171" t="s">
        <v>158</v>
      </c>
      <c r="T406" s="172" t="s">
        <v>158</v>
      </c>
      <c r="U406" s="157">
        <v>0.13719999999999999</v>
      </c>
      <c r="V406" s="157">
        <f>ROUND(E406*U406,2)</f>
        <v>0.27</v>
      </c>
      <c r="W406" s="157"/>
      <c r="X406" s="157" t="s">
        <v>166</v>
      </c>
      <c r="Y406" s="147"/>
      <c r="Z406" s="147"/>
      <c r="AA406" s="147"/>
      <c r="AB406" s="147"/>
      <c r="AC406" s="147"/>
      <c r="AD406" s="147"/>
      <c r="AE406" s="147"/>
      <c r="AF406" s="147"/>
      <c r="AG406" s="147" t="s">
        <v>167</v>
      </c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  <c r="AS406" s="147"/>
      <c r="AT406" s="147"/>
      <c r="AU406" s="147"/>
      <c r="AV406" s="147"/>
      <c r="AW406" s="147"/>
      <c r="AX406" s="147"/>
      <c r="AY406" s="147"/>
      <c r="AZ406" s="147"/>
      <c r="BA406" s="147"/>
      <c r="BB406" s="147"/>
      <c r="BC406" s="147"/>
      <c r="BD406" s="147"/>
      <c r="BE406" s="147"/>
      <c r="BF406" s="147"/>
      <c r="BG406" s="147"/>
      <c r="BH406" s="147"/>
    </row>
    <row r="407" spans="1:60" outlineLevel="1" x14ac:dyDescent="0.2">
      <c r="A407" s="154"/>
      <c r="B407" s="155"/>
      <c r="C407" s="244"/>
      <c r="D407" s="245"/>
      <c r="E407" s="245"/>
      <c r="F407" s="245"/>
      <c r="G407" s="245"/>
      <c r="H407" s="157"/>
      <c r="I407" s="157"/>
      <c r="J407" s="157"/>
      <c r="K407" s="157"/>
      <c r="L407" s="157"/>
      <c r="M407" s="157"/>
      <c r="N407" s="156"/>
      <c r="O407" s="156"/>
      <c r="P407" s="156"/>
      <c r="Q407" s="156"/>
      <c r="R407" s="157"/>
      <c r="S407" s="157"/>
      <c r="T407" s="157"/>
      <c r="U407" s="157"/>
      <c r="V407" s="157"/>
      <c r="W407" s="157"/>
      <c r="X407" s="157"/>
      <c r="Y407" s="147"/>
      <c r="Z407" s="147"/>
      <c r="AA407" s="147"/>
      <c r="AB407" s="147"/>
      <c r="AC407" s="147"/>
      <c r="AD407" s="147"/>
      <c r="AE407" s="147"/>
      <c r="AF407" s="147"/>
      <c r="AG407" s="147" t="s">
        <v>135</v>
      </c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  <c r="BB407" s="147"/>
      <c r="BC407" s="147"/>
      <c r="BD407" s="147"/>
      <c r="BE407" s="147"/>
      <c r="BF407" s="147"/>
      <c r="BG407" s="147"/>
      <c r="BH407" s="147"/>
    </row>
    <row r="408" spans="1:60" outlineLevel="1" x14ac:dyDescent="0.2">
      <c r="A408" s="166">
        <v>110</v>
      </c>
      <c r="B408" s="167" t="s">
        <v>510</v>
      </c>
      <c r="C408" s="174" t="s">
        <v>511</v>
      </c>
      <c r="D408" s="168" t="s">
        <v>175</v>
      </c>
      <c r="E408" s="169">
        <v>2</v>
      </c>
      <c r="F408" s="170"/>
      <c r="G408" s="171">
        <f>ROUND(E408*F408,2)</f>
        <v>0</v>
      </c>
      <c r="H408" s="170"/>
      <c r="I408" s="171">
        <f>ROUND(E408*H408,2)</f>
        <v>0</v>
      </c>
      <c r="J408" s="170"/>
      <c r="K408" s="171">
        <f>ROUND(E408*J408,2)</f>
        <v>0</v>
      </c>
      <c r="L408" s="171">
        <v>21</v>
      </c>
      <c r="M408" s="171">
        <f>G408*(1+L408/100)</f>
        <v>0</v>
      </c>
      <c r="N408" s="169">
        <v>0</v>
      </c>
      <c r="O408" s="169">
        <f>ROUND(E408*N408,2)</f>
        <v>0</v>
      </c>
      <c r="P408" s="169">
        <v>0</v>
      </c>
      <c r="Q408" s="169">
        <f>ROUND(E408*P408,2)</f>
        <v>0</v>
      </c>
      <c r="R408" s="171" t="s">
        <v>503</v>
      </c>
      <c r="S408" s="171" t="s">
        <v>158</v>
      </c>
      <c r="T408" s="172" t="s">
        <v>158</v>
      </c>
      <c r="U408" s="157">
        <v>1.6E-2</v>
      </c>
      <c r="V408" s="157">
        <f>ROUND(E408*U408,2)</f>
        <v>0.03</v>
      </c>
      <c r="W408" s="157"/>
      <c r="X408" s="157" t="s">
        <v>166</v>
      </c>
      <c r="Y408" s="147"/>
      <c r="Z408" s="147"/>
      <c r="AA408" s="147"/>
      <c r="AB408" s="147"/>
      <c r="AC408" s="147"/>
      <c r="AD408" s="147"/>
      <c r="AE408" s="147"/>
      <c r="AF408" s="147"/>
      <c r="AG408" s="147" t="s">
        <v>167</v>
      </c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147"/>
      <c r="BD408" s="147"/>
      <c r="BE408" s="147"/>
      <c r="BF408" s="147"/>
      <c r="BG408" s="147"/>
      <c r="BH408" s="147"/>
    </row>
    <row r="409" spans="1:60" outlineLevel="1" x14ac:dyDescent="0.2">
      <c r="A409" s="154"/>
      <c r="B409" s="155"/>
      <c r="C409" s="257" t="s">
        <v>512</v>
      </c>
      <c r="D409" s="258"/>
      <c r="E409" s="258"/>
      <c r="F409" s="258"/>
      <c r="G409" s="258"/>
      <c r="H409" s="157"/>
      <c r="I409" s="157"/>
      <c r="J409" s="157"/>
      <c r="K409" s="157"/>
      <c r="L409" s="157"/>
      <c r="M409" s="157"/>
      <c r="N409" s="156"/>
      <c r="O409" s="156"/>
      <c r="P409" s="156"/>
      <c r="Q409" s="156"/>
      <c r="R409" s="157"/>
      <c r="S409" s="157"/>
      <c r="T409" s="157"/>
      <c r="U409" s="157"/>
      <c r="V409" s="157"/>
      <c r="W409" s="157"/>
      <c r="X409" s="157"/>
      <c r="Y409" s="147"/>
      <c r="Z409" s="147"/>
      <c r="AA409" s="147"/>
      <c r="AB409" s="147"/>
      <c r="AC409" s="147"/>
      <c r="AD409" s="147"/>
      <c r="AE409" s="147"/>
      <c r="AF409" s="147"/>
      <c r="AG409" s="147" t="s">
        <v>169</v>
      </c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147"/>
      <c r="BD409" s="147"/>
      <c r="BE409" s="147"/>
      <c r="BF409" s="147"/>
      <c r="BG409" s="147"/>
      <c r="BH409" s="147"/>
    </row>
    <row r="410" spans="1:60" outlineLevel="1" x14ac:dyDescent="0.2">
      <c r="A410" s="154"/>
      <c r="B410" s="155"/>
      <c r="C410" s="183" t="s">
        <v>513</v>
      </c>
      <c r="D410" s="178"/>
      <c r="E410" s="179">
        <v>2</v>
      </c>
      <c r="F410" s="157"/>
      <c r="G410" s="157"/>
      <c r="H410" s="157"/>
      <c r="I410" s="157"/>
      <c r="J410" s="157"/>
      <c r="K410" s="157"/>
      <c r="L410" s="157"/>
      <c r="M410" s="157"/>
      <c r="N410" s="156"/>
      <c r="O410" s="156"/>
      <c r="P410" s="156"/>
      <c r="Q410" s="156"/>
      <c r="R410" s="157"/>
      <c r="S410" s="157"/>
      <c r="T410" s="157"/>
      <c r="U410" s="157"/>
      <c r="V410" s="157"/>
      <c r="W410" s="157"/>
      <c r="X410" s="157"/>
      <c r="Y410" s="147"/>
      <c r="Z410" s="147"/>
      <c r="AA410" s="147"/>
      <c r="AB410" s="147"/>
      <c r="AC410" s="147"/>
      <c r="AD410" s="147"/>
      <c r="AE410" s="147"/>
      <c r="AF410" s="147"/>
      <c r="AG410" s="147" t="s">
        <v>162</v>
      </c>
      <c r="AH410" s="147">
        <v>0</v>
      </c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147"/>
      <c r="BD410" s="147"/>
      <c r="BE410" s="147"/>
      <c r="BF410" s="147"/>
      <c r="BG410" s="147"/>
      <c r="BH410" s="147"/>
    </row>
    <row r="411" spans="1:60" outlineLevel="1" x14ac:dyDescent="0.2">
      <c r="A411" s="154"/>
      <c r="B411" s="155"/>
      <c r="C411" s="253"/>
      <c r="D411" s="254"/>
      <c r="E411" s="254"/>
      <c r="F411" s="254"/>
      <c r="G411" s="254"/>
      <c r="H411" s="157"/>
      <c r="I411" s="157"/>
      <c r="J411" s="157"/>
      <c r="K411" s="157"/>
      <c r="L411" s="157"/>
      <c r="M411" s="157"/>
      <c r="N411" s="156"/>
      <c r="O411" s="156"/>
      <c r="P411" s="156"/>
      <c r="Q411" s="156"/>
      <c r="R411" s="157"/>
      <c r="S411" s="157"/>
      <c r="T411" s="157"/>
      <c r="U411" s="157"/>
      <c r="V411" s="157"/>
      <c r="W411" s="157"/>
      <c r="X411" s="157"/>
      <c r="Y411" s="147"/>
      <c r="Z411" s="147"/>
      <c r="AA411" s="147"/>
      <c r="AB411" s="147"/>
      <c r="AC411" s="147"/>
      <c r="AD411" s="147"/>
      <c r="AE411" s="147"/>
      <c r="AF411" s="147"/>
      <c r="AG411" s="147" t="s">
        <v>135</v>
      </c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147"/>
      <c r="BD411" s="147"/>
      <c r="BE411" s="147"/>
      <c r="BF411" s="147"/>
      <c r="BG411" s="147"/>
      <c r="BH411" s="147"/>
    </row>
    <row r="412" spans="1:60" ht="22.5" outlineLevel="1" x14ac:dyDescent="0.2">
      <c r="A412" s="166">
        <v>111</v>
      </c>
      <c r="B412" s="167" t="s">
        <v>514</v>
      </c>
      <c r="C412" s="174" t="s">
        <v>515</v>
      </c>
      <c r="D412" s="168" t="s">
        <v>175</v>
      </c>
      <c r="E412" s="169">
        <v>2</v>
      </c>
      <c r="F412" s="170"/>
      <c r="G412" s="171">
        <f>ROUND(E412*F412,2)</f>
        <v>0</v>
      </c>
      <c r="H412" s="170"/>
      <c r="I412" s="171">
        <f>ROUND(E412*H412,2)</f>
        <v>0</v>
      </c>
      <c r="J412" s="170"/>
      <c r="K412" s="171">
        <f>ROUND(E412*J412,2)</f>
        <v>0</v>
      </c>
      <c r="L412" s="171">
        <v>21</v>
      </c>
      <c r="M412" s="171">
        <f>G412*(1+L412/100)</f>
        <v>0</v>
      </c>
      <c r="N412" s="169">
        <v>3.46E-3</v>
      </c>
      <c r="O412" s="169">
        <f>ROUND(E412*N412,2)</f>
        <v>0.01</v>
      </c>
      <c r="P412" s="169">
        <v>0</v>
      </c>
      <c r="Q412" s="169">
        <f>ROUND(E412*P412,2)</f>
        <v>0</v>
      </c>
      <c r="R412" s="171" t="s">
        <v>503</v>
      </c>
      <c r="S412" s="171" t="s">
        <v>158</v>
      </c>
      <c r="T412" s="172" t="s">
        <v>158</v>
      </c>
      <c r="U412" s="157">
        <v>0.38</v>
      </c>
      <c r="V412" s="157">
        <f>ROUND(E412*U412,2)</f>
        <v>0.76</v>
      </c>
      <c r="W412" s="157"/>
      <c r="X412" s="157" t="s">
        <v>166</v>
      </c>
      <c r="Y412" s="147"/>
      <c r="Z412" s="147"/>
      <c r="AA412" s="147"/>
      <c r="AB412" s="147"/>
      <c r="AC412" s="147"/>
      <c r="AD412" s="147"/>
      <c r="AE412" s="147"/>
      <c r="AF412" s="147"/>
      <c r="AG412" s="147" t="s">
        <v>167</v>
      </c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147"/>
      <c r="BD412" s="147"/>
      <c r="BE412" s="147"/>
      <c r="BF412" s="147"/>
      <c r="BG412" s="147"/>
      <c r="BH412" s="147"/>
    </row>
    <row r="413" spans="1:60" outlineLevel="1" x14ac:dyDescent="0.2">
      <c r="A413" s="154"/>
      <c r="B413" s="155"/>
      <c r="C413" s="255" t="s">
        <v>516</v>
      </c>
      <c r="D413" s="256"/>
      <c r="E413" s="256"/>
      <c r="F413" s="256"/>
      <c r="G413" s="256"/>
      <c r="H413" s="157"/>
      <c r="I413" s="157"/>
      <c r="J413" s="157"/>
      <c r="K413" s="157"/>
      <c r="L413" s="157"/>
      <c r="M413" s="157"/>
      <c r="N413" s="156"/>
      <c r="O413" s="156"/>
      <c r="P413" s="156"/>
      <c r="Q413" s="156"/>
      <c r="R413" s="157"/>
      <c r="S413" s="157"/>
      <c r="T413" s="157"/>
      <c r="U413" s="157"/>
      <c r="V413" s="157"/>
      <c r="W413" s="157"/>
      <c r="X413" s="157"/>
      <c r="Y413" s="147"/>
      <c r="Z413" s="147"/>
      <c r="AA413" s="147"/>
      <c r="AB413" s="147"/>
      <c r="AC413" s="147"/>
      <c r="AD413" s="147"/>
      <c r="AE413" s="147"/>
      <c r="AF413" s="147"/>
      <c r="AG413" s="147" t="s">
        <v>399</v>
      </c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  <c r="AS413" s="147"/>
      <c r="AT413" s="147"/>
      <c r="AU413" s="147"/>
      <c r="AV413" s="147"/>
      <c r="AW413" s="147"/>
      <c r="AX413" s="147"/>
      <c r="AY413" s="147"/>
      <c r="AZ413" s="147"/>
      <c r="BA413" s="147"/>
      <c r="BB413" s="147"/>
      <c r="BC413" s="147"/>
      <c r="BD413" s="147"/>
      <c r="BE413" s="147"/>
      <c r="BF413" s="147"/>
      <c r="BG413" s="147"/>
      <c r="BH413" s="147"/>
    </row>
    <row r="414" spans="1:60" outlineLevel="1" x14ac:dyDescent="0.2">
      <c r="A414" s="154"/>
      <c r="B414" s="155"/>
      <c r="C414" s="183" t="s">
        <v>507</v>
      </c>
      <c r="D414" s="178"/>
      <c r="E414" s="179">
        <v>2</v>
      </c>
      <c r="F414" s="157"/>
      <c r="G414" s="157"/>
      <c r="H414" s="157"/>
      <c r="I414" s="157"/>
      <c r="J414" s="157"/>
      <c r="K414" s="157"/>
      <c r="L414" s="157"/>
      <c r="M414" s="157"/>
      <c r="N414" s="156"/>
      <c r="O414" s="156"/>
      <c r="P414" s="156"/>
      <c r="Q414" s="156"/>
      <c r="R414" s="157"/>
      <c r="S414" s="157"/>
      <c r="T414" s="157"/>
      <c r="U414" s="157"/>
      <c r="V414" s="157"/>
      <c r="W414" s="157"/>
      <c r="X414" s="157"/>
      <c r="Y414" s="147"/>
      <c r="Z414" s="147"/>
      <c r="AA414" s="147"/>
      <c r="AB414" s="147"/>
      <c r="AC414" s="147"/>
      <c r="AD414" s="147"/>
      <c r="AE414" s="147"/>
      <c r="AF414" s="147"/>
      <c r="AG414" s="147" t="s">
        <v>162</v>
      </c>
      <c r="AH414" s="147">
        <v>5</v>
      </c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7"/>
      <c r="BC414" s="147"/>
      <c r="BD414" s="147"/>
      <c r="BE414" s="147"/>
      <c r="BF414" s="147"/>
      <c r="BG414" s="147"/>
      <c r="BH414" s="147"/>
    </row>
    <row r="415" spans="1:60" outlineLevel="1" x14ac:dyDescent="0.2">
      <c r="A415" s="154"/>
      <c r="B415" s="155"/>
      <c r="C415" s="253"/>
      <c r="D415" s="254"/>
      <c r="E415" s="254"/>
      <c r="F415" s="254"/>
      <c r="G415" s="254"/>
      <c r="H415" s="157"/>
      <c r="I415" s="157"/>
      <c r="J415" s="157"/>
      <c r="K415" s="157"/>
      <c r="L415" s="157"/>
      <c r="M415" s="157"/>
      <c r="N415" s="156"/>
      <c r="O415" s="156"/>
      <c r="P415" s="156"/>
      <c r="Q415" s="156"/>
      <c r="R415" s="157"/>
      <c r="S415" s="157"/>
      <c r="T415" s="157"/>
      <c r="U415" s="157"/>
      <c r="V415" s="157"/>
      <c r="W415" s="157"/>
      <c r="X415" s="157"/>
      <c r="Y415" s="147"/>
      <c r="Z415" s="147"/>
      <c r="AA415" s="147"/>
      <c r="AB415" s="147"/>
      <c r="AC415" s="147"/>
      <c r="AD415" s="147"/>
      <c r="AE415" s="147"/>
      <c r="AF415" s="147"/>
      <c r="AG415" s="147" t="s">
        <v>135</v>
      </c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  <c r="AS415" s="147"/>
      <c r="AT415" s="147"/>
      <c r="AU415" s="147"/>
      <c r="AV415" s="147"/>
      <c r="AW415" s="147"/>
      <c r="AX415" s="147"/>
      <c r="AY415" s="147"/>
      <c r="AZ415" s="147"/>
      <c r="BA415" s="147"/>
      <c r="BB415" s="147"/>
      <c r="BC415" s="147"/>
      <c r="BD415" s="147"/>
      <c r="BE415" s="147"/>
      <c r="BF415" s="147"/>
      <c r="BG415" s="147"/>
      <c r="BH415" s="147"/>
    </row>
    <row r="416" spans="1:60" outlineLevel="1" x14ac:dyDescent="0.2">
      <c r="A416" s="166">
        <v>112</v>
      </c>
      <c r="B416" s="167" t="s">
        <v>517</v>
      </c>
      <c r="C416" s="174" t="s">
        <v>518</v>
      </c>
      <c r="D416" s="168" t="s">
        <v>234</v>
      </c>
      <c r="E416" s="169">
        <v>7.0800000000000004E-3</v>
      </c>
      <c r="F416" s="170"/>
      <c r="G416" s="171">
        <f>ROUND(E416*F416,2)</f>
        <v>0</v>
      </c>
      <c r="H416" s="170"/>
      <c r="I416" s="171">
        <f>ROUND(E416*H416,2)</f>
        <v>0</v>
      </c>
      <c r="J416" s="170"/>
      <c r="K416" s="171">
        <f>ROUND(E416*J416,2)</f>
        <v>0</v>
      </c>
      <c r="L416" s="171">
        <v>21</v>
      </c>
      <c r="M416" s="171">
        <f>G416*(1+L416/100)</f>
        <v>0</v>
      </c>
      <c r="N416" s="169">
        <v>0</v>
      </c>
      <c r="O416" s="169">
        <f>ROUND(E416*N416,2)</f>
        <v>0</v>
      </c>
      <c r="P416" s="169">
        <v>0</v>
      </c>
      <c r="Q416" s="169">
        <f>ROUND(E416*P416,2)</f>
        <v>0</v>
      </c>
      <c r="R416" s="171" t="s">
        <v>503</v>
      </c>
      <c r="S416" s="171" t="s">
        <v>158</v>
      </c>
      <c r="T416" s="172" t="s">
        <v>158</v>
      </c>
      <c r="U416" s="157">
        <v>1.1020000000000001</v>
      </c>
      <c r="V416" s="157">
        <f>ROUND(E416*U416,2)</f>
        <v>0.01</v>
      </c>
      <c r="W416" s="157"/>
      <c r="X416" s="157" t="s">
        <v>235</v>
      </c>
      <c r="Y416" s="147"/>
      <c r="Z416" s="147"/>
      <c r="AA416" s="147"/>
      <c r="AB416" s="147"/>
      <c r="AC416" s="147"/>
      <c r="AD416" s="147"/>
      <c r="AE416" s="147"/>
      <c r="AF416" s="147"/>
      <c r="AG416" s="147" t="s">
        <v>236</v>
      </c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  <c r="BB416" s="147"/>
      <c r="BC416" s="147"/>
      <c r="BD416" s="147"/>
      <c r="BE416" s="147"/>
      <c r="BF416" s="147"/>
      <c r="BG416" s="147"/>
      <c r="BH416" s="147"/>
    </row>
    <row r="417" spans="1:60" outlineLevel="1" x14ac:dyDescent="0.2">
      <c r="A417" s="154"/>
      <c r="B417" s="155"/>
      <c r="C417" s="257" t="s">
        <v>405</v>
      </c>
      <c r="D417" s="258"/>
      <c r="E417" s="258"/>
      <c r="F417" s="258"/>
      <c r="G417" s="258"/>
      <c r="H417" s="157"/>
      <c r="I417" s="157"/>
      <c r="J417" s="157"/>
      <c r="K417" s="157"/>
      <c r="L417" s="157"/>
      <c r="M417" s="157"/>
      <c r="N417" s="156"/>
      <c r="O417" s="156"/>
      <c r="P417" s="156"/>
      <c r="Q417" s="156"/>
      <c r="R417" s="157"/>
      <c r="S417" s="157"/>
      <c r="T417" s="157"/>
      <c r="U417" s="157"/>
      <c r="V417" s="157"/>
      <c r="W417" s="157"/>
      <c r="X417" s="157"/>
      <c r="Y417" s="147"/>
      <c r="Z417" s="147"/>
      <c r="AA417" s="147"/>
      <c r="AB417" s="147"/>
      <c r="AC417" s="147"/>
      <c r="AD417" s="147"/>
      <c r="AE417" s="147"/>
      <c r="AF417" s="147"/>
      <c r="AG417" s="147" t="s">
        <v>169</v>
      </c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  <c r="AS417" s="147"/>
      <c r="AT417" s="147"/>
      <c r="AU417" s="147"/>
      <c r="AV417" s="147"/>
      <c r="AW417" s="147"/>
      <c r="AX417" s="147"/>
      <c r="AY417" s="147"/>
      <c r="AZ417" s="147"/>
      <c r="BA417" s="147"/>
      <c r="BB417" s="147"/>
      <c r="BC417" s="147"/>
      <c r="BD417" s="147"/>
      <c r="BE417" s="147"/>
      <c r="BF417" s="147"/>
      <c r="BG417" s="147"/>
      <c r="BH417" s="147"/>
    </row>
    <row r="418" spans="1:60" outlineLevel="1" x14ac:dyDescent="0.2">
      <c r="A418" s="154"/>
      <c r="B418" s="155"/>
      <c r="C418" s="253"/>
      <c r="D418" s="254"/>
      <c r="E418" s="254"/>
      <c r="F418" s="254"/>
      <c r="G418" s="254"/>
      <c r="H418" s="157"/>
      <c r="I418" s="157"/>
      <c r="J418" s="157"/>
      <c r="K418" s="157"/>
      <c r="L418" s="157"/>
      <c r="M418" s="157"/>
      <c r="N418" s="156"/>
      <c r="O418" s="156"/>
      <c r="P418" s="156"/>
      <c r="Q418" s="156"/>
      <c r="R418" s="157"/>
      <c r="S418" s="157"/>
      <c r="T418" s="157"/>
      <c r="U418" s="157"/>
      <c r="V418" s="157"/>
      <c r="W418" s="157"/>
      <c r="X418" s="157"/>
      <c r="Y418" s="147"/>
      <c r="Z418" s="147"/>
      <c r="AA418" s="147"/>
      <c r="AB418" s="147"/>
      <c r="AC418" s="147"/>
      <c r="AD418" s="147"/>
      <c r="AE418" s="147"/>
      <c r="AF418" s="147"/>
      <c r="AG418" s="147" t="s">
        <v>135</v>
      </c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7"/>
      <c r="AT418" s="147"/>
      <c r="AU418" s="147"/>
      <c r="AV418" s="147"/>
      <c r="AW418" s="147"/>
      <c r="AX418" s="147"/>
      <c r="AY418" s="147"/>
      <c r="AZ418" s="147"/>
      <c r="BA418" s="147"/>
      <c r="BB418" s="147"/>
      <c r="BC418" s="147"/>
      <c r="BD418" s="147"/>
      <c r="BE418" s="147"/>
      <c r="BF418" s="147"/>
      <c r="BG418" s="147"/>
      <c r="BH418" s="147"/>
    </row>
    <row r="419" spans="1:60" x14ac:dyDescent="0.2">
      <c r="A419" s="159" t="s">
        <v>127</v>
      </c>
      <c r="B419" s="160" t="s">
        <v>92</v>
      </c>
      <c r="C419" s="173" t="s">
        <v>93</v>
      </c>
      <c r="D419" s="161"/>
      <c r="E419" s="162"/>
      <c r="F419" s="163"/>
      <c r="G419" s="163">
        <f>SUMIF(AG420:AG433,"&lt;&gt;NOR",G420:G433)</f>
        <v>0</v>
      </c>
      <c r="H419" s="163"/>
      <c r="I419" s="163">
        <f>SUM(I420:I433)</f>
        <v>0</v>
      </c>
      <c r="J419" s="163"/>
      <c r="K419" s="163">
        <f>SUM(K420:K433)</f>
        <v>0</v>
      </c>
      <c r="L419" s="163"/>
      <c r="M419" s="163">
        <f>SUM(M420:M433)</f>
        <v>0</v>
      </c>
      <c r="N419" s="162"/>
      <c r="O419" s="162">
        <f>SUM(O420:O433)</f>
        <v>0.17</v>
      </c>
      <c r="P419" s="162"/>
      <c r="Q419" s="162">
        <f>SUM(Q420:Q433)</f>
        <v>0</v>
      </c>
      <c r="R419" s="163"/>
      <c r="S419" s="163"/>
      <c r="T419" s="164"/>
      <c r="U419" s="158"/>
      <c r="V419" s="158">
        <f>SUM(V420:V433)</f>
        <v>13.600000000000001</v>
      </c>
      <c r="W419" s="158"/>
      <c r="X419" s="158"/>
      <c r="AG419" t="s">
        <v>128</v>
      </c>
    </row>
    <row r="420" spans="1:60" outlineLevel="1" x14ac:dyDescent="0.2">
      <c r="A420" s="166">
        <v>113</v>
      </c>
      <c r="B420" s="167" t="s">
        <v>519</v>
      </c>
      <c r="C420" s="174" t="s">
        <v>520</v>
      </c>
      <c r="D420" s="168" t="s">
        <v>175</v>
      </c>
      <c r="E420" s="169">
        <v>11</v>
      </c>
      <c r="F420" s="170"/>
      <c r="G420" s="171">
        <f>ROUND(E420*F420,2)</f>
        <v>0</v>
      </c>
      <c r="H420" s="170"/>
      <c r="I420" s="171">
        <f>ROUND(E420*H420,2)</f>
        <v>0</v>
      </c>
      <c r="J420" s="170"/>
      <c r="K420" s="171">
        <f>ROUND(E420*J420,2)</f>
        <v>0</v>
      </c>
      <c r="L420" s="171">
        <v>21</v>
      </c>
      <c r="M420" s="171">
        <f>G420*(1+L420/100)</f>
        <v>0</v>
      </c>
      <c r="N420" s="169">
        <v>1.2200000000000001E-2</v>
      </c>
      <c r="O420" s="169">
        <f>ROUND(E420*N420,2)</f>
        <v>0.13</v>
      </c>
      <c r="P420" s="169">
        <v>0</v>
      </c>
      <c r="Q420" s="169">
        <f>ROUND(E420*P420,2)</f>
        <v>0</v>
      </c>
      <c r="R420" s="171" t="s">
        <v>157</v>
      </c>
      <c r="S420" s="171" t="s">
        <v>158</v>
      </c>
      <c r="T420" s="172" t="s">
        <v>158</v>
      </c>
      <c r="U420" s="157">
        <v>0</v>
      </c>
      <c r="V420" s="157">
        <f>ROUND(E420*U420,2)</f>
        <v>0</v>
      </c>
      <c r="W420" s="157"/>
      <c r="X420" s="157" t="s">
        <v>159</v>
      </c>
      <c r="Y420" s="147"/>
      <c r="Z420" s="147"/>
      <c r="AA420" s="147"/>
      <c r="AB420" s="147"/>
      <c r="AC420" s="147"/>
      <c r="AD420" s="147"/>
      <c r="AE420" s="147"/>
      <c r="AF420" s="147"/>
      <c r="AG420" s="147" t="s">
        <v>160</v>
      </c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  <c r="BB420" s="147"/>
      <c r="BC420" s="147"/>
      <c r="BD420" s="147"/>
      <c r="BE420" s="147"/>
      <c r="BF420" s="147"/>
      <c r="BG420" s="147"/>
      <c r="BH420" s="147"/>
    </row>
    <row r="421" spans="1:60" outlineLevel="1" x14ac:dyDescent="0.2">
      <c r="A421" s="154"/>
      <c r="B421" s="155"/>
      <c r="C421" s="183" t="s">
        <v>521</v>
      </c>
      <c r="D421" s="178"/>
      <c r="E421" s="179">
        <v>11</v>
      </c>
      <c r="F421" s="157"/>
      <c r="G421" s="157"/>
      <c r="H421" s="157"/>
      <c r="I421" s="157"/>
      <c r="J421" s="157"/>
      <c r="K421" s="157"/>
      <c r="L421" s="157"/>
      <c r="M421" s="157"/>
      <c r="N421" s="156"/>
      <c r="O421" s="156"/>
      <c r="P421" s="156"/>
      <c r="Q421" s="156"/>
      <c r="R421" s="157"/>
      <c r="S421" s="157"/>
      <c r="T421" s="157"/>
      <c r="U421" s="157"/>
      <c r="V421" s="157"/>
      <c r="W421" s="157"/>
      <c r="X421" s="157"/>
      <c r="Y421" s="147"/>
      <c r="Z421" s="147"/>
      <c r="AA421" s="147"/>
      <c r="AB421" s="147"/>
      <c r="AC421" s="147"/>
      <c r="AD421" s="147"/>
      <c r="AE421" s="147"/>
      <c r="AF421" s="147"/>
      <c r="AG421" s="147" t="s">
        <v>162</v>
      </c>
      <c r="AH421" s="147">
        <v>5</v>
      </c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7"/>
      <c r="BH421" s="147"/>
    </row>
    <row r="422" spans="1:60" outlineLevel="1" x14ac:dyDescent="0.2">
      <c r="A422" s="154"/>
      <c r="B422" s="155"/>
      <c r="C422" s="253"/>
      <c r="D422" s="254"/>
      <c r="E422" s="254"/>
      <c r="F422" s="254"/>
      <c r="G422" s="254"/>
      <c r="H422" s="157"/>
      <c r="I422" s="157"/>
      <c r="J422" s="157"/>
      <c r="K422" s="157"/>
      <c r="L422" s="157"/>
      <c r="M422" s="157"/>
      <c r="N422" s="156"/>
      <c r="O422" s="156"/>
      <c r="P422" s="156"/>
      <c r="Q422" s="156"/>
      <c r="R422" s="157"/>
      <c r="S422" s="157"/>
      <c r="T422" s="157"/>
      <c r="U422" s="157"/>
      <c r="V422" s="157"/>
      <c r="W422" s="157"/>
      <c r="X422" s="157"/>
      <c r="Y422" s="147"/>
      <c r="Z422" s="147"/>
      <c r="AA422" s="147"/>
      <c r="AB422" s="147"/>
      <c r="AC422" s="147"/>
      <c r="AD422" s="147"/>
      <c r="AE422" s="147"/>
      <c r="AF422" s="147"/>
      <c r="AG422" s="147" t="s">
        <v>135</v>
      </c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  <c r="AS422" s="147"/>
      <c r="AT422" s="147"/>
      <c r="AU422" s="147"/>
      <c r="AV422" s="147"/>
      <c r="AW422" s="147"/>
      <c r="AX422" s="147"/>
      <c r="AY422" s="147"/>
      <c r="AZ422" s="147"/>
      <c r="BA422" s="147"/>
      <c r="BB422" s="147"/>
      <c r="BC422" s="147"/>
      <c r="BD422" s="147"/>
      <c r="BE422" s="147"/>
      <c r="BF422" s="147"/>
      <c r="BG422" s="147"/>
      <c r="BH422" s="147"/>
    </row>
    <row r="423" spans="1:60" ht="22.5" outlineLevel="1" x14ac:dyDescent="0.2">
      <c r="A423" s="166">
        <v>114</v>
      </c>
      <c r="B423" s="167" t="s">
        <v>522</v>
      </c>
      <c r="C423" s="174" t="s">
        <v>523</v>
      </c>
      <c r="D423" s="168" t="s">
        <v>175</v>
      </c>
      <c r="E423" s="169">
        <v>10</v>
      </c>
      <c r="F423" s="170"/>
      <c r="G423" s="171">
        <f>ROUND(E423*F423,2)</f>
        <v>0</v>
      </c>
      <c r="H423" s="170"/>
      <c r="I423" s="171">
        <f>ROUND(E423*H423,2)</f>
        <v>0</v>
      </c>
      <c r="J423" s="170"/>
      <c r="K423" s="171">
        <f>ROUND(E423*J423,2)</f>
        <v>0</v>
      </c>
      <c r="L423" s="171">
        <v>21</v>
      </c>
      <c r="M423" s="171">
        <f>G423*(1+L423/100)</f>
        <v>0</v>
      </c>
      <c r="N423" s="169">
        <v>3.2499999999999999E-3</v>
      </c>
      <c r="O423" s="169">
        <f>ROUND(E423*N423,2)</f>
        <v>0.03</v>
      </c>
      <c r="P423" s="169">
        <v>0</v>
      </c>
      <c r="Q423" s="169">
        <f>ROUND(E423*P423,2)</f>
        <v>0</v>
      </c>
      <c r="R423" s="171" t="s">
        <v>487</v>
      </c>
      <c r="S423" s="171" t="s">
        <v>158</v>
      </c>
      <c r="T423" s="172" t="s">
        <v>158</v>
      </c>
      <c r="U423" s="157">
        <v>1.288</v>
      </c>
      <c r="V423" s="157">
        <f>ROUND(E423*U423,2)</f>
        <v>12.88</v>
      </c>
      <c r="W423" s="157"/>
      <c r="X423" s="157" t="s">
        <v>166</v>
      </c>
      <c r="Y423" s="147"/>
      <c r="Z423" s="147"/>
      <c r="AA423" s="147"/>
      <c r="AB423" s="147"/>
      <c r="AC423" s="147"/>
      <c r="AD423" s="147"/>
      <c r="AE423" s="147"/>
      <c r="AF423" s="147"/>
      <c r="AG423" s="147" t="s">
        <v>167</v>
      </c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  <c r="BB423" s="147"/>
      <c r="BC423" s="147"/>
      <c r="BD423" s="147"/>
      <c r="BE423" s="147"/>
      <c r="BF423" s="147"/>
      <c r="BG423" s="147"/>
      <c r="BH423" s="147"/>
    </row>
    <row r="424" spans="1:60" outlineLevel="1" x14ac:dyDescent="0.2">
      <c r="A424" s="154"/>
      <c r="B424" s="155"/>
      <c r="C424" s="183" t="s">
        <v>524</v>
      </c>
      <c r="D424" s="178"/>
      <c r="E424" s="179">
        <v>10</v>
      </c>
      <c r="F424" s="157"/>
      <c r="G424" s="157"/>
      <c r="H424" s="157"/>
      <c r="I424" s="157"/>
      <c r="J424" s="157"/>
      <c r="K424" s="157"/>
      <c r="L424" s="157"/>
      <c r="M424" s="157"/>
      <c r="N424" s="156"/>
      <c r="O424" s="156"/>
      <c r="P424" s="156"/>
      <c r="Q424" s="156"/>
      <c r="R424" s="157"/>
      <c r="S424" s="157"/>
      <c r="T424" s="157"/>
      <c r="U424" s="157"/>
      <c r="V424" s="157"/>
      <c r="W424" s="157"/>
      <c r="X424" s="157"/>
      <c r="Y424" s="147"/>
      <c r="Z424" s="147"/>
      <c r="AA424" s="147"/>
      <c r="AB424" s="147"/>
      <c r="AC424" s="147"/>
      <c r="AD424" s="147"/>
      <c r="AE424" s="147"/>
      <c r="AF424" s="147"/>
      <c r="AG424" s="147" t="s">
        <v>162</v>
      </c>
      <c r="AH424" s="147">
        <v>5</v>
      </c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  <c r="AS424" s="147"/>
      <c r="AT424" s="147"/>
      <c r="AU424" s="147"/>
      <c r="AV424" s="147"/>
      <c r="AW424" s="147"/>
      <c r="AX424" s="147"/>
      <c r="AY424" s="147"/>
      <c r="AZ424" s="147"/>
      <c r="BA424" s="147"/>
      <c r="BB424" s="147"/>
      <c r="BC424" s="147"/>
      <c r="BD424" s="147"/>
      <c r="BE424" s="147"/>
      <c r="BF424" s="147"/>
      <c r="BG424" s="147"/>
      <c r="BH424" s="147"/>
    </row>
    <row r="425" spans="1:60" outlineLevel="1" x14ac:dyDescent="0.2">
      <c r="A425" s="154"/>
      <c r="B425" s="155"/>
      <c r="C425" s="253"/>
      <c r="D425" s="254"/>
      <c r="E425" s="254"/>
      <c r="F425" s="254"/>
      <c r="G425" s="254"/>
      <c r="H425" s="157"/>
      <c r="I425" s="157"/>
      <c r="J425" s="157"/>
      <c r="K425" s="157"/>
      <c r="L425" s="157"/>
      <c r="M425" s="157"/>
      <c r="N425" s="156"/>
      <c r="O425" s="156"/>
      <c r="P425" s="156"/>
      <c r="Q425" s="156"/>
      <c r="R425" s="157"/>
      <c r="S425" s="157"/>
      <c r="T425" s="157"/>
      <c r="U425" s="157"/>
      <c r="V425" s="157"/>
      <c r="W425" s="157"/>
      <c r="X425" s="157"/>
      <c r="Y425" s="147"/>
      <c r="Z425" s="147"/>
      <c r="AA425" s="147"/>
      <c r="AB425" s="147"/>
      <c r="AC425" s="147"/>
      <c r="AD425" s="147"/>
      <c r="AE425" s="147"/>
      <c r="AF425" s="147"/>
      <c r="AG425" s="147" t="s">
        <v>135</v>
      </c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  <c r="BB425" s="147"/>
      <c r="BC425" s="147"/>
      <c r="BD425" s="147"/>
      <c r="BE425" s="147"/>
      <c r="BF425" s="147"/>
      <c r="BG425" s="147"/>
      <c r="BH425" s="147"/>
    </row>
    <row r="426" spans="1:60" ht="22.5" outlineLevel="1" x14ac:dyDescent="0.2">
      <c r="A426" s="166">
        <v>115</v>
      </c>
      <c r="B426" s="167" t="s">
        <v>525</v>
      </c>
      <c r="C426" s="174" t="s">
        <v>526</v>
      </c>
      <c r="D426" s="168" t="s">
        <v>175</v>
      </c>
      <c r="E426" s="169">
        <v>10</v>
      </c>
      <c r="F426" s="170"/>
      <c r="G426" s="171">
        <f>ROUND(E426*F426,2)</f>
        <v>0</v>
      </c>
      <c r="H426" s="170"/>
      <c r="I426" s="171">
        <f>ROUND(E426*H426,2)</f>
        <v>0</v>
      </c>
      <c r="J426" s="170"/>
      <c r="K426" s="171">
        <f>ROUND(E426*J426,2)</f>
        <v>0</v>
      </c>
      <c r="L426" s="171">
        <v>21</v>
      </c>
      <c r="M426" s="171">
        <f>G426*(1+L426/100)</f>
        <v>0</v>
      </c>
      <c r="N426" s="169">
        <v>8.9999999999999998E-4</v>
      </c>
      <c r="O426" s="169">
        <f>ROUND(E426*N426,2)</f>
        <v>0.01</v>
      </c>
      <c r="P426" s="169">
        <v>0</v>
      </c>
      <c r="Q426" s="169">
        <f>ROUND(E426*P426,2)</f>
        <v>0</v>
      </c>
      <c r="R426" s="171" t="s">
        <v>487</v>
      </c>
      <c r="S426" s="171" t="s">
        <v>158</v>
      </c>
      <c r="T426" s="172" t="s">
        <v>158</v>
      </c>
      <c r="U426" s="157">
        <v>0</v>
      </c>
      <c r="V426" s="157">
        <f>ROUND(E426*U426,2)</f>
        <v>0</v>
      </c>
      <c r="W426" s="157"/>
      <c r="X426" s="157" t="s">
        <v>166</v>
      </c>
      <c r="Y426" s="147"/>
      <c r="Z426" s="147"/>
      <c r="AA426" s="147"/>
      <c r="AB426" s="147"/>
      <c r="AC426" s="147"/>
      <c r="AD426" s="147"/>
      <c r="AE426" s="147"/>
      <c r="AF426" s="147"/>
      <c r="AG426" s="147" t="s">
        <v>167</v>
      </c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147"/>
      <c r="BD426" s="147"/>
      <c r="BE426" s="147"/>
      <c r="BF426" s="147"/>
      <c r="BG426" s="147"/>
      <c r="BH426" s="147"/>
    </row>
    <row r="427" spans="1:60" outlineLevel="1" x14ac:dyDescent="0.2">
      <c r="A427" s="154"/>
      <c r="B427" s="155"/>
      <c r="C427" s="183" t="s">
        <v>524</v>
      </c>
      <c r="D427" s="178"/>
      <c r="E427" s="179">
        <v>10</v>
      </c>
      <c r="F427" s="157"/>
      <c r="G427" s="157"/>
      <c r="H427" s="157"/>
      <c r="I427" s="157"/>
      <c r="J427" s="157"/>
      <c r="K427" s="157"/>
      <c r="L427" s="157"/>
      <c r="M427" s="157"/>
      <c r="N427" s="156"/>
      <c r="O427" s="156"/>
      <c r="P427" s="156"/>
      <c r="Q427" s="156"/>
      <c r="R427" s="157"/>
      <c r="S427" s="157"/>
      <c r="T427" s="157"/>
      <c r="U427" s="157"/>
      <c r="V427" s="157"/>
      <c r="W427" s="157"/>
      <c r="X427" s="157"/>
      <c r="Y427" s="147"/>
      <c r="Z427" s="147"/>
      <c r="AA427" s="147"/>
      <c r="AB427" s="147"/>
      <c r="AC427" s="147"/>
      <c r="AD427" s="147"/>
      <c r="AE427" s="147"/>
      <c r="AF427" s="147"/>
      <c r="AG427" s="147" t="s">
        <v>162</v>
      </c>
      <c r="AH427" s="147">
        <v>5</v>
      </c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147"/>
      <c r="BD427" s="147"/>
      <c r="BE427" s="147"/>
      <c r="BF427" s="147"/>
      <c r="BG427" s="147"/>
      <c r="BH427" s="147"/>
    </row>
    <row r="428" spans="1:60" outlineLevel="1" x14ac:dyDescent="0.2">
      <c r="A428" s="154"/>
      <c r="B428" s="155"/>
      <c r="C428" s="253"/>
      <c r="D428" s="254"/>
      <c r="E428" s="254"/>
      <c r="F428" s="254"/>
      <c r="G428" s="254"/>
      <c r="H428" s="157"/>
      <c r="I428" s="157"/>
      <c r="J428" s="157"/>
      <c r="K428" s="157"/>
      <c r="L428" s="157"/>
      <c r="M428" s="157"/>
      <c r="N428" s="156"/>
      <c r="O428" s="156"/>
      <c r="P428" s="156"/>
      <c r="Q428" s="156"/>
      <c r="R428" s="157"/>
      <c r="S428" s="157"/>
      <c r="T428" s="157"/>
      <c r="U428" s="157"/>
      <c r="V428" s="157"/>
      <c r="W428" s="157"/>
      <c r="X428" s="157"/>
      <c r="Y428" s="147"/>
      <c r="Z428" s="147"/>
      <c r="AA428" s="147"/>
      <c r="AB428" s="147"/>
      <c r="AC428" s="147"/>
      <c r="AD428" s="147"/>
      <c r="AE428" s="147"/>
      <c r="AF428" s="147"/>
      <c r="AG428" s="147" t="s">
        <v>135</v>
      </c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147"/>
      <c r="BD428" s="147"/>
      <c r="BE428" s="147"/>
      <c r="BF428" s="147"/>
      <c r="BG428" s="147"/>
      <c r="BH428" s="147"/>
    </row>
    <row r="429" spans="1:60" outlineLevel="1" x14ac:dyDescent="0.2">
      <c r="A429" s="166">
        <v>116</v>
      </c>
      <c r="B429" s="167" t="s">
        <v>527</v>
      </c>
      <c r="C429" s="174" t="s">
        <v>528</v>
      </c>
      <c r="D429" s="168" t="s">
        <v>175</v>
      </c>
      <c r="E429" s="169">
        <v>10</v>
      </c>
      <c r="F429" s="170"/>
      <c r="G429" s="171">
        <f>ROUND(E429*F429,2)</f>
        <v>0</v>
      </c>
      <c r="H429" s="170"/>
      <c r="I429" s="171">
        <f>ROUND(E429*H429,2)</f>
        <v>0</v>
      </c>
      <c r="J429" s="170"/>
      <c r="K429" s="171">
        <f>ROUND(E429*J429,2)</f>
        <v>0</v>
      </c>
      <c r="L429" s="171">
        <v>21</v>
      </c>
      <c r="M429" s="171">
        <f>G429*(1+L429/100)</f>
        <v>0</v>
      </c>
      <c r="N429" s="169">
        <v>3.0000000000000001E-5</v>
      </c>
      <c r="O429" s="169">
        <f>ROUND(E429*N429,2)</f>
        <v>0</v>
      </c>
      <c r="P429" s="169">
        <v>0</v>
      </c>
      <c r="Q429" s="169">
        <f>ROUND(E429*P429,2)</f>
        <v>0</v>
      </c>
      <c r="R429" s="171" t="s">
        <v>487</v>
      </c>
      <c r="S429" s="171" t="s">
        <v>158</v>
      </c>
      <c r="T429" s="172" t="s">
        <v>158</v>
      </c>
      <c r="U429" s="157">
        <v>0.05</v>
      </c>
      <c r="V429" s="157">
        <f>ROUND(E429*U429,2)</f>
        <v>0.5</v>
      </c>
      <c r="W429" s="157"/>
      <c r="X429" s="157" t="s">
        <v>166</v>
      </c>
      <c r="Y429" s="147"/>
      <c r="Z429" s="147"/>
      <c r="AA429" s="147"/>
      <c r="AB429" s="147"/>
      <c r="AC429" s="147"/>
      <c r="AD429" s="147"/>
      <c r="AE429" s="147"/>
      <c r="AF429" s="147"/>
      <c r="AG429" s="147" t="s">
        <v>167</v>
      </c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147"/>
      <c r="BD429" s="147"/>
      <c r="BE429" s="147"/>
      <c r="BF429" s="147"/>
      <c r="BG429" s="147"/>
      <c r="BH429" s="147"/>
    </row>
    <row r="430" spans="1:60" outlineLevel="1" x14ac:dyDescent="0.2">
      <c r="A430" s="154"/>
      <c r="B430" s="155"/>
      <c r="C430" s="183" t="s">
        <v>524</v>
      </c>
      <c r="D430" s="178"/>
      <c r="E430" s="179">
        <v>10</v>
      </c>
      <c r="F430" s="157"/>
      <c r="G430" s="157"/>
      <c r="H430" s="157"/>
      <c r="I430" s="157"/>
      <c r="J430" s="157"/>
      <c r="K430" s="157"/>
      <c r="L430" s="157"/>
      <c r="M430" s="157"/>
      <c r="N430" s="156"/>
      <c r="O430" s="156"/>
      <c r="P430" s="156"/>
      <c r="Q430" s="156"/>
      <c r="R430" s="157"/>
      <c r="S430" s="157"/>
      <c r="T430" s="157"/>
      <c r="U430" s="157"/>
      <c r="V430" s="157"/>
      <c r="W430" s="157"/>
      <c r="X430" s="157"/>
      <c r="Y430" s="147"/>
      <c r="Z430" s="147"/>
      <c r="AA430" s="147"/>
      <c r="AB430" s="147"/>
      <c r="AC430" s="147"/>
      <c r="AD430" s="147"/>
      <c r="AE430" s="147"/>
      <c r="AF430" s="147"/>
      <c r="AG430" s="147" t="s">
        <v>162</v>
      </c>
      <c r="AH430" s="147">
        <v>5</v>
      </c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147"/>
      <c r="BD430" s="147"/>
      <c r="BE430" s="147"/>
      <c r="BF430" s="147"/>
      <c r="BG430" s="147"/>
      <c r="BH430" s="147"/>
    </row>
    <row r="431" spans="1:60" outlineLevel="1" x14ac:dyDescent="0.2">
      <c r="A431" s="154"/>
      <c r="B431" s="155"/>
      <c r="C431" s="253"/>
      <c r="D431" s="254"/>
      <c r="E431" s="254"/>
      <c r="F431" s="254"/>
      <c r="G431" s="254"/>
      <c r="H431" s="157"/>
      <c r="I431" s="157"/>
      <c r="J431" s="157"/>
      <c r="K431" s="157"/>
      <c r="L431" s="157"/>
      <c r="M431" s="157"/>
      <c r="N431" s="156"/>
      <c r="O431" s="156"/>
      <c r="P431" s="156"/>
      <c r="Q431" s="156"/>
      <c r="R431" s="157"/>
      <c r="S431" s="157"/>
      <c r="T431" s="157"/>
      <c r="U431" s="157"/>
      <c r="V431" s="157"/>
      <c r="W431" s="157"/>
      <c r="X431" s="157"/>
      <c r="Y431" s="147"/>
      <c r="Z431" s="147"/>
      <c r="AA431" s="147"/>
      <c r="AB431" s="147"/>
      <c r="AC431" s="147"/>
      <c r="AD431" s="147"/>
      <c r="AE431" s="147"/>
      <c r="AF431" s="147"/>
      <c r="AG431" s="147" t="s">
        <v>135</v>
      </c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  <c r="BB431" s="147"/>
      <c r="BC431" s="147"/>
      <c r="BD431" s="147"/>
      <c r="BE431" s="147"/>
      <c r="BF431" s="147"/>
      <c r="BG431" s="147"/>
      <c r="BH431" s="147"/>
    </row>
    <row r="432" spans="1:60" outlineLevel="1" x14ac:dyDescent="0.2">
      <c r="A432" s="166">
        <v>117</v>
      </c>
      <c r="B432" s="167" t="s">
        <v>529</v>
      </c>
      <c r="C432" s="174" t="s">
        <v>530</v>
      </c>
      <c r="D432" s="168" t="s">
        <v>234</v>
      </c>
      <c r="E432" s="169">
        <v>0.17599999999999999</v>
      </c>
      <c r="F432" s="170"/>
      <c r="G432" s="171">
        <f>ROUND(E432*F432,2)</f>
        <v>0</v>
      </c>
      <c r="H432" s="170"/>
      <c r="I432" s="171">
        <f>ROUND(E432*H432,2)</f>
        <v>0</v>
      </c>
      <c r="J432" s="170"/>
      <c r="K432" s="171">
        <f>ROUND(E432*J432,2)</f>
        <v>0</v>
      </c>
      <c r="L432" s="171">
        <v>21</v>
      </c>
      <c r="M432" s="171">
        <f>G432*(1+L432/100)</f>
        <v>0</v>
      </c>
      <c r="N432" s="169">
        <v>0</v>
      </c>
      <c r="O432" s="169">
        <f>ROUND(E432*N432,2)</f>
        <v>0</v>
      </c>
      <c r="P432" s="169">
        <v>0</v>
      </c>
      <c r="Q432" s="169">
        <f>ROUND(E432*P432,2)</f>
        <v>0</v>
      </c>
      <c r="R432" s="171" t="s">
        <v>487</v>
      </c>
      <c r="S432" s="171" t="s">
        <v>158</v>
      </c>
      <c r="T432" s="172" t="s">
        <v>158</v>
      </c>
      <c r="U432" s="157">
        <v>1.2649999999999999</v>
      </c>
      <c r="V432" s="157">
        <f>ROUND(E432*U432,2)</f>
        <v>0.22</v>
      </c>
      <c r="W432" s="157"/>
      <c r="X432" s="157" t="s">
        <v>235</v>
      </c>
      <c r="Y432" s="147"/>
      <c r="Z432" s="147"/>
      <c r="AA432" s="147"/>
      <c r="AB432" s="147"/>
      <c r="AC432" s="147"/>
      <c r="AD432" s="147"/>
      <c r="AE432" s="147"/>
      <c r="AF432" s="147"/>
      <c r="AG432" s="147" t="s">
        <v>236</v>
      </c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47"/>
      <c r="BB432" s="147"/>
      <c r="BC432" s="147"/>
      <c r="BD432" s="147"/>
      <c r="BE432" s="147"/>
      <c r="BF432" s="147"/>
      <c r="BG432" s="147"/>
      <c r="BH432" s="147"/>
    </row>
    <row r="433" spans="1:60" outlineLevel="1" x14ac:dyDescent="0.2">
      <c r="A433" s="154"/>
      <c r="B433" s="155"/>
      <c r="C433" s="244"/>
      <c r="D433" s="245"/>
      <c r="E433" s="245"/>
      <c r="F433" s="245"/>
      <c r="G433" s="245"/>
      <c r="H433" s="157"/>
      <c r="I433" s="157"/>
      <c r="J433" s="157"/>
      <c r="K433" s="157"/>
      <c r="L433" s="157"/>
      <c r="M433" s="157"/>
      <c r="N433" s="156"/>
      <c r="O433" s="156"/>
      <c r="P433" s="156"/>
      <c r="Q433" s="156"/>
      <c r="R433" s="157"/>
      <c r="S433" s="157"/>
      <c r="T433" s="157"/>
      <c r="U433" s="157"/>
      <c r="V433" s="157"/>
      <c r="W433" s="157"/>
      <c r="X433" s="157"/>
      <c r="Y433" s="147"/>
      <c r="Z433" s="147"/>
      <c r="AA433" s="147"/>
      <c r="AB433" s="147"/>
      <c r="AC433" s="147"/>
      <c r="AD433" s="147"/>
      <c r="AE433" s="147"/>
      <c r="AF433" s="147"/>
      <c r="AG433" s="147" t="s">
        <v>135</v>
      </c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  <c r="AS433" s="147"/>
      <c r="AT433" s="147"/>
      <c r="AU433" s="147"/>
      <c r="AV433" s="147"/>
      <c r="AW433" s="147"/>
      <c r="AX433" s="147"/>
      <c r="AY433" s="147"/>
      <c r="AZ433" s="147"/>
      <c r="BA433" s="147"/>
      <c r="BB433" s="147"/>
      <c r="BC433" s="147"/>
      <c r="BD433" s="147"/>
      <c r="BE433" s="147"/>
      <c r="BF433" s="147"/>
      <c r="BG433" s="147"/>
      <c r="BH433" s="147"/>
    </row>
    <row r="434" spans="1:60" x14ac:dyDescent="0.2">
      <c r="A434" s="159" t="s">
        <v>127</v>
      </c>
      <c r="B434" s="160" t="s">
        <v>94</v>
      </c>
      <c r="C434" s="173" t="s">
        <v>95</v>
      </c>
      <c r="D434" s="161"/>
      <c r="E434" s="162"/>
      <c r="F434" s="163"/>
      <c r="G434" s="163">
        <f>SUMIF(AG435:AG454,"&lt;&gt;NOR",G435:G454)</f>
        <v>0</v>
      </c>
      <c r="H434" s="163"/>
      <c r="I434" s="163">
        <f>SUM(I435:I454)</f>
        <v>0</v>
      </c>
      <c r="J434" s="163"/>
      <c r="K434" s="163">
        <f>SUM(K435:K454)</f>
        <v>0</v>
      </c>
      <c r="L434" s="163"/>
      <c r="M434" s="163">
        <f>SUM(M435:M454)</f>
        <v>0</v>
      </c>
      <c r="N434" s="162"/>
      <c r="O434" s="162">
        <f>SUM(O435:O454)</f>
        <v>6.0000000000000005E-2</v>
      </c>
      <c r="P434" s="162"/>
      <c r="Q434" s="162">
        <f>SUM(Q435:Q454)</f>
        <v>0</v>
      </c>
      <c r="R434" s="163"/>
      <c r="S434" s="163"/>
      <c r="T434" s="164"/>
      <c r="U434" s="158"/>
      <c r="V434" s="158">
        <f>SUM(V435:V454)</f>
        <v>41.9</v>
      </c>
      <c r="W434" s="158"/>
      <c r="X434" s="158"/>
      <c r="AG434" t="s">
        <v>128</v>
      </c>
    </row>
    <row r="435" spans="1:60" outlineLevel="1" x14ac:dyDescent="0.2">
      <c r="A435" s="166">
        <v>118</v>
      </c>
      <c r="B435" s="167" t="s">
        <v>531</v>
      </c>
      <c r="C435" s="174" t="s">
        <v>532</v>
      </c>
      <c r="D435" s="168" t="s">
        <v>175</v>
      </c>
      <c r="E435" s="169">
        <v>160.80000000000001</v>
      </c>
      <c r="F435" s="170"/>
      <c r="G435" s="171">
        <f>ROUND(E435*F435,2)</f>
        <v>0</v>
      </c>
      <c r="H435" s="170"/>
      <c r="I435" s="171">
        <f>ROUND(E435*H435,2)</f>
        <v>0</v>
      </c>
      <c r="J435" s="170"/>
      <c r="K435" s="171">
        <f>ROUND(E435*J435,2)</f>
        <v>0</v>
      </c>
      <c r="L435" s="171">
        <v>21</v>
      </c>
      <c r="M435" s="171">
        <f>G435*(1+L435/100)</f>
        <v>0</v>
      </c>
      <c r="N435" s="169">
        <v>6.9999999999999994E-5</v>
      </c>
      <c r="O435" s="169">
        <f>ROUND(E435*N435,2)</f>
        <v>0.01</v>
      </c>
      <c r="P435" s="169">
        <v>0</v>
      </c>
      <c r="Q435" s="169">
        <f>ROUND(E435*P435,2)</f>
        <v>0</v>
      </c>
      <c r="R435" s="171" t="s">
        <v>533</v>
      </c>
      <c r="S435" s="171" t="s">
        <v>158</v>
      </c>
      <c r="T435" s="172" t="s">
        <v>158</v>
      </c>
      <c r="U435" s="157">
        <v>3.2480000000000002E-2</v>
      </c>
      <c r="V435" s="157">
        <f>ROUND(E435*U435,2)</f>
        <v>5.22</v>
      </c>
      <c r="W435" s="157"/>
      <c r="X435" s="157" t="s">
        <v>166</v>
      </c>
      <c r="Y435" s="147"/>
      <c r="Z435" s="147"/>
      <c r="AA435" s="147"/>
      <c r="AB435" s="147"/>
      <c r="AC435" s="147"/>
      <c r="AD435" s="147"/>
      <c r="AE435" s="147"/>
      <c r="AF435" s="147"/>
      <c r="AG435" s="147" t="s">
        <v>167</v>
      </c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  <c r="BB435" s="147"/>
      <c r="BC435" s="147"/>
      <c r="BD435" s="147"/>
      <c r="BE435" s="147"/>
      <c r="BF435" s="147"/>
      <c r="BG435" s="147"/>
      <c r="BH435" s="147"/>
    </row>
    <row r="436" spans="1:60" outlineLevel="1" x14ac:dyDescent="0.2">
      <c r="A436" s="154"/>
      <c r="B436" s="155"/>
      <c r="C436" s="183" t="s">
        <v>534</v>
      </c>
      <c r="D436" s="178"/>
      <c r="E436" s="179">
        <v>33</v>
      </c>
      <c r="F436" s="157"/>
      <c r="G436" s="157"/>
      <c r="H436" s="157"/>
      <c r="I436" s="157"/>
      <c r="J436" s="157"/>
      <c r="K436" s="157"/>
      <c r="L436" s="157"/>
      <c r="M436" s="157"/>
      <c r="N436" s="156"/>
      <c r="O436" s="156"/>
      <c r="P436" s="156"/>
      <c r="Q436" s="156"/>
      <c r="R436" s="157"/>
      <c r="S436" s="157"/>
      <c r="T436" s="157"/>
      <c r="U436" s="157"/>
      <c r="V436" s="157"/>
      <c r="W436" s="157"/>
      <c r="X436" s="157"/>
      <c r="Y436" s="147"/>
      <c r="Z436" s="147"/>
      <c r="AA436" s="147"/>
      <c r="AB436" s="147"/>
      <c r="AC436" s="147"/>
      <c r="AD436" s="147"/>
      <c r="AE436" s="147"/>
      <c r="AF436" s="147"/>
      <c r="AG436" s="147" t="s">
        <v>162</v>
      </c>
      <c r="AH436" s="147">
        <v>5</v>
      </c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7"/>
      <c r="BC436" s="147"/>
      <c r="BD436" s="147"/>
      <c r="BE436" s="147"/>
      <c r="BF436" s="147"/>
      <c r="BG436" s="147"/>
      <c r="BH436" s="147"/>
    </row>
    <row r="437" spans="1:60" outlineLevel="1" x14ac:dyDescent="0.2">
      <c r="A437" s="154"/>
      <c r="B437" s="155"/>
      <c r="C437" s="183" t="s">
        <v>182</v>
      </c>
      <c r="D437" s="178"/>
      <c r="E437" s="179">
        <v>33</v>
      </c>
      <c r="F437" s="157"/>
      <c r="G437" s="157"/>
      <c r="H437" s="157"/>
      <c r="I437" s="157"/>
      <c r="J437" s="157"/>
      <c r="K437" s="157"/>
      <c r="L437" s="157"/>
      <c r="M437" s="157"/>
      <c r="N437" s="156"/>
      <c r="O437" s="156"/>
      <c r="P437" s="156"/>
      <c r="Q437" s="156"/>
      <c r="R437" s="157"/>
      <c r="S437" s="157"/>
      <c r="T437" s="157"/>
      <c r="U437" s="157"/>
      <c r="V437" s="157"/>
      <c r="W437" s="157"/>
      <c r="X437" s="157"/>
      <c r="Y437" s="147"/>
      <c r="Z437" s="147"/>
      <c r="AA437" s="147"/>
      <c r="AB437" s="147"/>
      <c r="AC437" s="147"/>
      <c r="AD437" s="147"/>
      <c r="AE437" s="147"/>
      <c r="AF437" s="147"/>
      <c r="AG437" s="147" t="s">
        <v>162</v>
      </c>
      <c r="AH437" s="147">
        <v>5</v>
      </c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7"/>
      <c r="BC437" s="147"/>
      <c r="BD437" s="147"/>
      <c r="BE437" s="147"/>
      <c r="BF437" s="147"/>
      <c r="BG437" s="147"/>
      <c r="BH437" s="147"/>
    </row>
    <row r="438" spans="1:60" outlineLevel="1" x14ac:dyDescent="0.2">
      <c r="A438" s="154"/>
      <c r="B438" s="155"/>
      <c r="C438" s="183" t="s">
        <v>193</v>
      </c>
      <c r="D438" s="178"/>
      <c r="E438" s="179">
        <v>7.2</v>
      </c>
      <c r="F438" s="157"/>
      <c r="G438" s="157"/>
      <c r="H438" s="157"/>
      <c r="I438" s="157"/>
      <c r="J438" s="157"/>
      <c r="K438" s="157"/>
      <c r="L438" s="157"/>
      <c r="M438" s="157"/>
      <c r="N438" s="156"/>
      <c r="O438" s="156"/>
      <c r="P438" s="156"/>
      <c r="Q438" s="156"/>
      <c r="R438" s="157"/>
      <c r="S438" s="157"/>
      <c r="T438" s="157"/>
      <c r="U438" s="157"/>
      <c r="V438" s="157"/>
      <c r="W438" s="157"/>
      <c r="X438" s="157"/>
      <c r="Y438" s="147"/>
      <c r="Z438" s="147"/>
      <c r="AA438" s="147"/>
      <c r="AB438" s="147"/>
      <c r="AC438" s="147"/>
      <c r="AD438" s="147"/>
      <c r="AE438" s="147"/>
      <c r="AF438" s="147"/>
      <c r="AG438" s="147" t="s">
        <v>162</v>
      </c>
      <c r="AH438" s="147">
        <v>5</v>
      </c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  <c r="BB438" s="147"/>
      <c r="BC438" s="147"/>
      <c r="BD438" s="147"/>
      <c r="BE438" s="147"/>
      <c r="BF438" s="147"/>
      <c r="BG438" s="147"/>
      <c r="BH438" s="147"/>
    </row>
    <row r="439" spans="1:60" outlineLevel="1" x14ac:dyDescent="0.2">
      <c r="A439" s="154"/>
      <c r="B439" s="155"/>
      <c r="C439" s="183" t="s">
        <v>535</v>
      </c>
      <c r="D439" s="178"/>
      <c r="E439" s="179">
        <v>7.2</v>
      </c>
      <c r="F439" s="157"/>
      <c r="G439" s="157"/>
      <c r="H439" s="157"/>
      <c r="I439" s="157"/>
      <c r="J439" s="157"/>
      <c r="K439" s="157"/>
      <c r="L439" s="157"/>
      <c r="M439" s="157"/>
      <c r="N439" s="156"/>
      <c r="O439" s="156"/>
      <c r="P439" s="156"/>
      <c r="Q439" s="156"/>
      <c r="R439" s="157"/>
      <c r="S439" s="157"/>
      <c r="T439" s="157"/>
      <c r="U439" s="157"/>
      <c r="V439" s="157"/>
      <c r="W439" s="157"/>
      <c r="X439" s="157"/>
      <c r="Y439" s="147"/>
      <c r="Z439" s="147"/>
      <c r="AA439" s="147"/>
      <c r="AB439" s="147"/>
      <c r="AC439" s="147"/>
      <c r="AD439" s="147"/>
      <c r="AE439" s="147"/>
      <c r="AF439" s="147"/>
      <c r="AG439" s="147" t="s">
        <v>162</v>
      </c>
      <c r="AH439" s="147">
        <v>5</v>
      </c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  <c r="AX439" s="147"/>
      <c r="AY439" s="147"/>
      <c r="AZ439" s="147"/>
      <c r="BA439" s="147"/>
      <c r="BB439" s="147"/>
      <c r="BC439" s="147"/>
      <c r="BD439" s="147"/>
      <c r="BE439" s="147"/>
      <c r="BF439" s="147"/>
      <c r="BG439" s="147"/>
      <c r="BH439" s="147"/>
    </row>
    <row r="440" spans="1:60" outlineLevel="1" x14ac:dyDescent="0.2">
      <c r="A440" s="154"/>
      <c r="B440" s="155"/>
      <c r="C440" s="183" t="s">
        <v>483</v>
      </c>
      <c r="D440" s="178"/>
      <c r="E440" s="179"/>
      <c r="F440" s="157"/>
      <c r="G440" s="157"/>
      <c r="H440" s="157"/>
      <c r="I440" s="157"/>
      <c r="J440" s="157"/>
      <c r="K440" s="157"/>
      <c r="L440" s="157"/>
      <c r="M440" s="157"/>
      <c r="N440" s="156"/>
      <c r="O440" s="156"/>
      <c r="P440" s="156"/>
      <c r="Q440" s="156"/>
      <c r="R440" s="157"/>
      <c r="S440" s="157"/>
      <c r="T440" s="157"/>
      <c r="U440" s="157"/>
      <c r="V440" s="157"/>
      <c r="W440" s="157"/>
      <c r="X440" s="157"/>
      <c r="Y440" s="147"/>
      <c r="Z440" s="147"/>
      <c r="AA440" s="147"/>
      <c r="AB440" s="147"/>
      <c r="AC440" s="147"/>
      <c r="AD440" s="147"/>
      <c r="AE440" s="147"/>
      <c r="AF440" s="147"/>
      <c r="AG440" s="147" t="s">
        <v>162</v>
      </c>
      <c r="AH440" s="147">
        <v>0</v>
      </c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  <c r="AX440" s="147"/>
      <c r="AY440" s="147"/>
      <c r="AZ440" s="147"/>
      <c r="BA440" s="147"/>
      <c r="BB440" s="147"/>
      <c r="BC440" s="147"/>
      <c r="BD440" s="147"/>
      <c r="BE440" s="147"/>
      <c r="BF440" s="147"/>
      <c r="BG440" s="147"/>
      <c r="BH440" s="147"/>
    </row>
    <row r="441" spans="1:60" outlineLevel="1" x14ac:dyDescent="0.2">
      <c r="A441" s="154"/>
      <c r="B441" s="155"/>
      <c r="C441" s="184" t="s">
        <v>536</v>
      </c>
      <c r="D441" s="180"/>
      <c r="E441" s="181">
        <v>80.400000000000006</v>
      </c>
      <c r="F441" s="157"/>
      <c r="G441" s="157"/>
      <c r="H441" s="157"/>
      <c r="I441" s="157"/>
      <c r="J441" s="157"/>
      <c r="K441" s="157"/>
      <c r="L441" s="157"/>
      <c r="M441" s="157"/>
      <c r="N441" s="156"/>
      <c r="O441" s="156"/>
      <c r="P441" s="156"/>
      <c r="Q441" s="156"/>
      <c r="R441" s="157"/>
      <c r="S441" s="157"/>
      <c r="T441" s="157"/>
      <c r="U441" s="157"/>
      <c r="V441" s="157"/>
      <c r="W441" s="157"/>
      <c r="X441" s="157"/>
      <c r="Y441" s="147"/>
      <c r="Z441" s="147"/>
      <c r="AA441" s="147"/>
      <c r="AB441" s="147"/>
      <c r="AC441" s="147"/>
      <c r="AD441" s="147"/>
      <c r="AE441" s="147"/>
      <c r="AF441" s="147"/>
      <c r="AG441" s="147" t="s">
        <v>162</v>
      </c>
      <c r="AH441" s="147">
        <v>4</v>
      </c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147"/>
      <c r="AZ441" s="147"/>
      <c r="BA441" s="147"/>
      <c r="BB441" s="147"/>
      <c r="BC441" s="147"/>
      <c r="BD441" s="147"/>
      <c r="BE441" s="147"/>
      <c r="BF441" s="147"/>
      <c r="BG441" s="147"/>
      <c r="BH441" s="147"/>
    </row>
    <row r="442" spans="1:60" outlineLevel="1" x14ac:dyDescent="0.2">
      <c r="A442" s="154"/>
      <c r="B442" s="155"/>
      <c r="C442" s="253"/>
      <c r="D442" s="254"/>
      <c r="E442" s="254"/>
      <c r="F442" s="254"/>
      <c r="G442" s="254"/>
      <c r="H442" s="157"/>
      <c r="I442" s="157"/>
      <c r="J442" s="157"/>
      <c r="K442" s="157"/>
      <c r="L442" s="157"/>
      <c r="M442" s="157"/>
      <c r="N442" s="156"/>
      <c r="O442" s="156"/>
      <c r="P442" s="156"/>
      <c r="Q442" s="156"/>
      <c r="R442" s="157"/>
      <c r="S442" s="157"/>
      <c r="T442" s="157"/>
      <c r="U442" s="157"/>
      <c r="V442" s="157"/>
      <c r="W442" s="157"/>
      <c r="X442" s="157"/>
      <c r="Y442" s="147"/>
      <c r="Z442" s="147"/>
      <c r="AA442" s="147"/>
      <c r="AB442" s="147"/>
      <c r="AC442" s="147"/>
      <c r="AD442" s="147"/>
      <c r="AE442" s="147"/>
      <c r="AF442" s="147"/>
      <c r="AG442" s="147" t="s">
        <v>135</v>
      </c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  <c r="AU442" s="147"/>
      <c r="AV442" s="147"/>
      <c r="AW442" s="147"/>
      <c r="AX442" s="147"/>
      <c r="AY442" s="147"/>
      <c r="AZ442" s="147"/>
      <c r="BA442" s="147"/>
      <c r="BB442" s="147"/>
      <c r="BC442" s="147"/>
      <c r="BD442" s="147"/>
      <c r="BE442" s="147"/>
      <c r="BF442" s="147"/>
      <c r="BG442" s="147"/>
      <c r="BH442" s="147"/>
    </row>
    <row r="443" spans="1:60" outlineLevel="1" x14ac:dyDescent="0.2">
      <c r="A443" s="166">
        <v>119</v>
      </c>
      <c r="B443" s="167" t="s">
        <v>537</v>
      </c>
      <c r="C443" s="174" t="s">
        <v>538</v>
      </c>
      <c r="D443" s="168" t="s">
        <v>175</v>
      </c>
      <c r="E443" s="169">
        <v>160.80000000000001</v>
      </c>
      <c r="F443" s="170"/>
      <c r="G443" s="171">
        <f>ROUND(E443*F443,2)</f>
        <v>0</v>
      </c>
      <c r="H443" s="170"/>
      <c r="I443" s="171">
        <f>ROUND(E443*H443,2)</f>
        <v>0</v>
      </c>
      <c r="J443" s="170"/>
      <c r="K443" s="171">
        <f>ROUND(E443*J443,2)</f>
        <v>0</v>
      </c>
      <c r="L443" s="171">
        <v>21</v>
      </c>
      <c r="M443" s="171">
        <f>G443*(1+L443/100)</f>
        <v>0</v>
      </c>
      <c r="N443" s="169">
        <v>1.3999999999999999E-4</v>
      </c>
      <c r="O443" s="169">
        <f>ROUND(E443*N443,2)</f>
        <v>0.02</v>
      </c>
      <c r="P443" s="169">
        <v>0</v>
      </c>
      <c r="Q443" s="169">
        <f>ROUND(E443*P443,2)</f>
        <v>0</v>
      </c>
      <c r="R443" s="171" t="s">
        <v>533</v>
      </c>
      <c r="S443" s="171" t="s">
        <v>158</v>
      </c>
      <c r="T443" s="172" t="s">
        <v>158</v>
      </c>
      <c r="U443" s="157">
        <v>0.10191</v>
      </c>
      <c r="V443" s="157">
        <f>ROUND(E443*U443,2)</f>
        <v>16.39</v>
      </c>
      <c r="W443" s="157"/>
      <c r="X443" s="157" t="s">
        <v>166</v>
      </c>
      <c r="Y443" s="147"/>
      <c r="Z443" s="147"/>
      <c r="AA443" s="147"/>
      <c r="AB443" s="147"/>
      <c r="AC443" s="147"/>
      <c r="AD443" s="147"/>
      <c r="AE443" s="147"/>
      <c r="AF443" s="147"/>
      <c r="AG443" s="147" t="s">
        <v>167</v>
      </c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  <c r="AU443" s="147"/>
      <c r="AV443" s="147"/>
      <c r="AW443" s="147"/>
      <c r="AX443" s="147"/>
      <c r="AY443" s="147"/>
      <c r="AZ443" s="147"/>
      <c r="BA443" s="147"/>
      <c r="BB443" s="147"/>
      <c r="BC443" s="147"/>
      <c r="BD443" s="147"/>
      <c r="BE443" s="147"/>
      <c r="BF443" s="147"/>
      <c r="BG443" s="147"/>
      <c r="BH443" s="147"/>
    </row>
    <row r="444" spans="1:60" outlineLevel="1" x14ac:dyDescent="0.2">
      <c r="A444" s="154"/>
      <c r="B444" s="155"/>
      <c r="C444" s="183" t="s">
        <v>539</v>
      </c>
      <c r="D444" s="178"/>
      <c r="E444" s="179">
        <v>160.80000000000001</v>
      </c>
      <c r="F444" s="157"/>
      <c r="G444" s="157"/>
      <c r="H444" s="157"/>
      <c r="I444" s="157"/>
      <c r="J444" s="157"/>
      <c r="K444" s="157"/>
      <c r="L444" s="157"/>
      <c r="M444" s="157"/>
      <c r="N444" s="156"/>
      <c r="O444" s="156"/>
      <c r="P444" s="156"/>
      <c r="Q444" s="156"/>
      <c r="R444" s="157"/>
      <c r="S444" s="157"/>
      <c r="T444" s="157"/>
      <c r="U444" s="157"/>
      <c r="V444" s="157"/>
      <c r="W444" s="157"/>
      <c r="X444" s="157"/>
      <c r="Y444" s="147"/>
      <c r="Z444" s="147"/>
      <c r="AA444" s="147"/>
      <c r="AB444" s="147"/>
      <c r="AC444" s="147"/>
      <c r="AD444" s="147"/>
      <c r="AE444" s="147"/>
      <c r="AF444" s="147"/>
      <c r="AG444" s="147" t="s">
        <v>162</v>
      </c>
      <c r="AH444" s="147">
        <v>5</v>
      </c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  <c r="AU444" s="147"/>
      <c r="AV444" s="147"/>
      <c r="AW444" s="147"/>
      <c r="AX444" s="147"/>
      <c r="AY444" s="147"/>
      <c r="AZ444" s="147"/>
      <c r="BA444" s="147"/>
      <c r="BB444" s="147"/>
      <c r="BC444" s="147"/>
      <c r="BD444" s="147"/>
      <c r="BE444" s="147"/>
      <c r="BF444" s="147"/>
      <c r="BG444" s="147"/>
      <c r="BH444" s="147"/>
    </row>
    <row r="445" spans="1:60" outlineLevel="1" x14ac:dyDescent="0.2">
      <c r="A445" s="154"/>
      <c r="B445" s="155"/>
      <c r="C445" s="253"/>
      <c r="D445" s="254"/>
      <c r="E445" s="254"/>
      <c r="F445" s="254"/>
      <c r="G445" s="254"/>
      <c r="H445" s="157"/>
      <c r="I445" s="157"/>
      <c r="J445" s="157"/>
      <c r="K445" s="157"/>
      <c r="L445" s="157"/>
      <c r="M445" s="157"/>
      <c r="N445" s="156"/>
      <c r="O445" s="156"/>
      <c r="P445" s="156"/>
      <c r="Q445" s="156"/>
      <c r="R445" s="157"/>
      <c r="S445" s="157"/>
      <c r="T445" s="157"/>
      <c r="U445" s="157"/>
      <c r="V445" s="157"/>
      <c r="W445" s="157"/>
      <c r="X445" s="157"/>
      <c r="Y445" s="147"/>
      <c r="Z445" s="147"/>
      <c r="AA445" s="147"/>
      <c r="AB445" s="147"/>
      <c r="AC445" s="147"/>
      <c r="AD445" s="147"/>
      <c r="AE445" s="147"/>
      <c r="AF445" s="147"/>
      <c r="AG445" s="147" t="s">
        <v>135</v>
      </c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  <c r="AU445" s="147"/>
      <c r="AV445" s="147"/>
      <c r="AW445" s="147"/>
      <c r="AX445" s="147"/>
      <c r="AY445" s="147"/>
      <c r="AZ445" s="147"/>
      <c r="BA445" s="147"/>
      <c r="BB445" s="147"/>
      <c r="BC445" s="147"/>
      <c r="BD445" s="147"/>
      <c r="BE445" s="147"/>
      <c r="BF445" s="147"/>
      <c r="BG445" s="147"/>
      <c r="BH445" s="147"/>
    </row>
    <row r="446" spans="1:60" outlineLevel="1" x14ac:dyDescent="0.2">
      <c r="A446" s="166">
        <v>120</v>
      </c>
      <c r="B446" s="167" t="s">
        <v>540</v>
      </c>
      <c r="C446" s="174" t="s">
        <v>541</v>
      </c>
      <c r="D446" s="168" t="s">
        <v>175</v>
      </c>
      <c r="E446" s="169">
        <v>160.80000000000001</v>
      </c>
      <c r="F446" s="170"/>
      <c r="G446" s="171">
        <f>ROUND(E446*F446,2)</f>
        <v>0</v>
      </c>
      <c r="H446" s="170"/>
      <c r="I446" s="171">
        <f>ROUND(E446*H446,2)</f>
        <v>0</v>
      </c>
      <c r="J446" s="170"/>
      <c r="K446" s="171">
        <f>ROUND(E446*J446,2)</f>
        <v>0</v>
      </c>
      <c r="L446" s="171">
        <v>21</v>
      </c>
      <c r="M446" s="171">
        <f>G446*(1+L446/100)</f>
        <v>0</v>
      </c>
      <c r="N446" s="169">
        <v>1.4999999999999999E-4</v>
      </c>
      <c r="O446" s="169">
        <f>ROUND(E446*N446,2)</f>
        <v>0.02</v>
      </c>
      <c r="P446" s="169">
        <v>0</v>
      </c>
      <c r="Q446" s="169">
        <f>ROUND(E446*P446,2)</f>
        <v>0</v>
      </c>
      <c r="R446" s="171" t="s">
        <v>533</v>
      </c>
      <c r="S446" s="171" t="s">
        <v>158</v>
      </c>
      <c r="T446" s="172" t="s">
        <v>158</v>
      </c>
      <c r="U446" s="157">
        <v>0.10902000000000001</v>
      </c>
      <c r="V446" s="157">
        <f>ROUND(E446*U446,2)</f>
        <v>17.53</v>
      </c>
      <c r="W446" s="157"/>
      <c r="X446" s="157" t="s">
        <v>166</v>
      </c>
      <c r="Y446" s="147"/>
      <c r="Z446" s="147"/>
      <c r="AA446" s="147"/>
      <c r="AB446" s="147"/>
      <c r="AC446" s="147"/>
      <c r="AD446" s="147"/>
      <c r="AE446" s="147"/>
      <c r="AF446" s="147"/>
      <c r="AG446" s="147" t="s">
        <v>167</v>
      </c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  <c r="AX446" s="147"/>
      <c r="AY446" s="147"/>
      <c r="AZ446" s="147"/>
      <c r="BA446" s="147"/>
      <c r="BB446" s="147"/>
      <c r="BC446" s="147"/>
      <c r="BD446" s="147"/>
      <c r="BE446" s="147"/>
      <c r="BF446" s="147"/>
      <c r="BG446" s="147"/>
      <c r="BH446" s="147"/>
    </row>
    <row r="447" spans="1:60" outlineLevel="1" x14ac:dyDescent="0.2">
      <c r="A447" s="154"/>
      <c r="B447" s="155"/>
      <c r="C447" s="183" t="s">
        <v>539</v>
      </c>
      <c r="D447" s="178"/>
      <c r="E447" s="179">
        <v>160.80000000000001</v>
      </c>
      <c r="F447" s="157"/>
      <c r="G447" s="157"/>
      <c r="H447" s="157"/>
      <c r="I447" s="157"/>
      <c r="J447" s="157"/>
      <c r="K447" s="157"/>
      <c r="L447" s="157"/>
      <c r="M447" s="157"/>
      <c r="N447" s="156"/>
      <c r="O447" s="156"/>
      <c r="P447" s="156"/>
      <c r="Q447" s="156"/>
      <c r="R447" s="157"/>
      <c r="S447" s="157"/>
      <c r="T447" s="157"/>
      <c r="U447" s="157"/>
      <c r="V447" s="157"/>
      <c r="W447" s="157"/>
      <c r="X447" s="157"/>
      <c r="Y447" s="147"/>
      <c r="Z447" s="147"/>
      <c r="AA447" s="147"/>
      <c r="AB447" s="147"/>
      <c r="AC447" s="147"/>
      <c r="AD447" s="147"/>
      <c r="AE447" s="147"/>
      <c r="AF447" s="147"/>
      <c r="AG447" s="147" t="s">
        <v>162</v>
      </c>
      <c r="AH447" s="147">
        <v>5</v>
      </c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  <c r="AU447" s="147"/>
      <c r="AV447" s="147"/>
      <c r="AW447" s="147"/>
      <c r="AX447" s="147"/>
      <c r="AY447" s="147"/>
      <c r="AZ447" s="147"/>
      <c r="BA447" s="147"/>
      <c r="BB447" s="147"/>
      <c r="BC447" s="147"/>
      <c r="BD447" s="147"/>
      <c r="BE447" s="147"/>
      <c r="BF447" s="147"/>
      <c r="BG447" s="147"/>
      <c r="BH447" s="147"/>
    </row>
    <row r="448" spans="1:60" outlineLevel="1" x14ac:dyDescent="0.2">
      <c r="A448" s="154"/>
      <c r="B448" s="155"/>
      <c r="C448" s="253"/>
      <c r="D448" s="254"/>
      <c r="E448" s="254"/>
      <c r="F448" s="254"/>
      <c r="G448" s="254"/>
      <c r="H448" s="157"/>
      <c r="I448" s="157"/>
      <c r="J448" s="157"/>
      <c r="K448" s="157"/>
      <c r="L448" s="157"/>
      <c r="M448" s="157"/>
      <c r="N448" s="156"/>
      <c r="O448" s="156"/>
      <c r="P448" s="156"/>
      <c r="Q448" s="156"/>
      <c r="R448" s="157"/>
      <c r="S448" s="157"/>
      <c r="T448" s="157"/>
      <c r="U448" s="157"/>
      <c r="V448" s="157"/>
      <c r="W448" s="157"/>
      <c r="X448" s="157"/>
      <c r="Y448" s="147"/>
      <c r="Z448" s="147"/>
      <c r="AA448" s="147"/>
      <c r="AB448" s="147"/>
      <c r="AC448" s="147"/>
      <c r="AD448" s="147"/>
      <c r="AE448" s="147"/>
      <c r="AF448" s="147"/>
      <c r="AG448" s="147" t="s">
        <v>135</v>
      </c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147"/>
      <c r="BD448" s="147"/>
      <c r="BE448" s="147"/>
      <c r="BF448" s="147"/>
      <c r="BG448" s="147"/>
      <c r="BH448" s="147"/>
    </row>
    <row r="449" spans="1:60" outlineLevel="1" x14ac:dyDescent="0.2">
      <c r="A449" s="166">
        <v>121</v>
      </c>
      <c r="B449" s="167" t="s">
        <v>542</v>
      </c>
      <c r="C449" s="174" t="s">
        <v>543</v>
      </c>
      <c r="D449" s="168" t="s">
        <v>175</v>
      </c>
      <c r="E449" s="169">
        <v>32.159999999999997</v>
      </c>
      <c r="F449" s="170"/>
      <c r="G449" s="171">
        <f>ROUND(E449*F449,2)</f>
        <v>0</v>
      </c>
      <c r="H449" s="170"/>
      <c r="I449" s="171">
        <f>ROUND(E449*H449,2)</f>
        <v>0</v>
      </c>
      <c r="J449" s="170"/>
      <c r="K449" s="171">
        <f>ROUND(E449*J449,2)</f>
        <v>0</v>
      </c>
      <c r="L449" s="171">
        <v>21</v>
      </c>
      <c r="M449" s="171">
        <f>G449*(1+L449/100)</f>
        <v>0</v>
      </c>
      <c r="N449" s="169">
        <v>3.5E-4</v>
      </c>
      <c r="O449" s="169">
        <f>ROUND(E449*N449,2)</f>
        <v>0.01</v>
      </c>
      <c r="P449" s="169">
        <v>0</v>
      </c>
      <c r="Q449" s="169">
        <f>ROUND(E449*P449,2)</f>
        <v>0</v>
      </c>
      <c r="R449" s="171" t="s">
        <v>533</v>
      </c>
      <c r="S449" s="171" t="s">
        <v>158</v>
      </c>
      <c r="T449" s="172" t="s">
        <v>158</v>
      </c>
      <c r="U449" s="157">
        <v>1.35E-2</v>
      </c>
      <c r="V449" s="157">
        <f>ROUND(E449*U449,2)</f>
        <v>0.43</v>
      </c>
      <c r="W449" s="157"/>
      <c r="X449" s="157" t="s">
        <v>166</v>
      </c>
      <c r="Y449" s="147"/>
      <c r="Z449" s="147"/>
      <c r="AA449" s="147"/>
      <c r="AB449" s="147"/>
      <c r="AC449" s="147"/>
      <c r="AD449" s="147"/>
      <c r="AE449" s="147"/>
      <c r="AF449" s="147"/>
      <c r="AG449" s="147" t="s">
        <v>167</v>
      </c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  <c r="BB449" s="147"/>
      <c r="BC449" s="147"/>
      <c r="BD449" s="147"/>
      <c r="BE449" s="147"/>
      <c r="BF449" s="147"/>
      <c r="BG449" s="147"/>
      <c r="BH449" s="147"/>
    </row>
    <row r="450" spans="1:60" outlineLevel="1" x14ac:dyDescent="0.2">
      <c r="A450" s="154"/>
      <c r="B450" s="155"/>
      <c r="C450" s="183" t="s">
        <v>544</v>
      </c>
      <c r="D450" s="178"/>
      <c r="E450" s="179">
        <v>32.159999999999997</v>
      </c>
      <c r="F450" s="157"/>
      <c r="G450" s="157"/>
      <c r="H450" s="157"/>
      <c r="I450" s="157"/>
      <c r="J450" s="157"/>
      <c r="K450" s="157"/>
      <c r="L450" s="157"/>
      <c r="M450" s="157"/>
      <c r="N450" s="156"/>
      <c r="O450" s="156"/>
      <c r="P450" s="156"/>
      <c r="Q450" s="156"/>
      <c r="R450" s="157"/>
      <c r="S450" s="157"/>
      <c r="T450" s="157"/>
      <c r="U450" s="157"/>
      <c r="V450" s="157"/>
      <c r="W450" s="157"/>
      <c r="X450" s="157"/>
      <c r="Y450" s="147"/>
      <c r="Z450" s="147"/>
      <c r="AA450" s="147"/>
      <c r="AB450" s="147"/>
      <c r="AC450" s="147"/>
      <c r="AD450" s="147"/>
      <c r="AE450" s="147"/>
      <c r="AF450" s="147"/>
      <c r="AG450" s="147" t="s">
        <v>162</v>
      </c>
      <c r="AH450" s="147">
        <v>5</v>
      </c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  <c r="BB450" s="147"/>
      <c r="BC450" s="147"/>
      <c r="BD450" s="147"/>
      <c r="BE450" s="147"/>
      <c r="BF450" s="147"/>
      <c r="BG450" s="147"/>
      <c r="BH450" s="147"/>
    </row>
    <row r="451" spans="1:60" outlineLevel="1" x14ac:dyDescent="0.2">
      <c r="A451" s="154"/>
      <c r="B451" s="155"/>
      <c r="C451" s="253"/>
      <c r="D451" s="254"/>
      <c r="E451" s="254"/>
      <c r="F451" s="254"/>
      <c r="G451" s="254"/>
      <c r="H451" s="157"/>
      <c r="I451" s="157"/>
      <c r="J451" s="157"/>
      <c r="K451" s="157"/>
      <c r="L451" s="157"/>
      <c r="M451" s="157"/>
      <c r="N451" s="156"/>
      <c r="O451" s="156"/>
      <c r="P451" s="156"/>
      <c r="Q451" s="156"/>
      <c r="R451" s="157"/>
      <c r="S451" s="157"/>
      <c r="T451" s="157"/>
      <c r="U451" s="157"/>
      <c r="V451" s="157"/>
      <c r="W451" s="157"/>
      <c r="X451" s="157"/>
      <c r="Y451" s="147"/>
      <c r="Z451" s="147"/>
      <c r="AA451" s="147"/>
      <c r="AB451" s="147"/>
      <c r="AC451" s="147"/>
      <c r="AD451" s="147"/>
      <c r="AE451" s="147"/>
      <c r="AF451" s="147"/>
      <c r="AG451" s="147" t="s">
        <v>135</v>
      </c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147"/>
      <c r="BD451" s="147"/>
      <c r="BE451" s="147"/>
      <c r="BF451" s="147"/>
      <c r="BG451" s="147"/>
      <c r="BH451" s="147"/>
    </row>
    <row r="452" spans="1:60" outlineLevel="1" x14ac:dyDescent="0.2">
      <c r="A452" s="166">
        <v>122</v>
      </c>
      <c r="B452" s="167" t="s">
        <v>545</v>
      </c>
      <c r="C452" s="174" t="s">
        <v>546</v>
      </c>
      <c r="D452" s="168" t="s">
        <v>175</v>
      </c>
      <c r="E452" s="169">
        <v>80.400000000000006</v>
      </c>
      <c r="F452" s="170"/>
      <c r="G452" s="171">
        <f>ROUND(E452*F452,2)</f>
        <v>0</v>
      </c>
      <c r="H452" s="170"/>
      <c r="I452" s="171">
        <f>ROUND(E452*H452,2)</f>
        <v>0</v>
      </c>
      <c r="J452" s="170"/>
      <c r="K452" s="171">
        <f>ROUND(E452*J452,2)</f>
        <v>0</v>
      </c>
      <c r="L452" s="171">
        <v>21</v>
      </c>
      <c r="M452" s="171">
        <f>G452*(1+L452/100)</f>
        <v>0</v>
      </c>
      <c r="N452" s="169">
        <v>2.0000000000000002E-5</v>
      </c>
      <c r="O452" s="169">
        <f>ROUND(E452*N452,2)</f>
        <v>0</v>
      </c>
      <c r="P452" s="169">
        <v>0</v>
      </c>
      <c r="Q452" s="169">
        <f>ROUND(E452*P452,2)</f>
        <v>0</v>
      </c>
      <c r="R452" s="171" t="s">
        <v>533</v>
      </c>
      <c r="S452" s="171" t="s">
        <v>158</v>
      </c>
      <c r="T452" s="172" t="s">
        <v>158</v>
      </c>
      <c r="U452" s="157">
        <v>2.9000000000000001E-2</v>
      </c>
      <c r="V452" s="157">
        <f>ROUND(E452*U452,2)</f>
        <v>2.33</v>
      </c>
      <c r="W452" s="157"/>
      <c r="X452" s="157" t="s">
        <v>166</v>
      </c>
      <c r="Y452" s="147"/>
      <c r="Z452" s="147"/>
      <c r="AA452" s="147"/>
      <c r="AB452" s="147"/>
      <c r="AC452" s="147"/>
      <c r="AD452" s="147"/>
      <c r="AE452" s="147"/>
      <c r="AF452" s="147"/>
      <c r="AG452" s="147" t="s">
        <v>167</v>
      </c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  <c r="BB452" s="147"/>
      <c r="BC452" s="147"/>
      <c r="BD452" s="147"/>
      <c r="BE452" s="147"/>
      <c r="BF452" s="147"/>
      <c r="BG452" s="147"/>
      <c r="BH452" s="147"/>
    </row>
    <row r="453" spans="1:60" outlineLevel="1" x14ac:dyDescent="0.2">
      <c r="A453" s="154"/>
      <c r="B453" s="155"/>
      <c r="C453" s="183" t="s">
        <v>547</v>
      </c>
      <c r="D453" s="178"/>
      <c r="E453" s="179">
        <v>80.400000000000006</v>
      </c>
      <c r="F453" s="157"/>
      <c r="G453" s="157"/>
      <c r="H453" s="157"/>
      <c r="I453" s="157"/>
      <c r="J453" s="157"/>
      <c r="K453" s="157"/>
      <c r="L453" s="157"/>
      <c r="M453" s="157"/>
      <c r="N453" s="156"/>
      <c r="O453" s="156"/>
      <c r="P453" s="156"/>
      <c r="Q453" s="156"/>
      <c r="R453" s="157"/>
      <c r="S453" s="157"/>
      <c r="T453" s="157"/>
      <c r="U453" s="157"/>
      <c r="V453" s="157"/>
      <c r="W453" s="157"/>
      <c r="X453" s="157"/>
      <c r="Y453" s="147"/>
      <c r="Z453" s="147"/>
      <c r="AA453" s="147"/>
      <c r="AB453" s="147"/>
      <c r="AC453" s="147"/>
      <c r="AD453" s="147"/>
      <c r="AE453" s="147"/>
      <c r="AF453" s="147"/>
      <c r="AG453" s="147" t="s">
        <v>162</v>
      </c>
      <c r="AH453" s="147">
        <v>5</v>
      </c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  <c r="BB453" s="147"/>
      <c r="BC453" s="147"/>
      <c r="BD453" s="147"/>
      <c r="BE453" s="147"/>
      <c r="BF453" s="147"/>
      <c r="BG453" s="147"/>
      <c r="BH453" s="147"/>
    </row>
    <row r="454" spans="1:60" outlineLevel="1" x14ac:dyDescent="0.2">
      <c r="A454" s="154"/>
      <c r="B454" s="155"/>
      <c r="C454" s="253"/>
      <c r="D454" s="254"/>
      <c r="E454" s="254"/>
      <c r="F454" s="254"/>
      <c r="G454" s="254"/>
      <c r="H454" s="157"/>
      <c r="I454" s="157"/>
      <c r="J454" s="157"/>
      <c r="K454" s="157"/>
      <c r="L454" s="157"/>
      <c r="M454" s="157"/>
      <c r="N454" s="156"/>
      <c r="O454" s="156"/>
      <c r="P454" s="156"/>
      <c r="Q454" s="156"/>
      <c r="R454" s="157"/>
      <c r="S454" s="157"/>
      <c r="T454" s="157"/>
      <c r="U454" s="157"/>
      <c r="V454" s="157"/>
      <c r="W454" s="157"/>
      <c r="X454" s="157"/>
      <c r="Y454" s="147"/>
      <c r="Z454" s="147"/>
      <c r="AA454" s="147"/>
      <c r="AB454" s="147"/>
      <c r="AC454" s="147"/>
      <c r="AD454" s="147"/>
      <c r="AE454" s="147"/>
      <c r="AF454" s="147"/>
      <c r="AG454" s="147" t="s">
        <v>135</v>
      </c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147"/>
      <c r="BD454" s="147"/>
      <c r="BE454" s="147"/>
      <c r="BF454" s="147"/>
      <c r="BG454" s="147"/>
      <c r="BH454" s="147"/>
    </row>
    <row r="455" spans="1:60" x14ac:dyDescent="0.2">
      <c r="A455" s="159" t="s">
        <v>127</v>
      </c>
      <c r="B455" s="160" t="s">
        <v>96</v>
      </c>
      <c r="C455" s="173" t="s">
        <v>97</v>
      </c>
      <c r="D455" s="161"/>
      <c r="E455" s="162"/>
      <c r="F455" s="163"/>
      <c r="G455" s="163">
        <f>SUMIF(AG456:AG502,"&lt;&gt;NOR",G456:G502)</f>
        <v>0</v>
      </c>
      <c r="H455" s="163"/>
      <c r="I455" s="163">
        <f>SUM(I456:I502)</f>
        <v>0</v>
      </c>
      <c r="J455" s="163"/>
      <c r="K455" s="163">
        <f>SUM(K456:K502)</f>
        <v>0</v>
      </c>
      <c r="L455" s="163"/>
      <c r="M455" s="163">
        <f>SUM(M456:M502)</f>
        <v>0</v>
      </c>
      <c r="N455" s="162"/>
      <c r="O455" s="162">
        <f>SUM(O456:O502)</f>
        <v>0</v>
      </c>
      <c r="P455" s="162"/>
      <c r="Q455" s="162">
        <f>SUM(Q456:Q502)</f>
        <v>0</v>
      </c>
      <c r="R455" s="163"/>
      <c r="S455" s="163"/>
      <c r="T455" s="164"/>
      <c r="U455" s="158"/>
      <c r="V455" s="158">
        <f>SUM(V456:V502)</f>
        <v>14.44</v>
      </c>
      <c r="W455" s="158"/>
      <c r="X455" s="158"/>
      <c r="AG455" t="s">
        <v>128</v>
      </c>
    </row>
    <row r="456" spans="1:60" outlineLevel="1" x14ac:dyDescent="0.2">
      <c r="A456" s="166">
        <v>123</v>
      </c>
      <c r="B456" s="167" t="s">
        <v>548</v>
      </c>
      <c r="C456" s="174" t="s">
        <v>549</v>
      </c>
      <c r="D456" s="168" t="s">
        <v>234</v>
      </c>
      <c r="E456" s="169">
        <v>5.6180000000000003</v>
      </c>
      <c r="F456" s="170"/>
      <c r="G456" s="171">
        <f>ROUND(E456*F456,2)</f>
        <v>0</v>
      </c>
      <c r="H456" s="170"/>
      <c r="I456" s="171">
        <f>ROUND(E456*H456,2)</f>
        <v>0</v>
      </c>
      <c r="J456" s="170"/>
      <c r="K456" s="171">
        <f>ROUND(E456*J456,2)</f>
        <v>0</v>
      </c>
      <c r="L456" s="171">
        <v>21</v>
      </c>
      <c r="M456" s="171">
        <f>G456*(1+L456/100)</f>
        <v>0</v>
      </c>
      <c r="N456" s="169">
        <v>0</v>
      </c>
      <c r="O456" s="169">
        <f>ROUND(E456*N456,2)</f>
        <v>0</v>
      </c>
      <c r="P456" s="169">
        <v>0</v>
      </c>
      <c r="Q456" s="169">
        <f>ROUND(E456*P456,2)</f>
        <v>0</v>
      </c>
      <c r="R456" s="171" t="s">
        <v>207</v>
      </c>
      <c r="S456" s="171" t="s">
        <v>158</v>
      </c>
      <c r="T456" s="172" t="s">
        <v>158</v>
      </c>
      <c r="U456" s="157">
        <v>0.94199999999999995</v>
      </c>
      <c r="V456" s="157">
        <f>ROUND(E456*U456,2)</f>
        <v>5.29</v>
      </c>
      <c r="W456" s="157"/>
      <c r="X456" s="157" t="s">
        <v>166</v>
      </c>
      <c r="Y456" s="147"/>
      <c r="Z456" s="147"/>
      <c r="AA456" s="147"/>
      <c r="AB456" s="147"/>
      <c r="AC456" s="147"/>
      <c r="AD456" s="147"/>
      <c r="AE456" s="147"/>
      <c r="AF456" s="147"/>
      <c r="AG456" s="147" t="s">
        <v>167</v>
      </c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  <c r="BB456" s="147"/>
      <c r="BC456" s="147"/>
      <c r="BD456" s="147"/>
      <c r="BE456" s="147"/>
      <c r="BF456" s="147"/>
      <c r="BG456" s="147"/>
      <c r="BH456" s="147"/>
    </row>
    <row r="457" spans="1:60" outlineLevel="1" x14ac:dyDescent="0.2">
      <c r="A457" s="154"/>
      <c r="B457" s="155"/>
      <c r="C457" s="183" t="s">
        <v>550</v>
      </c>
      <c r="D457" s="178"/>
      <c r="E457" s="179">
        <v>3.5999999999999997E-2</v>
      </c>
      <c r="F457" s="157"/>
      <c r="G457" s="157"/>
      <c r="H457" s="157"/>
      <c r="I457" s="157"/>
      <c r="J457" s="157"/>
      <c r="K457" s="157"/>
      <c r="L457" s="157"/>
      <c r="M457" s="157"/>
      <c r="N457" s="156"/>
      <c r="O457" s="156"/>
      <c r="P457" s="156"/>
      <c r="Q457" s="156"/>
      <c r="R457" s="157"/>
      <c r="S457" s="157"/>
      <c r="T457" s="157"/>
      <c r="U457" s="157"/>
      <c r="V457" s="157"/>
      <c r="W457" s="157"/>
      <c r="X457" s="157"/>
      <c r="Y457" s="147"/>
      <c r="Z457" s="147"/>
      <c r="AA457" s="147"/>
      <c r="AB457" s="147"/>
      <c r="AC457" s="147"/>
      <c r="AD457" s="147"/>
      <c r="AE457" s="147"/>
      <c r="AF457" s="147"/>
      <c r="AG457" s="147" t="s">
        <v>162</v>
      </c>
      <c r="AH457" s="147">
        <v>7</v>
      </c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  <c r="AU457" s="147"/>
      <c r="AV457" s="147"/>
      <c r="AW457" s="147"/>
      <c r="AX457" s="147"/>
      <c r="AY457" s="147"/>
      <c r="AZ457" s="147"/>
      <c r="BA457" s="147"/>
      <c r="BB457" s="147"/>
      <c r="BC457" s="147"/>
      <c r="BD457" s="147"/>
      <c r="BE457" s="147"/>
      <c r="BF457" s="147"/>
      <c r="BG457" s="147"/>
      <c r="BH457" s="147"/>
    </row>
    <row r="458" spans="1:60" outlineLevel="1" x14ac:dyDescent="0.2">
      <c r="A458" s="154"/>
      <c r="B458" s="155"/>
      <c r="C458" s="183" t="s">
        <v>551</v>
      </c>
      <c r="D458" s="178"/>
      <c r="E458" s="179">
        <v>0.52</v>
      </c>
      <c r="F458" s="157"/>
      <c r="G458" s="157"/>
      <c r="H458" s="157"/>
      <c r="I458" s="157"/>
      <c r="J458" s="157"/>
      <c r="K458" s="157"/>
      <c r="L458" s="157"/>
      <c r="M458" s="157"/>
      <c r="N458" s="156"/>
      <c r="O458" s="156"/>
      <c r="P458" s="156"/>
      <c r="Q458" s="156"/>
      <c r="R458" s="157"/>
      <c r="S458" s="157"/>
      <c r="T458" s="157"/>
      <c r="U458" s="157"/>
      <c r="V458" s="157"/>
      <c r="W458" s="157"/>
      <c r="X458" s="157"/>
      <c r="Y458" s="147"/>
      <c r="Z458" s="147"/>
      <c r="AA458" s="147"/>
      <c r="AB458" s="147"/>
      <c r="AC458" s="147"/>
      <c r="AD458" s="147"/>
      <c r="AE458" s="147"/>
      <c r="AF458" s="147"/>
      <c r="AG458" s="147" t="s">
        <v>162</v>
      </c>
      <c r="AH458" s="147">
        <v>7</v>
      </c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  <c r="AU458" s="147"/>
      <c r="AV458" s="147"/>
      <c r="AW458" s="147"/>
      <c r="AX458" s="147"/>
      <c r="AY458" s="147"/>
      <c r="AZ458" s="147"/>
      <c r="BA458" s="147"/>
      <c r="BB458" s="147"/>
      <c r="BC458" s="147"/>
      <c r="BD458" s="147"/>
      <c r="BE458" s="147"/>
      <c r="BF458" s="147"/>
      <c r="BG458" s="147"/>
      <c r="BH458" s="147"/>
    </row>
    <row r="459" spans="1:60" outlineLevel="1" x14ac:dyDescent="0.2">
      <c r="A459" s="154"/>
      <c r="B459" s="155"/>
      <c r="C459" s="183" t="s">
        <v>552</v>
      </c>
      <c r="D459" s="178"/>
      <c r="E459" s="179">
        <v>0.56999999999999995</v>
      </c>
      <c r="F459" s="157"/>
      <c r="G459" s="157"/>
      <c r="H459" s="157"/>
      <c r="I459" s="157"/>
      <c r="J459" s="157"/>
      <c r="K459" s="157"/>
      <c r="L459" s="157"/>
      <c r="M459" s="157"/>
      <c r="N459" s="156"/>
      <c r="O459" s="156"/>
      <c r="P459" s="156"/>
      <c r="Q459" s="156"/>
      <c r="R459" s="157"/>
      <c r="S459" s="157"/>
      <c r="T459" s="157"/>
      <c r="U459" s="157"/>
      <c r="V459" s="157"/>
      <c r="W459" s="157"/>
      <c r="X459" s="157"/>
      <c r="Y459" s="147"/>
      <c r="Z459" s="147"/>
      <c r="AA459" s="147"/>
      <c r="AB459" s="147"/>
      <c r="AC459" s="147"/>
      <c r="AD459" s="147"/>
      <c r="AE459" s="147"/>
      <c r="AF459" s="147"/>
      <c r="AG459" s="147" t="s">
        <v>162</v>
      </c>
      <c r="AH459" s="147">
        <v>7</v>
      </c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  <c r="AU459" s="147"/>
      <c r="AV459" s="147"/>
      <c r="AW459" s="147"/>
      <c r="AX459" s="147"/>
      <c r="AY459" s="147"/>
      <c r="AZ459" s="147"/>
      <c r="BA459" s="147"/>
      <c r="BB459" s="147"/>
      <c r="BC459" s="147"/>
      <c r="BD459" s="147"/>
      <c r="BE459" s="147"/>
      <c r="BF459" s="147"/>
      <c r="BG459" s="147"/>
      <c r="BH459" s="147"/>
    </row>
    <row r="460" spans="1:60" outlineLevel="1" x14ac:dyDescent="0.2">
      <c r="A460" s="154"/>
      <c r="B460" s="155"/>
      <c r="C460" s="183" t="s">
        <v>553</v>
      </c>
      <c r="D460" s="178"/>
      <c r="E460" s="179">
        <v>0.68</v>
      </c>
      <c r="F460" s="157"/>
      <c r="G460" s="157"/>
      <c r="H460" s="157"/>
      <c r="I460" s="157"/>
      <c r="J460" s="157"/>
      <c r="K460" s="157"/>
      <c r="L460" s="157"/>
      <c r="M460" s="157"/>
      <c r="N460" s="156"/>
      <c r="O460" s="156"/>
      <c r="P460" s="156"/>
      <c r="Q460" s="156"/>
      <c r="R460" s="157"/>
      <c r="S460" s="157"/>
      <c r="T460" s="157"/>
      <c r="U460" s="157"/>
      <c r="V460" s="157"/>
      <c r="W460" s="157"/>
      <c r="X460" s="157"/>
      <c r="Y460" s="147"/>
      <c r="Z460" s="147"/>
      <c r="AA460" s="147"/>
      <c r="AB460" s="147"/>
      <c r="AC460" s="147"/>
      <c r="AD460" s="147"/>
      <c r="AE460" s="147"/>
      <c r="AF460" s="147"/>
      <c r="AG460" s="147" t="s">
        <v>162</v>
      </c>
      <c r="AH460" s="147">
        <v>7</v>
      </c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  <c r="AX460" s="147"/>
      <c r="AY460" s="147"/>
      <c r="AZ460" s="147"/>
      <c r="BA460" s="147"/>
      <c r="BB460" s="147"/>
      <c r="BC460" s="147"/>
      <c r="BD460" s="147"/>
      <c r="BE460" s="147"/>
      <c r="BF460" s="147"/>
      <c r="BG460" s="147"/>
      <c r="BH460" s="147"/>
    </row>
    <row r="461" spans="1:60" outlineLevel="1" x14ac:dyDescent="0.2">
      <c r="A461" s="154"/>
      <c r="B461" s="155"/>
      <c r="C461" s="183" t="s">
        <v>554</v>
      </c>
      <c r="D461" s="178"/>
      <c r="E461" s="179">
        <v>1.7500000000000002E-2</v>
      </c>
      <c r="F461" s="157"/>
      <c r="G461" s="157"/>
      <c r="H461" s="157"/>
      <c r="I461" s="157"/>
      <c r="J461" s="157"/>
      <c r="K461" s="157"/>
      <c r="L461" s="157"/>
      <c r="M461" s="157"/>
      <c r="N461" s="156"/>
      <c r="O461" s="156"/>
      <c r="P461" s="156"/>
      <c r="Q461" s="156"/>
      <c r="R461" s="157"/>
      <c r="S461" s="157"/>
      <c r="T461" s="157"/>
      <c r="U461" s="157"/>
      <c r="V461" s="157"/>
      <c r="W461" s="157"/>
      <c r="X461" s="157"/>
      <c r="Y461" s="147"/>
      <c r="Z461" s="147"/>
      <c r="AA461" s="147"/>
      <c r="AB461" s="147"/>
      <c r="AC461" s="147"/>
      <c r="AD461" s="147"/>
      <c r="AE461" s="147"/>
      <c r="AF461" s="147"/>
      <c r="AG461" s="147" t="s">
        <v>162</v>
      </c>
      <c r="AH461" s="147">
        <v>7</v>
      </c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47"/>
      <c r="BB461" s="147"/>
      <c r="BC461" s="147"/>
      <c r="BD461" s="147"/>
      <c r="BE461" s="147"/>
      <c r="BF461" s="147"/>
      <c r="BG461" s="147"/>
      <c r="BH461" s="147"/>
    </row>
    <row r="462" spans="1:60" outlineLevel="1" x14ac:dyDescent="0.2">
      <c r="A462" s="154"/>
      <c r="B462" s="155"/>
      <c r="C462" s="183" t="s">
        <v>555</v>
      </c>
      <c r="D462" s="178"/>
      <c r="E462" s="179">
        <v>0.2</v>
      </c>
      <c r="F462" s="157"/>
      <c r="G462" s="157"/>
      <c r="H462" s="157"/>
      <c r="I462" s="157"/>
      <c r="J462" s="157"/>
      <c r="K462" s="157"/>
      <c r="L462" s="157"/>
      <c r="M462" s="157"/>
      <c r="N462" s="156"/>
      <c r="O462" s="156"/>
      <c r="P462" s="156"/>
      <c r="Q462" s="156"/>
      <c r="R462" s="157"/>
      <c r="S462" s="157"/>
      <c r="T462" s="157"/>
      <c r="U462" s="157"/>
      <c r="V462" s="157"/>
      <c r="W462" s="157"/>
      <c r="X462" s="157"/>
      <c r="Y462" s="147"/>
      <c r="Z462" s="147"/>
      <c r="AA462" s="147"/>
      <c r="AB462" s="147"/>
      <c r="AC462" s="147"/>
      <c r="AD462" s="147"/>
      <c r="AE462" s="147"/>
      <c r="AF462" s="147"/>
      <c r="AG462" s="147" t="s">
        <v>162</v>
      </c>
      <c r="AH462" s="147">
        <v>7</v>
      </c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47"/>
      <c r="BB462" s="147"/>
      <c r="BC462" s="147"/>
      <c r="BD462" s="147"/>
      <c r="BE462" s="147"/>
      <c r="BF462" s="147"/>
      <c r="BG462" s="147"/>
      <c r="BH462" s="147"/>
    </row>
    <row r="463" spans="1:60" outlineLevel="1" x14ac:dyDescent="0.2">
      <c r="A463" s="154"/>
      <c r="B463" s="155"/>
      <c r="C463" s="183" t="s">
        <v>556</v>
      </c>
      <c r="D463" s="178"/>
      <c r="E463" s="179">
        <v>4.0000000000000001E-3</v>
      </c>
      <c r="F463" s="157"/>
      <c r="G463" s="157"/>
      <c r="H463" s="157"/>
      <c r="I463" s="157"/>
      <c r="J463" s="157"/>
      <c r="K463" s="157"/>
      <c r="L463" s="157"/>
      <c r="M463" s="157"/>
      <c r="N463" s="156"/>
      <c r="O463" s="156"/>
      <c r="P463" s="156"/>
      <c r="Q463" s="156"/>
      <c r="R463" s="157"/>
      <c r="S463" s="157"/>
      <c r="T463" s="157"/>
      <c r="U463" s="157"/>
      <c r="V463" s="157"/>
      <c r="W463" s="157"/>
      <c r="X463" s="157"/>
      <c r="Y463" s="147"/>
      <c r="Z463" s="147"/>
      <c r="AA463" s="147"/>
      <c r="AB463" s="147"/>
      <c r="AC463" s="147"/>
      <c r="AD463" s="147"/>
      <c r="AE463" s="147"/>
      <c r="AF463" s="147"/>
      <c r="AG463" s="147" t="s">
        <v>162</v>
      </c>
      <c r="AH463" s="147">
        <v>7</v>
      </c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7"/>
      <c r="BH463" s="147"/>
    </row>
    <row r="464" spans="1:60" outlineLevel="1" x14ac:dyDescent="0.2">
      <c r="A464" s="154"/>
      <c r="B464" s="155"/>
      <c r="C464" s="183" t="s">
        <v>557</v>
      </c>
      <c r="D464" s="178"/>
      <c r="E464" s="179">
        <v>0.27300000000000002</v>
      </c>
      <c r="F464" s="157"/>
      <c r="G464" s="157"/>
      <c r="H464" s="157"/>
      <c r="I464" s="157"/>
      <c r="J464" s="157"/>
      <c r="K464" s="157"/>
      <c r="L464" s="157"/>
      <c r="M464" s="157"/>
      <c r="N464" s="156"/>
      <c r="O464" s="156"/>
      <c r="P464" s="156"/>
      <c r="Q464" s="156"/>
      <c r="R464" s="157"/>
      <c r="S464" s="157"/>
      <c r="T464" s="157"/>
      <c r="U464" s="157"/>
      <c r="V464" s="157"/>
      <c r="W464" s="157"/>
      <c r="X464" s="157"/>
      <c r="Y464" s="147"/>
      <c r="Z464" s="147"/>
      <c r="AA464" s="147"/>
      <c r="AB464" s="147"/>
      <c r="AC464" s="147"/>
      <c r="AD464" s="147"/>
      <c r="AE464" s="147"/>
      <c r="AF464" s="147"/>
      <c r="AG464" s="147" t="s">
        <v>162</v>
      </c>
      <c r="AH464" s="147">
        <v>7</v>
      </c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  <c r="AS464" s="147"/>
      <c r="AT464" s="147"/>
      <c r="AU464" s="147"/>
      <c r="AV464" s="147"/>
      <c r="AW464" s="147"/>
      <c r="AX464" s="147"/>
      <c r="AY464" s="147"/>
      <c r="AZ464" s="147"/>
      <c r="BA464" s="147"/>
      <c r="BB464" s="147"/>
      <c r="BC464" s="147"/>
      <c r="BD464" s="147"/>
      <c r="BE464" s="147"/>
      <c r="BF464" s="147"/>
      <c r="BG464" s="147"/>
      <c r="BH464" s="147"/>
    </row>
    <row r="465" spans="1:60" outlineLevel="1" x14ac:dyDescent="0.2">
      <c r="A465" s="154"/>
      <c r="B465" s="155"/>
      <c r="C465" s="183" t="s">
        <v>558</v>
      </c>
      <c r="D465" s="178"/>
      <c r="E465" s="179">
        <v>0.59640000000000004</v>
      </c>
      <c r="F465" s="157"/>
      <c r="G465" s="157"/>
      <c r="H465" s="157"/>
      <c r="I465" s="157"/>
      <c r="J465" s="157"/>
      <c r="K465" s="157"/>
      <c r="L465" s="157"/>
      <c r="M465" s="157"/>
      <c r="N465" s="156"/>
      <c r="O465" s="156"/>
      <c r="P465" s="156"/>
      <c r="Q465" s="156"/>
      <c r="R465" s="157"/>
      <c r="S465" s="157"/>
      <c r="T465" s="157"/>
      <c r="U465" s="157"/>
      <c r="V465" s="157"/>
      <c r="W465" s="157"/>
      <c r="X465" s="157"/>
      <c r="Y465" s="147"/>
      <c r="Z465" s="147"/>
      <c r="AA465" s="147"/>
      <c r="AB465" s="147"/>
      <c r="AC465" s="147"/>
      <c r="AD465" s="147"/>
      <c r="AE465" s="147"/>
      <c r="AF465" s="147"/>
      <c r="AG465" s="147" t="s">
        <v>162</v>
      </c>
      <c r="AH465" s="147">
        <v>7</v>
      </c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  <c r="AS465" s="147"/>
      <c r="AT465" s="147"/>
      <c r="AU465" s="147"/>
      <c r="AV465" s="147"/>
      <c r="AW465" s="147"/>
      <c r="AX465" s="147"/>
      <c r="AY465" s="147"/>
      <c r="AZ465" s="147"/>
      <c r="BA465" s="147"/>
      <c r="BB465" s="147"/>
      <c r="BC465" s="147"/>
      <c r="BD465" s="147"/>
      <c r="BE465" s="147"/>
      <c r="BF465" s="147"/>
      <c r="BG465" s="147"/>
      <c r="BH465" s="147"/>
    </row>
    <row r="466" spans="1:60" outlineLevel="1" x14ac:dyDescent="0.2">
      <c r="A466" s="154"/>
      <c r="B466" s="155"/>
      <c r="C466" s="183" t="s">
        <v>559</v>
      </c>
      <c r="D466" s="178"/>
      <c r="E466" s="179">
        <v>0.69579999999999997</v>
      </c>
      <c r="F466" s="157"/>
      <c r="G466" s="157"/>
      <c r="H466" s="157"/>
      <c r="I466" s="157"/>
      <c r="J466" s="157"/>
      <c r="K466" s="157"/>
      <c r="L466" s="157"/>
      <c r="M466" s="157"/>
      <c r="N466" s="156"/>
      <c r="O466" s="156"/>
      <c r="P466" s="156"/>
      <c r="Q466" s="156"/>
      <c r="R466" s="157"/>
      <c r="S466" s="157"/>
      <c r="T466" s="157"/>
      <c r="U466" s="157"/>
      <c r="V466" s="157"/>
      <c r="W466" s="157"/>
      <c r="X466" s="157"/>
      <c r="Y466" s="147"/>
      <c r="Z466" s="147"/>
      <c r="AA466" s="147"/>
      <c r="AB466" s="147"/>
      <c r="AC466" s="147"/>
      <c r="AD466" s="147"/>
      <c r="AE466" s="147"/>
      <c r="AF466" s="147"/>
      <c r="AG466" s="147" t="s">
        <v>162</v>
      </c>
      <c r="AH466" s="147">
        <v>7</v>
      </c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  <c r="AS466" s="147"/>
      <c r="AT466" s="147"/>
      <c r="AU466" s="147"/>
      <c r="AV466" s="147"/>
      <c r="AW466" s="147"/>
      <c r="AX466" s="147"/>
      <c r="AY466" s="147"/>
      <c r="AZ466" s="147"/>
      <c r="BA466" s="147"/>
      <c r="BB466" s="147"/>
      <c r="BC466" s="147"/>
      <c r="BD466" s="147"/>
      <c r="BE466" s="147"/>
      <c r="BF466" s="147"/>
      <c r="BG466" s="147"/>
      <c r="BH466" s="147"/>
    </row>
    <row r="467" spans="1:60" outlineLevel="1" x14ac:dyDescent="0.2">
      <c r="A467" s="154"/>
      <c r="B467" s="155"/>
      <c r="C467" s="183" t="s">
        <v>560</v>
      </c>
      <c r="D467" s="178"/>
      <c r="E467" s="179">
        <v>1.34</v>
      </c>
      <c r="F467" s="157"/>
      <c r="G467" s="157"/>
      <c r="H467" s="157"/>
      <c r="I467" s="157"/>
      <c r="J467" s="157"/>
      <c r="K467" s="157"/>
      <c r="L467" s="157"/>
      <c r="M467" s="157"/>
      <c r="N467" s="156"/>
      <c r="O467" s="156"/>
      <c r="P467" s="156"/>
      <c r="Q467" s="156"/>
      <c r="R467" s="157"/>
      <c r="S467" s="157"/>
      <c r="T467" s="157"/>
      <c r="U467" s="157"/>
      <c r="V467" s="157"/>
      <c r="W467" s="157"/>
      <c r="X467" s="157"/>
      <c r="Y467" s="147"/>
      <c r="Z467" s="147"/>
      <c r="AA467" s="147"/>
      <c r="AB467" s="147"/>
      <c r="AC467" s="147"/>
      <c r="AD467" s="147"/>
      <c r="AE467" s="147"/>
      <c r="AF467" s="147"/>
      <c r="AG467" s="147" t="s">
        <v>162</v>
      </c>
      <c r="AH467" s="147">
        <v>7</v>
      </c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  <c r="AS467" s="147"/>
      <c r="AT467" s="147"/>
      <c r="AU467" s="147"/>
      <c r="AV467" s="147"/>
      <c r="AW467" s="147"/>
      <c r="AX467" s="147"/>
      <c r="AY467" s="147"/>
      <c r="AZ467" s="147"/>
      <c r="BA467" s="147"/>
      <c r="BB467" s="147"/>
      <c r="BC467" s="147"/>
      <c r="BD467" s="147"/>
      <c r="BE467" s="147"/>
      <c r="BF467" s="147"/>
      <c r="BG467" s="147"/>
      <c r="BH467" s="147"/>
    </row>
    <row r="468" spans="1:60" outlineLevel="1" x14ac:dyDescent="0.2">
      <c r="A468" s="154"/>
      <c r="B468" s="155"/>
      <c r="C468" s="183" t="s">
        <v>561</v>
      </c>
      <c r="D468" s="178"/>
      <c r="E468" s="179">
        <v>2.8799999999999999E-2</v>
      </c>
      <c r="F468" s="157"/>
      <c r="G468" s="157"/>
      <c r="H468" s="157"/>
      <c r="I468" s="157"/>
      <c r="J468" s="157"/>
      <c r="K468" s="157"/>
      <c r="L468" s="157"/>
      <c r="M468" s="157"/>
      <c r="N468" s="156"/>
      <c r="O468" s="156"/>
      <c r="P468" s="156"/>
      <c r="Q468" s="156"/>
      <c r="R468" s="157"/>
      <c r="S468" s="157"/>
      <c r="T468" s="157"/>
      <c r="U468" s="157"/>
      <c r="V468" s="157"/>
      <c r="W468" s="157"/>
      <c r="X468" s="157"/>
      <c r="Y468" s="147"/>
      <c r="Z468" s="147"/>
      <c r="AA468" s="147"/>
      <c r="AB468" s="147"/>
      <c r="AC468" s="147"/>
      <c r="AD468" s="147"/>
      <c r="AE468" s="147"/>
      <c r="AF468" s="147"/>
      <c r="AG468" s="147" t="s">
        <v>162</v>
      </c>
      <c r="AH468" s="147">
        <v>7</v>
      </c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  <c r="AS468" s="147"/>
      <c r="AT468" s="147"/>
      <c r="AU468" s="147"/>
      <c r="AV468" s="147"/>
      <c r="AW468" s="147"/>
      <c r="AX468" s="147"/>
      <c r="AY468" s="147"/>
      <c r="AZ468" s="147"/>
      <c r="BA468" s="147"/>
      <c r="BB468" s="147"/>
      <c r="BC468" s="147"/>
      <c r="BD468" s="147"/>
      <c r="BE468" s="147"/>
      <c r="BF468" s="147"/>
      <c r="BG468" s="147"/>
      <c r="BH468" s="147"/>
    </row>
    <row r="469" spans="1:60" outlineLevel="1" x14ac:dyDescent="0.2">
      <c r="A469" s="154"/>
      <c r="B469" s="155"/>
      <c r="C469" s="183" t="s">
        <v>562</v>
      </c>
      <c r="D469" s="178"/>
      <c r="E469" s="179">
        <v>8.3999999999999995E-3</v>
      </c>
      <c r="F469" s="157"/>
      <c r="G469" s="157"/>
      <c r="H469" s="157"/>
      <c r="I469" s="157"/>
      <c r="J469" s="157"/>
      <c r="K469" s="157"/>
      <c r="L469" s="157"/>
      <c r="M469" s="157"/>
      <c r="N469" s="156"/>
      <c r="O469" s="156"/>
      <c r="P469" s="156"/>
      <c r="Q469" s="156"/>
      <c r="R469" s="157"/>
      <c r="S469" s="157"/>
      <c r="T469" s="157"/>
      <c r="U469" s="157"/>
      <c r="V469" s="157"/>
      <c r="W469" s="157"/>
      <c r="X469" s="157"/>
      <c r="Y469" s="147"/>
      <c r="Z469" s="147"/>
      <c r="AA469" s="147"/>
      <c r="AB469" s="147"/>
      <c r="AC469" s="147"/>
      <c r="AD469" s="147"/>
      <c r="AE469" s="147"/>
      <c r="AF469" s="147"/>
      <c r="AG469" s="147" t="s">
        <v>162</v>
      </c>
      <c r="AH469" s="147">
        <v>7</v>
      </c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  <c r="AX469" s="147"/>
      <c r="AY469" s="147"/>
      <c r="AZ469" s="147"/>
      <c r="BA469" s="147"/>
      <c r="BB469" s="147"/>
      <c r="BC469" s="147"/>
      <c r="BD469" s="147"/>
      <c r="BE469" s="147"/>
      <c r="BF469" s="147"/>
      <c r="BG469" s="147"/>
      <c r="BH469" s="147"/>
    </row>
    <row r="470" spans="1:60" outlineLevel="1" x14ac:dyDescent="0.2">
      <c r="A470" s="154"/>
      <c r="B470" s="155"/>
      <c r="C470" s="183" t="s">
        <v>563</v>
      </c>
      <c r="D470" s="178"/>
      <c r="E470" s="179">
        <v>8.5999999999999993E-2</v>
      </c>
      <c r="F470" s="157"/>
      <c r="G470" s="157"/>
      <c r="H470" s="157"/>
      <c r="I470" s="157"/>
      <c r="J470" s="157"/>
      <c r="K470" s="157"/>
      <c r="L470" s="157"/>
      <c r="M470" s="157"/>
      <c r="N470" s="156"/>
      <c r="O470" s="156"/>
      <c r="P470" s="156"/>
      <c r="Q470" s="156"/>
      <c r="R470" s="157"/>
      <c r="S470" s="157"/>
      <c r="T470" s="157"/>
      <c r="U470" s="157"/>
      <c r="V470" s="157"/>
      <c r="W470" s="157"/>
      <c r="X470" s="157"/>
      <c r="Y470" s="147"/>
      <c r="Z470" s="147"/>
      <c r="AA470" s="147"/>
      <c r="AB470" s="147"/>
      <c r="AC470" s="147"/>
      <c r="AD470" s="147"/>
      <c r="AE470" s="147"/>
      <c r="AF470" s="147"/>
      <c r="AG470" s="147" t="s">
        <v>162</v>
      </c>
      <c r="AH470" s="147">
        <v>7</v>
      </c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  <c r="AX470" s="147"/>
      <c r="AY470" s="147"/>
      <c r="AZ470" s="147"/>
      <c r="BA470" s="147"/>
      <c r="BB470" s="147"/>
      <c r="BC470" s="147"/>
      <c r="BD470" s="147"/>
      <c r="BE470" s="147"/>
      <c r="BF470" s="147"/>
      <c r="BG470" s="147"/>
      <c r="BH470" s="147"/>
    </row>
    <row r="471" spans="1:60" outlineLevel="1" x14ac:dyDescent="0.2">
      <c r="A471" s="154"/>
      <c r="B471" s="155"/>
      <c r="C471" s="183" t="s">
        <v>564</v>
      </c>
      <c r="D471" s="178"/>
      <c r="E471" s="179">
        <v>5.67E-2</v>
      </c>
      <c r="F471" s="157"/>
      <c r="G471" s="157"/>
      <c r="H471" s="157"/>
      <c r="I471" s="157"/>
      <c r="J471" s="157"/>
      <c r="K471" s="157"/>
      <c r="L471" s="157"/>
      <c r="M471" s="157"/>
      <c r="N471" s="156"/>
      <c r="O471" s="156"/>
      <c r="P471" s="156"/>
      <c r="Q471" s="156"/>
      <c r="R471" s="157"/>
      <c r="S471" s="157"/>
      <c r="T471" s="157"/>
      <c r="U471" s="157"/>
      <c r="V471" s="157"/>
      <c r="W471" s="157"/>
      <c r="X471" s="157"/>
      <c r="Y471" s="147"/>
      <c r="Z471" s="147"/>
      <c r="AA471" s="147"/>
      <c r="AB471" s="147"/>
      <c r="AC471" s="147"/>
      <c r="AD471" s="147"/>
      <c r="AE471" s="147"/>
      <c r="AF471" s="147"/>
      <c r="AG471" s="147" t="s">
        <v>162</v>
      </c>
      <c r="AH471" s="147">
        <v>7</v>
      </c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  <c r="AS471" s="147"/>
      <c r="AT471" s="147"/>
      <c r="AU471" s="147"/>
      <c r="AV471" s="147"/>
      <c r="AW471" s="147"/>
      <c r="AX471" s="147"/>
      <c r="AY471" s="147"/>
      <c r="AZ471" s="147"/>
      <c r="BA471" s="147"/>
      <c r="BB471" s="147"/>
      <c r="BC471" s="147"/>
      <c r="BD471" s="147"/>
      <c r="BE471" s="147"/>
      <c r="BF471" s="147"/>
      <c r="BG471" s="147"/>
      <c r="BH471" s="147"/>
    </row>
    <row r="472" spans="1:60" outlineLevel="1" x14ac:dyDescent="0.2">
      <c r="A472" s="154"/>
      <c r="B472" s="155"/>
      <c r="C472" s="183" t="s">
        <v>565</v>
      </c>
      <c r="D472" s="178"/>
      <c r="E472" s="179">
        <v>0.1134</v>
      </c>
      <c r="F472" s="157"/>
      <c r="G472" s="157"/>
      <c r="H472" s="157"/>
      <c r="I472" s="157"/>
      <c r="J472" s="157"/>
      <c r="K472" s="157"/>
      <c r="L472" s="157"/>
      <c r="M472" s="157"/>
      <c r="N472" s="156"/>
      <c r="O472" s="156"/>
      <c r="P472" s="156"/>
      <c r="Q472" s="156"/>
      <c r="R472" s="157"/>
      <c r="S472" s="157"/>
      <c r="T472" s="157"/>
      <c r="U472" s="157"/>
      <c r="V472" s="157"/>
      <c r="W472" s="157"/>
      <c r="X472" s="157"/>
      <c r="Y472" s="147"/>
      <c r="Z472" s="147"/>
      <c r="AA472" s="147"/>
      <c r="AB472" s="147"/>
      <c r="AC472" s="147"/>
      <c r="AD472" s="147"/>
      <c r="AE472" s="147"/>
      <c r="AF472" s="147"/>
      <c r="AG472" s="147" t="s">
        <v>162</v>
      </c>
      <c r="AH472" s="147">
        <v>7</v>
      </c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  <c r="AS472" s="147"/>
      <c r="AT472" s="147"/>
      <c r="AU472" s="147"/>
      <c r="AV472" s="147"/>
      <c r="AW472" s="147"/>
      <c r="AX472" s="147"/>
      <c r="AY472" s="147"/>
      <c r="AZ472" s="147"/>
      <c r="BA472" s="147"/>
      <c r="BB472" s="147"/>
      <c r="BC472" s="147"/>
      <c r="BD472" s="147"/>
      <c r="BE472" s="147"/>
      <c r="BF472" s="147"/>
      <c r="BG472" s="147"/>
      <c r="BH472" s="147"/>
    </row>
    <row r="473" spans="1:60" outlineLevel="1" x14ac:dyDescent="0.2">
      <c r="A473" s="154"/>
      <c r="B473" s="155"/>
      <c r="C473" s="183" t="s">
        <v>566</v>
      </c>
      <c r="D473" s="178"/>
      <c r="E473" s="179">
        <v>2E-3</v>
      </c>
      <c r="F473" s="157"/>
      <c r="G473" s="157"/>
      <c r="H473" s="157"/>
      <c r="I473" s="157"/>
      <c r="J473" s="157"/>
      <c r="K473" s="157"/>
      <c r="L473" s="157"/>
      <c r="M473" s="157"/>
      <c r="N473" s="156"/>
      <c r="O473" s="156"/>
      <c r="P473" s="156"/>
      <c r="Q473" s="156"/>
      <c r="R473" s="157"/>
      <c r="S473" s="157"/>
      <c r="T473" s="157"/>
      <c r="U473" s="157"/>
      <c r="V473" s="157"/>
      <c r="W473" s="157"/>
      <c r="X473" s="157"/>
      <c r="Y473" s="147"/>
      <c r="Z473" s="147"/>
      <c r="AA473" s="147"/>
      <c r="AB473" s="147"/>
      <c r="AC473" s="147"/>
      <c r="AD473" s="147"/>
      <c r="AE473" s="147"/>
      <c r="AF473" s="147"/>
      <c r="AG473" s="147" t="s">
        <v>162</v>
      </c>
      <c r="AH473" s="147">
        <v>7</v>
      </c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  <c r="AS473" s="147"/>
      <c r="AT473" s="147"/>
      <c r="AU473" s="147"/>
      <c r="AV473" s="147"/>
      <c r="AW473" s="147"/>
      <c r="AX473" s="147"/>
      <c r="AY473" s="147"/>
      <c r="AZ473" s="147"/>
      <c r="BA473" s="147"/>
      <c r="BB473" s="147"/>
      <c r="BC473" s="147"/>
      <c r="BD473" s="147"/>
      <c r="BE473" s="147"/>
      <c r="BF473" s="147"/>
      <c r="BG473" s="147"/>
      <c r="BH473" s="147"/>
    </row>
    <row r="474" spans="1:60" outlineLevel="1" x14ac:dyDescent="0.2">
      <c r="A474" s="154"/>
      <c r="B474" s="155"/>
      <c r="C474" s="183" t="s">
        <v>567</v>
      </c>
      <c r="D474" s="178"/>
      <c r="E474" s="179">
        <v>0.39</v>
      </c>
      <c r="F474" s="157"/>
      <c r="G474" s="157"/>
      <c r="H474" s="157"/>
      <c r="I474" s="157"/>
      <c r="J474" s="157"/>
      <c r="K474" s="157"/>
      <c r="L474" s="157"/>
      <c r="M474" s="157"/>
      <c r="N474" s="156"/>
      <c r="O474" s="156"/>
      <c r="P474" s="156"/>
      <c r="Q474" s="156"/>
      <c r="R474" s="157"/>
      <c r="S474" s="157"/>
      <c r="T474" s="157"/>
      <c r="U474" s="157"/>
      <c r="V474" s="157"/>
      <c r="W474" s="157"/>
      <c r="X474" s="157"/>
      <c r="Y474" s="147"/>
      <c r="Z474" s="147"/>
      <c r="AA474" s="147"/>
      <c r="AB474" s="147"/>
      <c r="AC474" s="147"/>
      <c r="AD474" s="147"/>
      <c r="AE474" s="147"/>
      <c r="AF474" s="147"/>
      <c r="AG474" s="147" t="s">
        <v>162</v>
      </c>
      <c r="AH474" s="147">
        <v>7</v>
      </c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7"/>
      <c r="AT474" s="147"/>
      <c r="AU474" s="147"/>
      <c r="AV474" s="147"/>
      <c r="AW474" s="147"/>
      <c r="AX474" s="147"/>
      <c r="AY474" s="147"/>
      <c r="AZ474" s="147"/>
      <c r="BA474" s="147"/>
      <c r="BB474" s="147"/>
      <c r="BC474" s="147"/>
      <c r="BD474" s="147"/>
      <c r="BE474" s="147"/>
      <c r="BF474" s="147"/>
      <c r="BG474" s="147"/>
      <c r="BH474" s="147"/>
    </row>
    <row r="475" spans="1:60" outlineLevel="1" x14ac:dyDescent="0.2">
      <c r="A475" s="154"/>
      <c r="B475" s="155"/>
      <c r="C475" s="253"/>
      <c r="D475" s="254"/>
      <c r="E475" s="254"/>
      <c r="F475" s="254"/>
      <c r="G475" s="254"/>
      <c r="H475" s="157"/>
      <c r="I475" s="157"/>
      <c r="J475" s="157"/>
      <c r="K475" s="157"/>
      <c r="L475" s="157"/>
      <c r="M475" s="157"/>
      <c r="N475" s="156"/>
      <c r="O475" s="156"/>
      <c r="P475" s="156"/>
      <c r="Q475" s="156"/>
      <c r="R475" s="157"/>
      <c r="S475" s="157"/>
      <c r="T475" s="157"/>
      <c r="U475" s="157"/>
      <c r="V475" s="157"/>
      <c r="W475" s="157"/>
      <c r="X475" s="157"/>
      <c r="Y475" s="147"/>
      <c r="Z475" s="147"/>
      <c r="AA475" s="147"/>
      <c r="AB475" s="147"/>
      <c r="AC475" s="147"/>
      <c r="AD475" s="147"/>
      <c r="AE475" s="147"/>
      <c r="AF475" s="147"/>
      <c r="AG475" s="147" t="s">
        <v>135</v>
      </c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  <c r="AS475" s="147"/>
      <c r="AT475" s="147"/>
      <c r="AU475" s="147"/>
      <c r="AV475" s="147"/>
      <c r="AW475" s="147"/>
      <c r="AX475" s="147"/>
      <c r="AY475" s="147"/>
      <c r="AZ475" s="147"/>
      <c r="BA475" s="147"/>
      <c r="BB475" s="147"/>
      <c r="BC475" s="147"/>
      <c r="BD475" s="147"/>
      <c r="BE475" s="147"/>
      <c r="BF475" s="147"/>
      <c r="BG475" s="147"/>
      <c r="BH475" s="147"/>
    </row>
    <row r="476" spans="1:60" ht="22.5" outlineLevel="1" x14ac:dyDescent="0.2">
      <c r="A476" s="166">
        <v>124</v>
      </c>
      <c r="B476" s="167" t="s">
        <v>568</v>
      </c>
      <c r="C476" s="174" t="s">
        <v>569</v>
      </c>
      <c r="D476" s="168" t="s">
        <v>234</v>
      </c>
      <c r="E476" s="169">
        <v>11.236000000000001</v>
      </c>
      <c r="F476" s="170"/>
      <c r="G476" s="171">
        <f>ROUND(E476*F476,2)</f>
        <v>0</v>
      </c>
      <c r="H476" s="170"/>
      <c r="I476" s="171">
        <f>ROUND(E476*H476,2)</f>
        <v>0</v>
      </c>
      <c r="J476" s="170"/>
      <c r="K476" s="171">
        <f>ROUND(E476*J476,2)</f>
        <v>0</v>
      </c>
      <c r="L476" s="171">
        <v>21</v>
      </c>
      <c r="M476" s="171">
        <f>G476*(1+L476/100)</f>
        <v>0</v>
      </c>
      <c r="N476" s="169">
        <v>0</v>
      </c>
      <c r="O476" s="169">
        <f>ROUND(E476*N476,2)</f>
        <v>0</v>
      </c>
      <c r="P476" s="169">
        <v>0</v>
      </c>
      <c r="Q476" s="169">
        <f>ROUND(E476*P476,2)</f>
        <v>0</v>
      </c>
      <c r="R476" s="171" t="s">
        <v>207</v>
      </c>
      <c r="S476" s="171" t="s">
        <v>158</v>
      </c>
      <c r="T476" s="172" t="s">
        <v>158</v>
      </c>
      <c r="U476" s="157">
        <v>0.105</v>
      </c>
      <c r="V476" s="157">
        <f>ROUND(E476*U476,2)</f>
        <v>1.18</v>
      </c>
      <c r="W476" s="157"/>
      <c r="X476" s="157" t="s">
        <v>166</v>
      </c>
      <c r="Y476" s="147"/>
      <c r="Z476" s="147"/>
      <c r="AA476" s="147"/>
      <c r="AB476" s="147"/>
      <c r="AC476" s="147"/>
      <c r="AD476" s="147"/>
      <c r="AE476" s="147"/>
      <c r="AF476" s="147"/>
      <c r="AG476" s="147" t="s">
        <v>167</v>
      </c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147"/>
      <c r="AZ476" s="147"/>
      <c r="BA476" s="147"/>
      <c r="BB476" s="147"/>
      <c r="BC476" s="147"/>
      <c r="BD476" s="147"/>
      <c r="BE476" s="147"/>
      <c r="BF476" s="147"/>
      <c r="BG476" s="147"/>
      <c r="BH476" s="147"/>
    </row>
    <row r="477" spans="1:60" outlineLevel="1" x14ac:dyDescent="0.2">
      <c r="A477" s="154"/>
      <c r="B477" s="155"/>
      <c r="C477" s="183" t="s">
        <v>570</v>
      </c>
      <c r="D477" s="178"/>
      <c r="E477" s="179">
        <v>11.236000000000001</v>
      </c>
      <c r="F477" s="157"/>
      <c r="G477" s="157"/>
      <c r="H477" s="157"/>
      <c r="I477" s="157"/>
      <c r="J477" s="157"/>
      <c r="K477" s="157"/>
      <c r="L477" s="157"/>
      <c r="M477" s="157"/>
      <c r="N477" s="156"/>
      <c r="O477" s="156"/>
      <c r="P477" s="156"/>
      <c r="Q477" s="156"/>
      <c r="R477" s="157"/>
      <c r="S477" s="157"/>
      <c r="T477" s="157"/>
      <c r="U477" s="157"/>
      <c r="V477" s="157"/>
      <c r="W477" s="157"/>
      <c r="X477" s="157"/>
      <c r="Y477" s="147"/>
      <c r="Z477" s="147"/>
      <c r="AA477" s="147"/>
      <c r="AB477" s="147"/>
      <c r="AC477" s="147"/>
      <c r="AD477" s="147"/>
      <c r="AE477" s="147"/>
      <c r="AF477" s="147"/>
      <c r="AG477" s="147" t="s">
        <v>162</v>
      </c>
      <c r="AH477" s="147">
        <v>5</v>
      </c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  <c r="AS477" s="147"/>
      <c r="AT477" s="147"/>
      <c r="AU477" s="147"/>
      <c r="AV477" s="147"/>
      <c r="AW477" s="147"/>
      <c r="AX477" s="147"/>
      <c r="AY477" s="147"/>
      <c r="AZ477" s="147"/>
      <c r="BA477" s="147"/>
      <c r="BB477" s="147"/>
      <c r="BC477" s="147"/>
      <c r="BD477" s="147"/>
      <c r="BE477" s="147"/>
      <c r="BF477" s="147"/>
      <c r="BG477" s="147"/>
      <c r="BH477" s="147"/>
    </row>
    <row r="478" spans="1:60" outlineLevel="1" x14ac:dyDescent="0.2">
      <c r="A478" s="154"/>
      <c r="B478" s="155"/>
      <c r="C478" s="253"/>
      <c r="D478" s="254"/>
      <c r="E478" s="254"/>
      <c r="F478" s="254"/>
      <c r="G478" s="254"/>
      <c r="H478" s="157"/>
      <c r="I478" s="157"/>
      <c r="J478" s="157"/>
      <c r="K478" s="157"/>
      <c r="L478" s="157"/>
      <c r="M478" s="157"/>
      <c r="N478" s="156"/>
      <c r="O478" s="156"/>
      <c r="P478" s="156"/>
      <c r="Q478" s="156"/>
      <c r="R478" s="157"/>
      <c r="S478" s="157"/>
      <c r="T478" s="157"/>
      <c r="U478" s="157"/>
      <c r="V478" s="157"/>
      <c r="W478" s="157"/>
      <c r="X478" s="157"/>
      <c r="Y478" s="147"/>
      <c r="Z478" s="147"/>
      <c r="AA478" s="147"/>
      <c r="AB478" s="147"/>
      <c r="AC478" s="147"/>
      <c r="AD478" s="147"/>
      <c r="AE478" s="147"/>
      <c r="AF478" s="147"/>
      <c r="AG478" s="147" t="s">
        <v>135</v>
      </c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  <c r="AX478" s="147"/>
      <c r="AY478" s="147"/>
      <c r="AZ478" s="147"/>
      <c r="BA478" s="147"/>
      <c r="BB478" s="147"/>
      <c r="BC478" s="147"/>
      <c r="BD478" s="147"/>
      <c r="BE478" s="147"/>
      <c r="BF478" s="147"/>
      <c r="BG478" s="147"/>
      <c r="BH478" s="147"/>
    </row>
    <row r="479" spans="1:60" ht="22.5" outlineLevel="1" x14ac:dyDescent="0.2">
      <c r="A479" s="166">
        <v>125</v>
      </c>
      <c r="B479" s="167" t="s">
        <v>571</v>
      </c>
      <c r="C479" s="174" t="s">
        <v>572</v>
      </c>
      <c r="D479" s="168" t="s">
        <v>234</v>
      </c>
      <c r="E479" s="169">
        <v>5.6180000000000003</v>
      </c>
      <c r="F479" s="170"/>
      <c r="G479" s="171">
        <f>ROUND(E479*F479,2)</f>
        <v>0</v>
      </c>
      <c r="H479" s="170"/>
      <c r="I479" s="171">
        <f>ROUND(E479*H479,2)</f>
        <v>0</v>
      </c>
      <c r="J479" s="170"/>
      <c r="K479" s="171">
        <f>ROUND(E479*J479,2)</f>
        <v>0</v>
      </c>
      <c r="L479" s="171">
        <v>21</v>
      </c>
      <c r="M479" s="171">
        <f>G479*(1+L479/100)</f>
        <v>0</v>
      </c>
      <c r="N479" s="169">
        <v>0</v>
      </c>
      <c r="O479" s="169">
        <f>ROUND(E479*N479,2)</f>
        <v>0</v>
      </c>
      <c r="P479" s="169">
        <v>0</v>
      </c>
      <c r="Q479" s="169">
        <f>ROUND(E479*P479,2)</f>
        <v>0</v>
      </c>
      <c r="R479" s="171" t="s">
        <v>207</v>
      </c>
      <c r="S479" s="171" t="s">
        <v>158</v>
      </c>
      <c r="T479" s="172" t="s">
        <v>158</v>
      </c>
      <c r="U479" s="157">
        <v>0.93</v>
      </c>
      <c r="V479" s="157">
        <f>ROUND(E479*U479,2)</f>
        <v>5.22</v>
      </c>
      <c r="W479" s="157"/>
      <c r="X479" s="157" t="s">
        <v>166</v>
      </c>
      <c r="Y479" s="147"/>
      <c r="Z479" s="147"/>
      <c r="AA479" s="147"/>
      <c r="AB479" s="147"/>
      <c r="AC479" s="147"/>
      <c r="AD479" s="147"/>
      <c r="AE479" s="147"/>
      <c r="AF479" s="147"/>
      <c r="AG479" s="147" t="s">
        <v>167</v>
      </c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  <c r="AU479" s="147"/>
      <c r="AV479" s="147"/>
      <c r="AW479" s="147"/>
      <c r="AX479" s="147"/>
      <c r="AY479" s="147"/>
      <c r="AZ479" s="147"/>
      <c r="BA479" s="147"/>
      <c r="BB479" s="147"/>
      <c r="BC479" s="147"/>
      <c r="BD479" s="147"/>
      <c r="BE479" s="147"/>
      <c r="BF479" s="147"/>
      <c r="BG479" s="147"/>
      <c r="BH479" s="147"/>
    </row>
    <row r="480" spans="1:60" outlineLevel="1" x14ac:dyDescent="0.2">
      <c r="A480" s="154"/>
      <c r="B480" s="155"/>
      <c r="C480" s="183" t="s">
        <v>573</v>
      </c>
      <c r="D480" s="178"/>
      <c r="E480" s="179">
        <v>5.6180000000000003</v>
      </c>
      <c r="F480" s="157"/>
      <c r="G480" s="157"/>
      <c r="H480" s="157"/>
      <c r="I480" s="157"/>
      <c r="J480" s="157"/>
      <c r="K480" s="157"/>
      <c r="L480" s="157"/>
      <c r="M480" s="157"/>
      <c r="N480" s="156"/>
      <c r="O480" s="156"/>
      <c r="P480" s="156"/>
      <c r="Q480" s="156"/>
      <c r="R480" s="157"/>
      <c r="S480" s="157"/>
      <c r="T480" s="157"/>
      <c r="U480" s="157"/>
      <c r="V480" s="157"/>
      <c r="W480" s="157"/>
      <c r="X480" s="157"/>
      <c r="Y480" s="147"/>
      <c r="Z480" s="147"/>
      <c r="AA480" s="147"/>
      <c r="AB480" s="147"/>
      <c r="AC480" s="147"/>
      <c r="AD480" s="147"/>
      <c r="AE480" s="147"/>
      <c r="AF480" s="147"/>
      <c r="AG480" s="147" t="s">
        <v>162</v>
      </c>
      <c r="AH480" s="147">
        <v>5</v>
      </c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7"/>
      <c r="AT480" s="147"/>
      <c r="AU480" s="147"/>
      <c r="AV480" s="147"/>
      <c r="AW480" s="147"/>
      <c r="AX480" s="147"/>
      <c r="AY480" s="147"/>
      <c r="AZ480" s="147"/>
      <c r="BA480" s="147"/>
      <c r="BB480" s="147"/>
      <c r="BC480" s="147"/>
      <c r="BD480" s="147"/>
      <c r="BE480" s="147"/>
      <c r="BF480" s="147"/>
      <c r="BG480" s="147"/>
      <c r="BH480" s="147"/>
    </row>
    <row r="481" spans="1:60" outlineLevel="1" x14ac:dyDescent="0.2">
      <c r="A481" s="154"/>
      <c r="B481" s="155"/>
      <c r="C481" s="253"/>
      <c r="D481" s="254"/>
      <c r="E481" s="254"/>
      <c r="F481" s="254"/>
      <c r="G481" s="254"/>
      <c r="H481" s="157"/>
      <c r="I481" s="157"/>
      <c r="J481" s="157"/>
      <c r="K481" s="157"/>
      <c r="L481" s="157"/>
      <c r="M481" s="157"/>
      <c r="N481" s="156"/>
      <c r="O481" s="156"/>
      <c r="P481" s="156"/>
      <c r="Q481" s="156"/>
      <c r="R481" s="157"/>
      <c r="S481" s="157"/>
      <c r="T481" s="157"/>
      <c r="U481" s="157"/>
      <c r="V481" s="157"/>
      <c r="W481" s="157"/>
      <c r="X481" s="157"/>
      <c r="Y481" s="147"/>
      <c r="Z481" s="147"/>
      <c r="AA481" s="147"/>
      <c r="AB481" s="147"/>
      <c r="AC481" s="147"/>
      <c r="AD481" s="147"/>
      <c r="AE481" s="147"/>
      <c r="AF481" s="147"/>
      <c r="AG481" s="147" t="s">
        <v>135</v>
      </c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  <c r="AS481" s="147"/>
      <c r="AT481" s="147"/>
      <c r="AU481" s="147"/>
      <c r="AV481" s="147"/>
      <c r="AW481" s="147"/>
      <c r="AX481" s="147"/>
      <c r="AY481" s="147"/>
      <c r="AZ481" s="147"/>
      <c r="BA481" s="147"/>
      <c r="BB481" s="147"/>
      <c r="BC481" s="147"/>
      <c r="BD481" s="147"/>
      <c r="BE481" s="147"/>
      <c r="BF481" s="147"/>
      <c r="BG481" s="147"/>
      <c r="BH481" s="147"/>
    </row>
    <row r="482" spans="1:60" outlineLevel="1" x14ac:dyDescent="0.2">
      <c r="A482" s="166">
        <v>126</v>
      </c>
      <c r="B482" s="167" t="s">
        <v>574</v>
      </c>
      <c r="C482" s="174" t="s">
        <v>575</v>
      </c>
      <c r="D482" s="168" t="s">
        <v>234</v>
      </c>
      <c r="E482" s="169">
        <v>5.6180000000000003</v>
      </c>
      <c r="F482" s="170"/>
      <c r="G482" s="171">
        <f>ROUND(E482*F482,2)</f>
        <v>0</v>
      </c>
      <c r="H482" s="170"/>
      <c r="I482" s="171">
        <f>ROUND(E482*H482,2)</f>
        <v>0</v>
      </c>
      <c r="J482" s="170"/>
      <c r="K482" s="171">
        <f>ROUND(E482*J482,2)</f>
        <v>0</v>
      </c>
      <c r="L482" s="171">
        <v>21</v>
      </c>
      <c r="M482" s="171">
        <f>G482*(1+L482/100)</f>
        <v>0</v>
      </c>
      <c r="N482" s="169">
        <v>0</v>
      </c>
      <c r="O482" s="169">
        <f>ROUND(E482*N482,2)</f>
        <v>0</v>
      </c>
      <c r="P482" s="169">
        <v>0</v>
      </c>
      <c r="Q482" s="169">
        <f>ROUND(E482*P482,2)</f>
        <v>0</v>
      </c>
      <c r="R482" s="171" t="s">
        <v>207</v>
      </c>
      <c r="S482" s="171" t="s">
        <v>158</v>
      </c>
      <c r="T482" s="172" t="s">
        <v>158</v>
      </c>
      <c r="U482" s="157">
        <v>0.49</v>
      </c>
      <c r="V482" s="157">
        <f>ROUND(E482*U482,2)</f>
        <v>2.75</v>
      </c>
      <c r="W482" s="157"/>
      <c r="X482" s="157" t="s">
        <v>166</v>
      </c>
      <c r="Y482" s="147"/>
      <c r="Z482" s="147"/>
      <c r="AA482" s="147"/>
      <c r="AB482" s="147"/>
      <c r="AC482" s="147"/>
      <c r="AD482" s="147"/>
      <c r="AE482" s="147"/>
      <c r="AF482" s="147"/>
      <c r="AG482" s="147" t="s">
        <v>167</v>
      </c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  <c r="AS482" s="147"/>
      <c r="AT482" s="147"/>
      <c r="AU482" s="147"/>
      <c r="AV482" s="147"/>
      <c r="AW482" s="147"/>
      <c r="AX482" s="147"/>
      <c r="AY482" s="147"/>
      <c r="AZ482" s="147"/>
      <c r="BA482" s="147"/>
      <c r="BB482" s="147"/>
      <c r="BC482" s="147"/>
      <c r="BD482" s="147"/>
      <c r="BE482" s="147"/>
      <c r="BF482" s="147"/>
      <c r="BG482" s="147"/>
      <c r="BH482" s="147"/>
    </row>
    <row r="483" spans="1:60" outlineLevel="1" x14ac:dyDescent="0.2">
      <c r="A483" s="154"/>
      <c r="B483" s="155"/>
      <c r="C483" s="183" t="s">
        <v>573</v>
      </c>
      <c r="D483" s="178"/>
      <c r="E483" s="179">
        <v>5.6180000000000003</v>
      </c>
      <c r="F483" s="157"/>
      <c r="G483" s="157"/>
      <c r="H483" s="157"/>
      <c r="I483" s="157"/>
      <c r="J483" s="157"/>
      <c r="K483" s="157"/>
      <c r="L483" s="157"/>
      <c r="M483" s="157"/>
      <c r="N483" s="156"/>
      <c r="O483" s="156"/>
      <c r="P483" s="156"/>
      <c r="Q483" s="156"/>
      <c r="R483" s="157"/>
      <c r="S483" s="157"/>
      <c r="T483" s="157"/>
      <c r="U483" s="157"/>
      <c r="V483" s="157"/>
      <c r="W483" s="157"/>
      <c r="X483" s="157"/>
      <c r="Y483" s="147"/>
      <c r="Z483" s="147"/>
      <c r="AA483" s="147"/>
      <c r="AB483" s="147"/>
      <c r="AC483" s="147"/>
      <c r="AD483" s="147"/>
      <c r="AE483" s="147"/>
      <c r="AF483" s="147"/>
      <c r="AG483" s="147" t="s">
        <v>162</v>
      </c>
      <c r="AH483" s="147">
        <v>5</v>
      </c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7"/>
      <c r="AT483" s="147"/>
      <c r="AU483" s="147"/>
      <c r="AV483" s="147"/>
      <c r="AW483" s="147"/>
      <c r="AX483" s="147"/>
      <c r="AY483" s="147"/>
      <c r="AZ483" s="147"/>
      <c r="BA483" s="147"/>
      <c r="BB483" s="147"/>
      <c r="BC483" s="147"/>
      <c r="BD483" s="147"/>
      <c r="BE483" s="147"/>
      <c r="BF483" s="147"/>
      <c r="BG483" s="147"/>
      <c r="BH483" s="147"/>
    </row>
    <row r="484" spans="1:60" outlineLevel="1" x14ac:dyDescent="0.2">
      <c r="A484" s="154"/>
      <c r="B484" s="155"/>
      <c r="C484" s="253"/>
      <c r="D484" s="254"/>
      <c r="E484" s="254"/>
      <c r="F484" s="254"/>
      <c r="G484" s="254"/>
      <c r="H484" s="157"/>
      <c r="I484" s="157"/>
      <c r="J484" s="157"/>
      <c r="K484" s="157"/>
      <c r="L484" s="157"/>
      <c r="M484" s="157"/>
      <c r="N484" s="156"/>
      <c r="O484" s="156"/>
      <c r="P484" s="156"/>
      <c r="Q484" s="156"/>
      <c r="R484" s="157"/>
      <c r="S484" s="157"/>
      <c r="T484" s="157"/>
      <c r="U484" s="157"/>
      <c r="V484" s="157"/>
      <c r="W484" s="157"/>
      <c r="X484" s="157"/>
      <c r="Y484" s="147"/>
      <c r="Z484" s="147"/>
      <c r="AA484" s="147"/>
      <c r="AB484" s="147"/>
      <c r="AC484" s="147"/>
      <c r="AD484" s="147"/>
      <c r="AE484" s="147"/>
      <c r="AF484" s="147"/>
      <c r="AG484" s="147" t="s">
        <v>135</v>
      </c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  <c r="AU484" s="147"/>
      <c r="AV484" s="147"/>
      <c r="AW484" s="147"/>
      <c r="AX484" s="147"/>
      <c r="AY484" s="147"/>
      <c r="AZ484" s="147"/>
      <c r="BA484" s="147"/>
      <c r="BB484" s="147"/>
      <c r="BC484" s="147"/>
      <c r="BD484" s="147"/>
      <c r="BE484" s="147"/>
      <c r="BF484" s="147"/>
      <c r="BG484" s="147"/>
      <c r="BH484" s="147"/>
    </row>
    <row r="485" spans="1:60" outlineLevel="1" x14ac:dyDescent="0.2">
      <c r="A485" s="166">
        <v>127</v>
      </c>
      <c r="B485" s="167" t="s">
        <v>576</v>
      </c>
      <c r="C485" s="174" t="s">
        <v>577</v>
      </c>
      <c r="D485" s="168" t="s">
        <v>234</v>
      </c>
      <c r="E485" s="169">
        <v>44.944000000000003</v>
      </c>
      <c r="F485" s="170"/>
      <c r="G485" s="171">
        <f>ROUND(E485*F485,2)</f>
        <v>0</v>
      </c>
      <c r="H485" s="170"/>
      <c r="I485" s="171">
        <f>ROUND(E485*H485,2)</f>
        <v>0</v>
      </c>
      <c r="J485" s="170"/>
      <c r="K485" s="171">
        <f>ROUND(E485*J485,2)</f>
        <v>0</v>
      </c>
      <c r="L485" s="171">
        <v>21</v>
      </c>
      <c r="M485" s="171">
        <f>G485*(1+L485/100)</f>
        <v>0</v>
      </c>
      <c r="N485" s="169">
        <v>0</v>
      </c>
      <c r="O485" s="169">
        <f>ROUND(E485*N485,2)</f>
        <v>0</v>
      </c>
      <c r="P485" s="169">
        <v>0</v>
      </c>
      <c r="Q485" s="169">
        <f>ROUND(E485*P485,2)</f>
        <v>0</v>
      </c>
      <c r="R485" s="171" t="s">
        <v>207</v>
      </c>
      <c r="S485" s="171" t="s">
        <v>158</v>
      </c>
      <c r="T485" s="172" t="s">
        <v>158</v>
      </c>
      <c r="U485" s="157">
        <v>0</v>
      </c>
      <c r="V485" s="157">
        <f>ROUND(E485*U485,2)</f>
        <v>0</v>
      </c>
      <c r="W485" s="157"/>
      <c r="X485" s="157" t="s">
        <v>166</v>
      </c>
      <c r="Y485" s="147"/>
      <c r="Z485" s="147"/>
      <c r="AA485" s="147"/>
      <c r="AB485" s="147"/>
      <c r="AC485" s="147"/>
      <c r="AD485" s="147"/>
      <c r="AE485" s="147"/>
      <c r="AF485" s="147"/>
      <c r="AG485" s="147" t="s">
        <v>167</v>
      </c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  <c r="AS485" s="147"/>
      <c r="AT485" s="147"/>
      <c r="AU485" s="147"/>
      <c r="AV485" s="147"/>
      <c r="AW485" s="147"/>
      <c r="AX485" s="147"/>
      <c r="AY485" s="147"/>
      <c r="AZ485" s="147"/>
      <c r="BA485" s="147"/>
      <c r="BB485" s="147"/>
      <c r="BC485" s="147"/>
      <c r="BD485" s="147"/>
      <c r="BE485" s="147"/>
      <c r="BF485" s="147"/>
      <c r="BG485" s="147"/>
      <c r="BH485" s="147"/>
    </row>
    <row r="486" spans="1:60" outlineLevel="1" x14ac:dyDescent="0.2">
      <c r="A486" s="154"/>
      <c r="B486" s="155"/>
      <c r="C486" s="183" t="s">
        <v>578</v>
      </c>
      <c r="D486" s="178"/>
      <c r="E486" s="179">
        <v>44.944000000000003</v>
      </c>
      <c r="F486" s="157"/>
      <c r="G486" s="157"/>
      <c r="H486" s="157"/>
      <c r="I486" s="157"/>
      <c r="J486" s="157"/>
      <c r="K486" s="157"/>
      <c r="L486" s="157"/>
      <c r="M486" s="157"/>
      <c r="N486" s="156"/>
      <c r="O486" s="156"/>
      <c r="P486" s="156"/>
      <c r="Q486" s="156"/>
      <c r="R486" s="157"/>
      <c r="S486" s="157"/>
      <c r="T486" s="157"/>
      <c r="U486" s="157"/>
      <c r="V486" s="157"/>
      <c r="W486" s="157"/>
      <c r="X486" s="157"/>
      <c r="Y486" s="147"/>
      <c r="Z486" s="147"/>
      <c r="AA486" s="147"/>
      <c r="AB486" s="147"/>
      <c r="AC486" s="147"/>
      <c r="AD486" s="147"/>
      <c r="AE486" s="147"/>
      <c r="AF486" s="147"/>
      <c r="AG486" s="147" t="s">
        <v>162</v>
      </c>
      <c r="AH486" s="147">
        <v>5</v>
      </c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  <c r="AX486" s="147"/>
      <c r="AY486" s="147"/>
      <c r="AZ486" s="147"/>
      <c r="BA486" s="147"/>
      <c r="BB486" s="147"/>
      <c r="BC486" s="147"/>
      <c r="BD486" s="147"/>
      <c r="BE486" s="147"/>
      <c r="BF486" s="147"/>
      <c r="BG486" s="147"/>
      <c r="BH486" s="147"/>
    </row>
    <row r="487" spans="1:60" outlineLevel="1" x14ac:dyDescent="0.2">
      <c r="A487" s="154"/>
      <c r="B487" s="155"/>
      <c r="C487" s="253"/>
      <c r="D487" s="254"/>
      <c r="E487" s="254"/>
      <c r="F487" s="254"/>
      <c r="G487" s="254"/>
      <c r="H487" s="157"/>
      <c r="I487" s="157"/>
      <c r="J487" s="157"/>
      <c r="K487" s="157"/>
      <c r="L487" s="157"/>
      <c r="M487" s="157"/>
      <c r="N487" s="156"/>
      <c r="O487" s="156"/>
      <c r="P487" s="156"/>
      <c r="Q487" s="156"/>
      <c r="R487" s="157"/>
      <c r="S487" s="157"/>
      <c r="T487" s="157"/>
      <c r="U487" s="157"/>
      <c r="V487" s="157"/>
      <c r="W487" s="157"/>
      <c r="X487" s="157"/>
      <c r="Y487" s="147"/>
      <c r="Z487" s="147"/>
      <c r="AA487" s="147"/>
      <c r="AB487" s="147"/>
      <c r="AC487" s="147"/>
      <c r="AD487" s="147"/>
      <c r="AE487" s="147"/>
      <c r="AF487" s="147"/>
      <c r="AG487" s="147" t="s">
        <v>135</v>
      </c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  <c r="AS487" s="147"/>
      <c r="AT487" s="147"/>
      <c r="AU487" s="147"/>
      <c r="AV487" s="147"/>
      <c r="AW487" s="147"/>
      <c r="AX487" s="147"/>
      <c r="AY487" s="147"/>
      <c r="AZ487" s="147"/>
      <c r="BA487" s="147"/>
      <c r="BB487" s="147"/>
      <c r="BC487" s="147"/>
      <c r="BD487" s="147"/>
      <c r="BE487" s="147"/>
      <c r="BF487" s="147"/>
      <c r="BG487" s="147"/>
      <c r="BH487" s="147"/>
    </row>
    <row r="488" spans="1:60" ht="22.5" outlineLevel="1" x14ac:dyDescent="0.2">
      <c r="A488" s="166">
        <v>128</v>
      </c>
      <c r="B488" s="167" t="s">
        <v>579</v>
      </c>
      <c r="C488" s="174" t="s">
        <v>580</v>
      </c>
      <c r="D488" s="168" t="s">
        <v>234</v>
      </c>
      <c r="E488" s="169">
        <v>2.0274999999999999</v>
      </c>
      <c r="F488" s="170"/>
      <c r="G488" s="171">
        <f>ROUND(E488*F488,2)</f>
        <v>0</v>
      </c>
      <c r="H488" s="170"/>
      <c r="I488" s="171">
        <f>ROUND(E488*H488,2)</f>
        <v>0</v>
      </c>
      <c r="J488" s="170"/>
      <c r="K488" s="171">
        <f>ROUND(E488*J488,2)</f>
        <v>0</v>
      </c>
      <c r="L488" s="171">
        <v>21</v>
      </c>
      <c r="M488" s="171">
        <f>G488*(1+L488/100)</f>
        <v>0</v>
      </c>
      <c r="N488" s="169">
        <v>0</v>
      </c>
      <c r="O488" s="169">
        <f>ROUND(E488*N488,2)</f>
        <v>0</v>
      </c>
      <c r="P488" s="169">
        <v>0</v>
      </c>
      <c r="Q488" s="169">
        <f>ROUND(E488*P488,2)</f>
        <v>0</v>
      </c>
      <c r="R488" s="171" t="s">
        <v>207</v>
      </c>
      <c r="S488" s="171" t="s">
        <v>158</v>
      </c>
      <c r="T488" s="172" t="s">
        <v>158</v>
      </c>
      <c r="U488" s="157">
        <v>0</v>
      </c>
      <c r="V488" s="157">
        <f>ROUND(E488*U488,2)</f>
        <v>0</v>
      </c>
      <c r="W488" s="157"/>
      <c r="X488" s="157" t="s">
        <v>166</v>
      </c>
      <c r="Y488" s="147"/>
      <c r="Z488" s="147"/>
      <c r="AA488" s="147"/>
      <c r="AB488" s="147"/>
      <c r="AC488" s="147"/>
      <c r="AD488" s="147"/>
      <c r="AE488" s="147"/>
      <c r="AF488" s="147"/>
      <c r="AG488" s="147" t="s">
        <v>167</v>
      </c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  <c r="AU488" s="147"/>
      <c r="AV488" s="147"/>
      <c r="AW488" s="147"/>
      <c r="AX488" s="147"/>
      <c r="AY488" s="147"/>
      <c r="AZ488" s="147"/>
      <c r="BA488" s="147"/>
      <c r="BB488" s="147"/>
      <c r="BC488" s="147"/>
      <c r="BD488" s="147"/>
      <c r="BE488" s="147"/>
      <c r="BF488" s="147"/>
      <c r="BG488" s="147"/>
      <c r="BH488" s="147"/>
    </row>
    <row r="489" spans="1:60" outlineLevel="1" x14ac:dyDescent="0.2">
      <c r="A489" s="154"/>
      <c r="B489" s="155"/>
      <c r="C489" s="183" t="s">
        <v>550</v>
      </c>
      <c r="D489" s="178"/>
      <c r="E489" s="179">
        <v>3.5999999999999997E-2</v>
      </c>
      <c r="F489" s="157"/>
      <c r="G489" s="157"/>
      <c r="H489" s="157"/>
      <c r="I489" s="157"/>
      <c r="J489" s="157"/>
      <c r="K489" s="157"/>
      <c r="L489" s="157"/>
      <c r="M489" s="157"/>
      <c r="N489" s="156"/>
      <c r="O489" s="156"/>
      <c r="P489" s="156"/>
      <c r="Q489" s="156"/>
      <c r="R489" s="157"/>
      <c r="S489" s="157"/>
      <c r="T489" s="157"/>
      <c r="U489" s="157"/>
      <c r="V489" s="157"/>
      <c r="W489" s="157"/>
      <c r="X489" s="157"/>
      <c r="Y489" s="147"/>
      <c r="Z489" s="147"/>
      <c r="AA489" s="147"/>
      <c r="AB489" s="147"/>
      <c r="AC489" s="147"/>
      <c r="AD489" s="147"/>
      <c r="AE489" s="147"/>
      <c r="AF489" s="147"/>
      <c r="AG489" s="147" t="s">
        <v>162</v>
      </c>
      <c r="AH489" s="147">
        <v>7</v>
      </c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  <c r="AS489" s="147"/>
      <c r="AT489" s="147"/>
      <c r="AU489" s="147"/>
      <c r="AV489" s="147"/>
      <c r="AW489" s="147"/>
      <c r="AX489" s="147"/>
      <c r="AY489" s="147"/>
      <c r="AZ489" s="147"/>
      <c r="BA489" s="147"/>
      <c r="BB489" s="147"/>
      <c r="BC489" s="147"/>
      <c r="BD489" s="147"/>
      <c r="BE489" s="147"/>
      <c r="BF489" s="147"/>
      <c r="BG489" s="147"/>
      <c r="BH489" s="147"/>
    </row>
    <row r="490" spans="1:60" outlineLevel="1" x14ac:dyDescent="0.2">
      <c r="A490" s="154"/>
      <c r="B490" s="155"/>
      <c r="C490" s="183" t="s">
        <v>551</v>
      </c>
      <c r="D490" s="178"/>
      <c r="E490" s="179">
        <v>0.52</v>
      </c>
      <c r="F490" s="157"/>
      <c r="G490" s="157"/>
      <c r="H490" s="157"/>
      <c r="I490" s="157"/>
      <c r="J490" s="157"/>
      <c r="K490" s="157"/>
      <c r="L490" s="157"/>
      <c r="M490" s="157"/>
      <c r="N490" s="156"/>
      <c r="O490" s="156"/>
      <c r="P490" s="156"/>
      <c r="Q490" s="156"/>
      <c r="R490" s="157"/>
      <c r="S490" s="157"/>
      <c r="T490" s="157"/>
      <c r="U490" s="157"/>
      <c r="V490" s="157"/>
      <c r="W490" s="157"/>
      <c r="X490" s="157"/>
      <c r="Y490" s="147"/>
      <c r="Z490" s="147"/>
      <c r="AA490" s="147"/>
      <c r="AB490" s="147"/>
      <c r="AC490" s="147"/>
      <c r="AD490" s="147"/>
      <c r="AE490" s="147"/>
      <c r="AF490" s="147"/>
      <c r="AG490" s="147" t="s">
        <v>162</v>
      </c>
      <c r="AH490" s="147">
        <v>7</v>
      </c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  <c r="AS490" s="147"/>
      <c r="AT490" s="147"/>
      <c r="AU490" s="147"/>
      <c r="AV490" s="147"/>
      <c r="AW490" s="147"/>
      <c r="AX490" s="147"/>
      <c r="AY490" s="147"/>
      <c r="AZ490" s="147"/>
      <c r="BA490" s="147"/>
      <c r="BB490" s="147"/>
      <c r="BC490" s="147"/>
      <c r="BD490" s="147"/>
      <c r="BE490" s="147"/>
      <c r="BF490" s="147"/>
      <c r="BG490" s="147"/>
      <c r="BH490" s="147"/>
    </row>
    <row r="491" spans="1:60" outlineLevel="1" x14ac:dyDescent="0.2">
      <c r="A491" s="154"/>
      <c r="B491" s="155"/>
      <c r="C491" s="183" t="s">
        <v>552</v>
      </c>
      <c r="D491" s="178"/>
      <c r="E491" s="179">
        <v>0.56999999999999995</v>
      </c>
      <c r="F491" s="157"/>
      <c r="G491" s="157"/>
      <c r="H491" s="157"/>
      <c r="I491" s="157"/>
      <c r="J491" s="157"/>
      <c r="K491" s="157"/>
      <c r="L491" s="157"/>
      <c r="M491" s="157"/>
      <c r="N491" s="156"/>
      <c r="O491" s="156"/>
      <c r="P491" s="156"/>
      <c r="Q491" s="156"/>
      <c r="R491" s="157"/>
      <c r="S491" s="157"/>
      <c r="T491" s="157"/>
      <c r="U491" s="157"/>
      <c r="V491" s="157"/>
      <c r="W491" s="157"/>
      <c r="X491" s="157"/>
      <c r="Y491" s="147"/>
      <c r="Z491" s="147"/>
      <c r="AA491" s="147"/>
      <c r="AB491" s="147"/>
      <c r="AC491" s="147"/>
      <c r="AD491" s="147"/>
      <c r="AE491" s="147"/>
      <c r="AF491" s="147"/>
      <c r="AG491" s="147" t="s">
        <v>162</v>
      </c>
      <c r="AH491" s="147">
        <v>7</v>
      </c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  <c r="AS491" s="147"/>
      <c r="AT491" s="147"/>
      <c r="AU491" s="147"/>
      <c r="AV491" s="147"/>
      <c r="AW491" s="147"/>
      <c r="AX491" s="147"/>
      <c r="AY491" s="147"/>
      <c r="AZ491" s="147"/>
      <c r="BA491" s="147"/>
      <c r="BB491" s="147"/>
      <c r="BC491" s="147"/>
      <c r="BD491" s="147"/>
      <c r="BE491" s="147"/>
      <c r="BF491" s="147"/>
      <c r="BG491" s="147"/>
      <c r="BH491" s="147"/>
    </row>
    <row r="492" spans="1:60" outlineLevel="1" x14ac:dyDescent="0.2">
      <c r="A492" s="154"/>
      <c r="B492" s="155"/>
      <c r="C492" s="183" t="s">
        <v>553</v>
      </c>
      <c r="D492" s="178"/>
      <c r="E492" s="179">
        <v>0.68</v>
      </c>
      <c r="F492" s="157"/>
      <c r="G492" s="157"/>
      <c r="H492" s="157"/>
      <c r="I492" s="157"/>
      <c r="J492" s="157"/>
      <c r="K492" s="157"/>
      <c r="L492" s="157"/>
      <c r="M492" s="157"/>
      <c r="N492" s="156"/>
      <c r="O492" s="156"/>
      <c r="P492" s="156"/>
      <c r="Q492" s="156"/>
      <c r="R492" s="157"/>
      <c r="S492" s="157"/>
      <c r="T492" s="157"/>
      <c r="U492" s="157"/>
      <c r="V492" s="157"/>
      <c r="W492" s="157"/>
      <c r="X492" s="157"/>
      <c r="Y492" s="147"/>
      <c r="Z492" s="147"/>
      <c r="AA492" s="147"/>
      <c r="AB492" s="147"/>
      <c r="AC492" s="147"/>
      <c r="AD492" s="147"/>
      <c r="AE492" s="147"/>
      <c r="AF492" s="147"/>
      <c r="AG492" s="147" t="s">
        <v>162</v>
      </c>
      <c r="AH492" s="147">
        <v>7</v>
      </c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  <c r="AS492" s="147"/>
      <c r="AT492" s="147"/>
      <c r="AU492" s="147"/>
      <c r="AV492" s="147"/>
      <c r="AW492" s="147"/>
      <c r="AX492" s="147"/>
      <c r="AY492" s="147"/>
      <c r="AZ492" s="147"/>
      <c r="BA492" s="147"/>
      <c r="BB492" s="147"/>
      <c r="BC492" s="147"/>
      <c r="BD492" s="147"/>
      <c r="BE492" s="147"/>
      <c r="BF492" s="147"/>
      <c r="BG492" s="147"/>
      <c r="BH492" s="147"/>
    </row>
    <row r="493" spans="1:60" outlineLevel="1" x14ac:dyDescent="0.2">
      <c r="A493" s="154"/>
      <c r="B493" s="155"/>
      <c r="C493" s="183" t="s">
        <v>554</v>
      </c>
      <c r="D493" s="178"/>
      <c r="E493" s="179">
        <v>1.7500000000000002E-2</v>
      </c>
      <c r="F493" s="157"/>
      <c r="G493" s="157"/>
      <c r="H493" s="157"/>
      <c r="I493" s="157"/>
      <c r="J493" s="157"/>
      <c r="K493" s="157"/>
      <c r="L493" s="157"/>
      <c r="M493" s="157"/>
      <c r="N493" s="156"/>
      <c r="O493" s="156"/>
      <c r="P493" s="156"/>
      <c r="Q493" s="156"/>
      <c r="R493" s="157"/>
      <c r="S493" s="157"/>
      <c r="T493" s="157"/>
      <c r="U493" s="157"/>
      <c r="V493" s="157"/>
      <c r="W493" s="157"/>
      <c r="X493" s="157"/>
      <c r="Y493" s="147"/>
      <c r="Z493" s="147"/>
      <c r="AA493" s="147"/>
      <c r="AB493" s="147"/>
      <c r="AC493" s="147"/>
      <c r="AD493" s="147"/>
      <c r="AE493" s="147"/>
      <c r="AF493" s="147"/>
      <c r="AG493" s="147" t="s">
        <v>162</v>
      </c>
      <c r="AH493" s="147">
        <v>7</v>
      </c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  <c r="AS493" s="147"/>
      <c r="AT493" s="147"/>
      <c r="AU493" s="147"/>
      <c r="AV493" s="147"/>
      <c r="AW493" s="147"/>
      <c r="AX493" s="147"/>
      <c r="AY493" s="147"/>
      <c r="AZ493" s="147"/>
      <c r="BA493" s="147"/>
      <c r="BB493" s="147"/>
      <c r="BC493" s="147"/>
      <c r="BD493" s="147"/>
      <c r="BE493" s="147"/>
      <c r="BF493" s="147"/>
      <c r="BG493" s="147"/>
      <c r="BH493" s="147"/>
    </row>
    <row r="494" spans="1:60" outlineLevel="1" x14ac:dyDescent="0.2">
      <c r="A494" s="154"/>
      <c r="B494" s="155"/>
      <c r="C494" s="183" t="s">
        <v>555</v>
      </c>
      <c r="D494" s="178"/>
      <c r="E494" s="179">
        <v>0.2</v>
      </c>
      <c r="F494" s="157"/>
      <c r="G494" s="157"/>
      <c r="H494" s="157"/>
      <c r="I494" s="157"/>
      <c r="J494" s="157"/>
      <c r="K494" s="157"/>
      <c r="L494" s="157"/>
      <c r="M494" s="157"/>
      <c r="N494" s="156"/>
      <c r="O494" s="156"/>
      <c r="P494" s="156"/>
      <c r="Q494" s="156"/>
      <c r="R494" s="157"/>
      <c r="S494" s="157"/>
      <c r="T494" s="157"/>
      <c r="U494" s="157"/>
      <c r="V494" s="157"/>
      <c r="W494" s="157"/>
      <c r="X494" s="157"/>
      <c r="Y494" s="147"/>
      <c r="Z494" s="147"/>
      <c r="AA494" s="147"/>
      <c r="AB494" s="147"/>
      <c r="AC494" s="147"/>
      <c r="AD494" s="147"/>
      <c r="AE494" s="147"/>
      <c r="AF494" s="147"/>
      <c r="AG494" s="147" t="s">
        <v>162</v>
      </c>
      <c r="AH494" s="147">
        <v>7</v>
      </c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47"/>
      <c r="AT494" s="147"/>
      <c r="AU494" s="147"/>
      <c r="AV494" s="147"/>
      <c r="AW494" s="147"/>
      <c r="AX494" s="147"/>
      <c r="AY494" s="147"/>
      <c r="AZ494" s="147"/>
      <c r="BA494" s="147"/>
      <c r="BB494" s="147"/>
      <c r="BC494" s="147"/>
      <c r="BD494" s="147"/>
      <c r="BE494" s="147"/>
      <c r="BF494" s="147"/>
      <c r="BG494" s="147"/>
      <c r="BH494" s="147"/>
    </row>
    <row r="495" spans="1:60" outlineLevel="1" x14ac:dyDescent="0.2">
      <c r="A495" s="154"/>
      <c r="B495" s="155"/>
      <c r="C495" s="183" t="s">
        <v>556</v>
      </c>
      <c r="D495" s="178"/>
      <c r="E495" s="179">
        <v>4.0000000000000001E-3</v>
      </c>
      <c r="F495" s="157"/>
      <c r="G495" s="157"/>
      <c r="H495" s="157"/>
      <c r="I495" s="157"/>
      <c r="J495" s="157"/>
      <c r="K495" s="157"/>
      <c r="L495" s="157"/>
      <c r="M495" s="157"/>
      <c r="N495" s="156"/>
      <c r="O495" s="156"/>
      <c r="P495" s="156"/>
      <c r="Q495" s="156"/>
      <c r="R495" s="157"/>
      <c r="S495" s="157"/>
      <c r="T495" s="157"/>
      <c r="U495" s="157"/>
      <c r="V495" s="157"/>
      <c r="W495" s="157"/>
      <c r="X495" s="157"/>
      <c r="Y495" s="147"/>
      <c r="Z495" s="147"/>
      <c r="AA495" s="147"/>
      <c r="AB495" s="147"/>
      <c r="AC495" s="147"/>
      <c r="AD495" s="147"/>
      <c r="AE495" s="147"/>
      <c r="AF495" s="147"/>
      <c r="AG495" s="147" t="s">
        <v>162</v>
      </c>
      <c r="AH495" s="147">
        <v>7</v>
      </c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  <c r="AX495" s="147"/>
      <c r="AY495" s="147"/>
      <c r="AZ495" s="147"/>
      <c r="BA495" s="147"/>
      <c r="BB495" s="147"/>
      <c r="BC495" s="147"/>
      <c r="BD495" s="147"/>
      <c r="BE495" s="147"/>
      <c r="BF495" s="147"/>
      <c r="BG495" s="147"/>
      <c r="BH495" s="147"/>
    </row>
    <row r="496" spans="1:60" outlineLevel="1" x14ac:dyDescent="0.2">
      <c r="A496" s="154"/>
      <c r="B496" s="155"/>
      <c r="C496" s="253"/>
      <c r="D496" s="254"/>
      <c r="E496" s="254"/>
      <c r="F496" s="254"/>
      <c r="G496" s="254"/>
      <c r="H496" s="157"/>
      <c r="I496" s="157"/>
      <c r="J496" s="157"/>
      <c r="K496" s="157"/>
      <c r="L496" s="157"/>
      <c r="M496" s="157"/>
      <c r="N496" s="156"/>
      <c r="O496" s="156"/>
      <c r="P496" s="156"/>
      <c r="Q496" s="156"/>
      <c r="R496" s="157"/>
      <c r="S496" s="157"/>
      <c r="T496" s="157"/>
      <c r="U496" s="157"/>
      <c r="V496" s="157"/>
      <c r="W496" s="157"/>
      <c r="X496" s="157"/>
      <c r="Y496" s="147"/>
      <c r="Z496" s="147"/>
      <c r="AA496" s="147"/>
      <c r="AB496" s="147"/>
      <c r="AC496" s="147"/>
      <c r="AD496" s="147"/>
      <c r="AE496" s="147"/>
      <c r="AF496" s="147"/>
      <c r="AG496" s="147" t="s">
        <v>135</v>
      </c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  <c r="AU496" s="147"/>
      <c r="AV496" s="147"/>
      <c r="AW496" s="147"/>
      <c r="AX496" s="147"/>
      <c r="AY496" s="147"/>
      <c r="AZ496" s="147"/>
      <c r="BA496" s="147"/>
      <c r="BB496" s="147"/>
      <c r="BC496" s="147"/>
      <c r="BD496" s="147"/>
      <c r="BE496" s="147"/>
      <c r="BF496" s="147"/>
      <c r="BG496" s="147"/>
      <c r="BH496" s="147"/>
    </row>
    <row r="497" spans="1:60" outlineLevel="1" x14ac:dyDescent="0.2">
      <c r="A497" s="166">
        <v>129</v>
      </c>
      <c r="B497" s="167" t="s">
        <v>581</v>
      </c>
      <c r="C497" s="174" t="s">
        <v>582</v>
      </c>
      <c r="D497" s="168" t="s">
        <v>234</v>
      </c>
      <c r="E497" s="169">
        <v>0.27300000000000002</v>
      </c>
      <c r="F497" s="170"/>
      <c r="G497" s="171">
        <f>ROUND(E497*F497,2)</f>
        <v>0</v>
      </c>
      <c r="H497" s="170"/>
      <c r="I497" s="171">
        <f>ROUND(E497*H497,2)</f>
        <v>0</v>
      </c>
      <c r="J497" s="170"/>
      <c r="K497" s="171">
        <f>ROUND(E497*J497,2)</f>
        <v>0</v>
      </c>
      <c r="L497" s="171">
        <v>21</v>
      </c>
      <c r="M497" s="171">
        <f>G497*(1+L497/100)</f>
        <v>0</v>
      </c>
      <c r="N497" s="169">
        <v>0</v>
      </c>
      <c r="O497" s="169">
        <f>ROUND(E497*N497,2)</f>
        <v>0</v>
      </c>
      <c r="P497" s="169">
        <v>0</v>
      </c>
      <c r="Q497" s="169">
        <f>ROUND(E497*P497,2)</f>
        <v>0</v>
      </c>
      <c r="R497" s="171" t="s">
        <v>207</v>
      </c>
      <c r="S497" s="171" t="s">
        <v>158</v>
      </c>
      <c r="T497" s="172" t="s">
        <v>158</v>
      </c>
      <c r="U497" s="157">
        <v>0</v>
      </c>
      <c r="V497" s="157">
        <f>ROUND(E497*U497,2)</f>
        <v>0</v>
      </c>
      <c r="W497" s="157"/>
      <c r="X497" s="157" t="s">
        <v>166</v>
      </c>
      <c r="Y497" s="147"/>
      <c r="Z497" s="147"/>
      <c r="AA497" s="147"/>
      <c r="AB497" s="147"/>
      <c r="AC497" s="147"/>
      <c r="AD497" s="147"/>
      <c r="AE497" s="147"/>
      <c r="AF497" s="147"/>
      <c r="AG497" s="147" t="s">
        <v>167</v>
      </c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  <c r="AX497" s="147"/>
      <c r="AY497" s="147"/>
      <c r="AZ497" s="147"/>
      <c r="BA497" s="147"/>
      <c r="BB497" s="147"/>
      <c r="BC497" s="147"/>
      <c r="BD497" s="147"/>
      <c r="BE497" s="147"/>
      <c r="BF497" s="147"/>
      <c r="BG497" s="147"/>
      <c r="BH497" s="147"/>
    </row>
    <row r="498" spans="1:60" outlineLevel="1" x14ac:dyDescent="0.2">
      <c r="A498" s="154"/>
      <c r="B498" s="155"/>
      <c r="C498" s="183" t="s">
        <v>557</v>
      </c>
      <c r="D498" s="178"/>
      <c r="E498" s="179">
        <v>0.27300000000000002</v>
      </c>
      <c r="F498" s="157"/>
      <c r="G498" s="157"/>
      <c r="H498" s="157"/>
      <c r="I498" s="157"/>
      <c r="J498" s="157"/>
      <c r="K498" s="157"/>
      <c r="L498" s="157"/>
      <c r="M498" s="157"/>
      <c r="N498" s="156"/>
      <c r="O498" s="156"/>
      <c r="P498" s="156"/>
      <c r="Q498" s="156"/>
      <c r="R498" s="157"/>
      <c r="S498" s="157"/>
      <c r="T498" s="157"/>
      <c r="U498" s="157"/>
      <c r="V498" s="157"/>
      <c r="W498" s="157"/>
      <c r="X498" s="157"/>
      <c r="Y498" s="147"/>
      <c r="Z498" s="147"/>
      <c r="AA498" s="147"/>
      <c r="AB498" s="147"/>
      <c r="AC498" s="147"/>
      <c r="AD498" s="147"/>
      <c r="AE498" s="147"/>
      <c r="AF498" s="147"/>
      <c r="AG498" s="147" t="s">
        <v>162</v>
      </c>
      <c r="AH498" s="147">
        <v>7</v>
      </c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  <c r="AX498" s="147"/>
      <c r="AY498" s="147"/>
      <c r="AZ498" s="147"/>
      <c r="BA498" s="147"/>
      <c r="BB498" s="147"/>
      <c r="BC498" s="147"/>
      <c r="BD498" s="147"/>
      <c r="BE498" s="147"/>
      <c r="BF498" s="147"/>
      <c r="BG498" s="147"/>
      <c r="BH498" s="147"/>
    </row>
    <row r="499" spans="1:60" outlineLevel="1" x14ac:dyDescent="0.2">
      <c r="A499" s="154"/>
      <c r="B499" s="155"/>
      <c r="C499" s="253"/>
      <c r="D499" s="254"/>
      <c r="E499" s="254"/>
      <c r="F499" s="254"/>
      <c r="G499" s="254"/>
      <c r="H499" s="157"/>
      <c r="I499" s="157"/>
      <c r="J499" s="157"/>
      <c r="K499" s="157"/>
      <c r="L499" s="157"/>
      <c r="M499" s="157"/>
      <c r="N499" s="156"/>
      <c r="O499" s="156"/>
      <c r="P499" s="156"/>
      <c r="Q499" s="156"/>
      <c r="R499" s="157"/>
      <c r="S499" s="157"/>
      <c r="T499" s="157"/>
      <c r="U499" s="157"/>
      <c r="V499" s="157"/>
      <c r="W499" s="157"/>
      <c r="X499" s="157"/>
      <c r="Y499" s="147"/>
      <c r="Z499" s="147"/>
      <c r="AA499" s="147"/>
      <c r="AB499" s="147"/>
      <c r="AC499" s="147"/>
      <c r="AD499" s="147"/>
      <c r="AE499" s="147"/>
      <c r="AF499" s="147"/>
      <c r="AG499" s="147" t="s">
        <v>135</v>
      </c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  <c r="AU499" s="147"/>
      <c r="AV499" s="147"/>
      <c r="AW499" s="147"/>
      <c r="AX499" s="147"/>
      <c r="AY499" s="147"/>
      <c r="AZ499" s="147"/>
      <c r="BA499" s="147"/>
      <c r="BB499" s="147"/>
      <c r="BC499" s="147"/>
      <c r="BD499" s="147"/>
      <c r="BE499" s="147"/>
      <c r="BF499" s="147"/>
      <c r="BG499" s="147"/>
      <c r="BH499" s="147"/>
    </row>
    <row r="500" spans="1:60" outlineLevel="1" x14ac:dyDescent="0.2">
      <c r="A500" s="166">
        <v>130</v>
      </c>
      <c r="B500" s="167" t="s">
        <v>583</v>
      </c>
      <c r="C500" s="174" t="s">
        <v>584</v>
      </c>
      <c r="D500" s="168" t="s">
        <v>234</v>
      </c>
      <c r="E500" s="169">
        <v>2E-3</v>
      </c>
      <c r="F500" s="170"/>
      <c r="G500" s="171">
        <f>ROUND(E500*F500,2)</f>
        <v>0</v>
      </c>
      <c r="H500" s="170"/>
      <c r="I500" s="171">
        <f>ROUND(E500*H500,2)</f>
        <v>0</v>
      </c>
      <c r="J500" s="170"/>
      <c r="K500" s="171">
        <f>ROUND(E500*J500,2)</f>
        <v>0</v>
      </c>
      <c r="L500" s="171">
        <v>21</v>
      </c>
      <c r="M500" s="171">
        <f>G500*(1+L500/100)</f>
        <v>0</v>
      </c>
      <c r="N500" s="169">
        <v>0</v>
      </c>
      <c r="O500" s="169">
        <f>ROUND(E500*N500,2)</f>
        <v>0</v>
      </c>
      <c r="P500" s="169">
        <v>0</v>
      </c>
      <c r="Q500" s="169">
        <f>ROUND(E500*P500,2)</f>
        <v>0</v>
      </c>
      <c r="R500" s="171" t="s">
        <v>207</v>
      </c>
      <c r="S500" s="171" t="s">
        <v>158</v>
      </c>
      <c r="T500" s="172" t="s">
        <v>158</v>
      </c>
      <c r="U500" s="157">
        <v>0</v>
      </c>
      <c r="V500" s="157">
        <f>ROUND(E500*U500,2)</f>
        <v>0</v>
      </c>
      <c r="W500" s="157"/>
      <c r="X500" s="157" t="s">
        <v>166</v>
      </c>
      <c r="Y500" s="147"/>
      <c r="Z500" s="147"/>
      <c r="AA500" s="147"/>
      <c r="AB500" s="147"/>
      <c r="AC500" s="147"/>
      <c r="AD500" s="147"/>
      <c r="AE500" s="147"/>
      <c r="AF500" s="147"/>
      <c r="AG500" s="147" t="s">
        <v>167</v>
      </c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  <c r="AU500" s="147"/>
      <c r="AV500" s="147"/>
      <c r="AW500" s="147"/>
      <c r="AX500" s="147"/>
      <c r="AY500" s="147"/>
      <c r="AZ500" s="147"/>
      <c r="BA500" s="147"/>
      <c r="BB500" s="147"/>
      <c r="BC500" s="147"/>
      <c r="BD500" s="147"/>
      <c r="BE500" s="147"/>
      <c r="BF500" s="147"/>
      <c r="BG500" s="147"/>
      <c r="BH500" s="147"/>
    </row>
    <row r="501" spans="1:60" outlineLevel="1" x14ac:dyDescent="0.2">
      <c r="A501" s="154"/>
      <c r="B501" s="155"/>
      <c r="C501" s="183" t="s">
        <v>566</v>
      </c>
      <c r="D501" s="178"/>
      <c r="E501" s="179">
        <v>2E-3</v>
      </c>
      <c r="F501" s="157"/>
      <c r="G501" s="157"/>
      <c r="H501" s="157"/>
      <c r="I501" s="157"/>
      <c r="J501" s="157"/>
      <c r="K501" s="157"/>
      <c r="L501" s="157"/>
      <c r="M501" s="157"/>
      <c r="N501" s="156"/>
      <c r="O501" s="156"/>
      <c r="P501" s="156"/>
      <c r="Q501" s="156"/>
      <c r="R501" s="157"/>
      <c r="S501" s="157"/>
      <c r="T501" s="157"/>
      <c r="U501" s="157"/>
      <c r="V501" s="157"/>
      <c r="W501" s="157"/>
      <c r="X501" s="157"/>
      <c r="Y501" s="147"/>
      <c r="Z501" s="147"/>
      <c r="AA501" s="147"/>
      <c r="AB501" s="147"/>
      <c r="AC501" s="147"/>
      <c r="AD501" s="147"/>
      <c r="AE501" s="147"/>
      <c r="AF501" s="147"/>
      <c r="AG501" s="147" t="s">
        <v>162</v>
      </c>
      <c r="AH501" s="147">
        <v>7</v>
      </c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  <c r="AU501" s="147"/>
      <c r="AV501" s="147"/>
      <c r="AW501" s="147"/>
      <c r="AX501" s="147"/>
      <c r="AY501" s="147"/>
      <c r="AZ501" s="147"/>
      <c r="BA501" s="147"/>
      <c r="BB501" s="147"/>
      <c r="BC501" s="147"/>
      <c r="BD501" s="147"/>
      <c r="BE501" s="147"/>
      <c r="BF501" s="147"/>
      <c r="BG501" s="147"/>
      <c r="BH501" s="147"/>
    </row>
    <row r="502" spans="1:60" outlineLevel="1" x14ac:dyDescent="0.2">
      <c r="A502" s="154"/>
      <c r="B502" s="155"/>
      <c r="C502" s="253"/>
      <c r="D502" s="254"/>
      <c r="E502" s="254"/>
      <c r="F502" s="254"/>
      <c r="G502" s="254"/>
      <c r="H502" s="157"/>
      <c r="I502" s="157"/>
      <c r="J502" s="157"/>
      <c r="K502" s="157"/>
      <c r="L502" s="157"/>
      <c r="M502" s="157"/>
      <c r="N502" s="156"/>
      <c r="O502" s="156"/>
      <c r="P502" s="156"/>
      <c r="Q502" s="156"/>
      <c r="R502" s="157"/>
      <c r="S502" s="157"/>
      <c r="T502" s="157"/>
      <c r="U502" s="157"/>
      <c r="V502" s="157"/>
      <c r="W502" s="157"/>
      <c r="X502" s="157"/>
      <c r="Y502" s="147"/>
      <c r="Z502" s="147"/>
      <c r="AA502" s="147"/>
      <c r="AB502" s="147"/>
      <c r="AC502" s="147"/>
      <c r="AD502" s="147"/>
      <c r="AE502" s="147"/>
      <c r="AF502" s="147"/>
      <c r="AG502" s="147" t="s">
        <v>135</v>
      </c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  <c r="AU502" s="147"/>
      <c r="AV502" s="147"/>
      <c r="AW502" s="147"/>
      <c r="AX502" s="147"/>
      <c r="AY502" s="147"/>
      <c r="AZ502" s="147"/>
      <c r="BA502" s="147"/>
      <c r="BB502" s="147"/>
      <c r="BC502" s="147"/>
      <c r="BD502" s="147"/>
      <c r="BE502" s="147"/>
      <c r="BF502" s="147"/>
      <c r="BG502" s="147"/>
      <c r="BH502" s="147"/>
    </row>
    <row r="503" spans="1:60" x14ac:dyDescent="0.2">
      <c r="A503" s="159" t="s">
        <v>127</v>
      </c>
      <c r="B503" s="160" t="s">
        <v>99</v>
      </c>
      <c r="C503" s="173" t="s">
        <v>27</v>
      </c>
      <c r="D503" s="161"/>
      <c r="E503" s="162"/>
      <c r="F503" s="163"/>
      <c r="G503" s="163">
        <f>SUMIF(AG504:AG509,"&lt;&gt;NOR",G504:G509)</f>
        <v>0</v>
      </c>
      <c r="H503" s="163"/>
      <c r="I503" s="163">
        <f>SUM(I504:I509)</f>
        <v>0</v>
      </c>
      <c r="J503" s="163"/>
      <c r="K503" s="163">
        <f>SUM(K504:K509)</f>
        <v>0</v>
      </c>
      <c r="L503" s="163"/>
      <c r="M503" s="163">
        <f>SUM(M504:M509)</f>
        <v>0</v>
      </c>
      <c r="N503" s="162"/>
      <c r="O503" s="162">
        <f>SUM(O504:O509)</f>
        <v>0</v>
      </c>
      <c r="P503" s="162"/>
      <c r="Q503" s="162">
        <f>SUM(Q504:Q509)</f>
        <v>0</v>
      </c>
      <c r="R503" s="163"/>
      <c r="S503" s="163"/>
      <c r="T503" s="164"/>
      <c r="U503" s="158"/>
      <c r="V503" s="158">
        <f>SUM(V504:V509)</f>
        <v>22</v>
      </c>
      <c r="W503" s="158"/>
      <c r="X503" s="158"/>
      <c r="AG503" t="s">
        <v>128</v>
      </c>
    </row>
    <row r="504" spans="1:60" outlineLevel="1" x14ac:dyDescent="0.2">
      <c r="A504" s="166">
        <v>131</v>
      </c>
      <c r="B504" s="167" t="s">
        <v>585</v>
      </c>
      <c r="C504" s="174" t="s">
        <v>586</v>
      </c>
      <c r="D504" s="168" t="s">
        <v>350</v>
      </c>
      <c r="E504" s="169">
        <v>1</v>
      </c>
      <c r="F504" s="170"/>
      <c r="G504" s="171">
        <f>ROUND(E504*F504,2)</f>
        <v>0</v>
      </c>
      <c r="H504" s="170"/>
      <c r="I504" s="171">
        <f>ROUND(E504*H504,2)</f>
        <v>0</v>
      </c>
      <c r="J504" s="170"/>
      <c r="K504" s="171">
        <f>ROUND(E504*J504,2)</f>
        <v>0</v>
      </c>
      <c r="L504" s="171">
        <v>21</v>
      </c>
      <c r="M504" s="171">
        <f>G504*(1+L504/100)</f>
        <v>0</v>
      </c>
      <c r="N504" s="169">
        <v>0</v>
      </c>
      <c r="O504" s="169">
        <f>ROUND(E504*N504,2)</f>
        <v>0</v>
      </c>
      <c r="P504" s="169">
        <v>0</v>
      </c>
      <c r="Q504" s="169">
        <f>ROUND(E504*P504,2)</f>
        <v>0</v>
      </c>
      <c r="R504" s="171"/>
      <c r="S504" s="171" t="s">
        <v>132</v>
      </c>
      <c r="T504" s="172" t="s">
        <v>133</v>
      </c>
      <c r="U504" s="157">
        <v>1</v>
      </c>
      <c r="V504" s="157">
        <f>ROUND(E504*U504,2)</f>
        <v>1</v>
      </c>
      <c r="W504" s="157"/>
      <c r="X504" s="157" t="s">
        <v>166</v>
      </c>
      <c r="Y504" s="147"/>
      <c r="Z504" s="147"/>
      <c r="AA504" s="147"/>
      <c r="AB504" s="147"/>
      <c r="AC504" s="147"/>
      <c r="AD504" s="147"/>
      <c r="AE504" s="147"/>
      <c r="AF504" s="147"/>
      <c r="AG504" s="147" t="s">
        <v>167</v>
      </c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47"/>
      <c r="BB504" s="147"/>
      <c r="BC504" s="147"/>
      <c r="BD504" s="147"/>
      <c r="BE504" s="147"/>
      <c r="BF504" s="147"/>
      <c r="BG504" s="147"/>
      <c r="BH504" s="147"/>
    </row>
    <row r="505" spans="1:60" outlineLevel="1" x14ac:dyDescent="0.2">
      <c r="A505" s="154"/>
      <c r="B505" s="155"/>
      <c r="C505" s="244"/>
      <c r="D505" s="245"/>
      <c r="E505" s="245"/>
      <c r="F505" s="245"/>
      <c r="G505" s="245"/>
      <c r="H505" s="157"/>
      <c r="I505" s="157"/>
      <c r="J505" s="157"/>
      <c r="K505" s="157"/>
      <c r="L505" s="157"/>
      <c r="M505" s="157"/>
      <c r="N505" s="156"/>
      <c r="O505" s="156"/>
      <c r="P505" s="156"/>
      <c r="Q505" s="156"/>
      <c r="R505" s="157"/>
      <c r="S505" s="157"/>
      <c r="T505" s="157"/>
      <c r="U505" s="157"/>
      <c r="V505" s="157"/>
      <c r="W505" s="157"/>
      <c r="X505" s="157"/>
      <c r="Y505" s="147"/>
      <c r="Z505" s="147"/>
      <c r="AA505" s="147"/>
      <c r="AB505" s="147"/>
      <c r="AC505" s="147"/>
      <c r="AD505" s="147"/>
      <c r="AE505" s="147"/>
      <c r="AF505" s="147"/>
      <c r="AG505" s="147" t="s">
        <v>135</v>
      </c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7"/>
      <c r="BH505" s="147"/>
    </row>
    <row r="506" spans="1:60" outlineLevel="1" x14ac:dyDescent="0.2">
      <c r="A506" s="166">
        <v>132</v>
      </c>
      <c r="B506" s="167" t="s">
        <v>587</v>
      </c>
      <c r="C506" s="174" t="s">
        <v>588</v>
      </c>
      <c r="D506" s="168" t="s">
        <v>350</v>
      </c>
      <c r="E506" s="169">
        <v>1</v>
      </c>
      <c r="F506" s="170"/>
      <c r="G506" s="171">
        <f>ROUND(E506*F506,2)</f>
        <v>0</v>
      </c>
      <c r="H506" s="170"/>
      <c r="I506" s="171">
        <f>ROUND(E506*H506,2)</f>
        <v>0</v>
      </c>
      <c r="J506" s="170"/>
      <c r="K506" s="171">
        <f>ROUND(E506*J506,2)</f>
        <v>0</v>
      </c>
      <c r="L506" s="171">
        <v>21</v>
      </c>
      <c r="M506" s="171">
        <f>G506*(1+L506/100)</f>
        <v>0</v>
      </c>
      <c r="N506" s="169">
        <v>0</v>
      </c>
      <c r="O506" s="169">
        <f>ROUND(E506*N506,2)</f>
        <v>0</v>
      </c>
      <c r="P506" s="169">
        <v>0</v>
      </c>
      <c r="Q506" s="169">
        <f>ROUND(E506*P506,2)</f>
        <v>0</v>
      </c>
      <c r="R506" s="171"/>
      <c r="S506" s="171" t="s">
        <v>132</v>
      </c>
      <c r="T506" s="172" t="s">
        <v>133</v>
      </c>
      <c r="U506" s="157">
        <v>1</v>
      </c>
      <c r="V506" s="157">
        <f>ROUND(E506*U506,2)</f>
        <v>1</v>
      </c>
      <c r="W506" s="157"/>
      <c r="X506" s="157" t="s">
        <v>166</v>
      </c>
      <c r="Y506" s="147"/>
      <c r="Z506" s="147"/>
      <c r="AA506" s="147"/>
      <c r="AB506" s="147"/>
      <c r="AC506" s="147"/>
      <c r="AD506" s="147"/>
      <c r="AE506" s="147"/>
      <c r="AF506" s="147"/>
      <c r="AG506" s="147" t="s">
        <v>167</v>
      </c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  <c r="AS506" s="147"/>
      <c r="AT506" s="147"/>
      <c r="AU506" s="147"/>
      <c r="AV506" s="147"/>
      <c r="AW506" s="147"/>
      <c r="AX506" s="147"/>
      <c r="AY506" s="147"/>
      <c r="AZ506" s="147"/>
      <c r="BA506" s="147"/>
      <c r="BB506" s="147"/>
      <c r="BC506" s="147"/>
      <c r="BD506" s="147"/>
      <c r="BE506" s="147"/>
      <c r="BF506" s="147"/>
      <c r="BG506" s="147"/>
      <c r="BH506" s="147"/>
    </row>
    <row r="507" spans="1:60" outlineLevel="1" x14ac:dyDescent="0.2">
      <c r="A507" s="154"/>
      <c r="B507" s="155"/>
      <c r="C507" s="244"/>
      <c r="D507" s="245"/>
      <c r="E507" s="245"/>
      <c r="F507" s="245"/>
      <c r="G507" s="245"/>
      <c r="H507" s="157"/>
      <c r="I507" s="157"/>
      <c r="J507" s="157"/>
      <c r="K507" s="157"/>
      <c r="L507" s="157"/>
      <c r="M507" s="157"/>
      <c r="N507" s="156"/>
      <c r="O507" s="156"/>
      <c r="P507" s="156"/>
      <c r="Q507" s="156"/>
      <c r="R507" s="157"/>
      <c r="S507" s="157"/>
      <c r="T507" s="157"/>
      <c r="U507" s="157"/>
      <c r="V507" s="157"/>
      <c r="W507" s="157"/>
      <c r="X507" s="157"/>
      <c r="Y507" s="147"/>
      <c r="Z507" s="147"/>
      <c r="AA507" s="147"/>
      <c r="AB507" s="147"/>
      <c r="AC507" s="147"/>
      <c r="AD507" s="147"/>
      <c r="AE507" s="147"/>
      <c r="AF507" s="147"/>
      <c r="AG507" s="147" t="s">
        <v>135</v>
      </c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7"/>
      <c r="AT507" s="147"/>
      <c r="AU507" s="147"/>
      <c r="AV507" s="147"/>
      <c r="AW507" s="147"/>
      <c r="AX507" s="147"/>
      <c r="AY507" s="147"/>
      <c r="AZ507" s="147"/>
      <c r="BA507" s="147"/>
      <c r="BB507" s="147"/>
      <c r="BC507" s="147"/>
      <c r="BD507" s="147"/>
      <c r="BE507" s="147"/>
      <c r="BF507" s="147"/>
      <c r="BG507" s="147"/>
      <c r="BH507" s="147"/>
    </row>
    <row r="508" spans="1:60" outlineLevel="1" x14ac:dyDescent="0.2">
      <c r="A508" s="166">
        <v>133</v>
      </c>
      <c r="B508" s="167" t="s">
        <v>589</v>
      </c>
      <c r="C508" s="174" t="s">
        <v>590</v>
      </c>
      <c r="D508" s="168" t="s">
        <v>591</v>
      </c>
      <c r="E508" s="169">
        <v>20</v>
      </c>
      <c r="F508" s="170"/>
      <c r="G508" s="171">
        <f>ROUND(E508*F508,2)</f>
        <v>0</v>
      </c>
      <c r="H508" s="170"/>
      <c r="I508" s="171">
        <f>ROUND(E508*H508,2)</f>
        <v>0</v>
      </c>
      <c r="J508" s="170"/>
      <c r="K508" s="171">
        <f>ROUND(E508*J508,2)</f>
        <v>0</v>
      </c>
      <c r="L508" s="171">
        <v>21</v>
      </c>
      <c r="M508" s="171">
        <f>G508*(1+L508/100)</f>
        <v>0</v>
      </c>
      <c r="N508" s="169">
        <v>0</v>
      </c>
      <c r="O508" s="169">
        <f>ROUND(E508*N508,2)</f>
        <v>0</v>
      </c>
      <c r="P508" s="169">
        <v>0</v>
      </c>
      <c r="Q508" s="169">
        <f>ROUND(E508*P508,2)</f>
        <v>0</v>
      </c>
      <c r="R508" s="171" t="s">
        <v>592</v>
      </c>
      <c r="S508" s="171" t="s">
        <v>158</v>
      </c>
      <c r="T508" s="172" t="s">
        <v>158</v>
      </c>
      <c r="U508" s="157">
        <v>1</v>
      </c>
      <c r="V508" s="157">
        <f>ROUND(E508*U508,2)</f>
        <v>20</v>
      </c>
      <c r="W508" s="157"/>
      <c r="X508" s="157" t="s">
        <v>593</v>
      </c>
      <c r="Y508" s="147"/>
      <c r="Z508" s="147"/>
      <c r="AA508" s="147"/>
      <c r="AB508" s="147"/>
      <c r="AC508" s="147"/>
      <c r="AD508" s="147"/>
      <c r="AE508" s="147"/>
      <c r="AF508" s="147"/>
      <c r="AG508" s="147" t="s">
        <v>594</v>
      </c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7"/>
      <c r="AZ508" s="147"/>
      <c r="BA508" s="147"/>
      <c r="BB508" s="147"/>
      <c r="BC508" s="147"/>
      <c r="BD508" s="147"/>
      <c r="BE508" s="147"/>
      <c r="BF508" s="147"/>
      <c r="BG508" s="147"/>
      <c r="BH508" s="147"/>
    </row>
    <row r="509" spans="1:60" outlineLevel="1" x14ac:dyDescent="0.2">
      <c r="A509" s="154"/>
      <c r="B509" s="155"/>
      <c r="C509" s="244"/>
      <c r="D509" s="245"/>
      <c r="E509" s="245"/>
      <c r="F509" s="245"/>
      <c r="G509" s="245"/>
      <c r="H509" s="157"/>
      <c r="I509" s="157"/>
      <c r="J509" s="157"/>
      <c r="K509" s="157"/>
      <c r="L509" s="157"/>
      <c r="M509" s="157"/>
      <c r="N509" s="156"/>
      <c r="O509" s="156"/>
      <c r="P509" s="156"/>
      <c r="Q509" s="156"/>
      <c r="R509" s="157"/>
      <c r="S509" s="157"/>
      <c r="T509" s="157"/>
      <c r="U509" s="157"/>
      <c r="V509" s="157"/>
      <c r="W509" s="157"/>
      <c r="X509" s="157"/>
      <c r="Y509" s="147"/>
      <c r="Z509" s="147"/>
      <c r="AA509" s="147"/>
      <c r="AB509" s="147"/>
      <c r="AC509" s="147"/>
      <c r="AD509" s="147"/>
      <c r="AE509" s="147"/>
      <c r="AF509" s="147"/>
      <c r="AG509" s="147" t="s">
        <v>135</v>
      </c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  <c r="AS509" s="147"/>
      <c r="AT509" s="147"/>
      <c r="AU509" s="147"/>
      <c r="AV509" s="147"/>
      <c r="AW509" s="147"/>
      <c r="AX509" s="147"/>
      <c r="AY509" s="147"/>
      <c r="AZ509" s="147"/>
      <c r="BA509" s="147"/>
      <c r="BB509" s="147"/>
      <c r="BC509" s="147"/>
      <c r="BD509" s="147"/>
      <c r="BE509" s="147"/>
      <c r="BF509" s="147"/>
      <c r="BG509" s="147"/>
      <c r="BH509" s="147"/>
    </row>
    <row r="510" spans="1:60" x14ac:dyDescent="0.2">
      <c r="A510" s="3"/>
      <c r="B510" s="4"/>
      <c r="C510" s="175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AE510">
        <v>15</v>
      </c>
      <c r="AF510">
        <v>21</v>
      </c>
      <c r="AG510" t="s">
        <v>114</v>
      </c>
    </row>
    <row r="511" spans="1:60" x14ac:dyDescent="0.2">
      <c r="A511" s="150"/>
      <c r="B511" s="151" t="s">
        <v>29</v>
      </c>
      <c r="C511" s="176"/>
      <c r="D511" s="152"/>
      <c r="E511" s="153"/>
      <c r="F511" s="153"/>
      <c r="G511" s="165">
        <f>G8+G20+G26+G45+G54+G57+G86+G90+G140+G275+G372+G399+G419+G434+G455+G503</f>
        <v>0</v>
      </c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AE511">
        <f>SUMIF(L7:L509,AE510,G7:G509)</f>
        <v>0</v>
      </c>
      <c r="AF511">
        <f>SUMIF(L7:L509,AF510,G7:G509)</f>
        <v>0</v>
      </c>
      <c r="AG511" t="s">
        <v>152</v>
      </c>
    </row>
    <row r="512" spans="1:60" x14ac:dyDescent="0.2">
      <c r="C512" s="177"/>
      <c r="D512" s="10"/>
      <c r="AG512" t="s">
        <v>153</v>
      </c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QX6aLXDQ8lo/zCukY6aovjMpiuV3+z1G9oJ/gMp0UL1J2EV1M28PHHqNLhyl+/begCWO0WZoFGheW9SaSbR/Uw==" saltValue="VN6OBuQ1+Y/R0FQPTjDAtA==" spinCount="100000" sheet="1" objects="1" scenarios="1"/>
  <mergeCells count="194">
    <mergeCell ref="C14:G14"/>
    <mergeCell ref="C16:G16"/>
    <mergeCell ref="C18:G18"/>
    <mergeCell ref="C19:G19"/>
    <mergeCell ref="C25:G25"/>
    <mergeCell ref="C28:G28"/>
    <mergeCell ref="A1:G1"/>
    <mergeCell ref="C2:G2"/>
    <mergeCell ref="C3:G3"/>
    <mergeCell ref="C4:G4"/>
    <mergeCell ref="C11:G11"/>
    <mergeCell ref="C13:G13"/>
    <mergeCell ref="C44:G44"/>
    <mergeCell ref="C47:G47"/>
    <mergeCell ref="C49:G49"/>
    <mergeCell ref="C51:G51"/>
    <mergeCell ref="C53:G53"/>
    <mergeCell ref="C56:G56"/>
    <mergeCell ref="C30:G30"/>
    <mergeCell ref="C32:G32"/>
    <mergeCell ref="C36:G36"/>
    <mergeCell ref="C38:G38"/>
    <mergeCell ref="C40:G40"/>
    <mergeCell ref="C42:G42"/>
    <mergeCell ref="C74:G74"/>
    <mergeCell ref="C76:G76"/>
    <mergeCell ref="C78:G78"/>
    <mergeCell ref="C80:G80"/>
    <mergeCell ref="C82:G82"/>
    <mergeCell ref="C84:G84"/>
    <mergeCell ref="C59:G59"/>
    <mergeCell ref="C61:G61"/>
    <mergeCell ref="C64:G64"/>
    <mergeCell ref="C67:G67"/>
    <mergeCell ref="C69:G69"/>
    <mergeCell ref="C71:G71"/>
    <mergeCell ref="C103:G103"/>
    <mergeCell ref="C106:G106"/>
    <mergeCell ref="C110:G110"/>
    <mergeCell ref="C115:G115"/>
    <mergeCell ref="C120:G120"/>
    <mergeCell ref="C124:G124"/>
    <mergeCell ref="C85:G85"/>
    <mergeCell ref="C88:G88"/>
    <mergeCell ref="C89:G89"/>
    <mergeCell ref="C92:G92"/>
    <mergeCell ref="C97:G97"/>
    <mergeCell ref="C100:G100"/>
    <mergeCell ref="C146:G146"/>
    <mergeCell ref="C148:G148"/>
    <mergeCell ref="C150:G150"/>
    <mergeCell ref="C152:G152"/>
    <mergeCell ref="C154:G154"/>
    <mergeCell ref="C156:G156"/>
    <mergeCell ref="C130:G130"/>
    <mergeCell ref="C136:G136"/>
    <mergeCell ref="C138:G138"/>
    <mergeCell ref="C139:G139"/>
    <mergeCell ref="C142:G142"/>
    <mergeCell ref="C144:G144"/>
    <mergeCell ref="C174:G174"/>
    <mergeCell ref="C177:G177"/>
    <mergeCell ref="C180:G180"/>
    <mergeCell ref="C182:G182"/>
    <mergeCell ref="C185:G185"/>
    <mergeCell ref="C187:G187"/>
    <mergeCell ref="C158:G158"/>
    <mergeCell ref="C160:G160"/>
    <mergeCell ref="C162:G162"/>
    <mergeCell ref="C166:G166"/>
    <mergeCell ref="C168:G168"/>
    <mergeCell ref="C171:G171"/>
    <mergeCell ref="C208:G208"/>
    <mergeCell ref="C210:G210"/>
    <mergeCell ref="C214:G214"/>
    <mergeCell ref="C221:G221"/>
    <mergeCell ref="C224:G224"/>
    <mergeCell ref="C227:G227"/>
    <mergeCell ref="C190:G190"/>
    <mergeCell ref="C192:G192"/>
    <mergeCell ref="C196:G196"/>
    <mergeCell ref="C198:G198"/>
    <mergeCell ref="C202:G202"/>
    <mergeCell ref="C204:G204"/>
    <mergeCell ref="C252:G252"/>
    <mergeCell ref="C255:G255"/>
    <mergeCell ref="C258:G258"/>
    <mergeCell ref="C260:G260"/>
    <mergeCell ref="C262:G262"/>
    <mergeCell ref="C265:G265"/>
    <mergeCell ref="C233:G233"/>
    <mergeCell ref="C240:G240"/>
    <mergeCell ref="C244:G244"/>
    <mergeCell ref="C246:G246"/>
    <mergeCell ref="C248:G248"/>
    <mergeCell ref="C250:G250"/>
    <mergeCell ref="C274:G274"/>
    <mergeCell ref="C277:G277"/>
    <mergeCell ref="C279:G279"/>
    <mergeCell ref="C282:G282"/>
    <mergeCell ref="C285:G285"/>
    <mergeCell ref="C288:G288"/>
    <mergeCell ref="C267:G267"/>
    <mergeCell ref="C268:G268"/>
    <mergeCell ref="C269:G269"/>
    <mergeCell ref="C270:G270"/>
    <mergeCell ref="C271:G271"/>
    <mergeCell ref="C273:G273"/>
    <mergeCell ref="C313:G313"/>
    <mergeCell ref="C317:G317"/>
    <mergeCell ref="C320:G320"/>
    <mergeCell ref="C322:G322"/>
    <mergeCell ref="C323:G323"/>
    <mergeCell ref="C324:G324"/>
    <mergeCell ref="C291:G291"/>
    <mergeCell ref="C295:G295"/>
    <mergeCell ref="C299:G299"/>
    <mergeCell ref="C303:G303"/>
    <mergeCell ref="C306:G306"/>
    <mergeCell ref="C309:G309"/>
    <mergeCell ref="C334:G334"/>
    <mergeCell ref="C335:G335"/>
    <mergeCell ref="C336:G336"/>
    <mergeCell ref="C338:G338"/>
    <mergeCell ref="C339:G339"/>
    <mergeCell ref="C340:G340"/>
    <mergeCell ref="C326:G326"/>
    <mergeCell ref="C327:G327"/>
    <mergeCell ref="C328:G328"/>
    <mergeCell ref="C330:G330"/>
    <mergeCell ref="C331:G331"/>
    <mergeCell ref="C332:G332"/>
    <mergeCell ref="C350:G350"/>
    <mergeCell ref="C351:G351"/>
    <mergeCell ref="C352:G352"/>
    <mergeCell ref="C354:G354"/>
    <mergeCell ref="C355:G355"/>
    <mergeCell ref="C356:G356"/>
    <mergeCell ref="C342:G342"/>
    <mergeCell ref="C343:G343"/>
    <mergeCell ref="C344:G344"/>
    <mergeCell ref="C346:G346"/>
    <mergeCell ref="C347:G347"/>
    <mergeCell ref="C348:G348"/>
    <mergeCell ref="C366:G366"/>
    <mergeCell ref="C367:G367"/>
    <mergeCell ref="C368:G368"/>
    <mergeCell ref="C370:G370"/>
    <mergeCell ref="C371:G371"/>
    <mergeCell ref="C378:G378"/>
    <mergeCell ref="C358:G358"/>
    <mergeCell ref="C359:G359"/>
    <mergeCell ref="C360:G360"/>
    <mergeCell ref="C362:G362"/>
    <mergeCell ref="C363:G363"/>
    <mergeCell ref="C364:G364"/>
    <mergeCell ref="C397:G397"/>
    <mergeCell ref="C398:G398"/>
    <mergeCell ref="C402:G402"/>
    <mergeCell ref="C405:G405"/>
    <mergeCell ref="C407:G407"/>
    <mergeCell ref="C409:G409"/>
    <mergeCell ref="C381:G381"/>
    <mergeCell ref="C384:G384"/>
    <mergeCell ref="C387:G387"/>
    <mergeCell ref="C390:G390"/>
    <mergeCell ref="C393:G393"/>
    <mergeCell ref="C395:G395"/>
    <mergeCell ref="C425:G425"/>
    <mergeCell ref="C428:G428"/>
    <mergeCell ref="C431:G431"/>
    <mergeCell ref="C433:G433"/>
    <mergeCell ref="C442:G442"/>
    <mergeCell ref="C445:G445"/>
    <mergeCell ref="C411:G411"/>
    <mergeCell ref="C413:G413"/>
    <mergeCell ref="C415:G415"/>
    <mergeCell ref="C417:G417"/>
    <mergeCell ref="C418:G418"/>
    <mergeCell ref="C422:G422"/>
    <mergeCell ref="C507:G507"/>
    <mergeCell ref="C509:G509"/>
    <mergeCell ref="C484:G484"/>
    <mergeCell ref="C487:G487"/>
    <mergeCell ref="C496:G496"/>
    <mergeCell ref="C499:G499"/>
    <mergeCell ref="C502:G502"/>
    <mergeCell ref="C505:G505"/>
    <mergeCell ref="C448:G448"/>
    <mergeCell ref="C451:G451"/>
    <mergeCell ref="C454:G454"/>
    <mergeCell ref="C475:G475"/>
    <mergeCell ref="C478:G478"/>
    <mergeCell ref="C481:G48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1 0 Pol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 Pol'!Názvy_tisku</vt:lpstr>
      <vt:lpstr>'1 1 Pol'!Názvy_tisku</vt:lpstr>
      <vt:lpstr>oadresa</vt:lpstr>
      <vt:lpstr>Stavba!Objednatel</vt:lpstr>
      <vt:lpstr>Stavba!Objekt</vt:lpstr>
      <vt:lpstr>'1 0 Pol'!Oblast_tisku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Běťák</dc:creator>
  <cp:lastModifiedBy>Braunerová Dagmar, Ing.</cp:lastModifiedBy>
  <cp:lastPrinted>2019-03-19T12:27:02Z</cp:lastPrinted>
  <dcterms:created xsi:type="dcterms:W3CDTF">2009-04-08T07:15:50Z</dcterms:created>
  <dcterms:modified xsi:type="dcterms:W3CDTF">2022-05-31T08:21:54Z</dcterms:modified>
</cp:coreProperties>
</file>