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OST - Soupis ost. vedlejš..." sheetId="2" r:id="rId2"/>
    <sheet name="SO 02 - Vnější stavební ú..." sheetId="3" r:id="rId3"/>
    <sheet name="SO 03b - Oprava krytiny s..." sheetId="4" r:id="rId4"/>
    <sheet name="SO 04a - Vnitřní stavební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'OST - Soupis ost. vedlejš...'!$C$83:$K$109</definedName>
    <definedName name="_xlnm.Print_Area" localSheetId="1">'OST - Soupis ost. vedlejš...'!$C$4:$J$39,'OST - Soupis ost. vedlejš...'!$C$45:$J$65,'OST - Soupis ost. vedlejš...'!$C$71:$K$109</definedName>
    <definedName name="_xlnm.Print_Titles" localSheetId="1">'OST - Soupis ost. vedlejš...'!$83:$83</definedName>
    <definedName name="_xlnm._FilterDatabase" localSheetId="2" hidden="1">'SO 02 - Vnější stavební ú...'!$C$92:$K$1153</definedName>
    <definedName name="_xlnm.Print_Area" localSheetId="2">'SO 02 - Vnější stavební ú...'!$C$4:$J$39,'SO 02 - Vnější stavební ú...'!$C$45:$J$74,'SO 02 - Vnější stavební ú...'!$C$80:$K$1153</definedName>
    <definedName name="_xlnm.Print_Titles" localSheetId="2">'SO 02 - Vnější stavební ú...'!$92:$92</definedName>
    <definedName name="_xlnm._FilterDatabase" localSheetId="3" hidden="1">'SO 03b - Oprava krytiny s...'!$C$93:$K$671</definedName>
    <definedName name="_xlnm.Print_Area" localSheetId="3">'SO 03b - Oprava krytiny s...'!$C$4:$J$39,'SO 03b - Oprava krytiny s...'!$C$45:$J$75,'SO 03b - Oprava krytiny s...'!$C$81:$K$671</definedName>
    <definedName name="_xlnm.Print_Titles" localSheetId="3">'SO 03b - Oprava krytiny s...'!$93:$93</definedName>
    <definedName name="_xlnm._FilterDatabase" localSheetId="4" hidden="1">'SO 04a - Vnitřní stavební...'!$C$99:$K$860</definedName>
    <definedName name="_xlnm.Print_Area" localSheetId="4">'SO 04a - Vnitřní stavební...'!$C$4:$J$39,'SO 04a - Vnitřní stavební...'!$C$45:$J$81,'SO 04a - Vnitřní stavební...'!$C$87:$K$860</definedName>
    <definedName name="_xlnm.Print_Titles" localSheetId="4">'SO 04a - Vnitřní stavební...'!$99:$99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60"/>
  <c r="BH860"/>
  <c r="BG860"/>
  <c r="BF860"/>
  <c r="T860"/>
  <c r="R860"/>
  <c r="P860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09"/>
  <c r="BH809"/>
  <c r="BG809"/>
  <c r="BF809"/>
  <c r="T809"/>
  <c r="R809"/>
  <c r="P809"/>
  <c r="BI795"/>
  <c r="BH795"/>
  <c r="BG795"/>
  <c r="BF795"/>
  <c r="T795"/>
  <c r="R795"/>
  <c r="P795"/>
  <c r="BI781"/>
  <c r="BH781"/>
  <c r="BG781"/>
  <c r="BF781"/>
  <c r="T781"/>
  <c r="R781"/>
  <c r="P781"/>
  <c r="BI775"/>
  <c r="BH775"/>
  <c r="BG775"/>
  <c r="BF775"/>
  <c r="T775"/>
  <c r="R775"/>
  <c r="P775"/>
  <c r="BI770"/>
  <c r="BH770"/>
  <c r="BG770"/>
  <c r="BF770"/>
  <c r="T770"/>
  <c r="R770"/>
  <c r="P770"/>
  <c r="BI763"/>
  <c r="BH763"/>
  <c r="BG763"/>
  <c r="BF763"/>
  <c r="T763"/>
  <c r="R763"/>
  <c r="P763"/>
  <c r="BI757"/>
  <c r="BH757"/>
  <c r="BG757"/>
  <c r="BF757"/>
  <c r="T757"/>
  <c r="R757"/>
  <c r="P757"/>
  <c r="BI751"/>
  <c r="BH751"/>
  <c r="BG751"/>
  <c r="BF751"/>
  <c r="T751"/>
  <c r="R751"/>
  <c r="P751"/>
  <c r="BI745"/>
  <c r="BH745"/>
  <c r="BG745"/>
  <c r="BF745"/>
  <c r="T745"/>
  <c r="R745"/>
  <c r="P745"/>
  <c r="BI739"/>
  <c r="BH739"/>
  <c r="BG739"/>
  <c r="BF739"/>
  <c r="T739"/>
  <c r="R739"/>
  <c r="P739"/>
  <c r="BI733"/>
  <c r="BH733"/>
  <c r="BG733"/>
  <c r="BF733"/>
  <c r="T733"/>
  <c r="R733"/>
  <c r="P733"/>
  <c r="BI730"/>
  <c r="BH730"/>
  <c r="BG730"/>
  <c r="BF730"/>
  <c r="T730"/>
  <c r="R730"/>
  <c r="P730"/>
  <c r="BI726"/>
  <c r="BH726"/>
  <c r="BG726"/>
  <c r="BF726"/>
  <c r="T726"/>
  <c r="R726"/>
  <c r="P726"/>
  <c r="BI721"/>
  <c r="BH721"/>
  <c r="BG721"/>
  <c r="BF721"/>
  <c r="T721"/>
  <c r="R721"/>
  <c r="P721"/>
  <c r="BI716"/>
  <c r="BH716"/>
  <c r="BG716"/>
  <c r="BF716"/>
  <c r="T716"/>
  <c r="R716"/>
  <c r="P716"/>
  <c r="BI715"/>
  <c r="BH715"/>
  <c r="BG715"/>
  <c r="BF715"/>
  <c r="T715"/>
  <c r="R715"/>
  <c r="P715"/>
  <c r="BI710"/>
  <c r="BH710"/>
  <c r="BG710"/>
  <c r="BF710"/>
  <c r="T710"/>
  <c r="R710"/>
  <c r="P710"/>
  <c r="BI705"/>
  <c r="BH705"/>
  <c r="BG705"/>
  <c r="BF705"/>
  <c r="T705"/>
  <c r="R705"/>
  <c r="P705"/>
  <c r="BI698"/>
  <c r="BH698"/>
  <c r="BG698"/>
  <c r="BF698"/>
  <c r="T698"/>
  <c r="R698"/>
  <c r="P698"/>
  <c r="BI691"/>
  <c r="BH691"/>
  <c r="BG691"/>
  <c r="BF691"/>
  <c r="T691"/>
  <c r="R691"/>
  <c r="P691"/>
  <c r="BI684"/>
  <c r="BH684"/>
  <c r="BG684"/>
  <c r="BF684"/>
  <c r="T684"/>
  <c r="R684"/>
  <c r="P684"/>
  <c r="BI680"/>
  <c r="BH680"/>
  <c r="BG680"/>
  <c r="BF680"/>
  <c r="T680"/>
  <c r="R680"/>
  <c r="P680"/>
  <c r="BI673"/>
  <c r="BH673"/>
  <c r="BG673"/>
  <c r="BF673"/>
  <c r="T673"/>
  <c r="R673"/>
  <c r="P673"/>
  <c r="BI669"/>
  <c r="BH669"/>
  <c r="BG669"/>
  <c r="BF669"/>
  <c r="T669"/>
  <c r="R669"/>
  <c r="P669"/>
  <c r="BI662"/>
  <c r="BH662"/>
  <c r="BG662"/>
  <c r="BF662"/>
  <c r="T662"/>
  <c r="R662"/>
  <c r="P662"/>
  <c r="BI659"/>
  <c r="BH659"/>
  <c r="BG659"/>
  <c r="BF659"/>
  <c r="T659"/>
  <c r="R659"/>
  <c r="P659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5"/>
  <c r="BH645"/>
  <c r="BG645"/>
  <c r="BF645"/>
  <c r="T645"/>
  <c r="R645"/>
  <c r="P645"/>
  <c r="BI642"/>
  <c r="BH642"/>
  <c r="BG642"/>
  <c r="BF642"/>
  <c r="T642"/>
  <c r="R642"/>
  <c r="P642"/>
  <c r="BI637"/>
  <c r="BH637"/>
  <c r="BG637"/>
  <c r="BF637"/>
  <c r="T637"/>
  <c r="R637"/>
  <c r="P637"/>
  <c r="BI634"/>
  <c r="BH634"/>
  <c r="BG634"/>
  <c r="BF634"/>
  <c r="T634"/>
  <c r="R634"/>
  <c r="P634"/>
  <c r="BI630"/>
  <c r="BH630"/>
  <c r="BG630"/>
  <c r="BF630"/>
  <c r="T630"/>
  <c r="R630"/>
  <c r="P630"/>
  <c r="BI624"/>
  <c r="BH624"/>
  <c r="BG624"/>
  <c r="BF624"/>
  <c r="T624"/>
  <c r="R624"/>
  <c r="P624"/>
  <c r="BI618"/>
  <c r="BH618"/>
  <c r="BG618"/>
  <c r="BF618"/>
  <c r="T618"/>
  <c r="R618"/>
  <c r="P618"/>
  <c r="BI611"/>
  <c r="BH611"/>
  <c r="BG611"/>
  <c r="BF611"/>
  <c r="T611"/>
  <c r="R611"/>
  <c r="P611"/>
  <c r="BI605"/>
  <c r="BH605"/>
  <c r="BG605"/>
  <c r="BF605"/>
  <c r="T605"/>
  <c r="R605"/>
  <c r="P605"/>
  <c r="BI601"/>
  <c r="BH601"/>
  <c r="BG601"/>
  <c r="BF601"/>
  <c r="T601"/>
  <c r="R601"/>
  <c r="P601"/>
  <c r="BI596"/>
  <c r="BH596"/>
  <c r="BG596"/>
  <c r="BF596"/>
  <c r="T596"/>
  <c r="R596"/>
  <c r="P596"/>
  <c r="BI591"/>
  <c r="BH591"/>
  <c r="BG591"/>
  <c r="BF591"/>
  <c r="T591"/>
  <c r="R591"/>
  <c r="P591"/>
  <c r="BI585"/>
  <c r="BH585"/>
  <c r="BG585"/>
  <c r="BF585"/>
  <c r="T585"/>
  <c r="R585"/>
  <c r="P585"/>
  <c r="BI579"/>
  <c r="BH579"/>
  <c r="BG579"/>
  <c r="BF579"/>
  <c r="T579"/>
  <c r="R579"/>
  <c r="P579"/>
  <c r="BI573"/>
  <c r="BH573"/>
  <c r="BG573"/>
  <c r="BF573"/>
  <c r="T573"/>
  <c r="R573"/>
  <c r="P573"/>
  <c r="BI566"/>
  <c r="BH566"/>
  <c r="BG566"/>
  <c r="BF566"/>
  <c r="T566"/>
  <c r="R566"/>
  <c r="P566"/>
  <c r="BI563"/>
  <c r="BH563"/>
  <c r="BG563"/>
  <c r="BF563"/>
  <c r="T563"/>
  <c r="R563"/>
  <c r="P563"/>
  <c r="BI556"/>
  <c r="BH556"/>
  <c r="BG556"/>
  <c r="BF556"/>
  <c r="T556"/>
  <c r="R556"/>
  <c r="P556"/>
  <c r="BI551"/>
  <c r="BH551"/>
  <c r="BG551"/>
  <c r="BF551"/>
  <c r="T551"/>
  <c r="R551"/>
  <c r="P551"/>
  <c r="BI548"/>
  <c r="BH548"/>
  <c r="BG548"/>
  <c r="BF548"/>
  <c r="T548"/>
  <c r="R548"/>
  <c r="P548"/>
  <c r="BI543"/>
  <c r="BH543"/>
  <c r="BG543"/>
  <c r="BF543"/>
  <c r="T543"/>
  <c r="R543"/>
  <c r="P543"/>
  <c r="BI537"/>
  <c r="BH537"/>
  <c r="BG537"/>
  <c r="BF537"/>
  <c r="T537"/>
  <c r="R537"/>
  <c r="P537"/>
  <c r="BI532"/>
  <c r="BH532"/>
  <c r="BG532"/>
  <c r="BF532"/>
  <c r="T532"/>
  <c r="R532"/>
  <c r="P532"/>
  <c r="BI527"/>
  <c r="BH527"/>
  <c r="BG527"/>
  <c r="BF527"/>
  <c r="T527"/>
  <c r="R527"/>
  <c r="P527"/>
  <c r="BI521"/>
  <c r="BH521"/>
  <c r="BG521"/>
  <c r="BF521"/>
  <c r="T521"/>
  <c r="R521"/>
  <c r="P521"/>
  <c r="BI516"/>
  <c r="BH516"/>
  <c r="BG516"/>
  <c r="BF516"/>
  <c r="T516"/>
  <c r="R516"/>
  <c r="P516"/>
  <c r="BI510"/>
  <c r="BH510"/>
  <c r="BG510"/>
  <c r="BF510"/>
  <c r="T510"/>
  <c r="R510"/>
  <c r="P510"/>
  <c r="BI505"/>
  <c r="BH505"/>
  <c r="BG505"/>
  <c r="BF505"/>
  <c r="T505"/>
  <c r="R505"/>
  <c r="P505"/>
  <c r="BI500"/>
  <c r="BH500"/>
  <c r="BG500"/>
  <c r="BF500"/>
  <c r="T500"/>
  <c r="R500"/>
  <c r="P500"/>
  <c r="BI494"/>
  <c r="BH494"/>
  <c r="BG494"/>
  <c r="BF494"/>
  <c r="T494"/>
  <c r="R494"/>
  <c r="P494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R457"/>
  <c r="P457"/>
  <c r="BI452"/>
  <c r="BH452"/>
  <c r="BG452"/>
  <c r="BF452"/>
  <c r="T452"/>
  <c r="R452"/>
  <c r="P452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0"/>
  <c r="BH430"/>
  <c r="BG430"/>
  <c r="BF430"/>
  <c r="T430"/>
  <c r="R430"/>
  <c r="P430"/>
  <c r="BI425"/>
  <c r="BH425"/>
  <c r="BG425"/>
  <c r="BF425"/>
  <c r="T425"/>
  <c r="R425"/>
  <c r="P425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6"/>
  <c r="BH356"/>
  <c r="BG356"/>
  <c r="BF356"/>
  <c r="T356"/>
  <c r="T355"/>
  <c r="R356"/>
  <c r="R355"/>
  <c r="P356"/>
  <c r="P355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36"/>
  <c r="BH336"/>
  <c r="BG336"/>
  <c r="BF336"/>
  <c r="T336"/>
  <c r="R336"/>
  <c r="P336"/>
  <c r="BI328"/>
  <c r="BH328"/>
  <c r="BG328"/>
  <c r="BF328"/>
  <c r="T328"/>
  <c r="R328"/>
  <c r="P328"/>
  <c r="BI320"/>
  <c r="BH320"/>
  <c r="BG320"/>
  <c r="BF320"/>
  <c r="T320"/>
  <c r="R320"/>
  <c r="P320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299"/>
  <c r="BH299"/>
  <c r="BG299"/>
  <c r="BF299"/>
  <c r="T299"/>
  <c r="R299"/>
  <c r="P299"/>
  <c r="BI294"/>
  <c r="BH294"/>
  <c r="BG294"/>
  <c r="BF294"/>
  <c r="T294"/>
  <c r="R294"/>
  <c r="P294"/>
  <c r="BI289"/>
  <c r="BH289"/>
  <c r="BG289"/>
  <c r="BF289"/>
  <c r="T289"/>
  <c r="R289"/>
  <c r="P289"/>
  <c r="BI284"/>
  <c r="BH284"/>
  <c r="BG284"/>
  <c r="BF284"/>
  <c r="T284"/>
  <c r="R284"/>
  <c r="P284"/>
  <c r="BI277"/>
  <c r="BH277"/>
  <c r="BG277"/>
  <c r="BF277"/>
  <c r="T277"/>
  <c r="R277"/>
  <c r="P277"/>
  <c r="BI269"/>
  <c r="BH269"/>
  <c r="BG269"/>
  <c r="BF269"/>
  <c r="T269"/>
  <c r="R269"/>
  <c r="P269"/>
  <c r="BI261"/>
  <c r="BH261"/>
  <c r="BG261"/>
  <c r="BF261"/>
  <c r="T261"/>
  <c r="R261"/>
  <c r="P261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37"/>
  <c r="BH237"/>
  <c r="BG237"/>
  <c r="BF237"/>
  <c r="T237"/>
  <c r="R237"/>
  <c r="P237"/>
  <c r="BI228"/>
  <c r="BH228"/>
  <c r="BG228"/>
  <c r="BF228"/>
  <c r="T228"/>
  <c r="R228"/>
  <c r="P228"/>
  <c r="BI222"/>
  <c r="BH222"/>
  <c r="BG222"/>
  <c r="BF222"/>
  <c r="T222"/>
  <c r="R222"/>
  <c r="P222"/>
  <c r="BI216"/>
  <c r="BH216"/>
  <c r="BG216"/>
  <c r="BF216"/>
  <c r="T216"/>
  <c r="R216"/>
  <c r="P216"/>
  <c r="BI210"/>
  <c r="BH210"/>
  <c r="BG210"/>
  <c r="BF210"/>
  <c r="T210"/>
  <c r="R210"/>
  <c r="P210"/>
  <c r="BI203"/>
  <c r="BH203"/>
  <c r="BG203"/>
  <c r="BF203"/>
  <c r="T203"/>
  <c r="R203"/>
  <c r="P203"/>
  <c r="BI195"/>
  <c r="BH195"/>
  <c r="BG195"/>
  <c r="BF195"/>
  <c r="T195"/>
  <c r="R195"/>
  <c r="P195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4"/>
  <c r="BH164"/>
  <c r="BG164"/>
  <c r="BF164"/>
  <c r="T164"/>
  <c r="R164"/>
  <c r="P164"/>
  <c r="BI158"/>
  <c r="BH158"/>
  <c r="BG158"/>
  <c r="BF158"/>
  <c r="T158"/>
  <c r="R158"/>
  <c r="P158"/>
  <c r="BI150"/>
  <c r="BH150"/>
  <c r="BG150"/>
  <c r="BF150"/>
  <c r="T150"/>
  <c r="R150"/>
  <c r="P150"/>
  <c r="BI144"/>
  <c r="BH144"/>
  <c r="BG144"/>
  <c r="BF144"/>
  <c r="T144"/>
  <c r="R144"/>
  <c r="P144"/>
  <c r="BI136"/>
  <c r="BH136"/>
  <c r="BG136"/>
  <c r="BF136"/>
  <c r="T136"/>
  <c r="R136"/>
  <c r="P136"/>
  <c r="BI128"/>
  <c r="BH128"/>
  <c r="BG128"/>
  <c r="BF128"/>
  <c r="T128"/>
  <c r="R128"/>
  <c r="P128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3"/>
  <c r="BH103"/>
  <c r="BG103"/>
  <c r="BF103"/>
  <c r="T103"/>
  <c r="R103"/>
  <c r="P103"/>
  <c r="F94"/>
  <c r="E92"/>
  <c r="F52"/>
  <c r="E50"/>
  <c r="J24"/>
  <c r="E24"/>
  <c r="J97"/>
  <c r="J23"/>
  <c r="J21"/>
  <c r="E21"/>
  <c r="J96"/>
  <c r="J20"/>
  <c r="J18"/>
  <c r="E18"/>
  <c r="F97"/>
  <c r="J17"/>
  <c r="J15"/>
  <c r="E15"/>
  <c r="F96"/>
  <c r="J14"/>
  <c r="J12"/>
  <c r="J94"/>
  <c r="E7"/>
  <c r="E90"/>
  <c i="4" r="J37"/>
  <c r="J36"/>
  <c i="1" r="AY57"/>
  <c i="4" r="J35"/>
  <c i="1" r="AX57"/>
  <c i="4" r="BI670"/>
  <c r="BH670"/>
  <c r="BG670"/>
  <c r="BF670"/>
  <c r="T670"/>
  <c r="R670"/>
  <c r="P670"/>
  <c r="BI664"/>
  <c r="BH664"/>
  <c r="BG664"/>
  <c r="BF664"/>
  <c r="T664"/>
  <c r="R664"/>
  <c r="P664"/>
  <c r="BI658"/>
  <c r="BH658"/>
  <c r="BG658"/>
  <c r="BF658"/>
  <c r="T658"/>
  <c r="R658"/>
  <c r="P658"/>
  <c r="BI652"/>
  <c r="BH652"/>
  <c r="BG652"/>
  <c r="BF652"/>
  <c r="T652"/>
  <c r="R652"/>
  <c r="P652"/>
  <c r="BI647"/>
  <c r="BH647"/>
  <c r="BG647"/>
  <c r="BF647"/>
  <c r="T647"/>
  <c r="R647"/>
  <c r="P647"/>
  <c r="BI642"/>
  <c r="BH642"/>
  <c r="BG642"/>
  <c r="BF642"/>
  <c r="T642"/>
  <c r="R642"/>
  <c r="P642"/>
  <c r="BI637"/>
  <c r="BH637"/>
  <c r="BG637"/>
  <c r="BF637"/>
  <c r="T637"/>
  <c r="R637"/>
  <c r="P637"/>
  <c r="BI634"/>
  <c r="BH634"/>
  <c r="BG634"/>
  <c r="BF634"/>
  <c r="T634"/>
  <c r="R634"/>
  <c r="P634"/>
  <c r="BI628"/>
  <c r="BH628"/>
  <c r="BG628"/>
  <c r="BF628"/>
  <c r="T628"/>
  <c r="R628"/>
  <c r="P628"/>
  <c r="BI622"/>
  <c r="BH622"/>
  <c r="BG622"/>
  <c r="BF622"/>
  <c r="T622"/>
  <c r="R622"/>
  <c r="P622"/>
  <c r="BI616"/>
  <c r="BH616"/>
  <c r="BG616"/>
  <c r="BF616"/>
  <c r="T616"/>
  <c r="R616"/>
  <c r="P616"/>
  <c r="BI613"/>
  <c r="BH613"/>
  <c r="BG613"/>
  <c r="BF613"/>
  <c r="T613"/>
  <c r="R613"/>
  <c r="P613"/>
  <c r="BI602"/>
  <c r="BH602"/>
  <c r="BG602"/>
  <c r="BF602"/>
  <c r="T602"/>
  <c r="R602"/>
  <c r="P602"/>
  <c r="BI597"/>
  <c r="BH597"/>
  <c r="BG597"/>
  <c r="BF597"/>
  <c r="T597"/>
  <c r="R597"/>
  <c r="P597"/>
  <c r="BI589"/>
  <c r="BH589"/>
  <c r="BG589"/>
  <c r="BF589"/>
  <c r="T589"/>
  <c r="R589"/>
  <c r="P589"/>
  <c r="BI583"/>
  <c r="BH583"/>
  <c r="BG583"/>
  <c r="BF583"/>
  <c r="T583"/>
  <c r="R583"/>
  <c r="P583"/>
  <c r="BI573"/>
  <c r="BH573"/>
  <c r="BG573"/>
  <c r="BF573"/>
  <c r="T573"/>
  <c r="R573"/>
  <c r="P573"/>
  <c r="BI568"/>
  <c r="BH568"/>
  <c r="BG568"/>
  <c r="BF568"/>
  <c r="T568"/>
  <c r="R568"/>
  <c r="P568"/>
  <c r="BI559"/>
  <c r="BH559"/>
  <c r="BG559"/>
  <c r="BF559"/>
  <c r="T559"/>
  <c r="R559"/>
  <c r="P559"/>
  <c r="BI551"/>
  <c r="BH551"/>
  <c r="BG551"/>
  <c r="BF551"/>
  <c r="T551"/>
  <c r="R551"/>
  <c r="P551"/>
  <c r="BI544"/>
  <c r="BH544"/>
  <c r="BG544"/>
  <c r="BF544"/>
  <c r="T544"/>
  <c r="R544"/>
  <c r="P544"/>
  <c r="BI536"/>
  <c r="BH536"/>
  <c r="BG536"/>
  <c r="BF536"/>
  <c r="T536"/>
  <c r="R536"/>
  <c r="P536"/>
  <c r="BI531"/>
  <c r="BH531"/>
  <c r="BG531"/>
  <c r="BF531"/>
  <c r="T531"/>
  <c r="R531"/>
  <c r="P531"/>
  <c r="BI524"/>
  <c r="BH524"/>
  <c r="BG524"/>
  <c r="BF524"/>
  <c r="T524"/>
  <c r="R524"/>
  <c r="P524"/>
  <c r="BI515"/>
  <c r="BH515"/>
  <c r="BG515"/>
  <c r="BF515"/>
  <c r="T515"/>
  <c r="R515"/>
  <c r="P515"/>
  <c r="BI504"/>
  <c r="BH504"/>
  <c r="BG504"/>
  <c r="BF504"/>
  <c r="T504"/>
  <c r="R504"/>
  <c r="P504"/>
  <c r="BI494"/>
  <c r="BH494"/>
  <c r="BG494"/>
  <c r="BF494"/>
  <c r="T494"/>
  <c r="R494"/>
  <c r="P494"/>
  <c r="BI484"/>
  <c r="BH484"/>
  <c r="BG484"/>
  <c r="BF484"/>
  <c r="T484"/>
  <c r="R484"/>
  <c r="P484"/>
  <c r="BI460"/>
  <c r="BH460"/>
  <c r="BG460"/>
  <c r="BF460"/>
  <c r="T460"/>
  <c r="R460"/>
  <c r="P460"/>
  <c r="BI454"/>
  <c r="BH454"/>
  <c r="BG454"/>
  <c r="BF454"/>
  <c r="T454"/>
  <c r="R454"/>
  <c r="P454"/>
  <c r="BI451"/>
  <c r="BH451"/>
  <c r="BG451"/>
  <c r="BF451"/>
  <c r="T451"/>
  <c r="R451"/>
  <c r="P451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0"/>
  <c r="BH440"/>
  <c r="BG440"/>
  <c r="BF440"/>
  <c r="T440"/>
  <c r="R440"/>
  <c r="P440"/>
  <c r="BI430"/>
  <c r="BH430"/>
  <c r="BG430"/>
  <c r="BF430"/>
  <c r="T430"/>
  <c r="R430"/>
  <c r="P430"/>
  <c r="BI419"/>
  <c r="BH419"/>
  <c r="BG419"/>
  <c r="BF419"/>
  <c r="T419"/>
  <c r="R419"/>
  <c r="P419"/>
  <c r="BI414"/>
  <c r="BH414"/>
  <c r="BG414"/>
  <c r="BF414"/>
  <c r="T414"/>
  <c r="R414"/>
  <c r="P414"/>
  <c r="BI407"/>
  <c r="BH407"/>
  <c r="BG407"/>
  <c r="BF407"/>
  <c r="T407"/>
  <c r="R407"/>
  <c r="P407"/>
  <c r="BI402"/>
  <c r="BH402"/>
  <c r="BG402"/>
  <c r="BF402"/>
  <c r="T402"/>
  <c r="R402"/>
  <c r="P402"/>
  <c r="BI390"/>
  <c r="BH390"/>
  <c r="BG390"/>
  <c r="BF390"/>
  <c r="T390"/>
  <c r="R390"/>
  <c r="P390"/>
  <c r="BI379"/>
  <c r="BH379"/>
  <c r="BG379"/>
  <c r="BF379"/>
  <c r="T379"/>
  <c r="R379"/>
  <c r="P379"/>
  <c r="BI376"/>
  <c r="BH376"/>
  <c r="BG376"/>
  <c r="BF376"/>
  <c r="T376"/>
  <c r="R376"/>
  <c r="P376"/>
  <c r="BI366"/>
  <c r="BH366"/>
  <c r="BG366"/>
  <c r="BF366"/>
  <c r="T366"/>
  <c r="R366"/>
  <c r="P366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39"/>
  <c r="BH339"/>
  <c r="BG339"/>
  <c r="BF339"/>
  <c r="T339"/>
  <c r="R339"/>
  <c r="P339"/>
  <c r="BI336"/>
  <c r="BH336"/>
  <c r="BG336"/>
  <c r="BF336"/>
  <c r="T336"/>
  <c r="R336"/>
  <c r="P336"/>
  <c r="BI331"/>
  <c r="BH331"/>
  <c r="BG331"/>
  <c r="BF331"/>
  <c r="T331"/>
  <c r="R331"/>
  <c r="P331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78"/>
  <c r="BH278"/>
  <c r="BG278"/>
  <c r="BF278"/>
  <c r="T278"/>
  <c r="R278"/>
  <c r="P278"/>
  <c r="BI275"/>
  <c r="BH275"/>
  <c r="BG275"/>
  <c r="BF275"/>
  <c r="T275"/>
  <c r="R275"/>
  <c r="P275"/>
  <c r="BI267"/>
  <c r="BH267"/>
  <c r="BG267"/>
  <c r="BF267"/>
  <c r="T267"/>
  <c r="R267"/>
  <c r="P267"/>
  <c r="BI264"/>
  <c r="BH264"/>
  <c r="BG264"/>
  <c r="BF264"/>
  <c r="T264"/>
  <c r="R264"/>
  <c r="P264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36"/>
  <c r="BH236"/>
  <c r="BG236"/>
  <c r="BF236"/>
  <c r="T236"/>
  <c r="R236"/>
  <c r="P236"/>
  <c r="BI233"/>
  <c r="BH233"/>
  <c r="BG233"/>
  <c r="BF233"/>
  <c r="T233"/>
  <c r="R233"/>
  <c r="P233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T207"/>
  <c r="R208"/>
  <c r="R207"/>
  <c r="P208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2"/>
  <c r="BH192"/>
  <c r="BG192"/>
  <c r="BF192"/>
  <c r="T192"/>
  <c r="T164"/>
  <c r="R192"/>
  <c r="R164"/>
  <c r="P192"/>
  <c r="P164"/>
  <c r="BI165"/>
  <c r="BH165"/>
  <c r="BG165"/>
  <c r="BF165"/>
  <c r="T165"/>
  <c r="R165"/>
  <c r="P165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1"/>
  <c r="BH111"/>
  <c r="BG111"/>
  <c r="BF111"/>
  <c r="T111"/>
  <c r="R111"/>
  <c r="P111"/>
  <c r="BI104"/>
  <c r="BH104"/>
  <c r="BG104"/>
  <c r="BF104"/>
  <c r="T104"/>
  <c r="R104"/>
  <c r="P104"/>
  <c r="BI99"/>
  <c r="BH99"/>
  <c r="BG99"/>
  <c r="BF99"/>
  <c r="T99"/>
  <c r="R99"/>
  <c r="P99"/>
  <c r="BI97"/>
  <c r="BH97"/>
  <c r="BG97"/>
  <c r="BF97"/>
  <c r="T97"/>
  <c r="R97"/>
  <c r="P97"/>
  <c r="F88"/>
  <c r="E86"/>
  <c r="F52"/>
  <c r="E50"/>
  <c r="J24"/>
  <c r="E24"/>
  <c r="J91"/>
  <c r="J23"/>
  <c r="J21"/>
  <c r="E21"/>
  <c r="J90"/>
  <c r="J20"/>
  <c r="J18"/>
  <c r="E18"/>
  <c r="F91"/>
  <c r="J17"/>
  <c r="J15"/>
  <c r="E15"/>
  <c r="F90"/>
  <c r="J14"/>
  <c r="J12"/>
  <c r="J88"/>
  <c r="E7"/>
  <c r="E48"/>
  <c i="3" r="J37"/>
  <c r="J36"/>
  <c i="1" r="AY56"/>
  <c i="3" r="J35"/>
  <c i="1" r="AX56"/>
  <c i="3" r="BI1152"/>
  <c r="BH1152"/>
  <c r="BG1152"/>
  <c r="BF1152"/>
  <c r="T1152"/>
  <c r="R1152"/>
  <c r="P1152"/>
  <c r="BI1146"/>
  <c r="BH1146"/>
  <c r="BG1146"/>
  <c r="BF1146"/>
  <c r="T1146"/>
  <c r="R1146"/>
  <c r="P1146"/>
  <c r="BI1139"/>
  <c r="BH1139"/>
  <c r="BG1139"/>
  <c r="BF1139"/>
  <c r="T1139"/>
  <c r="R1139"/>
  <c r="P1139"/>
  <c r="BI1133"/>
  <c r="BH1133"/>
  <c r="BG1133"/>
  <c r="BF1133"/>
  <c r="T1133"/>
  <c r="R1133"/>
  <c r="P1133"/>
  <c r="BI1126"/>
  <c r="BH1126"/>
  <c r="BG1126"/>
  <c r="BF1126"/>
  <c r="T1126"/>
  <c r="R1126"/>
  <c r="P1126"/>
  <c r="BI1120"/>
  <c r="BH1120"/>
  <c r="BG1120"/>
  <c r="BF1120"/>
  <c r="T1120"/>
  <c r="R1120"/>
  <c r="P1120"/>
  <c r="BI1115"/>
  <c r="BH1115"/>
  <c r="BG1115"/>
  <c r="BF1115"/>
  <c r="T1115"/>
  <c r="R1115"/>
  <c r="P1115"/>
  <c r="BI1107"/>
  <c r="BH1107"/>
  <c r="BG1107"/>
  <c r="BF1107"/>
  <c r="T1107"/>
  <c r="R1107"/>
  <c r="P1107"/>
  <c r="BI1099"/>
  <c r="BH1099"/>
  <c r="BG1099"/>
  <c r="BF1099"/>
  <c r="T1099"/>
  <c r="R1099"/>
  <c r="P1099"/>
  <c r="BI1086"/>
  <c r="BH1086"/>
  <c r="BG1086"/>
  <c r="BF1086"/>
  <c r="T1086"/>
  <c r="T1073"/>
  <c r="R1086"/>
  <c r="R1073"/>
  <c r="P1086"/>
  <c r="P1073"/>
  <c r="BI1074"/>
  <c r="BH1074"/>
  <c r="BG1074"/>
  <c r="BF1074"/>
  <c r="T1074"/>
  <c r="R1074"/>
  <c r="P1074"/>
  <c r="BI1071"/>
  <c r="BH1071"/>
  <c r="BG1071"/>
  <c r="BF1071"/>
  <c r="T1071"/>
  <c r="R1071"/>
  <c r="P1071"/>
  <c r="BI1065"/>
  <c r="BH1065"/>
  <c r="BG1065"/>
  <c r="BF1065"/>
  <c r="T1065"/>
  <c r="R1065"/>
  <c r="P1065"/>
  <c r="BI1051"/>
  <c r="BH1051"/>
  <c r="BG1051"/>
  <c r="BF1051"/>
  <c r="T1051"/>
  <c r="R1051"/>
  <c r="P1051"/>
  <c r="BI1037"/>
  <c r="BH1037"/>
  <c r="BG1037"/>
  <c r="BF1037"/>
  <c r="T1037"/>
  <c r="R1037"/>
  <c r="P1037"/>
  <c r="BI1031"/>
  <c r="BH1031"/>
  <c r="BG1031"/>
  <c r="BF1031"/>
  <c r="T1031"/>
  <c r="T1030"/>
  <c r="R1031"/>
  <c r="R1030"/>
  <c r="P1031"/>
  <c r="P1030"/>
  <c r="BI1027"/>
  <c r="BH1027"/>
  <c r="BG1027"/>
  <c r="BF1027"/>
  <c r="T1027"/>
  <c r="R1027"/>
  <c r="P1027"/>
  <c r="BI1025"/>
  <c r="BH1025"/>
  <c r="BG1025"/>
  <c r="BF1025"/>
  <c r="T1025"/>
  <c r="R1025"/>
  <c r="P1025"/>
  <c r="BI1021"/>
  <c r="BH1021"/>
  <c r="BG1021"/>
  <c r="BF1021"/>
  <c r="T1021"/>
  <c r="R1021"/>
  <c r="P1021"/>
  <c r="BI1018"/>
  <c r="BH1018"/>
  <c r="BG1018"/>
  <c r="BF1018"/>
  <c r="T1018"/>
  <c r="R1018"/>
  <c r="P1018"/>
  <c r="BI1015"/>
  <c r="BH1015"/>
  <c r="BG1015"/>
  <c r="BF1015"/>
  <c r="T1015"/>
  <c r="R1015"/>
  <c r="P1015"/>
  <c r="BI1009"/>
  <c r="BH1009"/>
  <c r="BG1009"/>
  <c r="BF1009"/>
  <c r="T1009"/>
  <c r="R1009"/>
  <c r="P1009"/>
  <c r="BI1007"/>
  <c r="BH1007"/>
  <c r="BG1007"/>
  <c r="BF1007"/>
  <c r="T1007"/>
  <c r="R1007"/>
  <c r="P1007"/>
  <c r="BI1005"/>
  <c r="BH1005"/>
  <c r="BG1005"/>
  <c r="BF1005"/>
  <c r="T1005"/>
  <c r="R1005"/>
  <c r="P1005"/>
  <c r="BI996"/>
  <c r="BH996"/>
  <c r="BG996"/>
  <c r="BF996"/>
  <c r="T996"/>
  <c r="R996"/>
  <c r="P996"/>
  <c r="BI990"/>
  <c r="BH990"/>
  <c r="BG990"/>
  <c r="BF990"/>
  <c r="T990"/>
  <c r="R990"/>
  <c r="P990"/>
  <c r="BI984"/>
  <c r="BH984"/>
  <c r="BG984"/>
  <c r="BF984"/>
  <c r="T984"/>
  <c r="R984"/>
  <c r="P984"/>
  <c r="BI963"/>
  <c r="BH963"/>
  <c r="BG963"/>
  <c r="BF963"/>
  <c r="T963"/>
  <c r="R963"/>
  <c r="P963"/>
  <c r="BI932"/>
  <c r="BH932"/>
  <c r="BG932"/>
  <c r="BF932"/>
  <c r="T932"/>
  <c r="R932"/>
  <c r="P932"/>
  <c r="BI928"/>
  <c r="BH928"/>
  <c r="BG928"/>
  <c r="BF928"/>
  <c r="T928"/>
  <c r="R928"/>
  <c r="P928"/>
  <c r="BI921"/>
  <c r="BH921"/>
  <c r="BG921"/>
  <c r="BF921"/>
  <c r="T921"/>
  <c r="R921"/>
  <c r="P921"/>
  <c r="BI916"/>
  <c r="BH916"/>
  <c r="BG916"/>
  <c r="BF916"/>
  <c r="T916"/>
  <c r="R916"/>
  <c r="P916"/>
  <c r="BI891"/>
  <c r="BH891"/>
  <c r="BG891"/>
  <c r="BF891"/>
  <c r="T891"/>
  <c r="R891"/>
  <c r="P891"/>
  <c r="BI886"/>
  <c r="BH886"/>
  <c r="BG886"/>
  <c r="BF886"/>
  <c r="T886"/>
  <c r="R886"/>
  <c r="P886"/>
  <c r="BI880"/>
  <c r="BH880"/>
  <c r="BG880"/>
  <c r="BF880"/>
  <c r="T880"/>
  <c r="R880"/>
  <c r="P880"/>
  <c r="BI875"/>
  <c r="BH875"/>
  <c r="BG875"/>
  <c r="BF875"/>
  <c r="T875"/>
  <c r="R875"/>
  <c r="P875"/>
  <c r="BI870"/>
  <c r="BH870"/>
  <c r="BG870"/>
  <c r="BF870"/>
  <c r="T870"/>
  <c r="R870"/>
  <c r="P870"/>
  <c r="BI869"/>
  <c r="BH869"/>
  <c r="BG869"/>
  <c r="BF869"/>
  <c r="T869"/>
  <c r="R869"/>
  <c r="P869"/>
  <c r="BI864"/>
  <c r="BH864"/>
  <c r="BG864"/>
  <c r="BF864"/>
  <c r="T864"/>
  <c r="R864"/>
  <c r="P864"/>
  <c r="BI859"/>
  <c r="BH859"/>
  <c r="BG859"/>
  <c r="BF859"/>
  <c r="T859"/>
  <c r="T858"/>
  <c r="R859"/>
  <c r="R858"/>
  <c r="P859"/>
  <c r="P858"/>
  <c r="BI855"/>
  <c r="BH855"/>
  <c r="BG855"/>
  <c r="BF855"/>
  <c r="T855"/>
  <c r="R855"/>
  <c r="P855"/>
  <c r="BI851"/>
  <c r="BH851"/>
  <c r="BG851"/>
  <c r="BF851"/>
  <c r="T851"/>
  <c r="R851"/>
  <c r="P851"/>
  <c r="BI843"/>
  <c r="BH843"/>
  <c r="BG843"/>
  <c r="BF843"/>
  <c r="T843"/>
  <c r="R843"/>
  <c r="P843"/>
  <c r="BI835"/>
  <c r="BH835"/>
  <c r="BG835"/>
  <c r="BF835"/>
  <c r="T835"/>
  <c r="R835"/>
  <c r="P835"/>
  <c r="BI830"/>
  <c r="BH830"/>
  <c r="BG830"/>
  <c r="BF830"/>
  <c r="T830"/>
  <c r="R830"/>
  <c r="P830"/>
  <c r="BI825"/>
  <c r="BH825"/>
  <c r="BG825"/>
  <c r="BF825"/>
  <c r="T825"/>
  <c r="R825"/>
  <c r="P825"/>
  <c r="BI820"/>
  <c r="BH820"/>
  <c r="BG820"/>
  <c r="BF820"/>
  <c r="T820"/>
  <c r="R820"/>
  <c r="P820"/>
  <c r="BI815"/>
  <c r="BH815"/>
  <c r="BG815"/>
  <c r="BF815"/>
  <c r="T815"/>
  <c r="R815"/>
  <c r="P815"/>
  <c r="BI810"/>
  <c r="BH810"/>
  <c r="BG810"/>
  <c r="BF810"/>
  <c r="T810"/>
  <c r="R810"/>
  <c r="P810"/>
  <c r="BI787"/>
  <c r="BH787"/>
  <c r="BG787"/>
  <c r="BF787"/>
  <c r="T787"/>
  <c r="R787"/>
  <c r="P787"/>
  <c r="BI746"/>
  <c r="BH746"/>
  <c r="BG746"/>
  <c r="BF746"/>
  <c r="T746"/>
  <c r="R746"/>
  <c r="P746"/>
  <c r="BI733"/>
  <c r="BH733"/>
  <c r="BG733"/>
  <c r="BF733"/>
  <c r="T733"/>
  <c r="R733"/>
  <c r="P733"/>
  <c r="BI719"/>
  <c r="BH719"/>
  <c r="BG719"/>
  <c r="BF719"/>
  <c r="T719"/>
  <c r="R719"/>
  <c r="P719"/>
  <c r="BI687"/>
  <c r="BH687"/>
  <c r="BG687"/>
  <c r="BF687"/>
  <c r="T687"/>
  <c r="R687"/>
  <c r="P687"/>
  <c r="BI681"/>
  <c r="BH681"/>
  <c r="BG681"/>
  <c r="BF681"/>
  <c r="T681"/>
  <c r="R681"/>
  <c r="P681"/>
  <c r="BI655"/>
  <c r="BH655"/>
  <c r="BG655"/>
  <c r="BF655"/>
  <c r="T655"/>
  <c r="R655"/>
  <c r="P655"/>
  <c r="BI624"/>
  <c r="BH624"/>
  <c r="BG624"/>
  <c r="BF624"/>
  <c r="T624"/>
  <c r="R624"/>
  <c r="P624"/>
  <c r="BI609"/>
  <c r="BH609"/>
  <c r="BG609"/>
  <c r="BF609"/>
  <c r="T609"/>
  <c r="R609"/>
  <c r="P609"/>
  <c r="BI594"/>
  <c r="BH594"/>
  <c r="BG594"/>
  <c r="BF594"/>
  <c r="T594"/>
  <c r="R594"/>
  <c r="P594"/>
  <c r="BI570"/>
  <c r="BH570"/>
  <c r="BG570"/>
  <c r="BF570"/>
  <c r="T570"/>
  <c r="R570"/>
  <c r="P570"/>
  <c r="BI554"/>
  <c r="BH554"/>
  <c r="BG554"/>
  <c r="BF554"/>
  <c r="T554"/>
  <c r="R554"/>
  <c r="P554"/>
  <c r="BI506"/>
  <c r="BH506"/>
  <c r="BG506"/>
  <c r="BF506"/>
  <c r="T506"/>
  <c r="R506"/>
  <c r="P506"/>
  <c r="BI502"/>
  <c r="BH502"/>
  <c r="BG502"/>
  <c r="BF502"/>
  <c r="T502"/>
  <c r="R502"/>
  <c r="P502"/>
  <c r="BI499"/>
  <c r="BH499"/>
  <c r="BG499"/>
  <c r="BF499"/>
  <c r="T499"/>
  <c r="R499"/>
  <c r="P499"/>
  <c r="BI491"/>
  <c r="BH491"/>
  <c r="BG491"/>
  <c r="BF491"/>
  <c r="T491"/>
  <c r="R491"/>
  <c r="P491"/>
  <c r="BI488"/>
  <c r="BH488"/>
  <c r="BG488"/>
  <c r="BF488"/>
  <c r="T488"/>
  <c r="R488"/>
  <c r="P488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43"/>
  <c r="BH443"/>
  <c r="BG443"/>
  <c r="BF443"/>
  <c r="T443"/>
  <c r="R443"/>
  <c r="P443"/>
  <c r="BI421"/>
  <c r="BH421"/>
  <c r="BG421"/>
  <c r="BF421"/>
  <c r="T421"/>
  <c r="R421"/>
  <c r="P421"/>
  <c r="BI416"/>
  <c r="BH416"/>
  <c r="BG416"/>
  <c r="BF416"/>
  <c r="T416"/>
  <c r="R416"/>
  <c r="P416"/>
  <c r="BI390"/>
  <c r="BH390"/>
  <c r="BG390"/>
  <c r="BF390"/>
  <c r="T390"/>
  <c r="R390"/>
  <c r="P390"/>
  <c r="BI361"/>
  <c r="BH361"/>
  <c r="BG361"/>
  <c r="BF361"/>
  <c r="T361"/>
  <c r="R361"/>
  <c r="P361"/>
  <c r="BI329"/>
  <c r="BH329"/>
  <c r="BG329"/>
  <c r="BF329"/>
  <c r="T329"/>
  <c r="R329"/>
  <c r="P329"/>
  <c r="BI326"/>
  <c r="BH326"/>
  <c r="BG326"/>
  <c r="BF326"/>
  <c r="T326"/>
  <c r="R326"/>
  <c r="P326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89"/>
  <c r="BH289"/>
  <c r="BG289"/>
  <c r="BF289"/>
  <c r="T289"/>
  <c r="R289"/>
  <c r="P289"/>
  <c r="BI274"/>
  <c r="BH274"/>
  <c r="BG274"/>
  <c r="BF274"/>
  <c r="T274"/>
  <c r="R274"/>
  <c r="P274"/>
  <c r="BI234"/>
  <c r="BH234"/>
  <c r="BG234"/>
  <c r="BF234"/>
  <c r="T234"/>
  <c r="R234"/>
  <c r="P234"/>
  <c r="BI228"/>
  <c r="BH228"/>
  <c r="BG228"/>
  <c r="BF228"/>
  <c r="T228"/>
  <c r="R228"/>
  <c r="P228"/>
  <c r="BI222"/>
  <c r="BH222"/>
  <c r="BG222"/>
  <c r="BF222"/>
  <c r="T222"/>
  <c r="R222"/>
  <c r="P222"/>
  <c r="BI211"/>
  <c r="BH211"/>
  <c r="BG211"/>
  <c r="BF211"/>
  <c r="T211"/>
  <c r="R211"/>
  <c r="P211"/>
  <c r="BI200"/>
  <c r="BH200"/>
  <c r="BG200"/>
  <c r="BF200"/>
  <c r="T200"/>
  <c r="R200"/>
  <c r="P200"/>
  <c r="BI189"/>
  <c r="BH189"/>
  <c r="BG189"/>
  <c r="BF189"/>
  <c r="T189"/>
  <c r="R189"/>
  <c r="P189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69"/>
  <c r="BH169"/>
  <c r="BG169"/>
  <c r="BF169"/>
  <c r="T169"/>
  <c r="R169"/>
  <c r="P169"/>
  <c r="BI167"/>
  <c r="BH167"/>
  <c r="BG167"/>
  <c r="BF167"/>
  <c r="T167"/>
  <c r="R167"/>
  <c r="P167"/>
  <c r="BI157"/>
  <c r="BH157"/>
  <c r="BG157"/>
  <c r="BF157"/>
  <c r="T157"/>
  <c r="R157"/>
  <c r="P157"/>
  <c r="BI153"/>
  <c r="BH153"/>
  <c r="BG153"/>
  <c r="BF153"/>
  <c r="T153"/>
  <c r="R153"/>
  <c r="P153"/>
  <c r="BI143"/>
  <c r="BH143"/>
  <c r="BG143"/>
  <c r="BF143"/>
  <c r="T143"/>
  <c r="R143"/>
  <c r="P143"/>
  <c r="BI131"/>
  <c r="BH131"/>
  <c r="BG131"/>
  <c r="BF131"/>
  <c r="T131"/>
  <c r="R131"/>
  <c r="P131"/>
  <c r="BI121"/>
  <c r="BH121"/>
  <c r="BG121"/>
  <c r="BF121"/>
  <c r="T121"/>
  <c r="R121"/>
  <c r="P121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F87"/>
  <c r="E85"/>
  <c r="F52"/>
  <c r="E50"/>
  <c r="J24"/>
  <c r="E24"/>
  <c r="J90"/>
  <c r="J23"/>
  <c r="J21"/>
  <c r="E21"/>
  <c r="J54"/>
  <c r="J20"/>
  <c r="J18"/>
  <c r="E18"/>
  <c r="F90"/>
  <c r="J17"/>
  <c r="J15"/>
  <c r="E15"/>
  <c r="F89"/>
  <c r="J14"/>
  <c r="J12"/>
  <c r="J87"/>
  <c r="E7"/>
  <c r="E48"/>
  <c i="2" r="J37"/>
  <c r="J36"/>
  <c i="1" r="AY55"/>
  <c i="2" r="J35"/>
  <c i="1" r="AX55"/>
  <c i="2" r="BI107"/>
  <c r="BH107"/>
  <c r="BG107"/>
  <c r="BF107"/>
  <c r="T107"/>
  <c r="T106"/>
  <c r="R107"/>
  <c r="R106"/>
  <c r="P107"/>
  <c r="P106"/>
  <c r="BI103"/>
  <c r="BH103"/>
  <c r="BG103"/>
  <c r="BF103"/>
  <c r="T103"/>
  <c r="T102"/>
  <c r="R103"/>
  <c r="R102"/>
  <c r="P103"/>
  <c r="P102"/>
  <c r="BI99"/>
  <c r="BH99"/>
  <c r="BG99"/>
  <c r="BF99"/>
  <c r="T99"/>
  <c r="T98"/>
  <c r="R99"/>
  <c r="R98"/>
  <c r="P99"/>
  <c r="P98"/>
  <c r="BI92"/>
  <c r="BH92"/>
  <c r="BG92"/>
  <c r="BF92"/>
  <c r="T92"/>
  <c r="T86"/>
  <c r="T85"/>
  <c r="T84"/>
  <c r="R92"/>
  <c r="R86"/>
  <c r="R85"/>
  <c r="R84"/>
  <c r="P92"/>
  <c r="P86"/>
  <c r="P85"/>
  <c r="P84"/>
  <c i="1" r="AU55"/>
  <c i="2" r="BI87"/>
  <c r="BH87"/>
  <c r="BG87"/>
  <c r="BF87"/>
  <c r="T87"/>
  <c r="R87"/>
  <c r="P87"/>
  <c r="F78"/>
  <c r="E76"/>
  <c r="F52"/>
  <c r="E50"/>
  <c r="J24"/>
  <c r="E24"/>
  <c r="J81"/>
  <c r="J23"/>
  <c r="J21"/>
  <c r="E21"/>
  <c r="J80"/>
  <c r="J20"/>
  <c r="J18"/>
  <c r="E18"/>
  <c r="F81"/>
  <c r="J17"/>
  <c r="J15"/>
  <c r="E15"/>
  <c r="F80"/>
  <c r="J14"/>
  <c r="J12"/>
  <c r="J78"/>
  <c r="E7"/>
  <c r="E74"/>
  <c i="1" r="L50"/>
  <c r="AM50"/>
  <c r="AM49"/>
  <c r="L49"/>
  <c r="AM47"/>
  <c r="L47"/>
  <c r="L45"/>
  <c r="L44"/>
  <c i="3" r="J101"/>
  <c r="BK810"/>
  <c r="J390"/>
  <c r="BK390"/>
  <c r="J869"/>
  <c i="4" r="BK120"/>
  <c r="BK200"/>
  <c i="5" r="BK828"/>
  <c r="BK108"/>
  <c r="J836"/>
  <c r="BK775"/>
  <c r="J255"/>
  <c r="J521"/>
  <c r="BK847"/>
  <c r="J462"/>
  <c i="3" r="J361"/>
  <c r="J303"/>
  <c r="BK309"/>
  <c r="J719"/>
  <c i="4" r="BK622"/>
  <c r="BK135"/>
  <c r="J451"/>
  <c i="5" r="BK177"/>
  <c r="J650"/>
  <c r="BK466"/>
  <c r="J418"/>
  <c r="BK310"/>
  <c r="BK844"/>
  <c r="J356"/>
  <c i="3" r="J655"/>
  <c r="BK1152"/>
  <c i="4" r="J252"/>
  <c r="J628"/>
  <c r="BK212"/>
  <c i="5" r="J277"/>
  <c r="J543"/>
  <c r="J476"/>
  <c r="BK726"/>
  <c r="BK182"/>
  <c r="BK556"/>
  <c r="J849"/>
  <c r="BK705"/>
  <c i="2" r="BK99"/>
  <c i="3" r="J222"/>
  <c r="BK200"/>
  <c r="J733"/>
  <c r="J421"/>
  <c i="4" r="J447"/>
  <c r="J120"/>
  <c r="J198"/>
  <c r="J504"/>
  <c i="5" r="J387"/>
  <c r="J527"/>
  <c r="BK406"/>
  <c r="BK457"/>
  <c r="J824"/>
  <c r="J715"/>
  <c r="BK854"/>
  <c i="2" r="J99"/>
  <c i="3" r="J928"/>
  <c r="BK303"/>
  <c r="BK228"/>
  <c i="4" r="BK573"/>
  <c r="BK379"/>
  <c r="BK321"/>
  <c r="J573"/>
  <c i="5" r="J305"/>
  <c r="J158"/>
  <c r="BK346"/>
  <c r="BK843"/>
  <c r="BK596"/>
  <c r="BK855"/>
  <c r="BK394"/>
  <c i="3" r="BK655"/>
  <c r="J921"/>
  <c r="J326"/>
  <c r="J1126"/>
  <c i="4" r="BK336"/>
  <c r="J536"/>
  <c r="J484"/>
  <c i="5" r="BK216"/>
  <c r="BK470"/>
  <c r="BK521"/>
  <c r="J716"/>
  <c r="J662"/>
  <c r="J299"/>
  <c r="BK630"/>
  <c i="3" r="J471"/>
  <c r="J1107"/>
  <c r="J1065"/>
  <c r="BK1120"/>
  <c i="4" r="J267"/>
  <c r="J336"/>
  <c r="BK205"/>
  <c r="J524"/>
  <c i="5" r="J624"/>
  <c r="BK414"/>
  <c r="BK462"/>
  <c r="BK172"/>
  <c r="J370"/>
  <c r="J857"/>
  <c r="J442"/>
  <c i="3" r="BK843"/>
  <c r="BK1099"/>
  <c r="J830"/>
  <c r="BK835"/>
  <c i="4" r="J346"/>
  <c r="J589"/>
  <c r="J255"/>
  <c r="J658"/>
  <c i="5" r="J437"/>
  <c r="BK505"/>
  <c r="BK445"/>
  <c r="BK836"/>
  <c r="J392"/>
  <c r="J684"/>
  <c i="2" r="BK103"/>
  <c i="3" r="BK1031"/>
  <c r="BK443"/>
  <c r="BK687"/>
  <c r="BK416"/>
  <c i="4" r="BK616"/>
  <c r="BK233"/>
  <c r="BK97"/>
  <c i="5" r="BK770"/>
  <c r="BK410"/>
  <c r="J537"/>
  <c r="J362"/>
  <c r="BK158"/>
  <c r="BK659"/>
  <c i="3" r="J1021"/>
  <c r="J189"/>
  <c r="J169"/>
  <c r="J106"/>
  <c r="J787"/>
  <c i="4" r="J531"/>
  <c r="BK318"/>
  <c r="BK208"/>
  <c i="5" r="BK716"/>
  <c r="J144"/>
  <c r="J374"/>
  <c r="J659"/>
  <c i="3" r="J488"/>
  <c r="J468"/>
  <c r="J1099"/>
  <c r="BK963"/>
  <c r="J815"/>
  <c i="4" r="J559"/>
  <c r="J287"/>
  <c r="J670"/>
  <c r="BK198"/>
  <c i="5" r="BK380"/>
  <c r="BK366"/>
  <c r="BK404"/>
  <c r="J128"/>
  <c r="J585"/>
  <c r="J846"/>
  <c i="3" r="J167"/>
  <c r="J1007"/>
  <c r="BK1037"/>
  <c r="BK1115"/>
  <c i="4" r="BK613"/>
  <c r="J125"/>
  <c r="BK217"/>
  <c i="5" r="BK128"/>
  <c r="J763"/>
  <c r="J833"/>
  <c r="J596"/>
  <c r="BK382"/>
  <c r="J770"/>
  <c i="2" r="J92"/>
  <c i="3" r="J177"/>
  <c r="J228"/>
  <c r="BK830"/>
  <c r="BK554"/>
  <c i="4" r="BK349"/>
  <c r="BK642"/>
  <c i="5" r="BK479"/>
  <c r="BK669"/>
  <c r="BK378"/>
  <c r="J360"/>
  <c r="BK392"/>
  <c r="J404"/>
  <c r="BK408"/>
  <c r="BK730"/>
  <c i="3" r="BK506"/>
  <c r="BK928"/>
  <c r="BK859"/>
  <c r="BK312"/>
  <c r="BK306"/>
  <c i="4" r="BK602"/>
  <c r="BK494"/>
  <c i="5" r="J489"/>
  <c r="BK336"/>
  <c r="BK618"/>
  <c r="BK662"/>
  <c r="J645"/>
  <c r="BK591"/>
  <c r="BK853"/>
  <c r="J195"/>
  <c i="3" r="J443"/>
  <c r="J990"/>
  <c r="J855"/>
  <c r="BK468"/>
  <c i="4" r="BK287"/>
  <c r="BK154"/>
  <c r="J294"/>
  <c r="J264"/>
  <c i="5" r="BK222"/>
  <c r="BK269"/>
  <c r="J364"/>
  <c r="BK350"/>
  <c r="J103"/>
  <c r="J855"/>
  <c i="2" r="BK92"/>
  <c i="3" r="J121"/>
  <c r="BK624"/>
  <c r="J211"/>
  <c r="BK1025"/>
  <c i="4" r="BK402"/>
  <c r="BK376"/>
  <c r="J454"/>
  <c r="BK589"/>
  <c i="5" r="J573"/>
  <c r="J210"/>
  <c r="J795"/>
  <c r="BK563"/>
  <c r="BK857"/>
  <c r="BK487"/>
  <c i="3" r="BK787"/>
  <c r="J870"/>
  <c r="J963"/>
  <c i="4" r="J602"/>
  <c r="J202"/>
  <c r="J104"/>
  <c r="BK634"/>
  <c i="5" r="J470"/>
  <c r="BK468"/>
  <c r="J398"/>
  <c r="J120"/>
  <c r="BK442"/>
  <c i="2" r="J103"/>
  <c i="3" r="BK106"/>
  <c r="J200"/>
  <c r="BK880"/>
  <c r="BK1133"/>
  <c i="4" r="BK531"/>
  <c r="BK430"/>
  <c r="J652"/>
  <c i="5" r="J348"/>
  <c r="J739"/>
  <c r="J757"/>
  <c r="BK398"/>
  <c r="J114"/>
  <c r="BK860"/>
  <c r="J556"/>
  <c i="2" r="J87"/>
  <c i="3" r="BK169"/>
  <c r="BK187"/>
  <c r="BK1051"/>
  <c r="BK326"/>
  <c i="4" r="BK267"/>
  <c r="J634"/>
  <c r="BK637"/>
  <c i="5" r="J384"/>
  <c r="BK396"/>
  <c r="BK439"/>
  <c r="BK829"/>
  <c r="J853"/>
  <c i="2" r="BK107"/>
  <c i="3" r="J465"/>
  <c r="J499"/>
  <c r="BK916"/>
  <c r="BK143"/>
  <c r="J153"/>
  <c i="4" r="J258"/>
  <c r="J192"/>
  <c r="BK192"/>
  <c i="5" r="BK418"/>
  <c r="BK566"/>
  <c r="J284"/>
  <c r="J837"/>
  <c r="J835"/>
  <c r="BK841"/>
  <c r="J859"/>
  <c r="J472"/>
  <c i="3" r="J984"/>
  <c r="BK932"/>
  <c r="BK570"/>
  <c r="J810"/>
  <c i="4" r="BK484"/>
  <c r="BK454"/>
  <c r="J613"/>
  <c r="J275"/>
  <c i="5" r="BK103"/>
  <c r="J346"/>
  <c r="J828"/>
  <c r="BK763"/>
  <c r="J510"/>
  <c r="J850"/>
  <c r="BK481"/>
  <c i="3" r="BK1009"/>
  <c r="BK1007"/>
  <c r="BK177"/>
  <c r="J1115"/>
  <c i="4" r="J445"/>
  <c r="J339"/>
  <c r="BK568"/>
  <c i="5" r="BK402"/>
  <c r="J605"/>
  <c r="BK387"/>
  <c r="J566"/>
  <c r="J705"/>
  <c r="J216"/>
  <c r="J368"/>
  <c i="3" r="BK234"/>
  <c r="J96"/>
  <c r="BK1005"/>
  <c r="BK167"/>
  <c i="4" r="BK504"/>
  <c r="J135"/>
  <c r="J140"/>
  <c r="J291"/>
  <c i="5" r="BK368"/>
  <c r="J832"/>
  <c r="J150"/>
  <c r="BK261"/>
  <c r="J435"/>
  <c r="BK852"/>
  <c r="J108"/>
  <c i="3" r="BK471"/>
  <c r="BK222"/>
  <c r="J1133"/>
  <c i="4" r="J366"/>
  <c r="J568"/>
  <c r="J236"/>
  <c r="BK544"/>
  <c i="5" r="J414"/>
  <c r="BK353"/>
  <c r="J483"/>
  <c r="BK289"/>
  <c r="J460"/>
  <c r="BK859"/>
  <c r="J563"/>
  <c i="2" r="BK87"/>
  <c i="3" r="J875"/>
  <c r="J859"/>
  <c r="BK96"/>
  <c r="BK990"/>
  <c i="4" r="J233"/>
  <c r="J355"/>
  <c r="J278"/>
  <c r="BK291"/>
  <c r="J352"/>
  <c i="5" r="J164"/>
  <c r="BK573"/>
  <c r="J591"/>
  <c r="J516"/>
  <c r="BK421"/>
  <c r="J250"/>
  <c r="BK370"/>
  <c i="3" r="BK1071"/>
  <c r="BK111"/>
  <c r="J570"/>
  <c r="J687"/>
  <c i="4" r="BK104"/>
  <c r="J97"/>
  <c i="5" r="J500"/>
  <c r="BK228"/>
  <c r="BK842"/>
  <c r="BK412"/>
  <c r="J430"/>
  <c r="BK516"/>
  <c i="3" r="BK1107"/>
  <c r="BK1018"/>
  <c r="J1086"/>
  <c r="BK1139"/>
  <c i="4" r="BK125"/>
  <c r="J597"/>
  <c r="BK355"/>
  <c i="5" r="J350"/>
  <c r="J187"/>
  <c r="J841"/>
  <c r="BK320"/>
  <c r="J203"/>
  <c r="BK195"/>
  <c r="BK384"/>
  <c i="3" r="J143"/>
  <c r="BK274"/>
  <c r="BK996"/>
  <c r="BK1015"/>
  <c i="4" r="BK278"/>
  <c r="BK284"/>
  <c r="J390"/>
  <c i="5" r="BK684"/>
  <c r="J481"/>
  <c r="BK187"/>
  <c r="J294"/>
  <c r="BK348"/>
  <c r="BK835"/>
  <c r="J289"/>
  <c r="BK651"/>
  <c i="3" r="J502"/>
  <c r="BK746"/>
  <c r="BK182"/>
  <c r="BK1146"/>
  <c i="4" r="J99"/>
  <c r="J414"/>
  <c r="BK670"/>
  <c r="J200"/>
  <c i="5" r="BK476"/>
  <c r="J691"/>
  <c r="BK824"/>
  <c r="J245"/>
  <c r="BK437"/>
  <c r="BK585"/>
  <c i="3" r="J835"/>
  <c r="BK189"/>
  <c r="J843"/>
  <c r="BK1126"/>
  <c i="4" r="J284"/>
  <c r="J159"/>
  <c i="5" r="BK416"/>
  <c r="BK203"/>
  <c r="BK305"/>
  <c r="J382"/>
  <c r="BK839"/>
  <c r="BK848"/>
  <c r="J447"/>
  <c i="3" r="BK491"/>
  <c r="J1037"/>
  <c r="BK609"/>
  <c r="J1051"/>
  <c i="4" r="J402"/>
  <c r="J379"/>
  <c i="5" r="BK826"/>
  <c r="BK601"/>
  <c r="BK532"/>
  <c r="J651"/>
  <c r="J834"/>
  <c r="J402"/>
  <c r="BK845"/>
  <c r="BK315"/>
  <c i="3" r="BK921"/>
  <c r="J1005"/>
  <c r="BK121"/>
  <c r="J312"/>
  <c r="BK361"/>
  <c r="J234"/>
  <c i="4" r="BK352"/>
  <c r="BK414"/>
  <c r="BK551"/>
  <c r="J637"/>
  <c i="5" r="J464"/>
  <c r="BK840"/>
  <c r="J261"/>
  <c r="BK500"/>
  <c r="BK294"/>
  <c r="BK833"/>
  <c r="J851"/>
  <c i="2" r="J107"/>
  <c i="3" r="J594"/>
  <c r="J825"/>
  <c r="J1009"/>
  <c r="J491"/>
  <c i="4" r="BK275"/>
  <c r="BK146"/>
  <c r="BK258"/>
  <c r="BK658"/>
  <c i="5" r="BK642"/>
  <c r="J445"/>
  <c r="J579"/>
  <c r="BK356"/>
  <c r="BK144"/>
  <c r="BK120"/>
  <c r="BK637"/>
  <c i="1" r="AS54"/>
  <c i="3" r="J996"/>
  <c i="4" r="J318"/>
  <c r="BK294"/>
  <c r="BK252"/>
  <c i="5" r="BK832"/>
  <c r="J669"/>
  <c r="J416"/>
  <c r="BK494"/>
  <c r="J439"/>
  <c r="J452"/>
  <c r="BK850"/>
  <c i="3" r="J916"/>
  <c r="BK465"/>
  <c r="J157"/>
  <c r="J1139"/>
  <c i="4" r="BK140"/>
  <c r="J154"/>
  <c r="J616"/>
  <c i="5" r="J400"/>
  <c r="J380"/>
  <c r="J505"/>
  <c r="BK452"/>
  <c r="J172"/>
  <c r="J396"/>
  <c r="BK809"/>
  <c i="2" r="J34"/>
  <c i="4" r="BK597"/>
  <c r="J494"/>
  <c r="J130"/>
  <c r="J642"/>
  <c i="5" r="J630"/>
  <c r="BK237"/>
  <c r="BK136"/>
  <c r="BK838"/>
  <c r="BK483"/>
  <c r="J618"/>
  <c r="BK851"/>
  <c r="J494"/>
  <c i="3" r="BK851"/>
  <c r="J886"/>
  <c r="BK891"/>
  <c i="4" r="J622"/>
  <c r="BK419"/>
  <c r="J647"/>
  <c i="5" r="BK299"/>
  <c r="J479"/>
  <c r="BK721"/>
  <c r="BK634"/>
  <c r="J310"/>
  <c r="BK781"/>
  <c i="3" r="J851"/>
  <c r="BK499"/>
  <c r="J891"/>
  <c r="BK875"/>
  <c r="J1071"/>
  <c i="4" r="BK366"/>
  <c r="BK111"/>
  <c r="BK652"/>
  <c i="5" r="J825"/>
  <c r="J328"/>
  <c r="BK425"/>
  <c r="J673"/>
  <c r="J394"/>
  <c r="J228"/>
  <c r="J410"/>
  <c i="3" r="BK131"/>
  <c r="BK488"/>
  <c r="BK825"/>
  <c r="J746"/>
  <c r="J1120"/>
  <c i="4" r="J349"/>
  <c r="BK165"/>
  <c r="BK559"/>
  <c r="BK445"/>
  <c r="J149"/>
  <c i="5" r="J809"/>
  <c r="BK650"/>
  <c r="J468"/>
  <c r="J839"/>
  <c r="BK250"/>
  <c r="BK374"/>
  <c r="J466"/>
  <c i="3" r="J880"/>
  <c r="J309"/>
  <c r="J131"/>
  <c r="J1152"/>
  <c i="4" r="BK130"/>
  <c r="J376"/>
  <c r="J217"/>
  <c i="5" r="BK474"/>
  <c r="BK624"/>
  <c r="J408"/>
  <c r="BK210"/>
  <c r="BK489"/>
  <c r="J847"/>
  <c r="BK255"/>
  <c i="3" r="J1074"/>
  <c r="BK153"/>
  <c r="BK1074"/>
  <c i="4" r="J460"/>
  <c r="J208"/>
  <c r="J664"/>
  <c i="5" r="J601"/>
  <c r="BK795"/>
  <c r="J634"/>
  <c r="BK605"/>
  <c r="J726"/>
  <c r="J840"/>
  <c i="2" r="F37"/>
  <c i="4" r="BK460"/>
  <c r="BK647"/>
  <c i="5" r="BK430"/>
  <c r="J842"/>
  <c r="J826"/>
  <c r="J844"/>
  <c r="BK435"/>
  <c r="J136"/>
  <c r="J845"/>
  <c r="BK362"/>
  <c i="3" r="J182"/>
  <c r="BK211"/>
  <c r="J1018"/>
  <c r="J681"/>
  <c i="4" r="J446"/>
  <c r="BK447"/>
  <c r="J583"/>
  <c i="5" r="BK745"/>
  <c r="J421"/>
  <c r="BK491"/>
  <c r="BK150"/>
  <c r="J733"/>
  <c r="J860"/>
  <c i="2" r="F35"/>
  <c i="3" r="J1146"/>
  <c i="4" r="BK339"/>
  <c r="J321"/>
  <c i="5" r="BK652"/>
  <c r="J652"/>
  <c r="BK831"/>
  <c r="BK284"/>
  <c r="BK579"/>
  <c r="BK645"/>
  <c i="3" r="J1027"/>
  <c r="J187"/>
  <c r="BK1065"/>
  <c r="J506"/>
  <c r="BK502"/>
  <c r="J932"/>
  <c i="4" r="BK583"/>
  <c r="BK536"/>
  <c r="BK331"/>
  <c i="5" r="J366"/>
  <c r="BK680"/>
  <c r="J237"/>
  <c r="J269"/>
  <c r="J642"/>
  <c r="J852"/>
  <c r="BK834"/>
  <c r="J474"/>
  <c i="2" r="F36"/>
  <c i="5" r="BK751"/>
  <c r="BK673"/>
  <c r="BK827"/>
  <c r="BK551"/>
  <c r="J425"/>
  <c r="BK698"/>
  <c i="3" r="J306"/>
  <c r="BK733"/>
  <c r="BK864"/>
  <c r="BK815"/>
  <c i="4" r="BK390"/>
  <c r="J544"/>
  <c r="BK515"/>
  <c r="J440"/>
  <c i="5" r="BK739"/>
  <c r="J315"/>
  <c r="J487"/>
  <c r="BK527"/>
  <c r="J320"/>
  <c r="J843"/>
  <c i="3" r="BK984"/>
  <c r="J289"/>
  <c r="BK886"/>
  <c r="J554"/>
  <c i="4" r="J205"/>
  <c r="BK159"/>
  <c r="J551"/>
  <c i="5" r="J378"/>
  <c r="BK364"/>
  <c r="J730"/>
  <c r="BK245"/>
  <c r="BK733"/>
  <c r="J637"/>
  <c r="BK846"/>
  <c r="J222"/>
  <c i="3" r="BK855"/>
  <c r="BK157"/>
  <c r="BK1086"/>
  <c r="J609"/>
  <c i="4" r="BK524"/>
  <c r="J315"/>
  <c r="J111"/>
  <c i="5" r="J336"/>
  <c r="BK543"/>
  <c r="BK710"/>
  <c r="BK114"/>
  <c r="J721"/>
  <c r="J848"/>
  <c i="3" r="BK1027"/>
  <c r="BK329"/>
  <c r="BK101"/>
  <c r="J1025"/>
  <c r="BK289"/>
  <c i="4" r="J165"/>
  <c r="J146"/>
  <c r="J419"/>
  <c i="5" r="BK360"/>
  <c r="J710"/>
  <c r="BK611"/>
  <c r="J457"/>
  <c r="J406"/>
  <c r="J838"/>
  <c r="J182"/>
  <c i="3" r="J624"/>
  <c r="J1015"/>
  <c r="J111"/>
  <c i="4" r="BK628"/>
  <c r="J331"/>
  <c r="J212"/>
  <c r="BK664"/>
  <c i="5" r="J485"/>
  <c r="BK460"/>
  <c r="BK472"/>
  <c r="BK757"/>
  <c r="J827"/>
  <c r="J177"/>
  <c r="J611"/>
  <c i="2" r="F34"/>
  <c i="3" r="J329"/>
  <c i="4" r="BK446"/>
  <c r="BK202"/>
  <c r="BK99"/>
  <c i="5" r="BK537"/>
  <c r="J830"/>
  <c r="J831"/>
  <c r="BK825"/>
  <c i="4" r="BK451"/>
  <c i="5" r="BK510"/>
  <c r="BK277"/>
  <c r="BK837"/>
  <c r="BK328"/>
  <c r="BK715"/>
  <c r="J491"/>
  <c r="J829"/>
  <c i="3" r="J1031"/>
  <c r="BK1021"/>
  <c r="BK820"/>
  <c r="BK870"/>
  <c i="4" r="J430"/>
  <c r="BK315"/>
  <c r="J407"/>
  <c i="5" r="J751"/>
  <c r="J353"/>
  <c r="J698"/>
  <c r="J781"/>
  <c r="J775"/>
  <c r="J548"/>
  <c r="BK849"/>
  <c r="BK464"/>
  <c i="3" r="BK719"/>
  <c r="BK681"/>
  <c r="J416"/>
  <c r="BK869"/>
  <c r="J820"/>
  <c i="4" r="BK407"/>
  <c r="BK440"/>
  <c r="BK346"/>
  <c r="BK255"/>
  <c i="5" r="BK830"/>
  <c r="J412"/>
  <c r="BK485"/>
  <c r="BK164"/>
  <c r="J551"/>
  <c r="J854"/>
  <c i="3" r="J274"/>
  <c r="BK594"/>
  <c r="BK421"/>
  <c r="J864"/>
  <c i="4" r="J515"/>
  <c r="BK236"/>
  <c r="BK264"/>
  <c r="BK149"/>
  <c i="5" r="J680"/>
  <c r="J745"/>
  <c r="BK400"/>
  <c r="J532"/>
  <c r="BK691"/>
  <c r="BK447"/>
  <c r="BK548"/>
  <c l="1" r="R661"/>
  <c i="3" r="T188"/>
  <c r="BK1004"/>
  <c r="J1004"/>
  <c r="J67"/>
  <c r="P1036"/>
  <c r="BK1098"/>
  <c r="J1098"/>
  <c r="J73"/>
  <c i="4" r="P96"/>
  <c r="T119"/>
  <c r="BK293"/>
  <c r="J293"/>
  <c r="J70"/>
  <c r="BK453"/>
  <c r="J453"/>
  <c r="J71"/>
  <c i="3" r="R188"/>
  <c r="P1004"/>
  <c r="R1024"/>
  <c r="R1098"/>
  <c i="5" r="T732"/>
  <c r="P780"/>
  <c i="3" r="P95"/>
  <c r="P156"/>
  <c r="R156"/>
  <c r="R168"/>
  <c r="T863"/>
  <c r="P1024"/>
  <c i="4" r="P119"/>
  <c r="P293"/>
  <c r="P453"/>
  <c r="P615"/>
  <c r="R615"/>
  <c r="BK636"/>
  <c r="J636"/>
  <c r="J73"/>
  <c r="T636"/>
  <c r="P657"/>
  <c r="R657"/>
  <c i="5" r="BK102"/>
  <c r="R102"/>
  <c r="BK260"/>
  <c r="J260"/>
  <c r="J63"/>
  <c r="R345"/>
  <c r="P386"/>
  <c r="P420"/>
  <c r="P459"/>
  <c r="P493"/>
  <c r="BK565"/>
  <c r="J565"/>
  <c r="J74"/>
  <c r="P661"/>
  <c r="R732"/>
  <c r="R780"/>
  <c i="3" r="BK188"/>
  <c r="J188"/>
  <c r="J64"/>
  <c r="BK863"/>
  <c r="J863"/>
  <c r="J66"/>
  <c r="T1004"/>
  <c r="R1036"/>
  <c i="4" r="BK119"/>
  <c r="J119"/>
  <c r="J62"/>
  <c r="T197"/>
  <c r="T211"/>
  <c r="R257"/>
  <c r="R286"/>
  <c r="T293"/>
  <c r="BK615"/>
  <c r="J615"/>
  <c r="J72"/>
  <c r="T615"/>
  <c r="P636"/>
  <c r="R636"/>
  <c r="BK657"/>
  <c r="J657"/>
  <c r="J74"/>
  <c r="T657"/>
  <c i="5" r="R119"/>
  <c r="BK345"/>
  <c r="J345"/>
  <c r="J64"/>
  <c r="BK359"/>
  <c r="J359"/>
  <c r="J67"/>
  <c r="T420"/>
  <c r="BK493"/>
  <c r="J493"/>
  <c r="J72"/>
  <c r="P565"/>
  <c r="T661"/>
  <c r="T709"/>
  <c r="BK823"/>
  <c r="J823"/>
  <c r="J80"/>
  <c i="3" r="BK95"/>
  <c r="J95"/>
  <c r="J61"/>
  <c r="T95"/>
  <c r="BK168"/>
  <c r="J168"/>
  <c r="J63"/>
  <c r="T168"/>
  <c r="R863"/>
  <c r="BK1036"/>
  <c r="J1036"/>
  <c r="J71"/>
  <c r="T1098"/>
  <c i="4" r="T96"/>
  <c r="T95"/>
  <c r="R197"/>
  <c r="R211"/>
  <c r="T257"/>
  <c r="T286"/>
  <c r="T453"/>
  <c i="5" r="P102"/>
  <c r="T102"/>
  <c r="R260"/>
  <c r="BK386"/>
  <c r="J386"/>
  <c r="J68"/>
  <c r="BK420"/>
  <c r="J420"/>
  <c r="J69"/>
  <c r="R459"/>
  <c r="R493"/>
  <c r="BK550"/>
  <c r="J550"/>
  <c r="J73"/>
  <c r="R550"/>
  <c r="BK636"/>
  <c r="J636"/>
  <c r="J75"/>
  <c r="R636"/>
  <c r="P709"/>
  <c r="BK780"/>
  <c r="J780"/>
  <c r="J79"/>
  <c r="T780"/>
  <c i="4" r="R96"/>
  <c r="P197"/>
  <c r="BK211"/>
  <c r="J211"/>
  <c r="J67"/>
  <c r="P257"/>
  <c r="BK286"/>
  <c r="J286"/>
  <c r="J69"/>
  <c r="R293"/>
  <c i="5" r="BK119"/>
  <c r="J119"/>
  <c r="J62"/>
  <c r="P260"/>
  <c r="T345"/>
  <c r="R359"/>
  <c r="R420"/>
  <c r="BK478"/>
  <c r="J478"/>
  <c r="J71"/>
  <c r="T493"/>
  <c r="P550"/>
  <c r="T550"/>
  <c r="BK661"/>
  <c r="J661"/>
  <c r="J76"/>
  <c r="BK732"/>
  <c r="J732"/>
  <c r="J78"/>
  <c r="P823"/>
  <c i="3" r="R95"/>
  <c r="BK156"/>
  <c r="J156"/>
  <c r="J62"/>
  <c r="T156"/>
  <c r="P168"/>
  <c r="P863"/>
  <c r="BK1024"/>
  <c r="J1024"/>
  <c r="J68"/>
  <c r="T1036"/>
  <c r="T1029"/>
  <c i="4" r="BK96"/>
  <c r="R119"/>
  <c r="BK197"/>
  <c r="J197"/>
  <c r="J64"/>
  <c r="P211"/>
  <c r="P210"/>
  <c r="BK257"/>
  <c r="J257"/>
  <c r="J68"/>
  <c r="P286"/>
  <c r="R453"/>
  <c i="5" r="T119"/>
  <c r="P345"/>
  <c r="T359"/>
  <c r="R386"/>
  <c r="BK459"/>
  <c r="J459"/>
  <c r="J70"/>
  <c r="P478"/>
  <c r="T478"/>
  <c r="R565"/>
  <c r="T636"/>
  <c r="P732"/>
  <c r="R823"/>
  <c i="3" r="P188"/>
  <c r="R1004"/>
  <c r="T1024"/>
  <c r="P1098"/>
  <c i="5" r="P119"/>
  <c r="T260"/>
  <c r="P359"/>
  <c r="T386"/>
  <c r="T459"/>
  <c r="R478"/>
  <c r="T565"/>
  <c r="P636"/>
  <c r="BK709"/>
  <c r="J709"/>
  <c r="J77"/>
  <c r="R709"/>
  <c r="T823"/>
  <c i="2" r="BK86"/>
  <c r="J86"/>
  <c r="J61"/>
  <c r="BK98"/>
  <c r="J98"/>
  <c r="J62"/>
  <c i="3" r="BK1030"/>
  <c r="J1030"/>
  <c r="J70"/>
  <c r="BK1073"/>
  <c r="J1073"/>
  <c r="J72"/>
  <c i="2" r="BK102"/>
  <c r="J102"/>
  <c r="J63"/>
  <c i="4" r="BK164"/>
  <c r="J164"/>
  <c r="J63"/>
  <c r="BK207"/>
  <c r="J207"/>
  <c r="J65"/>
  <c i="2" r="BK106"/>
  <c r="J106"/>
  <c r="J64"/>
  <c i="3" r="BK858"/>
  <c r="J858"/>
  <c r="J65"/>
  <c i="5" r="BK355"/>
  <c r="J355"/>
  <c r="J65"/>
  <c r="E48"/>
  <c r="F55"/>
  <c r="BE120"/>
  <c r="BE158"/>
  <c r="BE164"/>
  <c r="BE210"/>
  <c r="BE237"/>
  <c r="BE245"/>
  <c r="BE284"/>
  <c r="BE289"/>
  <c r="BE305"/>
  <c r="BE336"/>
  <c r="BE382"/>
  <c r="BE400"/>
  <c r="BE402"/>
  <c r="BE430"/>
  <c r="BE445"/>
  <c r="BE476"/>
  <c r="BE566"/>
  <c r="BE634"/>
  <c r="BE642"/>
  <c r="BE645"/>
  <c r="BE721"/>
  <c r="BE775"/>
  <c r="BE830"/>
  <c r="BE844"/>
  <c r="BE845"/>
  <c r="BE846"/>
  <c r="BE847"/>
  <c r="BE848"/>
  <c r="BE849"/>
  <c r="BE850"/>
  <c r="BE851"/>
  <c r="BE852"/>
  <c r="BE853"/>
  <c r="BE854"/>
  <c r="BE855"/>
  <c r="BE857"/>
  <c r="BE859"/>
  <c r="BE860"/>
  <c r="J54"/>
  <c r="BE255"/>
  <c r="BE277"/>
  <c r="BE353"/>
  <c r="BE356"/>
  <c r="BE360"/>
  <c r="BE362"/>
  <c r="BE370"/>
  <c r="BE457"/>
  <c r="BE468"/>
  <c r="BE470"/>
  <c r="BE500"/>
  <c r="BE527"/>
  <c r="BE605"/>
  <c r="BE651"/>
  <c r="BE659"/>
  <c r="BE662"/>
  <c r="BE669"/>
  <c r="BE716"/>
  <c r="BE730"/>
  <c r="BE733"/>
  <c r="BE831"/>
  <c r="BE832"/>
  <c r="BE837"/>
  <c i="4" r="BK210"/>
  <c r="J210"/>
  <c r="J66"/>
  <c i="5" r="BE216"/>
  <c r="BE228"/>
  <c r="BE269"/>
  <c r="BE346"/>
  <c r="BE364"/>
  <c r="BE398"/>
  <c r="BE414"/>
  <c r="BE442"/>
  <c r="BE472"/>
  <c r="BE479"/>
  <c r="BE489"/>
  <c r="BE510"/>
  <c r="BE516"/>
  <c r="BE585"/>
  <c r="BE591"/>
  <c r="BE596"/>
  <c r="BE637"/>
  <c r="BE680"/>
  <c r="BE739"/>
  <c r="BE745"/>
  <c r="BE751"/>
  <c r="BE809"/>
  <c r="BE829"/>
  <c r="J55"/>
  <c r="BE182"/>
  <c r="BE187"/>
  <c r="BE328"/>
  <c r="BE366"/>
  <c r="BE394"/>
  <c r="BE406"/>
  <c r="BE416"/>
  <c r="BE418"/>
  <c r="BE421"/>
  <c r="BE425"/>
  <c r="BE435"/>
  <c r="BE481"/>
  <c r="BE483"/>
  <c r="BE505"/>
  <c r="BE521"/>
  <c r="BE543"/>
  <c r="BE548"/>
  <c r="BE611"/>
  <c r="BE618"/>
  <c r="BE624"/>
  <c r="BE650"/>
  <c r="BE684"/>
  <c r="BE705"/>
  <c r="BE710"/>
  <c r="BE770"/>
  <c r="BE834"/>
  <c r="BE835"/>
  <c i="4" r="J96"/>
  <c r="J61"/>
  <c i="5" r="J52"/>
  <c r="BE103"/>
  <c r="BE108"/>
  <c r="BE114"/>
  <c r="BE203"/>
  <c r="BE315"/>
  <c r="BE350"/>
  <c r="BE384"/>
  <c r="BE387"/>
  <c r="BE392"/>
  <c r="BE412"/>
  <c r="BE439"/>
  <c r="BE466"/>
  <c r="BE551"/>
  <c r="BE715"/>
  <c r="BE795"/>
  <c r="BE824"/>
  <c r="BE836"/>
  <c r="BE839"/>
  <c r="F54"/>
  <c r="BE128"/>
  <c r="BE172"/>
  <c r="BE195"/>
  <c r="BE294"/>
  <c r="BE374"/>
  <c r="BE404"/>
  <c r="BE437"/>
  <c r="BE452"/>
  <c r="BE460"/>
  <c r="BE462"/>
  <c r="BE464"/>
  <c r="BE474"/>
  <c r="BE485"/>
  <c r="BE537"/>
  <c r="BE563"/>
  <c r="BE601"/>
  <c r="BE630"/>
  <c r="BE691"/>
  <c r="BE698"/>
  <c r="BE825"/>
  <c r="BE827"/>
  <c r="BE843"/>
  <c r="BE177"/>
  <c r="BE261"/>
  <c r="BE299"/>
  <c r="BE310"/>
  <c r="BE320"/>
  <c r="BE348"/>
  <c r="BE368"/>
  <c r="BE378"/>
  <c r="BE408"/>
  <c r="BE410"/>
  <c r="BE487"/>
  <c r="BE532"/>
  <c r="BE652"/>
  <c r="BE757"/>
  <c r="BE781"/>
  <c r="BE826"/>
  <c r="BE828"/>
  <c r="BE833"/>
  <c r="BE838"/>
  <c r="BE840"/>
  <c r="BE842"/>
  <c r="BE136"/>
  <c r="BE144"/>
  <c r="BE150"/>
  <c r="BE222"/>
  <c r="BE250"/>
  <c r="BE380"/>
  <c r="BE396"/>
  <c r="BE447"/>
  <c r="BE491"/>
  <c r="BE494"/>
  <c r="BE556"/>
  <c r="BE573"/>
  <c r="BE579"/>
  <c r="BE673"/>
  <c r="BE726"/>
  <c r="BE763"/>
  <c r="BE841"/>
  <c i="4" r="F54"/>
  <c r="E84"/>
  <c r="BE120"/>
  <c r="BE236"/>
  <c r="BE252"/>
  <c r="BE294"/>
  <c r="BE346"/>
  <c r="BE349"/>
  <c r="BE407"/>
  <c r="BE454"/>
  <c r="BE515"/>
  <c r="BE536"/>
  <c r="BE634"/>
  <c r="BE637"/>
  <c r="BE642"/>
  <c r="BE647"/>
  <c r="BE652"/>
  <c r="BE658"/>
  <c r="BE664"/>
  <c r="BE670"/>
  <c i="3" r="BK94"/>
  <c r="J94"/>
  <c r="J60"/>
  <c i="4" r="J52"/>
  <c r="BE130"/>
  <c r="BE154"/>
  <c r="BE287"/>
  <c r="BE315"/>
  <c r="BE331"/>
  <c r="BE336"/>
  <c r="BE339"/>
  <c r="BE366"/>
  <c r="BE376"/>
  <c r="BE504"/>
  <c r="BE531"/>
  <c r="BE544"/>
  <c r="BE559"/>
  <c r="BE589"/>
  <c r="BE622"/>
  <c r="BE628"/>
  <c r="J54"/>
  <c r="BE445"/>
  <c r="BE446"/>
  <c r="BE451"/>
  <c r="J55"/>
  <c r="BE233"/>
  <c r="BE267"/>
  <c r="BE275"/>
  <c r="BE278"/>
  <c r="BE284"/>
  <c r="BE291"/>
  <c r="BE318"/>
  <c r="BE352"/>
  <c r="BE355"/>
  <c r="BE447"/>
  <c r="F55"/>
  <c r="BE125"/>
  <c r="BE165"/>
  <c r="BE192"/>
  <c r="BE205"/>
  <c r="BE255"/>
  <c r="BE258"/>
  <c r="BE264"/>
  <c r="BE390"/>
  <c r="BE402"/>
  <c r="BE460"/>
  <c r="BE524"/>
  <c r="BE551"/>
  <c r="BE583"/>
  <c r="BE616"/>
  <c r="BE135"/>
  <c r="BE149"/>
  <c r="BE198"/>
  <c r="BE200"/>
  <c r="BE208"/>
  <c r="BE440"/>
  <c r="BE597"/>
  <c r="BE602"/>
  <c r="BE212"/>
  <c r="BE217"/>
  <c r="BE484"/>
  <c r="BE494"/>
  <c r="BE573"/>
  <c r="BE97"/>
  <c r="BE99"/>
  <c r="BE104"/>
  <c r="BE111"/>
  <c r="BE140"/>
  <c r="BE146"/>
  <c r="BE159"/>
  <c r="BE202"/>
  <c r="BE321"/>
  <c r="BE379"/>
  <c r="BE414"/>
  <c r="BE419"/>
  <c r="BE430"/>
  <c r="BE568"/>
  <c r="BE613"/>
  <c i="3" r="F55"/>
  <c r="BE222"/>
  <c r="BE502"/>
  <c r="BE570"/>
  <c r="BE624"/>
  <c r="BE835"/>
  <c r="BE1031"/>
  <c r="BE1037"/>
  <c r="BE1107"/>
  <c r="BE1115"/>
  <c r="BE1120"/>
  <c r="BE1126"/>
  <c r="BE1133"/>
  <c r="BE1139"/>
  <c r="BE1146"/>
  <c r="BE1152"/>
  <c r="E83"/>
  <c r="J89"/>
  <c r="BE111"/>
  <c r="BE121"/>
  <c r="BE189"/>
  <c r="BE421"/>
  <c r="BE594"/>
  <c r="BE609"/>
  <c r="BE843"/>
  <c r="BE916"/>
  <c r="BE921"/>
  <c r="BE1005"/>
  <c r="J55"/>
  <c r="BE157"/>
  <c r="BE167"/>
  <c r="BE468"/>
  <c r="BE491"/>
  <c r="BE687"/>
  <c r="BE787"/>
  <c r="BE870"/>
  <c r="BE1007"/>
  <c r="BE1009"/>
  <c r="J52"/>
  <c r="BE274"/>
  <c r="BE289"/>
  <c r="BE303"/>
  <c r="BE443"/>
  <c r="BE471"/>
  <c r="BE499"/>
  <c r="BE719"/>
  <c r="BE733"/>
  <c r="BE875"/>
  <c r="BE990"/>
  <c r="BE1018"/>
  <c r="BE1025"/>
  <c r="BE1086"/>
  <c i="2" r="BK85"/>
  <c r="J85"/>
  <c r="J60"/>
  <c i="3" r="BE143"/>
  <c r="BE488"/>
  <c r="BE655"/>
  <c r="BE681"/>
  <c r="BE830"/>
  <c r="BE855"/>
  <c r="BE859"/>
  <c r="BE1021"/>
  <c r="BE1051"/>
  <c r="F54"/>
  <c r="BE131"/>
  <c r="BE169"/>
  <c r="BE177"/>
  <c r="BE182"/>
  <c r="BE228"/>
  <c r="BE234"/>
  <c r="BE312"/>
  <c r="BE326"/>
  <c r="BE329"/>
  <c r="BE361"/>
  <c r="BE390"/>
  <c r="BE506"/>
  <c r="BE554"/>
  <c r="BE810"/>
  <c r="BE886"/>
  <c r="BE891"/>
  <c r="BE928"/>
  <c r="BE932"/>
  <c r="BE963"/>
  <c r="BE984"/>
  <c r="BE996"/>
  <c r="BE1027"/>
  <c r="BE1099"/>
  <c r="BE106"/>
  <c r="BE200"/>
  <c r="BE815"/>
  <c r="BE820"/>
  <c r="BE825"/>
  <c r="BE851"/>
  <c r="BE864"/>
  <c r="BE869"/>
  <c r="BE880"/>
  <c r="BE1015"/>
  <c r="BE1065"/>
  <c r="BE1071"/>
  <c r="BE96"/>
  <c r="BE101"/>
  <c r="BE153"/>
  <c r="BE187"/>
  <c r="BE211"/>
  <c r="BE306"/>
  <c r="BE309"/>
  <c r="BE416"/>
  <c r="BE465"/>
  <c r="BE746"/>
  <c r="BE1074"/>
  <c i="1" r="BC55"/>
  <c r="AW55"/>
  <c i="2" r="E48"/>
  <c r="J52"/>
  <c r="F54"/>
  <c r="J54"/>
  <c r="F55"/>
  <c r="J55"/>
  <c r="BE87"/>
  <c r="BE92"/>
  <c r="BE99"/>
  <c r="BE103"/>
  <c r="BE107"/>
  <c i="1" r="BA55"/>
  <c r="BB55"/>
  <c r="BD55"/>
  <c i="5" r="J34"/>
  <c i="1" r="AW58"/>
  <c i="3" r="F34"/>
  <c i="1" r="BA56"/>
  <c i="3" r="F36"/>
  <c i="1" r="BC56"/>
  <c i="4" r="F34"/>
  <c i="1" r="BA57"/>
  <c i="4" r="J34"/>
  <c i="1" r="AW57"/>
  <c i="3" r="F37"/>
  <c i="1" r="BD56"/>
  <c i="4" r="F35"/>
  <c i="1" r="BB57"/>
  <c i="5" r="F34"/>
  <c i="1" r="BA58"/>
  <c i="5" r="F37"/>
  <c i="1" r="BD58"/>
  <c i="5" r="F36"/>
  <c i="1" r="BC58"/>
  <c i="5" r="F35"/>
  <c i="1" r="BB58"/>
  <c i="4" r="F37"/>
  <c i="1" r="BD57"/>
  <c i="3" r="F35"/>
  <c i="1" r="BB56"/>
  <c i="4" r="F36"/>
  <c i="1" r="BC57"/>
  <c i="3" r="J34"/>
  <c i="1" r="AW56"/>
  <c i="3" l="1" r="P1029"/>
  <c r="R94"/>
  <c i="5" r="R101"/>
  <c i="3" r="R1029"/>
  <c i="5" r="T101"/>
  <c r="P358"/>
  <c r="T358"/>
  <c i="4" r="R210"/>
  <c i="3" r="T94"/>
  <c r="T93"/>
  <c i="4" r="T210"/>
  <c r="T94"/>
  <c i="5" r="BK101"/>
  <c r="J101"/>
  <c r="J60"/>
  <c i="3" r="P94"/>
  <c r="P93"/>
  <c i="1" r="AU56"/>
  <c i="5" r="P101"/>
  <c r="P100"/>
  <c i="1" r="AU58"/>
  <c i="4" r="BK95"/>
  <c r="J95"/>
  <c r="J60"/>
  <c i="5" r="R358"/>
  <c i="4" r="R95"/>
  <c r="R94"/>
  <c r="P95"/>
  <c r="P94"/>
  <c i="1" r="AU57"/>
  <c i="5" r="BK358"/>
  <c r="J358"/>
  <c r="J66"/>
  <c i="3" r="BK1029"/>
  <c r="J1029"/>
  <c r="J69"/>
  <c i="5" r="J102"/>
  <c r="J61"/>
  <c i="4" r="BK94"/>
  <c r="J94"/>
  <c r="J59"/>
  <c i="2" r="BK84"/>
  <c r="J84"/>
  <c r="F33"/>
  <c i="1" r="AZ55"/>
  <c r="BA54"/>
  <c r="W30"/>
  <c i="3" r="F33"/>
  <c i="1" r="AZ56"/>
  <c i="4" r="J33"/>
  <c i="1" r="AV57"/>
  <c r="AT57"/>
  <c r="BD54"/>
  <c r="W33"/>
  <c r="BB54"/>
  <c r="W31"/>
  <c i="3" r="J33"/>
  <c i="1" r="AV56"/>
  <c r="AT56"/>
  <c i="4" r="F33"/>
  <c i="1" r="AZ57"/>
  <c i="2" r="J33"/>
  <c i="1" r="AV55"/>
  <c r="AT55"/>
  <c r="BC54"/>
  <c r="W32"/>
  <c i="5" r="J33"/>
  <c i="1" r="AV58"/>
  <c r="AT58"/>
  <c i="5" r="F33"/>
  <c i="1" r="AZ58"/>
  <c i="2" r="J30"/>
  <c i="1" r="AG55"/>
  <c i="5" l="1" r="R100"/>
  <c r="T100"/>
  <c i="3" r="R93"/>
  <c r="BK93"/>
  <c r="J93"/>
  <c i="5" r="BK100"/>
  <c r="J100"/>
  <c r="J59"/>
  <c i="3" r="J59"/>
  <c i="1" r="AN55"/>
  <c i="2" r="J59"/>
  <c r="J39"/>
  <c i="1" r="AU54"/>
  <c r="AW54"/>
  <c r="AK30"/>
  <c r="AZ54"/>
  <c r="W29"/>
  <c i="3" r="J30"/>
  <c i="1" r="AG56"/>
  <c r="AN56"/>
  <c r="AY54"/>
  <c i="4" r="J30"/>
  <c i="1" r="AG57"/>
  <c r="AN57"/>
  <c r="AX54"/>
  <c i="3" l="1" r="J39"/>
  <c i="4" r="J39"/>
  <c i="5" r="J30"/>
  <c i="1" r="AG58"/>
  <c r="AG54"/>
  <c r="AK26"/>
  <c r="AV54"/>
  <c r="AK29"/>
  <c r="AK35"/>
  <c i="5" l="1" r="J39"/>
  <c i="1" r="AN58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<sst xmlns="http://schemas.openxmlformats.org/spreadsheetml/2006/main">
  <si>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</si>
  <si>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</si>
  <si>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</si>
  <si>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</si>
  <si>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</si>
  <si>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{a8460bd6-4e9f-4c38-b62d-ba02412bd107}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</si>
  <si>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</si>
  <si>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</si>
  <si>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</si>
  <si>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</si>
  <si>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</si>
  <si>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</si>
  <si>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</si>
  <si>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</si>
  <si>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J220527_2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</si>
  <si>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</si>
  <si>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</si>
  <si>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Dokončení oprav budovy hlavní tribuny a oprava vedlejších tribun</t>
  </si>
  <si>
    <t>KSO:</t>
  </si>
  <si>
    <t/>
  </si>
  <si>
    <t>CC-CZ:</t>
  </si>
  <si>
    <t>Místo:</t>
  </si>
  <si>
    <t xml:space="preserve"> </t>
  </si>
  <si>
    <t>Datum:</t>
  </si>
  <si>
    <t>15. 7. 2022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</si>
  <si>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</si>
  <si>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</si>
  <si>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</si>
  <si>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</si>
  <si>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</si>
  <si>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</si>
  <si>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</si>
  <si>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</si>
  <si>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</si>
  <si>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</si>
  <si>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</si>
  <si>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</si>
  <si>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</si>
  <si>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</si>
  <si>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</si>
  <si>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</si>
  <si>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</si>
  <si>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</si>
  <si>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</si>
  <si>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</si>
  <si>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</si>
  <si>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</si>
  <si>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</si>
  <si>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</si>
  <si>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</si>
  <si>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</si>
  <si>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</si>
  <si>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</si>
  <si>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</si>
  <si>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</si>
  <si>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</si>
  <si>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</si>
  <si>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</si>
  <si>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</si>
  <si>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</si>
  <si>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</si>
  <si>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</si>
  <si>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</si>
  <si>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</si>
  <si>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</si>
  <si>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</si>
  <si>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</si>
  <si>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</si>
  <si>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</si>
  <si>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</si>
  <si>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</si>
  <si>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</si>
  <si>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</si>
  <si>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</si>
  <si>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OST</t>
  </si>
  <si>
    <t>Soupis ost. vedlejších rozpočtových nákladů</t>
  </si>
  <si>
    <t>STA</t>
  </si>
  <si>
    <t>1</t>
  </si>
  <si>
    <t>{50a6dd41-3c3c-47a4-b76f-88ad5c6edbbf}</t>
  </si>
  <si>
    <t>2</t>
  </si>
  <si>
    <t>SO 02</t>
  </si>
  <si>
    <t>Vnější stavební úpravy zázemí hlavní tribuny</t>
  </si>
  <si>
    <t>{955ddaec-4eaf-4922-9ad4-afe70701aa4a}</t>
  </si>
  <si>
    <t>SO 03b</t>
  </si>
  <si>
    <t>Oprava krytiny střechy se zateplením</t>
  </si>
  <si>
    <t>{11a50df9-d5d3-46c2-81f2-45d05beb95fa}</t>
  </si>
  <si>
    <t>SO 04a</t>
  </si>
  <si>
    <t>Vnitřní stavební úpravy severní části zázemí hlavní tribuny</t>
  </si>
  <si>
    <t>{bd15a0ee-7508-4ac5-89d0-f2e1d74a6183}</t>
  </si>
  <si>
    <t>KRYCÍ LIST SOUPISU PRACÍ</t>
  </si>
  <si>
    <t>Objekt:</t>
  </si>
  <si>
    <t>OST - Soupis ost. vedlejších rozpočtových nákladů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</si>
  <si>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</si>
  <si>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</si>
  <si>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</si>
  <si>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</si>
  <si>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</si>
  <si>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</si>
  <si>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</si>
  <si>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</si>
  <si>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</si>
  <si>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</si>
  <si>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</si>
  <si>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</si>
  <si>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</si>
  <si>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</si>
  <si>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</si>
  <si>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</si>
  <si>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</si>
  <si>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</si>
  <si>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</si>
  <si>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</si>
  <si>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</si>
  <si>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</si>
  <si>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</si>
  <si>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</si>
  <si>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</si>
  <si>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</si>
  <si>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</si>
  <si>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</si>
  <si>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</si>
  <si>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</si>
  <si>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</si>
  <si>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soubor</t>
  </si>
  <si>
    <t>CS ÚRS 2022 02</t>
  </si>
  <si>
    <t>4</t>
  </si>
  <si>
    <t>Online PSC</t>
  </si>
  <si>
    <t>https://podminky.urs.cz/item/CS_URS_2022_02/012103000</t>
  </si>
  <si>
    <t>VV</t>
  </si>
  <si>
    <t>"Vytýčení inženýrských sítí"</t>
  </si>
  <si>
    <t>Součet</t>
  </si>
  <si>
    <t>013254000</t>
  </si>
  <si>
    <t>Dokumentace skutečného provedení stavby</t>
  </si>
  <si>
    <t>8</t>
  </si>
  <si>
    <t>https://podminky.urs.cz/item/CS_URS_2022_02/013254000</t>
  </si>
  <si>
    <t>"SO 02"1</t>
  </si>
  <si>
    <t>"SO 03b"1</t>
  </si>
  <si>
    <t>"SO 04a"1</t>
  </si>
  <si>
    <t>VRN3</t>
  </si>
  <si>
    <t>Zařízení staveniště</t>
  </si>
  <si>
    <t>3</t>
  </si>
  <si>
    <t>030001000</t>
  </si>
  <si>
    <t>1024</t>
  </si>
  <si>
    <t>-333011033</t>
  </si>
  <si>
    <t>https://podminky.urs.cz/item/CS_URS_2022_02/030001000</t>
  </si>
  <si>
    <t>"pro všechny SO"1</t>
  </si>
  <si>
    <t>VRN4</t>
  </si>
  <si>
    <t>Inženýrská činnost</t>
  </si>
  <si>
    <t>045002000</t>
  </si>
  <si>
    <t>Kompletační a koordinační činnost</t>
  </si>
  <si>
    <t>16</t>
  </si>
  <si>
    <t>https://podminky.urs.cz/item/CS_URS_2022_02/045002000</t>
  </si>
  <si>
    <t>VRN7</t>
  </si>
  <si>
    <t>Provozní vlivy</t>
  </si>
  <si>
    <t>071203000</t>
  </si>
  <si>
    <t>Provoz dalšího subjektu</t>
  </si>
  <si>
    <t>-272010947</t>
  </si>
  <si>
    <t>https://podminky.urs.cz/item/CS_URS_2022_02/071203000</t>
  </si>
  <si>
    <t>"částečné omezení při činnosti fotbalového klubu"1</t>
  </si>
  <si>
    <t>SO 02 - Vnější stavební úpravy zázemí hlavní tribuny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</si>
  <si>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</si>
  <si>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</si>
  <si>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</si>
  <si>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</si>
  <si>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</si>
  <si>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</si>
  <si>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</si>
  <si>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</si>
  <si>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</si>
  <si>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</si>
  <si>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</si>
  <si>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</si>
  <si>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</si>
  <si>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771 - Podlahy z dlaždic</t>
  </si>
  <si>
    <t>HSV</t>
  </si>
  <si>
    <t>Práce a dodávky HSV</t>
  </si>
  <si>
    <t>Zemní práce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</si>
  <si>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</si>
  <si>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</si>
  <si>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</si>
  <si>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https://podminky.urs.cz/item/CS_URS_2022_02/113106121</t>
  </si>
  <si>
    <t>"B5 - přístupový chodník k bočnímu vstupu z JV štítu"</t>
  </si>
  <si>
    <t>6,6*0,9+1,5*0,8</t>
  </si>
  <si>
    <t>113107141</t>
  </si>
  <si>
    <t>Odstranění podkladů nebo krytů ručně s přemístěním hmot na skládku na vzdálenost do 3 m nebo s naložením na dopravní prostředek živičných, o tl. vrstvy do 50 mm</t>
  </si>
  <si>
    <t>https://podminky.urs.cz/item/CS_URS_2022_02/113107141</t>
  </si>
  <si>
    <t>"B6"</t>
  </si>
  <si>
    <t>"pohled SZ"21*0,75</t>
  </si>
  <si>
    <t>113204111</t>
  </si>
  <si>
    <t>Vytrhání obrub s vybouráním lože, s přemístěním hmot na skládku na vzdálenost do 3 m nebo s naložením na dopravní prostředek záhonových</t>
  </si>
  <si>
    <t>m</t>
  </si>
  <si>
    <t>6</t>
  </si>
  <si>
    <t>https://podminky.urs.cz/item/CS_URS_2022_02/113204111</t>
  </si>
  <si>
    <t>6,6+5,1+1,7+0,8</t>
  </si>
  <si>
    <t>132212332</t>
  </si>
  <si>
    <t>Hloubení nezapažených rýh šířky přes 800 do 2 000 mm ručně s urovnáním dna do předepsaného profilu a spádu v hornině třídy těžitelnosti I skupiny 3 nesoudržných</t>
  </si>
  <si>
    <t>m3</t>
  </si>
  <si>
    <t>https://podminky.urs.cz/item/CS_URS_2022_02/132212332</t>
  </si>
  <si>
    <t>"S3 - přístupový chodník k bočnímu vstupu z JV štítu"</t>
  </si>
  <si>
    <t>7,0*1,8*0,20</t>
  </si>
  <si>
    <t>"S4 - pro okapový chodník"</t>
  </si>
  <si>
    <t>"pohled JZ"(5,4+3,45)*0,75*0,15</t>
  </si>
  <si>
    <t>"pohled SZ"(24,25+4,15)*0,75*0,15</t>
  </si>
  <si>
    <t>"pohled SV"(6,85+3,4+7,25+28,30)*0,75*0,15</t>
  </si>
  <si>
    <t>"pohled JV"(4,15+11,6+4,0+11,15)*0,75*0,15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</si>
  <si>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</si>
  <si>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</si>
  <si>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10</t>
  </si>
  <si>
    <t>https://podminky.urs.cz/item/CS_URS_2022_02/162211311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</si>
  <si>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</si>
  <si>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</si>
  <si>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12</t>
  </si>
  <si>
    <t>https://podminky.urs.cz/item/CS_URS_2022_02/162211319</t>
  </si>
  <si>
    <t>15,34*3 "Přepočtené koeficientem množství</t>
  </si>
  <si>
    <t>7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</si>
  <si>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</si>
  <si>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</si>
  <si>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14</t>
  </si>
  <si>
    <t>https://podminky.urs.cz/item/CS_URS_2022_02/162651112</t>
  </si>
  <si>
    <t>171201221</t>
  </si>
  <si>
    <t>Poplatek za uložení stavebního odpadu na skládce (skládkovné) zeminy a kamení zatříděného do Katalogu odpadů pod kódem 17 05 04</t>
  </si>
  <si>
    <t>t</t>
  </si>
  <si>
    <t>-1006729263</t>
  </si>
  <si>
    <t>https://podminky.urs.cz/item/CS_URS_2022_02/171201221</t>
  </si>
  <si>
    <t>15,34*1,8</t>
  </si>
  <si>
    <t>Zakládání</t>
  </si>
  <si>
    <t>9</t>
  </si>
  <si>
    <t>213141111</t>
  </si>
  <si>
    <t>Zřízení vrstvy z geotextilie filtrační, separační, odvodňovací, ochranné, výztužné nebo protierozní v rovině nebo ve sklonu do 1:5, šířky do 3 m</t>
  </si>
  <si>
    <t>https://podminky.urs.cz/item/CS_URS_2022_02/213141111</t>
  </si>
  <si>
    <t>7*1,8</t>
  </si>
  <si>
    <t>"pohled JZ"(5,4+3,45)*0,75</t>
  </si>
  <si>
    <t>"pohled SZ"(24,25+4,15)*0,75</t>
  </si>
  <si>
    <t>"pohled SV"(6,85+3,4+7,25+28,30)*0,75</t>
  </si>
  <si>
    <t>"pohled JV"(4,15+11,6+4,0+11,15)*0,75</t>
  </si>
  <si>
    <t>M</t>
  </si>
  <si>
    <t>693110030</t>
  </si>
  <si>
    <t>geotextilie tkaná separační, filtrační, výztužná PP pevnost v tahu 40kN/m</t>
  </si>
  <si>
    <t>18</t>
  </si>
  <si>
    <t>Komunikace pozemní</t>
  </si>
  <si>
    <t>11</t>
  </si>
  <si>
    <t>564831111</t>
  </si>
  <si>
    <t>Podklad ze štěrkodrti ŠD s rozprostřením a zhutněním plochy přes 100 m2, po zhutnění tl. 100 mm</t>
  </si>
  <si>
    <t>20</t>
  </si>
  <si>
    <t>https://podminky.urs.cz/item/CS_URS_2022_02/564831111</t>
  </si>
  <si>
    <t>"pohled JZ"(5,40+3,55)*0,5</t>
  </si>
  <si>
    <t>"pohled SZ"(24,15+4,0)*0,5</t>
  </si>
  <si>
    <t>"pohled SV"(6,85+3,45+7,2+28,4)*0,5</t>
  </si>
  <si>
    <t>"pohled JV"(4,0+11,3+4,0+10,85)*0,5</t>
  </si>
  <si>
    <t>564851111</t>
  </si>
  <si>
    <t>Podklad ze štěrkodrti ŠD s rozprostřením a zhutněním plochy přes 100 m2, po zhutnění tl. 150 mm</t>
  </si>
  <si>
    <t>22</t>
  </si>
  <si>
    <t>https://podminky.urs.cz/item/CS_URS_2022_02/564851111</t>
  </si>
  <si>
    <t>13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</si>
  <si>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</si>
  <si>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</si>
  <si>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24</t>
  </si>
  <si>
    <t>https://podminky.urs.cz/item/CS_URS_2022_02/596211110</t>
  </si>
  <si>
    <t>7*1,5</t>
  </si>
  <si>
    <t>59245018</t>
  </si>
  <si>
    <t>dlažba tvar obdélník betonová 200x100x60mm přírodní</t>
  </si>
  <si>
    <t>26</t>
  </si>
  <si>
    <t>Úpravy povrchů, podlahy a osazování výplní</t>
  </si>
  <si>
    <t>621142001</t>
  </si>
  <si>
    <t>Potažení vnějších ploch pletivem v ploše nebo pruzích, na plném podkladu sklovláknitým vtlačením do tmelu podhledů</t>
  </si>
  <si>
    <t>28</t>
  </si>
  <si>
    <t>https://podminky.urs.cz/item/CS_URS_2022_02/621142001</t>
  </si>
  <si>
    <t>"římsy"</t>
  </si>
  <si>
    <t>"pohled JZ"</t>
  </si>
  <si>
    <t>(6,65+6,3)*0,5</t>
  </si>
  <si>
    <t>"pohled SV - m.č. 111"7,4*0,5</t>
  </si>
  <si>
    <t>"pohled SV - m.č. 118-126"29,15*0,5</t>
  </si>
  <si>
    <t>"pohled JV - m.č. 111, 112"10,25*0,5</t>
  </si>
  <si>
    <t>"pohled JV - m.č. 141"3,50*0,5</t>
  </si>
  <si>
    <t>"dvůr"(6,1+6,40+5,70)*0,5</t>
  </si>
  <si>
    <t>621151001</t>
  </si>
  <si>
    <t>Penetrační nátěr vnějších pastovitých tenkovrstvých omítek akrylátový univerzální podhledů</t>
  </si>
  <si>
    <t>-412687527</t>
  </si>
  <si>
    <t>https://podminky.urs.cz/item/CS_URS_2022_02/621151001</t>
  </si>
  <si>
    <t>17</t>
  </si>
  <si>
    <t>621531012</t>
  </si>
  <si>
    <t>Omítka tenkovrstvá silikonová vnějších ploch probarvená bez penetrace zatíraná (škrábaná), zrnitost 1,5 mm podhledů</t>
  </si>
  <si>
    <t>30</t>
  </si>
  <si>
    <t>https://podminky.urs.cz/item/CS_URS_2022_02/621531012</t>
  </si>
  <si>
    <t>622111111</t>
  </si>
  <si>
    <t>Vyspravení povrchu neomítaných vnějších ploch betonových nebo železobetonových konstrukcí s rozetřením vysprávky do ztracena maltou cementovou celoplošně stěn</t>
  </si>
  <si>
    <t>32</t>
  </si>
  <si>
    <t>https://podminky.urs.cz/item/CS_URS_2022_02/622111111</t>
  </si>
  <si>
    <t>"opěrná zeď vstupního schodiště do hlediště tribuny"</t>
  </si>
  <si>
    <t>2,95*0,25+(2,95+1,36)/2*1,23+(0,25+2,0+1,36)*0,1</t>
  </si>
  <si>
    <t>3,40*0,20+(3,4+1,20)/2*1,26+(0,20+2,54+1,20)*0,1</t>
  </si>
  <si>
    <t>19</t>
  </si>
  <si>
    <t>622131111</t>
  </si>
  <si>
    <t>Podkladní a spojovací vrstva vnějších omítaných ploch polymercementový spojovací můstek nanášený ručně stěn</t>
  </si>
  <si>
    <t>34</t>
  </si>
  <si>
    <t>https://podminky.urs.cz/item/CS_URS_2022_02/622131111</t>
  </si>
  <si>
    <t>622131121</t>
  </si>
  <si>
    <t>Podkladní a spojovací vrstva vnějších omítaných ploch penetrace nanášená ručně stěn</t>
  </si>
  <si>
    <t>36</t>
  </si>
  <si>
    <t>https://podminky.urs.cz/item/CS_URS_2022_02/622131121</t>
  </si>
  <si>
    <t>"S6+S7"</t>
  </si>
  <si>
    <t>"pohled jihozápadní"</t>
  </si>
  <si>
    <t>"hl. vstup"3,53*2*3,0</t>
  </si>
  <si>
    <t>(5,21+5,29)*3,25</t>
  </si>
  <si>
    <t>(2,69*2+0,9)*3,0</t>
  </si>
  <si>
    <t>-1,5*1,6*2</t>
  </si>
  <si>
    <t>4,04*3,10</t>
  </si>
  <si>
    <t>Mezisoučet</t>
  </si>
  <si>
    <t>"pohled severozápadní"</t>
  </si>
  <si>
    <t>23,47*3,40</t>
  </si>
  <si>
    <t>-(2,10*1,6+0,8*2,0+1,5*1,6+1,75*1,4*4+2,4*2,6)</t>
  </si>
  <si>
    <t>3,38*3,35-0,9*0,6*2</t>
  </si>
  <si>
    <t>2,47*2,1</t>
  </si>
  <si>
    <t>"pohled severovýchodní"</t>
  </si>
  <si>
    <t>6,59*3,40-0,9*0,6*2</t>
  </si>
  <si>
    <t>4,89*3,35-0,9*0,6</t>
  </si>
  <si>
    <t>6,96*3,0</t>
  </si>
  <si>
    <t>29,03*3,20-(1,5*1,6*7+1,2*1,6+0,6*0,6)</t>
  </si>
  <si>
    <t>"pohled jihovýchodní"</t>
  </si>
  <si>
    <t>3,38*3,0</t>
  </si>
  <si>
    <t>9,83*3,1-0,9*0,6*5</t>
  </si>
  <si>
    <t>4,27*3,0</t>
  </si>
  <si>
    <t>9,41*3,40-(0,6*1,6+0,8*2,0+1,2*1,6)</t>
  </si>
  <si>
    <t>2,47*2,10-1,5*1,2</t>
  </si>
  <si>
    <t>"dvůr"</t>
  </si>
  <si>
    <t>(6,08+5,70)*2*3,00-(0,6*2,0+0,8*2,0*2+0,9*2,0+0,9*0,6*3+1,2*1,6)</t>
  </si>
  <si>
    <t>622142001</t>
  </si>
  <si>
    <t>Potažení vnějších ploch pletivem v ploše nebo pruzích, na plném podkladu sklovláknitým vtlačením do tmelu stěn</t>
  </si>
  <si>
    <t>38</t>
  </si>
  <si>
    <t>https://podminky.urs.cz/item/CS_URS_2022_02/622142001</t>
  </si>
  <si>
    <t>2,57*3,0</t>
  </si>
  <si>
    <t>4,27*3,10</t>
  </si>
  <si>
    <t>4,10*3,0</t>
  </si>
  <si>
    <t>622143001</t>
  </si>
  <si>
    <t>Montáž omítkových profilů plastových, pozinkovaných nebo dřevěných upevněných vtlačením do podkladní vrstvy nebo přibitím soklových</t>
  </si>
  <si>
    <t>40</t>
  </si>
  <si>
    <t>https://podminky.urs.cz/item/CS_URS_2022_02/622143001</t>
  </si>
  <si>
    <t>"S7"</t>
  </si>
  <si>
    <t>5,33+5,63+2,81+0,90+4,16</t>
  </si>
  <si>
    <t>5,83+14,66+3,5</t>
  </si>
  <si>
    <t>6,83+4,89+7,20+23,36+0,47*2+1,44+4,58</t>
  </si>
  <si>
    <t>3,5+10,07+4,29+4,55</t>
  </si>
  <si>
    <t>2,04+1,38+0,97+5,18+1,6+5,25</t>
  </si>
  <si>
    <t>23</t>
  </si>
  <si>
    <t>59051649</t>
  </si>
  <si>
    <t>profil zakládací Al tl 0,7mm pro ETICS pro izolant tl 120mm</t>
  </si>
  <si>
    <t>42</t>
  </si>
  <si>
    <t>130,89*1,05</t>
  </si>
  <si>
    <t>59051450</t>
  </si>
  <si>
    <t>podložka distanční pod zakládací lištu 2mm</t>
  </si>
  <si>
    <t>kus</t>
  </si>
  <si>
    <t>44</t>
  </si>
  <si>
    <t>"předpoklad 1 ks/mb"130</t>
  </si>
  <si>
    <t>25</t>
  </si>
  <si>
    <t>59051456</t>
  </si>
  <si>
    <t>podložka distanční pod zakládací lištu 5mm</t>
  </si>
  <si>
    <t>46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</si>
  <si>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</si>
  <si>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</si>
  <si>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48</t>
  </si>
  <si>
    <t>https://podminky.urs.cz/item/CS_URS_2022_02/622143004</t>
  </si>
  <si>
    <t>"výplně otvorů"</t>
  </si>
  <si>
    <t>(1,5+1,6*2)*2</t>
  </si>
  <si>
    <t>2,1+1,6*2+0,8+2,0*2+1,5+1,6*2+(1,75+1,4*2)*4+2,4*3+(0,9+0,6*2)*2</t>
  </si>
  <si>
    <t>(0,9+0,6*2)*3+(1,5+1,6*2)*7+1,2+1,6*2+0,6*3</t>
  </si>
  <si>
    <t>0,6+1,6*2+0,8+2,0*2+1,2+1,6*2</t>
  </si>
  <si>
    <t>0,6+2,0*2+(0,8+2,0*2)*2+0,9+2,0*2+(0,9+0,6*2)*3+1,2+1,6*2</t>
  </si>
  <si>
    <t>27</t>
  </si>
  <si>
    <t>59051476</t>
  </si>
  <si>
    <t>profil začišťovací PVC 9mm s výztužnou tkaninou pro ostění ETICS</t>
  </si>
  <si>
    <t>50</t>
  </si>
  <si>
    <t>142*1,05</t>
  </si>
  <si>
    <t>622151001</t>
  </si>
  <si>
    <t>Penetrační nátěr vnějších pastovitých tenkovrstvých omítek akrylátový univerzální stěn</t>
  </si>
  <si>
    <t>2044563735</t>
  </si>
  <si>
    <t>https://podminky.urs.cz/item/CS_URS_2022_02/622151001</t>
  </si>
  <si>
    <t>"S6"</t>
  </si>
  <si>
    <t>(5,33+5,63)*3,25</t>
  </si>
  <si>
    <t>(2,69+0,9)*3,0</t>
  </si>
  <si>
    <t>-1,4*1,5*2</t>
  </si>
  <si>
    <t>4,16*3,1</t>
  </si>
  <si>
    <t>"ostění a nadpraží otvorů"(1,4+1,5*2)*2*0,30</t>
  </si>
  <si>
    <t>23,47*3,4</t>
  </si>
  <si>
    <t>-(2,0*1,5+0,8*2,0+1,4*1,5+1,65*1,3*4+2,4*2,6)</t>
  </si>
  <si>
    <t>3,26*3,35-0,8*0,5*2</t>
  </si>
  <si>
    <t>"ostění a nadpraží otvorů"(2,0+1,5*2+1,4+1,5*2+(1,65+1,3*2)*4)*0,3+(0,8+2,0*2)*0,55+(0,8+0,5*2)*2*0,3</t>
  </si>
  <si>
    <t>6,83*3,4-0,8*0,5*2+4,89*3,35-0,8*0,5+7,2*3,0</t>
  </si>
  <si>
    <t>(29,03+0,12*3+0,23*2)*3,20</t>
  </si>
  <si>
    <t>-(1,4*1,5*7+1,1*1,5+0,5*0,5)</t>
  </si>
  <si>
    <t>"ostění a nadpraží otvorů"(0,8+0,5*2)*3*0,3+(1,4+1,5*2)*7*0,3+(1,1+1,5*2+0,5*3)*0,3</t>
  </si>
  <si>
    <t>3,26*3,0+9,83*3,0-0,8*0,5*5+9,41*3,4-0,5*1,5-0,8*2,0-1,1*1,5</t>
  </si>
  <si>
    <t>"ostění a nadpraží otvorů"(0,8+0,5*2)*5*0,3+(0,5+1,5*2+1,1+1,5*2)*0,3+(0,8+2,0*2)*0,35</t>
  </si>
  <si>
    <t>(6,08*2+5,46)*3,00-0,6*2,0-0,8*2,0*2-0,9*2,0-0,8*0,5*3-1,1*1,5</t>
  </si>
  <si>
    <t>"ostění a nadpraží otvorů"(0,8+0,5*2)*3*0,3+(1,1+1,5*2)*0,3+(0,6+0,8)*0,45+(0,8+2,0*2)*2*0,55</t>
  </si>
  <si>
    <t>"odpočet soklové části"-65,79</t>
  </si>
  <si>
    <t>29</t>
  </si>
  <si>
    <t>622151021</t>
  </si>
  <si>
    <t>Penetrační nátěr vnějších pastovitých tenkovrstvých omítek mozaikových akrylátový stěn</t>
  </si>
  <si>
    <t>2017395135</t>
  </si>
  <si>
    <t>https://podminky.urs.cz/item/CS_URS_2022_02/622151021</t>
  </si>
  <si>
    <t>"S7 - soklová část"</t>
  </si>
  <si>
    <t>(5,33+5,63)*0,5</t>
  </si>
  <si>
    <t>(2,69+0,9)*0,5</t>
  </si>
  <si>
    <t>4,16*0,5</t>
  </si>
  <si>
    <t>(23,47-0,8-2,4)*0,5</t>
  </si>
  <si>
    <t>3,26*0,5</t>
  </si>
  <si>
    <t>"ostění otvorů"0,5*2*0,55</t>
  </si>
  <si>
    <t>(6,83+4,89+7,2)*0,5</t>
  </si>
  <si>
    <t>(29,03+0,12*3+0,23*2)*0,5</t>
  </si>
  <si>
    <t>(3,26+9,83+9,41-0,8)*0,5</t>
  </si>
  <si>
    <t>"ostění otvorů"0,5*2*0,35</t>
  </si>
  <si>
    <t>(6,08*2+5,46-0,6-0,8*2-0,9)*0,5</t>
  </si>
  <si>
    <t>"ostění otvorů"0,5*0,35+0,5*2*2*0,55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</si>
  <si>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</si>
  <si>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</si>
  <si>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52</t>
  </si>
  <si>
    <t>https://podminky.urs.cz/item/CS_URS_2022_02/622211021</t>
  </si>
  <si>
    <t>6,83*3,40-0,8*0,5*2+4,89*3,35-0,8*0,5+7,2*3,0</t>
  </si>
  <si>
    <t>3,26*3,0+9,83*3,1-0,8*0,5*5+9,41*3,4-0,5*1,5-0,8*2,0-1,1*1,5</t>
  </si>
  <si>
    <t>(6,08*2+5,46)*3,0-0,6*2,0-0,8*2,0*2-0,9*2,0-0,8*0,5*3-1,1*1,5</t>
  </si>
  <si>
    <t>31</t>
  </si>
  <si>
    <t>283759390</t>
  </si>
  <si>
    <t>deska EPS 70 fasádní λ=0,039 tl 120mm</t>
  </si>
  <si>
    <t>54</t>
  </si>
  <si>
    <t>372,446*1,02</t>
  </si>
  <si>
    <t>"odpočet soklové části"-64,889</t>
  </si>
  <si>
    <t>28375939</t>
  </si>
  <si>
    <t>56</t>
  </si>
  <si>
    <t>(5,33+5,63)*0,5*1,02</t>
  </si>
  <si>
    <t>(2,69+0,9)*0,5*1,02</t>
  </si>
  <si>
    <t>4,16*0,5*1,02</t>
  </si>
  <si>
    <t>(23,47-0,8-2,4)*0,5*1,02</t>
  </si>
  <si>
    <t>3,26*0,5*1,02</t>
  </si>
  <si>
    <t>(6,83+4,89+7,2)*0,5*1,02</t>
  </si>
  <si>
    <t>(29,03+0,12*3+0,23*2)*0,5*1,02</t>
  </si>
  <si>
    <t>(3,26+9,83+9,41-0,8)*0,5*1,02</t>
  </si>
  <si>
    <t>(6,08*2+5,46-0,6-0,8*2-0,9)*0,5*1,02</t>
  </si>
  <si>
    <t>33</t>
  </si>
  <si>
    <t>622212001</t>
  </si>
  <si>
    <t>Montáž kontaktního zateplení vnějšího ostění, nadpraží nebo parapetu lepením z polystyrenových desek hloubky špalet do 200 mm, tloušťky desek do 40 mm</t>
  </si>
  <si>
    <t>58</t>
  </si>
  <si>
    <t>https://podminky.urs.cz/item/CS_URS_2022_02/622212001</t>
  </si>
  <si>
    <t>"parapety"</t>
  </si>
  <si>
    <t>1,5*2</t>
  </si>
  <si>
    <t>2,10+1,5+1,75*4</t>
  </si>
  <si>
    <t>0,9*2</t>
  </si>
  <si>
    <t>1,5*7+1,2+0,6</t>
  </si>
  <si>
    <t>0,9*5</t>
  </si>
  <si>
    <t>0,6+1,2</t>
  </si>
  <si>
    <t>0,9*3+1,2</t>
  </si>
  <si>
    <t>"ostění"</t>
  </si>
  <si>
    <t>0,9+2,0*2</t>
  </si>
  <si>
    <t>28376438</t>
  </si>
  <si>
    <t>deska XPS hrana rovná a strukturovaný povrch 250kPa tl 30mm</t>
  </si>
  <si>
    <t>60</t>
  </si>
  <si>
    <t>39,7*0,15*1,02</t>
  </si>
  <si>
    <t>35</t>
  </si>
  <si>
    <t>283759320</t>
  </si>
  <si>
    <t>deska EPS 70 fasádní λ=0,039 tl 40mm</t>
  </si>
  <si>
    <t>62</t>
  </si>
  <si>
    <t>(0,9+2,0*2)*0,2*1,02</t>
  </si>
  <si>
    <t>622212011</t>
  </si>
  <si>
    <t>Montáž kontaktního zateplení vnějšího ostění, nadpraží nebo parapetu lepením z polystyrenových desek hloubky špalet do 200 mm, tloušťky desek přes 40 do 80 mm</t>
  </si>
  <si>
    <t>64</t>
  </si>
  <si>
    <t>https://podminky.urs.cz/item/CS_URS_2022_02/622212011</t>
  </si>
  <si>
    <t>"ostění a nadpraží"</t>
  </si>
  <si>
    <t>2,10+1,6*2+1,5+1,6*2+(1,75+1,4*2)*4</t>
  </si>
  <si>
    <t>(0,9+0,6*2)*2</t>
  </si>
  <si>
    <t>(0,9+0,6*2)*3</t>
  </si>
  <si>
    <t>(1,5+1,6*2)*7+1,2+1,6*2+0,6*3</t>
  </si>
  <si>
    <t>(0,9+0,6*2)*5</t>
  </si>
  <si>
    <t>0,6+1,6*2+1,2+1,6*2</t>
  </si>
  <si>
    <t>(0,9+0,6*2)*3+(1,2+1,6*2)</t>
  </si>
  <si>
    <t>37</t>
  </si>
  <si>
    <t>283759340</t>
  </si>
  <si>
    <t>deska EPS 70 fasádní λ=0,039 tl 60mm</t>
  </si>
  <si>
    <t>66</t>
  </si>
  <si>
    <t>116,6*0,15*1,02</t>
  </si>
  <si>
    <t>622212051</t>
  </si>
  <si>
    <t>Montáž kontaktního zateplení vnějšího ostění, nadpraží nebo parapetu lepením z polystyrenových desek hloubky špalet přes 200 do 400 mm, tloušťky desek do 40 mm</t>
  </si>
  <si>
    <t>68</t>
  </si>
  <si>
    <t>https://podminky.urs.cz/item/CS_URS_2022_02/622212051</t>
  </si>
  <si>
    <t>(0,9+2,0*2)*2+(0,72+2,0)</t>
  </si>
  <si>
    <t>39</t>
  </si>
  <si>
    <t>70</t>
  </si>
  <si>
    <t>17,42*0,4*1,02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</si>
  <si>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</si>
  <si>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</si>
  <si>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72</t>
  </si>
  <si>
    <t>https://podminky.urs.cz/item/CS_URS_2022_02/622251101</t>
  </si>
  <si>
    <t>315,006+64,889+6,074+1,0+17,84+7,107</t>
  </si>
  <si>
    <t>41</t>
  </si>
  <si>
    <t>622252002</t>
  </si>
  <si>
    <t>Montáž profilů kontaktního zateplení ostatních stěnových, dilatačních apod. lepených do tmelu</t>
  </si>
  <si>
    <t>74</t>
  </si>
  <si>
    <t>https://podminky.urs.cz/item/CS_URS_2022_02/622252002</t>
  </si>
  <si>
    <t>"lišta rohová - ostění, nároží"</t>
  </si>
  <si>
    <t>3,25*2+1,55*2*2+3,4*2</t>
  </si>
  <si>
    <t>(1,5*2+2,05*2+1,55*2+1,35*2*4+2,45*2)+0,55*2*2</t>
  </si>
  <si>
    <t>3,4*2+3,4*2+0,55*2*3</t>
  </si>
  <si>
    <t>3,20*3+1,5*2*6+1,6*2*2+0,55*2</t>
  </si>
  <si>
    <t>0,55*2*5+1,55*2+2,05*2+1,55*2+3,4+3,0</t>
  </si>
  <si>
    <t>3,0*2+0,6+2,0+2,05*2*4+0,5*2*3+1,5*2</t>
  </si>
  <si>
    <t>"pohled JZ"(6,65+6,3)</t>
  </si>
  <si>
    <t>"pohled SV - m.č. 111"7,4</t>
  </si>
  <si>
    <t>"pohled SV - m.č. 118-126"29,15</t>
  </si>
  <si>
    <t>"pohled JV - m.č. 111, 112"10,25</t>
  </si>
  <si>
    <t>"pohled JV - m.č. 141"3,50</t>
  </si>
  <si>
    <t>"dvůr"(5,8+5,65+5,10)</t>
  </si>
  <si>
    <t>"parapetní lišty"</t>
  </si>
  <si>
    <t>1,4*2</t>
  </si>
  <si>
    <t>2,0+1,45+1,65*4+0,8*2</t>
  </si>
  <si>
    <t>0,8*3+1,4*7+1,1+0,5</t>
  </si>
  <si>
    <t>0,8*5+0,5+1,1</t>
  </si>
  <si>
    <t>0,8*3+1,1</t>
  </si>
  <si>
    <t>"lišty nadpraží"</t>
  </si>
  <si>
    <t>2,0+0,85+1,45+1,65*4+2,4+0,8*2</t>
  </si>
  <si>
    <t>0,8*5+0,5+0,8+1,1</t>
  </si>
  <si>
    <t>0,8*5+1,1+0,7+0,9</t>
  </si>
  <si>
    <t>59051480</t>
  </si>
  <si>
    <t>profil rohový Al 15x15mm s výztužnou tkaninou š 100mm pro ETICS</t>
  </si>
  <si>
    <t>76</t>
  </si>
  <si>
    <t>152,8*1,05 "Přepočtené koeficientem množství</t>
  </si>
  <si>
    <t>43</t>
  </si>
  <si>
    <t>59051510</t>
  </si>
  <si>
    <t>profil začišťovací s okapnicí PVC s výztužnou tkaninou pro nadpraží ETICS</t>
  </si>
  <si>
    <t>78</t>
  </si>
  <si>
    <t>"římsy - podhled"</t>
  </si>
  <si>
    <t>124,4*1,05 "Přepočtené koeficientem množství</t>
  </si>
  <si>
    <t>59051512</t>
  </si>
  <si>
    <t>profil začišťovací s okapnicí PVC s výztužnou tkaninou pro parapet ETICS</t>
  </si>
  <si>
    <t>80</t>
  </si>
  <si>
    <t>37,35*1,05 "Přepočtené koeficientem množství</t>
  </si>
  <si>
    <t>45</t>
  </si>
  <si>
    <t>622321121</t>
  </si>
  <si>
    <t>Omítka vápenocementová vnějších ploch nanášená ručně jednovrstvá, tloušťky do 15 mm hladká stěn</t>
  </si>
  <si>
    <t>82</t>
  </si>
  <si>
    <t>https://podminky.urs.cz/item/CS_URS_2022_02/622321121</t>
  </si>
  <si>
    <t>"S5 - po keramickém soklu"</t>
  </si>
  <si>
    <t>"hl. vstup"3,53*2*0,50</t>
  </si>
  <si>
    <t>5,29*0,5</t>
  </si>
  <si>
    <t>(2,47+0,73)*0,5</t>
  </si>
  <si>
    <t>(6,59+4,89+29,03-1,20)*0,5</t>
  </si>
  <si>
    <t>(3,38+4,27+9,41)*0,5</t>
  </si>
  <si>
    <t>((6,08+5,70)*2-0,6-0,8*3+0,40*2*3+0,15)*1,20</t>
  </si>
  <si>
    <t>622325102</t>
  </si>
  <si>
    <t>Oprava vápenocementové omítky vnějších ploch stupně členitosti 1 hladké stěn, v rozsahu opravované plochy přes 10 do 30%</t>
  </si>
  <si>
    <t>84</t>
  </si>
  <si>
    <t>https://podminky.urs.cz/item/CS_URS_2022_02/622325102</t>
  </si>
  <si>
    <t>"hl. vstup"3,53*2*(3,0-0,50)</t>
  </si>
  <si>
    <t>5,21*3,25+5,29*(3,25-0,5)</t>
  </si>
  <si>
    <t>4,04*3,1</t>
  </si>
  <si>
    <t>14,10*3,4</t>
  </si>
  <si>
    <t>-(1,75*1,4*4+2,4*2,4+0,73*0,5)</t>
  </si>
  <si>
    <t>6,59*(3,4-0,5)-0,9*0,6*2</t>
  </si>
  <si>
    <t>4,89*3,35</t>
  </si>
  <si>
    <t>(29,03-1,20)*(3,20-0,5)</t>
  </si>
  <si>
    <t>3,38*(3,0-0,5)</t>
  </si>
  <si>
    <t>9,83*3,0-0,9*0,6*5-0,8*2,0</t>
  </si>
  <si>
    <t>4,27*(3,0-0,5)</t>
  </si>
  <si>
    <t>(6,08+5,70)*2*(3,0-1,20)-0,9*0,6*3-1,2*1,3</t>
  </si>
  <si>
    <t>47</t>
  </si>
  <si>
    <t>622511102</t>
  </si>
  <si>
    <t>Omítka tenkovrstvá akrylátová vnějších ploch probarvená bez penetrace mozaiková jemnozrnná stěn</t>
  </si>
  <si>
    <t>86</t>
  </si>
  <si>
    <t>https://podminky.urs.cz/item/CS_URS_2022_02/622511102</t>
  </si>
  <si>
    <t>622511112</t>
  </si>
  <si>
    <t>Omítka tenkovrstvá akrylátová vnějších ploch probarvená bez penetrace mozaiková střednězrnná stěn</t>
  </si>
  <si>
    <t>88</t>
  </si>
  <si>
    <t>https://podminky.urs.cz/item/CS_URS_2022_02/622511112</t>
  </si>
  <si>
    <t>49</t>
  </si>
  <si>
    <t>622531012</t>
  </si>
  <si>
    <t>Omítka tenkovrstvá silikonová vnějších ploch probarvená bez penetrace zatíraná (škrábaná), zrnitost 1,5 mm stěn</t>
  </si>
  <si>
    <t>90</t>
  </si>
  <si>
    <t>https://podminky.urs.cz/item/CS_URS_2022_02/622531012</t>
  </si>
  <si>
    <t>629135101</t>
  </si>
  <si>
    <t>Vyrovnávací vrstva z cementové malty pod klempířskými prvky šířky do 150 mm</t>
  </si>
  <si>
    <t>92</t>
  </si>
  <si>
    <t>https://podminky.urs.cz/item/CS_URS_2022_02/629135101</t>
  </si>
  <si>
    <t>"S8"</t>
  </si>
  <si>
    <t>1,45*2</t>
  </si>
  <si>
    <t>2,1+1,5+1,75*4+0,85*2</t>
  </si>
  <si>
    <t>0,85*3+1,45*7+1,2+0,60</t>
  </si>
  <si>
    <t>0,85*5+1,55+0,55+1,15</t>
  </si>
  <si>
    <t>0,85*3+1,15</t>
  </si>
  <si>
    <t>51</t>
  </si>
  <si>
    <t>629991012</t>
  </si>
  <si>
    <t>Zakrytí vnějších ploch před znečištěním včetně pozdějšího odkrytí výplní otvorů a svislých ploch fólií přilepenou na začišťovací lištu</t>
  </si>
  <si>
    <t>94</t>
  </si>
  <si>
    <t>https://podminky.urs.cz/item/CS_URS_2022_02/629991012</t>
  </si>
  <si>
    <t>1,4*1,5*2+1,42*3,0+0,9*1,2</t>
  </si>
  <si>
    <t>2,0*1,5+1,4*1,5+1,65*1,3*4+0,8*2,0+2,4*2,4</t>
  </si>
  <si>
    <t>0,8*0,5*3+1,4*1,5*7+1,1*1,5+0,5*0,5</t>
  </si>
  <si>
    <t>0,8*0,5*5+0,5*1,5+1,1*1,5+0,8*2,0</t>
  </si>
  <si>
    <t>0,8*0,5*3+1,1*1,5+0,6*2,0+0,8*2,0*2+0,9*2,0</t>
  </si>
  <si>
    <t>629995101</t>
  </si>
  <si>
    <t>Očištění vnějších ploch tlakovou vodou omytím</t>
  </si>
  <si>
    <t>96</t>
  </si>
  <si>
    <t>https://podminky.urs.cz/item/CS_URS_2022_02/629995101</t>
  </si>
  <si>
    <t>6,59*3,4-0,9*0,6*2</t>
  </si>
  <si>
    <t>9,83*3,0-0,9*0,6*5</t>
  </si>
  <si>
    <t>9,41*3,4-(0,6*1,6+0,8*2,0+1,2*1,6)</t>
  </si>
  <si>
    <t>"přípočet říms"</t>
  </si>
  <si>
    <t>53</t>
  </si>
  <si>
    <t>629999011</t>
  </si>
  <si>
    <t>Příplatky k cenám úprav vnějších povrchů za zvýšenou pracnost při provádění styku dvou barev nebo struktur na fasádě</t>
  </si>
  <si>
    <t>98</t>
  </si>
  <si>
    <t>https://podminky.urs.cz/item/CS_URS_2022_02/629999011</t>
  </si>
  <si>
    <t>"soklová část"</t>
  </si>
  <si>
    <t>5,33+5,63</t>
  </si>
  <si>
    <t>3,53*2+2,69*2+0,9</t>
  </si>
  <si>
    <t>4,16</t>
  </si>
  <si>
    <t>23,47-0,8+0,55*2-2,4</t>
  </si>
  <si>
    <t>3,26+2,47</t>
  </si>
  <si>
    <t>6,83+4,89+7,2</t>
  </si>
  <si>
    <t>29,03+0,12*3+0,23*2</t>
  </si>
  <si>
    <t>3,26+9,83+9,41-0,8+0,35*2+2,47-1,5</t>
  </si>
  <si>
    <t>6,08*2+5,46-0,6-0,8*2-0,9+0,35+0,55*2*2</t>
  </si>
  <si>
    <t>631311224</t>
  </si>
  <si>
    <t>Mazanina z betonu prostého se zvýšenými nároky na prostředí tl. přes 80 do 120 mm tř. C 25/30</t>
  </si>
  <si>
    <t>100</t>
  </si>
  <si>
    <t>https://podminky.urs.cz/item/CS_URS_2022_02/631311224</t>
  </si>
  <si>
    <t>"podesta vstupního schodiště do hlediště tribuny"</t>
  </si>
  <si>
    <t>3,7*2,1*0,1</t>
  </si>
  <si>
    <t>55</t>
  </si>
  <si>
    <t>631312131</t>
  </si>
  <si>
    <t>Doplnění dosavadních mazanin prostým betonem s dodáním hmot, bez potěru, plochy jednotlivě přes 1 m2 do 4 m2 a tl. přes 80 mm</t>
  </si>
  <si>
    <t>102</t>
  </si>
  <si>
    <t>https://podminky.urs.cz/item/CS_URS_2022_02/631312131</t>
  </si>
  <si>
    <t>"S1 - doplnění podlahy niky mezi m.č. 130 a 133"</t>
  </si>
  <si>
    <t>1,0*0,9*0,25+0,9*0,9*0,15</t>
  </si>
  <si>
    <t>631319173</t>
  </si>
  <si>
    <t>Příplatek k cenám mazanin za stržení povrchu spodní vrstvy mazaniny latí před vložením výztuže nebo pletiva pro tl. obou vrstev mazaniny přes 80 do 120 mm</t>
  </si>
  <si>
    <t>104</t>
  </si>
  <si>
    <t>https://podminky.urs.cz/item/CS_URS_2022_02/631319173</t>
  </si>
  <si>
    <t>57</t>
  </si>
  <si>
    <t>631362021</t>
  </si>
  <si>
    <t>Výztuž mazanin ze svařovaných sítí z drátů typu KARI</t>
  </si>
  <si>
    <t>106</t>
  </si>
  <si>
    <t>https://podminky.urs.cz/item/CS_URS_2022_02/631362021</t>
  </si>
  <si>
    <t>"podesta vstupního schodiště do hlediště tribuny, Kari síť 6/100x6/100 mm"</t>
  </si>
  <si>
    <t>3,7*2,1*0,0044*1,2</t>
  </si>
  <si>
    <t>634111114</t>
  </si>
  <si>
    <t>Obvodová dilatace mezi stěnou a mazaninou nebo potěrem pružnou těsnicí páskou na bázi syntetického kaučuku výšky 100 mm</t>
  </si>
  <si>
    <t>108</t>
  </si>
  <si>
    <t>https://podminky.urs.cz/item/CS_URS_2022_02/634111114</t>
  </si>
  <si>
    <t>3,7*2</t>
  </si>
  <si>
    <t>59</t>
  </si>
  <si>
    <t>637211121</t>
  </si>
  <si>
    <t>Okapový chodník z dlaždic betonových se zalitím spár cementovou maltou do písku, tl. dlaždic 40 mm</t>
  </si>
  <si>
    <t>110</t>
  </si>
  <si>
    <t>https://podminky.urs.cz/item/CS_URS_2022_02/637211121</t>
  </si>
  <si>
    <t>"S4"</t>
  </si>
  <si>
    <t>637311131</t>
  </si>
  <si>
    <t>Okapový chodník z obrubníků betonových zahradních, se zalitím spár cementovou maltou do lože z betonu prostého</t>
  </si>
  <si>
    <t>112</t>
  </si>
  <si>
    <t>https://podminky.urs.cz/item/CS_URS_2022_02/637311131</t>
  </si>
  <si>
    <t>"pohled JZ"(6+4,15)</t>
  </si>
  <si>
    <t>"pohled SZ"(24,15+3,4)</t>
  </si>
  <si>
    <t>"pohled SV"(8,05+3,45+8,4+29,0)</t>
  </si>
  <si>
    <t>"pohled JV"(3,40+11,3+2,8+10,85)</t>
  </si>
  <si>
    <t>61</t>
  </si>
  <si>
    <t>644941112</t>
  </si>
  <si>
    <t>Montáž průvětrníků nebo mřížek odvětrávacích velikosti přes 150 x 200 do 300 x 300 mm</t>
  </si>
  <si>
    <t>114</t>
  </si>
  <si>
    <t>https://podminky.urs.cz/item/CS_URS_2022_02/644941112</t>
  </si>
  <si>
    <t>"z m.č. 131"2</t>
  </si>
  <si>
    <t>553414260</t>
  </si>
  <si>
    <t>mřížka větrací nerezová se síťovinou 200x200mm</t>
  </si>
  <si>
    <t>116</t>
  </si>
  <si>
    <t>Trubní vedení</t>
  </si>
  <si>
    <t>63</t>
  </si>
  <si>
    <t>877265271R</t>
  </si>
  <si>
    <t>Úprava polohy lapače střešních splavenin z litiny DN 120</t>
  </si>
  <si>
    <t>118</t>
  </si>
  <si>
    <t>"pohled SV"1</t>
  </si>
  <si>
    <t>"dvůr"1</t>
  </si>
  <si>
    <t>Ostatní konstrukce a práce, bourání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</si>
  <si>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</si>
  <si>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</si>
  <si>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120</t>
  </si>
  <si>
    <t>https://podminky.urs.cz/item/CS_URS_2022_02/916231213</t>
  </si>
  <si>
    <t>6,5+1,5+1,5</t>
  </si>
  <si>
    <t>65</t>
  </si>
  <si>
    <t>59217016</t>
  </si>
  <si>
    <t>obrubník betonový chodníkový 1000x80x250mm</t>
  </si>
  <si>
    <t>122</t>
  </si>
  <si>
    <t>965043331</t>
  </si>
  <si>
    <t>Bourání mazanin betonových s potěrem nebo teracem tl. do 100 mm, plochy do 4 m2</t>
  </si>
  <si>
    <t>124</t>
  </si>
  <si>
    <t>https://podminky.urs.cz/item/CS_URS_2022_02/965043331</t>
  </si>
  <si>
    <t>67</t>
  </si>
  <si>
    <t>965049111</t>
  </si>
  <si>
    <t>Bourání mazanin Příplatek k cenám za bourání mazanin betonových se svařovanou sítí, tl. do 100 mm</t>
  </si>
  <si>
    <t>126</t>
  </si>
  <si>
    <t>https://podminky.urs.cz/item/CS_URS_2022_02/965049111</t>
  </si>
  <si>
    <t>985131111</t>
  </si>
  <si>
    <t>Očištění ploch stěn, rubu kleneb a podlah tlakovou vodou</t>
  </si>
  <si>
    <t>128</t>
  </si>
  <si>
    <t>https://podminky.urs.cz/item/CS_URS_2022_02/985131111</t>
  </si>
  <si>
    <t>69</t>
  </si>
  <si>
    <t>919735111</t>
  </si>
  <si>
    <t>Řezání stávajícího živičného krytu nebo podkladu hloubky do 50 mm</t>
  </si>
  <si>
    <t>130</t>
  </si>
  <si>
    <t>https://podminky.urs.cz/item/CS_URS_2022_02/919735111</t>
  </si>
  <si>
    <t>"pohled SZ"21</t>
  </si>
  <si>
    <t>949101111</t>
  </si>
  <si>
    <t>Lešení pomocné pracovní pro objekty pozemních staveb pro zatížení do 150 kg/m2, o výšce lešeňové podlahy do 1,9 m</t>
  </si>
  <si>
    <t>132</t>
  </si>
  <si>
    <t>https://podminky.urs.cz/item/CS_URS_2022_02/949101111</t>
  </si>
  <si>
    <t>"hl. vstup"(3,53+0,6)*1,20</t>
  </si>
  <si>
    <t>(5,33+0,6*2)*0,6+(5,64+0,6*2)*0,6</t>
  </si>
  <si>
    <t>(2,69+0,6)*0,6</t>
  </si>
  <si>
    <t>(4,16+0,6)*0,6</t>
  </si>
  <si>
    <t>(23,71+0,6*2)*0,6</t>
  </si>
  <si>
    <t>(3,38+0,6)*0,6</t>
  </si>
  <si>
    <t>2,47*0,6</t>
  </si>
  <si>
    <t>(6,83+0,6*2)*0,6+4,65*0,6+7,2*0,6</t>
  </si>
  <si>
    <t>(29,03+0,6)*0,6</t>
  </si>
  <si>
    <t>(10,07+0,6*2)*0,6+4,03*0,6+(9,65+0,6*2)*0,6</t>
  </si>
  <si>
    <t>2,47-1,5</t>
  </si>
  <si>
    <t>(5,96+5,84+5,46*2)*0,6</t>
  </si>
  <si>
    <t>71</t>
  </si>
  <si>
    <t>962022490</t>
  </si>
  <si>
    <t>Bourání zdiva nadzákladového kamenného na maltu cementovou, objemu do 1 m3</t>
  </si>
  <si>
    <t>134</t>
  </si>
  <si>
    <t>https://podminky.urs.cz/item/CS_URS_2022_02/962022490</t>
  </si>
  <si>
    <t>"kamenné štíty tribuny"</t>
  </si>
  <si>
    <t>(0,1+0,30)/2*3,4*0,15*3</t>
  </si>
  <si>
    <t>965042141</t>
  </si>
  <si>
    <t>Bourání mazanin betonových nebo z litého asfaltu tl. do 100 mm, plochy přes 4 m2</t>
  </si>
  <si>
    <t>136</t>
  </si>
  <si>
    <t>https://podminky.urs.cz/item/CS_URS_2022_02/965042141</t>
  </si>
  <si>
    <t>"B6 - stávající monolitický okapový chodník kolem objektu"</t>
  </si>
  <si>
    <t>"pohled JZ"4,5*0,5*0,1</t>
  </si>
  <si>
    <t>"pohled SV"17*0,5*0,1</t>
  </si>
  <si>
    <t>"pohled JV"(10,41*0,5+0,9*0,3)*0,1</t>
  </si>
  <si>
    <t>73</t>
  </si>
  <si>
    <t>977311113R</t>
  </si>
  <si>
    <t>Řezání stávajícího kamenného zdiva hl do 150 mm</t>
  </si>
  <si>
    <t>138</t>
  </si>
  <si>
    <t>"kamenné štíty tribuny - SZ+JV"</t>
  </si>
  <si>
    <t>3,4*3</t>
  </si>
  <si>
    <t>978015341</t>
  </si>
  <si>
    <t>Otlučení vápenných nebo vápenocementových omítek vnějších ploch s vyškrabáním spar a s očištěním zdiva stupně členitosti 1 a 2, v rozsahu přes 10 do 30 %</t>
  </si>
  <si>
    <t>140</t>
  </si>
  <si>
    <t>https://podminky.urs.cz/item/CS_URS_2022_02/978015341</t>
  </si>
  <si>
    <t>"B3"</t>
  </si>
  <si>
    <t>5,21*3,15+5,29*(3,15-0,5)</t>
  </si>
  <si>
    <t>4,04*3,4</t>
  </si>
  <si>
    <t>14,10*3,15</t>
  </si>
  <si>
    <t>3,38*3,30-0,9*0,6*2</t>
  </si>
  <si>
    <t>6,59*(3,1-0,5)-0,9*0,6*2</t>
  </si>
  <si>
    <t>4,89*3,1</t>
  </si>
  <si>
    <t>6,96*3,2</t>
  </si>
  <si>
    <t>3,38*(3,10-0,5)</t>
  </si>
  <si>
    <t>9,83*3,4-0,9*0,6*5-0,8*2,0</t>
  </si>
  <si>
    <t>4,27*(3,10-0,5)</t>
  </si>
  <si>
    <t>(6,08+5,70)*2*(3,20-1,20)-0,9*0,6*3-1,2*1,3</t>
  </si>
  <si>
    <t>75</t>
  </si>
  <si>
    <t>978059641</t>
  </si>
  <si>
    <t>Odsekání obkladů stěn včetně otlučení podkladní omítky až na zdivo z obkládaček vnějších, z jakýchkoliv materiálů, plochy přes 1 m2</t>
  </si>
  <si>
    <t>142</t>
  </si>
  <si>
    <t>https://podminky.urs.cz/item/CS_URS_2022_02/978059641</t>
  </si>
  <si>
    <t>"B1 - keramický sokl"</t>
  </si>
  <si>
    <t>"B4"</t>
  </si>
  <si>
    <t>985311113</t>
  </si>
  <si>
    <t>Reprofilace betonu sanačními maltami na cementové bázi ručně stěn, tloušťky přes 20 do 30 mm</t>
  </si>
  <si>
    <t>144</t>
  </si>
  <si>
    <t>https://podminky.urs.cz/item/CS_URS_2022_02/985311113</t>
  </si>
  <si>
    <t>77</t>
  </si>
  <si>
    <t>985323111</t>
  </si>
  <si>
    <t>Spojovací můstek reprofilovaného betonu na cementové bázi, tloušťky 1 mm</t>
  </si>
  <si>
    <t>146</t>
  </si>
  <si>
    <t>https://podminky.urs.cz/item/CS_URS_2022_02/985323111</t>
  </si>
  <si>
    <t>985324211</t>
  </si>
  <si>
    <t>Ochranný nátěr betonu akrylátový dvojnásobný s impregnací (OS-B)</t>
  </si>
  <si>
    <t>148</t>
  </si>
  <si>
    <t>https://podminky.urs.cz/item/CS_URS_2022_02/985324211</t>
  </si>
  <si>
    <t>3,7*2,1</t>
  </si>
  <si>
    <t>997</t>
  </si>
  <si>
    <t>Přesun sutě</t>
  </si>
  <si>
    <t>79</t>
  </si>
  <si>
    <t>997013111</t>
  </si>
  <si>
    <t>Vnitrostaveništní doprava suti a vybouraných hmot vodorovně do 50 m svisle s použitím mechanizace pro budovy a haly výšky do 6 m</t>
  </si>
  <si>
    <t>150</t>
  </si>
  <si>
    <t>https://podminky.urs.cz/item/CS_URS_2022_02/997013111</t>
  </si>
  <si>
    <t>997013501</t>
  </si>
  <si>
    <t>Odvoz suti a vybouraných hmot na skládku nebo meziskládku se složením, na vzdálenost do 1 km</t>
  </si>
  <si>
    <t>152</t>
  </si>
  <si>
    <t>https://podminky.urs.cz/item/CS_URS_2022_02/997013501</t>
  </si>
  <si>
    <t>81</t>
  </si>
  <si>
    <t>997013509</t>
  </si>
  <si>
    <t>Odvoz suti a vybouraných hmot na skládku nebo meziskládku se složením, na vzdálenost Příplatek k ceně za každý další i započatý 1 km přes 1 km</t>
  </si>
  <si>
    <t>154</t>
  </si>
  <si>
    <t>https://podminky.urs.cz/item/CS_URS_2022_02/997013509</t>
  </si>
  <si>
    <t>12,292*16</t>
  </si>
  <si>
    <t>8,468*4</t>
  </si>
  <si>
    <t>1,544*4</t>
  </si>
  <si>
    <t>997013631</t>
  </si>
  <si>
    <t>Poplatek za uložení stavebního odpadu na skládce (skládkovné) směsného stavebního a demoličního zatříděného do Katalogu odpadů pod kódem 17 09 04</t>
  </si>
  <si>
    <t>-1132445761</t>
  </si>
  <si>
    <t>https://podminky.urs.cz/item/CS_URS_2022_02/997013631</t>
  </si>
  <si>
    <t>5,513+6,356+0,05+0,062+0,311</t>
  </si>
  <si>
    <t>83</t>
  </si>
  <si>
    <t>997013861</t>
  </si>
  <si>
    <t>Poplatek za uložení stavebního odpadu na recyklační skládce (skládkovné) z prostého betonu zatříděného do Katalogu odpadů pod kódem 17 01 01</t>
  </si>
  <si>
    <t>162</t>
  </si>
  <si>
    <t>https://podminky.urs.cz/item/CS_URS_2022_02/997013861</t>
  </si>
  <si>
    <t>1,821+0,568+1,709+0,034+0,765+3,571</t>
  </si>
  <si>
    <t>997013875</t>
  </si>
  <si>
    <t>Poplatek za uložení stavebního odpadu na recyklační skládce (skládkovné) asfaltového bez obsahu dehtu zatříděného do Katalogu odpadů pod kódem 17 03 02</t>
  </si>
  <si>
    <t>164</t>
  </si>
  <si>
    <t>https://podminky.urs.cz/item/CS_URS_2022_02/997013875</t>
  </si>
  <si>
    <t>1,544</t>
  </si>
  <si>
    <t>998</t>
  </si>
  <si>
    <t>Přesun hmot</t>
  </si>
  <si>
    <t>85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</si>
  <si>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</si>
  <si>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</si>
  <si>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166</t>
  </si>
  <si>
    <t>https://podminky.urs.cz/item/CS_URS_2022_02/998011002</t>
  </si>
  <si>
    <t>998223011</t>
  </si>
  <si>
    <t>Přesun hmot pro pozemní komunikace s krytem dlážděným dopravní vzdálenost do 200 m jakékoliv délky objektu</t>
  </si>
  <si>
    <t>168</t>
  </si>
  <si>
    <t>https://podminky.urs.cz/item/CS_URS_2022_02/998223011</t>
  </si>
  <si>
    <t>PSV</t>
  </si>
  <si>
    <t>Práce a dodávky PSV</t>
  </si>
  <si>
    <t>721</t>
  </si>
  <si>
    <t>Zdravotechnika - vnitřní kanalizace</t>
  </si>
  <si>
    <t>87</t>
  </si>
  <si>
    <t>721242804</t>
  </si>
  <si>
    <t>Demontáž lapačů střešních splavenin DN 125</t>
  </si>
  <si>
    <t>170</t>
  </si>
  <si>
    <t>https://podminky.urs.cz/item/CS_URS_2022_02/721242804</t>
  </si>
  <si>
    <t>764</t>
  </si>
  <si>
    <t>Konstrukce klempířské</t>
  </si>
  <si>
    <t>764002851</t>
  </si>
  <si>
    <t>Demontáž klempířských konstrukcí oplechování parapetů do suti</t>
  </si>
  <si>
    <t>172</t>
  </si>
  <si>
    <t>https://podminky.urs.cz/item/CS_URS_2022_02/764002851</t>
  </si>
  <si>
    <t>1,55*2</t>
  </si>
  <si>
    <t>2,15+1,58+1,8*4</t>
  </si>
  <si>
    <t>0,95*3+1,55*7+1,25+0,65</t>
  </si>
  <si>
    <t>1,55+0,65+1,25</t>
  </si>
  <si>
    <t>0,95*3+1,2</t>
  </si>
  <si>
    <t>89</t>
  </si>
  <si>
    <t>764216645</t>
  </si>
  <si>
    <t>Oplechování parapetů z pozinkovaného plechu s povrchovou úpravou rovných celoplošně lepené, bez rohů rš 400 mm</t>
  </si>
  <si>
    <t>174</t>
  </si>
  <si>
    <t>https://podminky.urs.cz/item/CS_URS_2022_02/764216645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</si>
  <si>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</si>
  <si>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</si>
  <si>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176</t>
  </si>
  <si>
    <t>https://podminky.urs.cz/item/CS_URS_2022_02/764216665</t>
  </si>
  <si>
    <t>91</t>
  </si>
  <si>
    <t>998764101</t>
  </si>
  <si>
    <t>Přesun hmot pro konstrukce klempířské stanovený z hmotnosti přesunovaného materiálu vodorovná dopravní vzdálenost do 50 m v objektech výšky do 6 m</t>
  </si>
  <si>
    <t>178</t>
  </si>
  <si>
    <t>https://podminky.urs.cz/item/CS_URS_2022_02/998764101</t>
  </si>
  <si>
    <t>767</t>
  </si>
  <si>
    <t>Konstrukce zámečnické</t>
  </si>
  <si>
    <t>767662110R</t>
  </si>
  <si>
    <t>Zpětná montáž mříží pevných šroubovaných</t>
  </si>
  <si>
    <t>180</t>
  </si>
  <si>
    <t>1,4*1,5*2</t>
  </si>
  <si>
    <t>2,0*1,5+1,4*1,5+1,65*1,3*4</t>
  </si>
  <si>
    <t>1,4*1,5*7+1,1*1,5</t>
  </si>
  <si>
    <t>0,5*1,5+1,1*1,5</t>
  </si>
  <si>
    <t>1,1*1,5</t>
  </si>
  <si>
    <t>93</t>
  </si>
  <si>
    <t>767712811R</t>
  </si>
  <si>
    <t>Demontáž výkladců zapuštěných Demontáž okenních mříží zapuštěných šroubovaných</t>
  </si>
  <si>
    <t>182</t>
  </si>
  <si>
    <t>771</t>
  </si>
  <si>
    <t>Podlahy z dlaždic</t>
  </si>
  <si>
    <t>771474113</t>
  </si>
  <si>
    <t>Montáž soklů z dlaždic keramických lepených flexibilním lepidlem rovných, výšky přes 90 do 120 mm</t>
  </si>
  <si>
    <t>184</t>
  </si>
  <si>
    <t>https://podminky.urs.cz/item/CS_URS_2022_02/771474113</t>
  </si>
  <si>
    <t>"S2"</t>
  </si>
  <si>
    <t>"hlavní vstup"</t>
  </si>
  <si>
    <t>3,53*2+1,42+0,9+0,35*2</t>
  </si>
  <si>
    <t>"nika mezi m.č. 130 a 133"</t>
  </si>
  <si>
    <t>2,69*2+0,9+1,0</t>
  </si>
  <si>
    <t>95</t>
  </si>
  <si>
    <t>59761434</t>
  </si>
  <si>
    <t>dlažba keramická slinutá hladká do interiéru i exteriéru pro vysoké mechanické namáhání přes 9 do 12ks/m2</t>
  </si>
  <si>
    <t>186</t>
  </si>
  <si>
    <t>(3,53*2+1,42+0,9+0,35*2)*0,12</t>
  </si>
  <si>
    <t>(2,69*2+0,9+1,0)*0,12</t>
  </si>
  <si>
    <t>2,084*1,05 "Přepočtené koeficientem množství</t>
  </si>
  <si>
    <t>771571810</t>
  </si>
  <si>
    <t>Demontáž podlah z dlaždic keramických kladených do malty</t>
  </si>
  <si>
    <t>188</t>
  </si>
  <si>
    <t>https://podminky.urs.cz/item/CS_URS_2022_02/771571810</t>
  </si>
  <si>
    <t>2,63*1,42</t>
  </si>
  <si>
    <t>97</t>
  </si>
  <si>
    <t>771574113</t>
  </si>
  <si>
    <t>Montáž podlah z dlaždic keramických lepených flexibilním lepidlem maloformátových hladkých přes 12 do 19 ks/m2</t>
  </si>
  <si>
    <t>190</t>
  </si>
  <si>
    <t>https://podminky.urs.cz/item/CS_URS_2022_02/771574113</t>
  </si>
  <si>
    <t>3,53*1,42+0,9*0,35</t>
  </si>
  <si>
    <t>"nika mezi m.č. 130 a 133"2,69*0,9</t>
  </si>
  <si>
    <t>192</t>
  </si>
  <si>
    <t>7,749*1,05 "Přepočtené koeficientem množství</t>
  </si>
  <si>
    <t>99</t>
  </si>
  <si>
    <t>771591111</t>
  </si>
  <si>
    <t>Příprava podkladu před provedením dlažby nátěr penetrační na podlahu</t>
  </si>
  <si>
    <t>194</t>
  </si>
  <si>
    <t>https://podminky.urs.cz/item/CS_URS_2022_02/771591111</t>
  </si>
  <si>
    <t>771591115</t>
  </si>
  <si>
    <t>Podlahy - dokončovací práce spárování silikonem</t>
  </si>
  <si>
    <t>196</t>
  </si>
  <si>
    <t>https://podminky.urs.cz/item/CS_URS_2022_02/771591115</t>
  </si>
  <si>
    <t>101</t>
  </si>
  <si>
    <t>771151012</t>
  </si>
  <si>
    <t>Příprava podkladu před provedením dlažby samonivelační stěrka min.pevnosti 20 MPa, tloušťky přes 3 do 5 mm</t>
  </si>
  <si>
    <t>198</t>
  </si>
  <si>
    <t>https://podminky.urs.cz/item/CS_URS_2022_02/771151012</t>
  </si>
  <si>
    <t>998771101</t>
  </si>
  <si>
    <t>Přesun hmot pro podlahy z dlaždic stanovený z hmotnosti přesunovaného materiálu vodorovná dopravní vzdálenost do 50 m v objektech výšky do 6 m</t>
  </si>
  <si>
    <t>200</t>
  </si>
  <si>
    <t>https://podminky.urs.cz/item/CS_URS_2022_02/998771101</t>
  </si>
  <si>
    <t>SO 03b - Oprava krytiny střechy se zateplením</t>
  </si>
  <si>
    <t xml:space="preserve">    3 - Svislé a kompletní konstrukce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</si>
  <si>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</si>
  <si>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</si>
  <si>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</si>
  <si>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783 - Dokončovací práce - nátěry</t>
  </si>
  <si>
    <t xml:space="preserve">    787 - Dokončovací práce - zasklívání</t>
  </si>
  <si>
    <t>Svislé a kompletní konstrukce</t>
  </si>
  <si>
    <t>310235251</t>
  </si>
  <si>
    <t>Zazdívka otvorů ve zdivu nadzákladovém cihlami pálenými plochy do 0,0225 m2, ve zdi tl. přes 300 do 450 mm</t>
  </si>
  <si>
    <t>https://podminky.urs.cz/item/CS_URS_2022_02/310235251</t>
  </si>
  <si>
    <t>311234051</t>
  </si>
  <si>
    <t>Zdivo jednovrstvé z cihel děrovaných nebroušených klasických spojených na pero a drážku na maltu M5, pevnost cihel do P10, tl. zdiva 300 mm</t>
  </si>
  <si>
    <t>https://podminky.urs.cz/item/CS_URS_2022_02/311234051</t>
  </si>
  <si>
    <t>"S15"</t>
  </si>
  <si>
    <t>30,3*0,4</t>
  </si>
  <si>
    <t>345244222</t>
  </si>
  <si>
    <t>Zídky atikové, poprsní, schodišťové a zábradelní z cihel pálených plné nebo prolamované (s dutinami při vazbě), na maltu z cihel dl. 290 mm tl. 140 mm</t>
  </si>
  <si>
    <t>https://podminky.urs.cz/item/CS_URS_2022_02/345244222</t>
  </si>
  <si>
    <t>"S1"</t>
  </si>
  <si>
    <t>"pohled SV"(7,26+29,26)*0,2</t>
  </si>
  <si>
    <t>"pohled JV"(3,39+10,13)*0,2</t>
  </si>
  <si>
    <t>"dvůr"(5,78+5,1+5,78)*0,2</t>
  </si>
  <si>
    <t>345244223</t>
  </si>
  <si>
    <t>Zídky atikové, poprsní, schodišťové a zábradelní z cihel pálených plné nebo prolamované (s dutinami při vazbě), na maltu z cihel dl. 290 mm tl. 290 mm</t>
  </si>
  <si>
    <t>https://podminky.urs.cz/item/CS_URS_2022_02/345244223</t>
  </si>
  <si>
    <t>"S14, S19, S20"</t>
  </si>
  <si>
    <t>"pohled JZ"(6,63+6,28+4,84)*0,2</t>
  </si>
  <si>
    <t>"pohled SZ"(23,78+3,98)*0,2</t>
  </si>
  <si>
    <t>"pohled SV"(6,59*2+4,5)*0,2+2,7*0,4</t>
  </si>
  <si>
    <t>"pohled JV"5,8*0,2+5,0*0,2</t>
  </si>
  <si>
    <t>622131101</t>
  </si>
  <si>
    <t>Podkladní a spojovací vrstva vnějších omítaných ploch cementový postřik nanášený ručně celoplošně stěn</t>
  </si>
  <si>
    <t>https://podminky.urs.cz/item/CS_URS_2022_02/622131101</t>
  </si>
  <si>
    <t>"S16"</t>
  </si>
  <si>
    <t>(30,23+0,5*4)*0,8</t>
  </si>
  <si>
    <t>"S16, S17"</t>
  </si>
  <si>
    <t>(30,23+0,5*4)*2,8</t>
  </si>
  <si>
    <t>-1709412496</t>
  </si>
  <si>
    <t>"S18"</t>
  </si>
  <si>
    <t>"pohled SZ"2,8*2</t>
  </si>
  <si>
    <t>"pohled JV"2,8*2+0,5+0,6*2</t>
  </si>
  <si>
    <t>12,9*1,05 "Přepočtené koeficientem množství</t>
  </si>
  <si>
    <t>"S17"</t>
  </si>
  <si>
    <t>(30,23+0,5*4)*2,0</t>
  </si>
  <si>
    <t>"zdivo tribuny na plochou střechou"</t>
  </si>
  <si>
    <t>(30,23+0,5*2)*0,6</t>
  </si>
  <si>
    <t>"B12"</t>
  </si>
  <si>
    <t>(1,031+0,144+0,063)*16</t>
  </si>
  <si>
    <t>712</t>
  </si>
  <si>
    <t>Povlakové krytiny</t>
  </si>
  <si>
    <t>712300921</t>
  </si>
  <si>
    <t>Opravy povlakové krytiny střech plochých do 10° Příplatek k ceně za správkový kus NAIP přitavením</t>
  </si>
  <si>
    <t>https://podminky.urs.cz/item/CS_URS_2022_02/712300921</t>
  </si>
  <si>
    <t>"B10"</t>
  </si>
  <si>
    <t>"předpoklad"100</t>
  </si>
  <si>
    <t>712331111</t>
  </si>
  <si>
    <t>Provedení povlakové krytiny střech plochých do 10° pásy na sucho podkladní samolepící asfaltový pás</t>
  </si>
  <si>
    <t>https://podminky.urs.cz/item/CS_URS_2022_02/712331111</t>
  </si>
  <si>
    <t>"plocha"(6,77+6,0)*3,97+42,57*6,07+7,91*5,04+13,85*5,15</t>
  </si>
  <si>
    <t>6,67*3,14+6,99*3,91+4,37*5,90+4,7*0,3</t>
  </si>
  <si>
    <t>"přípočet izolace atik"</t>
  </si>
  <si>
    <t>"pohled JZ"(6,63+6,28+4,9)*0,5</t>
  </si>
  <si>
    <t>"pohled SZ"(23,8+4,0)*0,5</t>
  </si>
  <si>
    <t>"pohled SV"(6,9+4,60)*0,5+(6,6+2,7)*1,0</t>
  </si>
  <si>
    <t>"pohled JV"5,3*1,0+(1,2+10,0)*0,5</t>
  </si>
  <si>
    <t>"zastřešení tribuny - pohled SZ"3,5*0,65</t>
  </si>
  <si>
    <t>"pohled JV"3,5*0,4</t>
  </si>
  <si>
    <t>"přípočet vytažení izolace na zdivo zasřešení tribuny"30,3*0,2</t>
  </si>
  <si>
    <t>62866281</t>
  </si>
  <si>
    <t>pás asfaltový samolepicí modifikovaný SBS tl 3,0mm s vložkou ze skleněné tkaniny se spalitelnou fólií nebo jemnozrnným minerálním posypem nebo textilií na horním povrchu</t>
  </si>
  <si>
    <t>554,249*1,15 "Přepočtené koeficientem množství</t>
  </si>
  <si>
    <t>712341559</t>
  </si>
  <si>
    <t>Provedení povlakové krytiny střech plochých do 10° pásy přitavením NAIP v plné ploše</t>
  </si>
  <si>
    <t>https://podminky.urs.cz/item/CS_URS_2022_02/712341559</t>
  </si>
  <si>
    <t>(6,77+6,0)*3,97+42,57*6,07+7,91*5,04+13,85*5,15</t>
  </si>
  <si>
    <t>62855011</t>
  </si>
  <si>
    <t>pás asfaltový natavitelný modifikovaný SBS tl 5,3mm s vložkou z polyesterové rohože a hrubozrnným břidličným posypem na horním povrchu</t>
  </si>
  <si>
    <t>998712101</t>
  </si>
  <si>
    <t>Přesun hmot pro povlakové krytiny stanovený z hmotnosti přesunovaného materiálu vodorovná dopravní vzdálenost do 50 m v objektech výšky do 6 m</t>
  </si>
  <si>
    <t>https://podminky.urs.cz/item/CS_URS_2022_02/998712101</t>
  </si>
  <si>
    <t>713</t>
  </si>
  <si>
    <t>Izolace tepelné</t>
  </si>
  <si>
    <t>713141151</t>
  </si>
  <si>
    <t>Montáž tepelné izolace střech plochých rohožemi, pásy, deskami, dílci, bloky (izolační materiál ve specifikaci) kladenými volně jednovrstvá</t>
  </si>
  <si>
    <t>https://podminky.urs.cz/item/CS_URS_2022_02/713141151</t>
  </si>
  <si>
    <t>28375915</t>
  </si>
  <si>
    <t>deska EPS 150 pro konstrukce s vysokým zatížením λ=0,035 tl 120mm</t>
  </si>
  <si>
    <t>495,759*1,02 "Přepočtené koeficientem množství</t>
  </si>
  <si>
    <t>713141211</t>
  </si>
  <si>
    <t>Montáž tepelné izolace střech plochých atikovými klíny kladenými volně</t>
  </si>
  <si>
    <t>https://podminky.urs.cz/item/CS_URS_2022_02/713141211</t>
  </si>
  <si>
    <t>"pohled JZ"6,33+5,8+4,54</t>
  </si>
  <si>
    <t>"pohled SZ"9,68+9,92+3,09+3,68</t>
  </si>
  <si>
    <t>"pohled SV"6,59*2+4,6+2,4*2+30,2</t>
  </si>
  <si>
    <t>"pohled JV"5+6,2+10,01</t>
  </si>
  <si>
    <t>63152005</t>
  </si>
  <si>
    <t>klín atikový přechodný minerální plochých střech tl 50x50mm</t>
  </si>
  <si>
    <t>117,03*1,02 "Přepočtené koeficientem množství</t>
  </si>
  <si>
    <t>713141233</t>
  </si>
  <si>
    <t>Montáž tepelné izolace střech plochých mechanické přikotvení šrouby včetně dodávky šroubů, bez položení tepelné izolace tl. izolace přes 100 do 140 mm do betonu</t>
  </si>
  <si>
    <t>https://podminky.urs.cz/item/CS_URS_2022_02/713141233</t>
  </si>
  <si>
    <t>998713101</t>
  </si>
  <si>
    <t>Přesun hmot pro izolace tepelné stanovený z hmotnosti přesunovaného materiálu vodorovná dopravní vzdálenost do 50 m v objektech výšky do 6 m</t>
  </si>
  <si>
    <t>https://podminky.urs.cz/item/CS_URS_2022_02/998713101</t>
  </si>
  <si>
    <t>721242116</t>
  </si>
  <si>
    <t>Lapače střešních splavenin polypropylenové (PP) s kulovým kloubem na odtoku DN 125</t>
  </si>
  <si>
    <t>https://podminky.urs.cz/item/CS_URS_2022_02/721242116</t>
  </si>
  <si>
    <t>"pohled JV"1+1</t>
  </si>
  <si>
    <t>998721101</t>
  </si>
  <si>
    <t>Přesun hmot pro vnitřní kanalizace stanovený z hmotnosti přesunovaného materiálu vodorovná dopravní vzdálenost do 50 m v objektech výšky do 6 m</t>
  </si>
  <si>
    <t>https://podminky.urs.cz/item/CS_URS_2022_02/998721101</t>
  </si>
  <si>
    <t>741</t>
  </si>
  <si>
    <t>Elektroinstalace - silnoproud</t>
  </si>
  <si>
    <t>741420001</t>
  </si>
  <si>
    <t>Montáž hromosvodného vedení svodových drátů nebo lan s podpěrami, Ø do 10 mm</t>
  </si>
  <si>
    <t>https://podminky.urs.cz/item/CS_URS_2022_02/741420001</t>
  </si>
  <si>
    <t>"S22"</t>
  </si>
  <si>
    <t>23,8-3</t>
  </si>
  <si>
    <t>7+11,5</t>
  </si>
  <si>
    <t>5+1,5</t>
  </si>
  <si>
    <t>"v ploše"15,3+7,4+5,3+42,9+4,5*2+1,5+2+6,5+6,2</t>
  </si>
  <si>
    <t>"kolmé svody"</t>
  </si>
  <si>
    <t>"pohled SZ"</t>
  </si>
  <si>
    <t>3,40*2</t>
  </si>
  <si>
    <t>"pohled SV"</t>
  </si>
  <si>
    <t>3,20*2</t>
  </si>
  <si>
    <t>"Pohled JV"</t>
  </si>
  <si>
    <t>3,0</t>
  </si>
  <si>
    <t xml:space="preserve">"zastřešení tribuny - pohled SV"3,0*3 </t>
  </si>
  <si>
    <t>354410770</t>
  </si>
  <si>
    <t>drát D 8mm AlMgSi</t>
  </si>
  <si>
    <t>kg</t>
  </si>
  <si>
    <t>167,1*0,4*1,1</t>
  </si>
  <si>
    <t>8500150032</t>
  </si>
  <si>
    <t>Podpěra vedení, PV 21c/100 plast</t>
  </si>
  <si>
    <t>"v ploše"96/0,8</t>
  </si>
  <si>
    <t>10.046.512</t>
  </si>
  <si>
    <t xml:space="preserve">Podpěra PV  1p 55</t>
  </si>
  <si>
    <t>2*2</t>
  </si>
  <si>
    <t>"zastřešení tribuny - pohled SV"3*2</t>
  </si>
  <si>
    <t>741420021</t>
  </si>
  <si>
    <t>Montáž hromosvodného vedení svorek se 2 šrouby</t>
  </si>
  <si>
    <t>https://podminky.urs.cz/item/CS_URS_2022_02/741420021</t>
  </si>
  <si>
    <t>"napojení drátů"20</t>
  </si>
  <si>
    <t>10.046.769</t>
  </si>
  <si>
    <t>Svorka SS spojovací</t>
  </si>
  <si>
    <t>741420022</t>
  </si>
  <si>
    <t>Montáž hromosvodného vedení svorek se 3 a více šrouby</t>
  </si>
  <si>
    <t>https://podminky.urs.cz/item/CS_URS_2022_02/741420022</t>
  </si>
  <si>
    <t>"uchycení na oplechování atik"45/1,5</t>
  </si>
  <si>
    <t>"uchycení u žlabů"9</t>
  </si>
  <si>
    <t>"křížení vedení"10</t>
  </si>
  <si>
    <t>10.046.575</t>
  </si>
  <si>
    <t>Podpěra PV 32 vedení</t>
  </si>
  <si>
    <t>10.046.569</t>
  </si>
  <si>
    <t>Svorka SOa na okapové žlaby</t>
  </si>
  <si>
    <t>"uchycení u žlabů a oplechování atik"9</t>
  </si>
  <si>
    <t>10.046.659</t>
  </si>
  <si>
    <t>Svorka SK křížová</t>
  </si>
  <si>
    <t>741420051</t>
  </si>
  <si>
    <t>Montáž hromosvodného vedení ochranných prvků úhelníků nebo trubek s držáky do zdiva</t>
  </si>
  <si>
    <t>https://podminky.urs.cz/item/CS_URS_2022_02/741420051</t>
  </si>
  <si>
    <t>"zastřešení tribuny - pohled SV"3</t>
  </si>
  <si>
    <t>10.046.505</t>
  </si>
  <si>
    <t>Úhelník ochranný OU 1,7 L</t>
  </si>
  <si>
    <t>10.046.712</t>
  </si>
  <si>
    <t>Držák DUDa-27 ochranného úhelníku</t>
  </si>
  <si>
    <t>8*2</t>
  </si>
  <si>
    <t>741421811</t>
  </si>
  <si>
    <t>Demontáž hromosvodného vedení bez zachování funkčnosti svodových drátů nebo lan kolmého svodu, průměru do 8 mm</t>
  </si>
  <si>
    <t>https://podminky.urs.cz/item/CS_URS_2022_02/741421811</t>
  </si>
  <si>
    <t>"B13"</t>
  </si>
  <si>
    <t>741421821</t>
  </si>
  <si>
    <t>Demontáž hromosvodného vedení bez zachování funkčnosti svodových drátů nebo lan na rovné střeše, průměru do 8 mm</t>
  </si>
  <si>
    <t>https://podminky.urs.cz/item/CS_URS_2022_02/741421821</t>
  </si>
  <si>
    <t>741421843</t>
  </si>
  <si>
    <t>Demontáž hromosvodného vedení bez zachování funkčnosti svorek šroubových se 2 šrouby</t>
  </si>
  <si>
    <t>https://podminky.urs.cz/item/CS_URS_2022_02/741421843</t>
  </si>
  <si>
    <t>"napojení lana"20</t>
  </si>
  <si>
    <t>741421845</t>
  </si>
  <si>
    <t>Demontáž hromosvodného vedení bez zachování funkčnosti svorek šroubových se 3 a více šrouby</t>
  </si>
  <si>
    <t>https://podminky.urs.cz/item/CS_URS_2022_02/741421845</t>
  </si>
  <si>
    <t>741421855</t>
  </si>
  <si>
    <t>Demontáž hromosvodného vedení podpěr střešního vedení pro plochou střechu</t>
  </si>
  <si>
    <t>https://podminky.urs.cz/item/CS_URS_2022_02/741421855</t>
  </si>
  <si>
    <t>741421863</t>
  </si>
  <si>
    <t>Demontáž hromosvodného vedení podpěr svislého vedení zazděného</t>
  </si>
  <si>
    <t>https://podminky.urs.cz/item/CS_URS_2022_02/741421863</t>
  </si>
  <si>
    <t>741421873</t>
  </si>
  <si>
    <t>Demontáž hromosvodného vedení doplňků ochranných úhelníků, délky přes 1,4 m</t>
  </si>
  <si>
    <t>https://podminky.urs.cz/item/CS_URS_2022_02/741421873</t>
  </si>
  <si>
    <t>741430005</t>
  </si>
  <si>
    <t>Montáž jímacích tyčí délky do 3 m, na stojan</t>
  </si>
  <si>
    <t>https://podminky.urs.cz/item/CS_URS_2022_02/741430005</t>
  </si>
  <si>
    <t>KOVO24877</t>
  </si>
  <si>
    <t xml:space="preserve">JP 10/ M16     pr. 16, AlMgSi      - jímací tyč se závitem M16  AlMgSi</t>
  </si>
  <si>
    <t>KOVO24716</t>
  </si>
  <si>
    <t xml:space="preserve">Podstavec   beton/ KLOUB  - 20 kg + PVC podl. - podst. pro jim. tyč - záv. M16(váha 20kg)</t>
  </si>
  <si>
    <t>741810001</t>
  </si>
  <si>
    <t>Zkoušky a prohlídky elektrických rozvodů a zařízení celková prohlídka a vyhotovení revizní zprávy pro objem montážních prací do 100 tis. Kč</t>
  </si>
  <si>
    <t>https://podminky.urs.cz/item/CS_URS_2022_02/741810001</t>
  </si>
  <si>
    <t>"revize hromosvodu"1</t>
  </si>
  <si>
    <t>998741102</t>
  </si>
  <si>
    <t>Přesun hmot pro silnoproud stanovený z hmotnosti přesunovaného materiálu vodorovná dopravní vzdálenost do 50 m v objektech výšky přes 6 do 12 m</t>
  </si>
  <si>
    <t>https://podminky.urs.cz/item/CS_URS_2022_02/998741102</t>
  </si>
  <si>
    <t>764002801</t>
  </si>
  <si>
    <t>Demontáž klempířských konstrukcí závětrné lišty do suti</t>
  </si>
  <si>
    <t>https://podminky.urs.cz/item/CS_URS_2022_02/764002801</t>
  </si>
  <si>
    <t>"B1"</t>
  </si>
  <si>
    <t>6,65+6,3</t>
  </si>
  <si>
    <t>764002841</t>
  </si>
  <si>
    <t>Demontáž klempířských konstrukcí oplechování horních ploch zdí a nadezdívek do suti</t>
  </si>
  <si>
    <t>https://podminky.urs.cz/item/CS_URS_2022_02/764002841</t>
  </si>
  <si>
    <t>"B2"</t>
  </si>
  <si>
    <t>11,5</t>
  </si>
  <si>
    <t>14,1</t>
  </si>
  <si>
    <t>6,59</t>
  </si>
  <si>
    <t>4,34+1,5</t>
  </si>
  <si>
    <t>9,67+3,71</t>
  </si>
  <si>
    <t>10,01+1,5</t>
  </si>
  <si>
    <t>1,5</t>
  </si>
  <si>
    <t>"B11"</t>
  </si>
  <si>
    <t>2,76</t>
  </si>
  <si>
    <t>764002861</t>
  </si>
  <si>
    <t>Demontáž klempířských konstrukcí oplechování říms do suti</t>
  </si>
  <si>
    <t>https://podminky.urs.cz/item/CS_URS_2022_02/764002861</t>
  </si>
  <si>
    <t>"B5"</t>
  </si>
  <si>
    <t>6,99+28,88</t>
  </si>
  <si>
    <t>3,38+10,16</t>
  </si>
  <si>
    <t>5,90+5,04+5,75</t>
  </si>
  <si>
    <t>764004801</t>
  </si>
  <si>
    <t>Demontáž klempířských konstrukcí žlabu podokapního do suti</t>
  </si>
  <si>
    <t>https://podminky.urs.cz/item/CS_URS_2022_02/764004801</t>
  </si>
  <si>
    <t>"B7"</t>
  </si>
  <si>
    <t>"pohled SV - m.č. 118-126"29,17</t>
  </si>
  <si>
    <t>"pohled JV - m.č. 141"3,40</t>
  </si>
  <si>
    <t>"dvůr"5,78+5,1+5,78</t>
  </si>
  <si>
    <t>"zastřešení tribuny"30,7</t>
  </si>
  <si>
    <t>764004861</t>
  </si>
  <si>
    <t>Demontáž klempířských konstrukcí svodu do suti</t>
  </si>
  <si>
    <t>https://podminky.urs.cz/item/CS_URS_2022_02/764004861</t>
  </si>
  <si>
    <t>"B8"</t>
  </si>
  <si>
    <t>3,2*2</t>
  </si>
  <si>
    <t>3,0*2</t>
  </si>
  <si>
    <t>"svody zastřešení tribuny"3,0*2</t>
  </si>
  <si>
    <t>764011622</t>
  </si>
  <si>
    <t>Dilatační lišta z pozinkovaného plechu s povrchovou úpravou připojovací, včetně tmelení rš 120 mm</t>
  </si>
  <si>
    <t>https://podminky.urs.cz/item/CS_URS_2022_02/764011622</t>
  </si>
  <si>
    <t>"S11"</t>
  </si>
  <si>
    <t>"komín"0,5*4</t>
  </si>
  <si>
    <t>"S12"</t>
  </si>
  <si>
    <t>"podezdívka střešního ventilátoru"0,6*4</t>
  </si>
  <si>
    <t>"S21"</t>
  </si>
  <si>
    <t>"zastřešení tribuny"(30,3+0,5*2)</t>
  </si>
  <si>
    <t>764212666</t>
  </si>
  <si>
    <t>Oplechování střešních prvků z pozinkovaného plechu s povrchovou úpravou okapu střechy rovné okapovým plechem rš 500 mm</t>
  </si>
  <si>
    <t>https://podminky.urs.cz/item/CS_URS_2022_02/764212666</t>
  </si>
  <si>
    <t>"pohled SV"7,26+29,26</t>
  </si>
  <si>
    <t>"pohled JV"3,38+10,13</t>
  </si>
  <si>
    <t>"dvůr"5,78*2+5,1</t>
  </si>
  <si>
    <t>764214604</t>
  </si>
  <si>
    <t>Oplechování horních ploch zdí a nadezdívek (atik) z pozinkovaného plechu s povrchovou úpravou mechanicky kotvené rš 330 mm</t>
  </si>
  <si>
    <t>https://podminky.urs.cz/item/CS_URS_2022_02/764214604</t>
  </si>
  <si>
    <t>"zastřešení tribuny - pohled JV"4</t>
  </si>
  <si>
    <t>764214606</t>
  </si>
  <si>
    <t>Oplechování horních ploch zdí a nadezdívek (atik) z pozinkovaného plechu s povrchovou úpravou mechanicky kotvené rš 500 mm</t>
  </si>
  <si>
    <t>https://podminky.urs.cz/item/CS_URS_2022_02/764214606</t>
  </si>
  <si>
    <t>"pohled JZ"6,63+6,28+4,84</t>
  </si>
  <si>
    <t>"pohled SZ"23,78+3,98</t>
  </si>
  <si>
    <t>"pohled SV"6,89+6,59+4,5+2,7</t>
  </si>
  <si>
    <t>"pohled JV"1,5+10,01</t>
  </si>
  <si>
    <t>764214607</t>
  </si>
  <si>
    <t>Oplechování horních ploch zdí a nadezdívek (atik) z pozinkovaného plechu s povrchovou úpravou mechanicky kotvené rš 670 mm</t>
  </si>
  <si>
    <t>https://podminky.urs.cz/item/CS_URS_2022_02/764214607</t>
  </si>
  <si>
    <t>"S3"</t>
  </si>
  <si>
    <t>"pohled JV"2,8</t>
  </si>
  <si>
    <t>"zastřešení tribuny - pohled SZ"3,5</t>
  </si>
  <si>
    <t>764215646</t>
  </si>
  <si>
    <t>Oplechování horních ploch zdí a nadezdívek (atik) z pozinkovaného plechu s povrchovou úpravou Příplatek k cenám za zvýšenou pracnost při provedení rohu nebo koutu přes rš 400 mm</t>
  </si>
  <si>
    <t>https://podminky.urs.cz/item/CS_URS_2022_02/764215646</t>
  </si>
  <si>
    <t>"pohled JZ"4</t>
  </si>
  <si>
    <t>"pohled SZ"2</t>
  </si>
  <si>
    <t>"pohled JV"2</t>
  </si>
  <si>
    <t>764311603</t>
  </si>
  <si>
    <t>Lemování zdí z pozinkovaného plechu s povrchovou úpravou boční nebo horní rovné, střech s krytinou prejzovou nebo vlnitou rš 250 mm</t>
  </si>
  <si>
    <t>https://podminky.urs.cz/item/CS_URS_2022_02/764311603</t>
  </si>
  <si>
    <t>764315623</t>
  </si>
  <si>
    <t>Lemování trub, konzol, držáků a ostatních kusových prvků z pozinkovaného plechu s povrchovou úpravou střech s krytinou skládanou mimo prejzovou nebo z plechu, průměr přes 100 do 150 mm</t>
  </si>
  <si>
    <t>https://podminky.urs.cz/item/CS_URS_2022_02/764315623</t>
  </si>
  <si>
    <t>"S13"</t>
  </si>
  <si>
    <t>"potrubí ZT"2</t>
  </si>
  <si>
    <t>764511602</t>
  </si>
  <si>
    <t>Žlab podokapní z pozinkovaného plechu s povrchovou úpravou včetně háků a čel půlkruhový rš 330 mm</t>
  </si>
  <si>
    <t>https://podminky.urs.cz/item/CS_URS_2022_02/764511602</t>
  </si>
  <si>
    <t>"pohled SV - m.č. 111"7,40</t>
  </si>
  <si>
    <t>"pohled SV - m.č. 118-126"29,30</t>
  </si>
  <si>
    <t>"pohled JV - m.č. 111, 112"10,13</t>
  </si>
  <si>
    <t>"pohled JV - m.č. 141"3,38</t>
  </si>
  <si>
    <t>"dvůr"5,8+5,1+5,8</t>
  </si>
  <si>
    <t>764511622</t>
  </si>
  <si>
    <t>Žlab podokapní z pozinkovaného plechu s povrchovou úpravou včetně háků a čel roh nebo kout, žlabu půlkruhového rš 330 mm</t>
  </si>
  <si>
    <t>https://podminky.urs.cz/item/CS_URS_2022_02/764511622</t>
  </si>
  <si>
    <t>"pohled SZ-JV"1</t>
  </si>
  <si>
    <t>"dvůr"2</t>
  </si>
  <si>
    <t>764511643</t>
  </si>
  <si>
    <t>Žlab podokapní z pozinkovaného plechu s povrchovou úpravou včetně háků a čel kotlík oválný (trychtýřový), rš žlabu/průměr svodu 330/120 mm</t>
  </si>
  <si>
    <t>https://podminky.urs.cz/item/CS_URS_2022_02/764511643</t>
  </si>
  <si>
    <t>"pohled SV"2</t>
  </si>
  <si>
    <t>"zastřešení tribuny"2</t>
  </si>
  <si>
    <t>764515411</t>
  </si>
  <si>
    <t>Žlab mezistřešní nebo zaatikový z pozinkovaného plechu včetně čel a hrdel uložený v lůžku bez háků rš 1100 mm</t>
  </si>
  <si>
    <t>https://podminky.urs.cz/item/CS_URS_2022_02/764515411</t>
  </si>
  <si>
    <t>"S9"</t>
  </si>
  <si>
    <t>"v ploše"7,83</t>
  </si>
  <si>
    <t>764518623</t>
  </si>
  <si>
    <t>Svod z pozinkovaného plechu s upraveným povrchem včetně objímek, kolen a odskoků kruhový, průměru 120 mm</t>
  </si>
  <si>
    <t>https://podminky.urs.cz/item/CS_URS_2022_02/764518623</t>
  </si>
  <si>
    <t>"S10"</t>
  </si>
  <si>
    <t>"zastřešení tribuny"2,8*2</t>
  </si>
  <si>
    <t>767991911</t>
  </si>
  <si>
    <t>Ostatní opravy svařováním</t>
  </si>
  <si>
    <t>156</t>
  </si>
  <si>
    <t>https://podminky.urs.cz/item/CS_URS_2022_02/767991911</t>
  </si>
  <si>
    <t>"S5 - úprava ocelové konstrukce zasklení"</t>
  </si>
  <si>
    <t>"zastřešení tribuny - pohled JV"3,5</t>
  </si>
  <si>
    <t>13010612</t>
  </si>
  <si>
    <t>ocel profilová jakost S235JR (11 375) průřezu T 25x25x3,5mm</t>
  </si>
  <si>
    <t>158</t>
  </si>
  <si>
    <t>P</t>
  </si>
  <si>
    <t>Poznámka k položce:_x000d_
Hmotnost: 1,18 kg/m</t>
  </si>
  <si>
    <t>"zastřešení tribuny - pohled SZ"3,5*1,29*0,001*1,08</t>
  </si>
  <si>
    <t>"zastřešení tribuny - pohled JV"3,5*1,29*0,001*1,08</t>
  </si>
  <si>
    <t>767991912</t>
  </si>
  <si>
    <t>Ostatní opravy řezání plamenem</t>
  </si>
  <si>
    <t>160</t>
  </si>
  <si>
    <t>https://podminky.urs.cz/item/CS_URS_2022_02/767991912</t>
  </si>
  <si>
    <t>998767101</t>
  </si>
  <si>
    <t>Přesun hmot pro zámečnické konstrukce stanovený z hmotnosti přesunovaného materiálu vodorovná dopravní vzdálenost do 50 m v objektech výšky do 6 m</t>
  </si>
  <si>
    <t>https://podminky.urs.cz/item/CS_URS_2022_02/998767101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</si>
  <si>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</si>
  <si>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</si>
  <si>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</si>
  <si>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</si>
  <si>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>https://podminky.urs.cz/item/CS_URS_2022_02/783301313</t>
  </si>
  <si>
    <t>"S5 - doplnění nátěru ocel. k-ce zasklení"</t>
  </si>
  <si>
    <t>"odhad"10</t>
  </si>
  <si>
    <t>783306801</t>
  </si>
  <si>
    <t>Odstranění nátěrů ze zámečnických konstrukcí obroušením</t>
  </si>
  <si>
    <t>https://podminky.urs.cz/item/CS_URS_2022_02/783306801</t>
  </si>
  <si>
    <t>783314203</t>
  </si>
  <si>
    <t>Základní antikorozní nátěr zámečnických konstrukcí jednonásobný syntetický samozákladující</t>
  </si>
  <si>
    <t>https://podminky.urs.cz/item/CS_URS_2022_02/783314203</t>
  </si>
  <si>
    <t>783317101</t>
  </si>
  <si>
    <t>Krycí nátěr (email) zámečnických konstrukcí jednonásobný syntetický standardní</t>
  </si>
  <si>
    <t>https://podminky.urs.cz/item/CS_URS_2022_02/783317101</t>
  </si>
  <si>
    <t>787</t>
  </si>
  <si>
    <t>Dokončovací práce - zasklívání</t>
  </si>
  <si>
    <t>787600801</t>
  </si>
  <si>
    <t>Vysklívání oken a dveří skla plochého, plochy do 1 m2</t>
  </si>
  <si>
    <t>https://podminky.urs.cz/item/CS_URS_2022_02/787600801</t>
  </si>
  <si>
    <t>"S5"</t>
  </si>
  <si>
    <t>"zastřešení tribuny - pohled SZ"3,5*0,9</t>
  </si>
  <si>
    <t>"zastřešení tribuny - pohled JV"3,5*0,9</t>
  </si>
  <si>
    <t>787611224</t>
  </si>
  <si>
    <t>Zasklívání oken a dveří deskami plochými plnými sklem plochým matovaným s podtmelením a zatmelením oken nebo dveří pevných, tl. 4 mm</t>
  </si>
  <si>
    <t>https://podminky.urs.cz/item/CS_URS_2022_02/787611224</t>
  </si>
  <si>
    <t>"zastřešení tribuny - pohled SZ"3,5*0,8</t>
  </si>
  <si>
    <t>"zastřešení tribuny - pohled JV"3,5*0,8</t>
  </si>
  <si>
    <t>998787101</t>
  </si>
  <si>
    <t>Přesun hmot pro zasklívání stanovený z hmotnosti přesunovaného materiálu vodorovná dopravní vzdálenost do 50 m v objektech výšky do 6 m</t>
  </si>
  <si>
    <t>https://podminky.urs.cz/item/CS_URS_2022_02/998787101</t>
  </si>
  <si>
    <t>SO 04a - Vnitřní stavební úpravy severní části zázemí hlavní tribuny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</si>
  <si>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</si>
  <si>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</si>
  <si>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</si>
  <si>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</si>
  <si>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</si>
  <si>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</si>
  <si>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</si>
  <si>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</si>
  <si>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>M21 - Elektromontáže</t>
  </si>
  <si>
    <t>340236212</t>
  </si>
  <si>
    <t>Zazdívka otvorů v příčkách nebo stěnách cihlami plnými pálenými plochy přes 0,0225 m2 do 0,09 m2, tloušťky přes 100 mm</t>
  </si>
  <si>
    <t>https://podminky.urs.cz/item/CS_URS_2022_02/340236212</t>
  </si>
  <si>
    <t>"po původním ventilátoru m.č. 112"1</t>
  </si>
  <si>
    <t>310231055</t>
  </si>
  <si>
    <t>Zazdívka otvorů ve zdivu nadzákladovém děrovanými cihlami plochy přes 1 m2 do 4 m2 přes P10 do P15, tl. zdiva 300 mm</t>
  </si>
  <si>
    <t>https://podminky.urs.cz/item/CS_URS_2022_02/310231055</t>
  </si>
  <si>
    <t>"S20"</t>
  </si>
  <si>
    <t>"m.č. 112"</t>
  </si>
  <si>
    <t>0,85*2,05</t>
  </si>
  <si>
    <t>346244352</t>
  </si>
  <si>
    <t>Obezdívka koupelnových van ploch rovných z přesných pórobetonových tvárnic, na tenké maltové lože, tl. 50 mm</t>
  </si>
  <si>
    <t>https://podminky.urs.cz/item/CS_URS_2022_02/346244352</t>
  </si>
  <si>
    <t>"S33"</t>
  </si>
  <si>
    <t>"m.č. 112"1,8*4+0,8*4</t>
  </si>
  <si>
    <t>611131121</t>
  </si>
  <si>
    <t>Podkladní a spojovací vrstva vnitřních omítaných ploch penetrace disperzní nanášená ručně stropů</t>
  </si>
  <si>
    <t>https://podminky.urs.cz/item/CS_URS_2022_02/611131121</t>
  </si>
  <si>
    <t>"S29"</t>
  </si>
  <si>
    <t>"m.č. 110"2,07*4,02</t>
  </si>
  <si>
    <t>"m.č. 111"6,26*3,03</t>
  </si>
  <si>
    <t>"m.č. 112"3,69*5,62</t>
  </si>
  <si>
    <t>"m.č. 141"5,74*3,03</t>
  </si>
  <si>
    <t>611311131</t>
  </si>
  <si>
    <t>Potažení vnitřních ploch vápenným štukem tloušťky do 3 mm vodorovných konstrukcí stropů rovných</t>
  </si>
  <si>
    <t>https://podminky.urs.cz/item/CS_URS_2022_02/611311131</t>
  </si>
  <si>
    <t>"S34"</t>
  </si>
  <si>
    <t>611325412</t>
  </si>
  <si>
    <t>Oprava vápenocementové omítky vnitřních ploch hladké, tloušťky do 20 mm stropů, v rozsahu opravované plochy přes 10 do 30%</t>
  </si>
  <si>
    <t>https://podminky.urs.cz/item/CS_URS_2022_02/611325412</t>
  </si>
  <si>
    <t>612131101</t>
  </si>
  <si>
    <t>Podkladní a spojovací vrstva vnitřních omítaných ploch cementový postřik nanášený ručně celoplošně stěn</t>
  </si>
  <si>
    <t>https://podminky.urs.cz/item/CS_URS_2022_02/612131101</t>
  </si>
  <si>
    <t>"pro keramický obklad"</t>
  </si>
  <si>
    <t>"m.č. 112"(1,5+3,8)*1,5</t>
  </si>
  <si>
    <t>612131121</t>
  </si>
  <si>
    <t>Podkladní a spojovací vrstva vnitřních omítaných ploch penetrace disperzní nanášená ručně stěn</t>
  </si>
  <si>
    <t>https://podminky.urs.cz/item/CS_URS_2022_02/612131121</t>
  </si>
  <si>
    <t>"S19"</t>
  </si>
  <si>
    <t>"m.č. 110"4,02*2*(2,80-1,5)+2,07*2*2,8-0,8*2,0*2</t>
  </si>
  <si>
    <t>"m.č. 111"(6,26+3,03*2)*(2,90-1,5)+6,26*2,90-0,9*0,6*4</t>
  </si>
  <si>
    <t>"m.č. 112"(3,69+5,62)*2*2,90-0,9*0,6*3-(1,5+3,8)*1,5</t>
  </si>
  <si>
    <t>"m.č. 141"(5,74+3,03)*2*2,8-2,4*2,6-0,9*0,6*2</t>
  </si>
  <si>
    <t>612135101</t>
  </si>
  <si>
    <t>Hrubá výplň rýh maltou jakékoli šířky rýhy ve stěnách</t>
  </si>
  <si>
    <t>https://podminky.urs.cz/item/CS_URS_2022_02/612135101</t>
  </si>
  <si>
    <t>"S24"</t>
  </si>
  <si>
    <t>"m.č. 110"2,1*0,2</t>
  </si>
  <si>
    <t>"m.č. 112"3,70*0,2*3*2+3,0*0,2+1,0*2</t>
  </si>
  <si>
    <t>612311131</t>
  </si>
  <si>
    <t>Potažení vnitřních ploch vápenným štukem tloušťky do 3 mm svislých konstrukcí stěn</t>
  </si>
  <si>
    <t>https://podminky.urs.cz/item/CS_URS_2022_02/612311131</t>
  </si>
  <si>
    <t>612325212</t>
  </si>
  <si>
    <t>Vápenocementová omítka jednotlivých malých ploch hladká na stěnách, plochy jednotlivě přes 0,09 do 0,25 m2</t>
  </si>
  <si>
    <t>https://podminky.urs.cz/item/CS_URS_2022_02/612325212</t>
  </si>
  <si>
    <t>"S27, 28"</t>
  </si>
  <si>
    <t>"po ventilátoru"1+1</t>
  </si>
  <si>
    <t>612325213</t>
  </si>
  <si>
    <t>Vápenocementová omítka jednotlivých malých ploch hladká na stěnách, plochy jednotlivě přes 0,25 do 1 m2</t>
  </si>
  <si>
    <t>https://podminky.urs.cz/item/CS_URS_2022_02/612325213</t>
  </si>
  <si>
    <t>"S28"</t>
  </si>
  <si>
    <t>"m.č. 112 po dveřním otvoru"1</t>
  </si>
  <si>
    <t>612325215</t>
  </si>
  <si>
    <t>Vápenocementová omítka jednotlivých malých ploch hladká na stěnách, plochy jednotlivě přes 1,0 do 4 m2</t>
  </si>
  <si>
    <t>https://podminky.urs.cz/item/CS_URS_2022_02/612325215</t>
  </si>
  <si>
    <t>"S27"</t>
  </si>
  <si>
    <t>"po dveřním otvoru"1</t>
  </si>
  <si>
    <t>612325301</t>
  </si>
  <si>
    <t>Vápenocementová omítka ostění nebo nadpraží hladká</t>
  </si>
  <si>
    <t>https://podminky.urs.cz/item/CS_URS_2022_02/612325301</t>
  </si>
  <si>
    <t>"po osazení nových oken"</t>
  </si>
  <si>
    <t>"m.č. 111"(0,9+0,6*2)*0,15*4</t>
  </si>
  <si>
    <t>"m.č. 112"(0,9+0,6*2)*0,15*3</t>
  </si>
  <si>
    <t>"m.č. 141"(0,9+0,6*2)*0,15*2</t>
  </si>
  <si>
    <t>612325412</t>
  </si>
  <si>
    <t>Oprava vápenocementové omítky vnitřních ploch hladké, tloušťky do 20 mm stěn, v rozsahu opravované plochy přes 10 do 30%</t>
  </si>
  <si>
    <t>https://podminky.urs.cz/item/CS_URS_2022_02/612325412</t>
  </si>
  <si>
    <t>612326191</t>
  </si>
  <si>
    <t>Omítka sanační vnitřních ploch jednovrstvá jednovrstvá, tloušťky do 20 mm Příplatek k cenám za každých dalších i započatých 5 mm tloušťky omítky přes 20 mm stěn</t>
  </si>
  <si>
    <t>-573644324</t>
  </si>
  <si>
    <t>https://podminky.urs.cz/item/CS_URS_2022_02/612326191</t>
  </si>
  <si>
    <t>"S30"</t>
  </si>
  <si>
    <t>"m.č. 110"4,02*1,5*2</t>
  </si>
  <si>
    <t>"m.č. 111"(6,26+3,03*2)*1,5</t>
  </si>
  <si>
    <t>30,54*2 'Přepočtené koeficientem množství</t>
  </si>
  <si>
    <t>612328131</t>
  </si>
  <si>
    <t>Potažení vnitřních ploch sanačním štukem tloušťky do 3 mm svislých konstrukcí stěn</t>
  </si>
  <si>
    <t>-1579044261</t>
  </si>
  <si>
    <t>https://podminky.urs.cz/item/CS_URS_2022_02/612328131</t>
  </si>
  <si>
    <t>612331121</t>
  </si>
  <si>
    <t>Omítka cementová vnitřních ploch nanášená ručně jednovrstvá, tloušťky do 10 mm hladká svislých konstrukcí stěn</t>
  </si>
  <si>
    <t>https://podminky.urs.cz/item/CS_URS_2022_02/612331121</t>
  </si>
  <si>
    <t>612326121</t>
  </si>
  <si>
    <t>Omítka sanační vnitřních ploch jednovrstvá jednovrstvá, tloušťky do 20 mm nanášená ručně svislých konstrukcí stěn</t>
  </si>
  <si>
    <t>https://podminky.urs.cz/item/CS_URS_2022_02/612326121</t>
  </si>
  <si>
    <t>619995001</t>
  </si>
  <si>
    <t>Začištění omítek (s dodáním hmot) kolem oken, dveří, podlah, obkladů apod.</t>
  </si>
  <si>
    <t>https://podminky.urs.cz/item/CS_URS_2022_02/619995001</t>
  </si>
  <si>
    <t>"u keramického obkladu"1,5+3,8+1,5*2</t>
  </si>
  <si>
    <t>"u keramického soklu"</t>
  </si>
  <si>
    <t>"m.č. 110"(2,07+4,02)*2-0,8*2</t>
  </si>
  <si>
    <t>"m.č. 111"(6,26+3,03)*2-0,8*2+0,4*2+0,23*2</t>
  </si>
  <si>
    <t>"m.č. 112"(3,69+5,62)*2-0,8-1,5-3,8</t>
  </si>
  <si>
    <t>"vnitřní i vnější parapet"</t>
  </si>
  <si>
    <t>"m.č. 111"0,95*4*2</t>
  </si>
  <si>
    <t>"m.č. 112"0,95*3*2</t>
  </si>
  <si>
    <t>"m.č. 141"0,95*2*2</t>
  </si>
  <si>
    <t>631312141</t>
  </si>
  <si>
    <t>Doplnění dosavadních mazanin prostým betonem s dodáním hmot, bez potěru, plochy jednotlivě rýh v dosavadních mazaninách</t>
  </si>
  <si>
    <t>https://podminky.urs.cz/item/CS_URS_2022_02/631312141</t>
  </si>
  <si>
    <t>"m.č. 112"(4,0+2,0)*0,15*0,15</t>
  </si>
  <si>
    <t>632453451</t>
  </si>
  <si>
    <t>Potěr průmyslový samonivelační ze suchých směsí krycí pro středně těžký provoz, tl. do 5 mm</t>
  </si>
  <si>
    <t>https://podminky.urs.cz/item/CS_URS_2022_02/632453451</t>
  </si>
  <si>
    <t>"m.č. 141"5,74*3,03+2,4*0,45</t>
  </si>
  <si>
    <t>633811111</t>
  </si>
  <si>
    <t>Broušení betonových podlah nerovností do 2 mm (stržení šlemu)</t>
  </si>
  <si>
    <t>https://podminky.urs.cz/item/CS_URS_2022_02/633811111</t>
  </si>
  <si>
    <t>"B20"</t>
  </si>
  <si>
    <t>"m.č. 110"4,02*2,07</t>
  </si>
  <si>
    <t>"dvůr - 108"6,08*5,7</t>
  </si>
  <si>
    <t>952901111</t>
  </si>
  <si>
    <t>Vyčištění budov nebo objektů před předáním do užívání budov bytové nebo občanské výstavby, světlé výšky podlaží do 4 m</t>
  </si>
  <si>
    <t>https://podminky.urs.cz/item/CS_URS_2022_02/952901111</t>
  </si>
  <si>
    <t>968072244</t>
  </si>
  <si>
    <t>Vybourání kovových rámů oken s křídly, dveřních zárubní, vrat, stěn, ostění nebo obkladů okenních rámů s křídly jednoduchých, plochy do 1 m2</t>
  </si>
  <si>
    <t>https://podminky.urs.cz/item/CS_URS_2022_02/968072244</t>
  </si>
  <si>
    <t>"m.č. 111"0,9*0,6*4</t>
  </si>
  <si>
    <t>"m.č. 112"0,9*0,6*3</t>
  </si>
  <si>
    <t>"m.č. 141"0,9*0,6*2</t>
  </si>
  <si>
    <t>968072455</t>
  </si>
  <si>
    <t>Vybourání kovových rámů oken s křídly, dveřních zárubní, vrat, stěn, ostění nebo obkladů dveřních zárubní, plochy do 2 m2</t>
  </si>
  <si>
    <t>https://podminky.urs.cz/item/CS_URS_2022_02/968072455</t>
  </si>
  <si>
    <t>"B9"</t>
  </si>
  <si>
    <t>"m.č. 110"0,8*2,0</t>
  </si>
  <si>
    <t>968072559</t>
  </si>
  <si>
    <t>Vybourání kovových rámů oken s křídly, dveřních zárubní, vrat, stěn, ostění nebo obkladů vrat, mimo posuvných a skládacích, plochy přes 5 m2</t>
  </si>
  <si>
    <t>https://podminky.urs.cz/item/CS_URS_2022_02/968072559</t>
  </si>
  <si>
    <t>"B21"</t>
  </si>
  <si>
    <t>"m.č. 141"2,4*2,6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</si>
  <si>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</si>
  <si>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</si>
  <si>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https://podminky.urs.cz/item/CS_URS_2022_02/971033351</t>
  </si>
  <si>
    <t>"pro ventilátor m.č. 111"1</t>
  </si>
  <si>
    <t>974031153</t>
  </si>
  <si>
    <t>Vysekání rýh ve zdivu cihelném na maltu vápennou nebo vápenocementovou do hl. 100 mm a šířky do 100 mm</t>
  </si>
  <si>
    <t>https://podminky.urs.cz/item/CS_URS_2022_02/974031153</t>
  </si>
  <si>
    <t>"B12-ZT"</t>
  </si>
  <si>
    <t>"m.č. 110"2,1</t>
  </si>
  <si>
    <t>"m.č. 112"3,70*3*2+3,0+1,0*2</t>
  </si>
  <si>
    <t>974042564</t>
  </si>
  <si>
    <t>Vysekání rýh v betonové nebo jiné monolitické dlažbě s betonovým podkladem do hl. 150 mm a šířky do 150 mm</t>
  </si>
  <si>
    <t>https://podminky.urs.cz/item/CS_URS_2022_02/974042564</t>
  </si>
  <si>
    <t>"B13, B17 -ZT"</t>
  </si>
  <si>
    <t>"m.č. 112"4,0+2,0</t>
  </si>
  <si>
    <t>976074121</t>
  </si>
  <si>
    <t>Vybourání kovových madel, zábradlí, dvířek, zděří, kotevních želez kotevních želez zapuštěných do 300 mm, ve zdivu nebo dlažbě z cihel na maltu vápennou nebo vápenocementovou</t>
  </si>
  <si>
    <t>https://podminky.urs.cz/item/CS_URS_2022_02/976074121</t>
  </si>
  <si>
    <t>"B16"</t>
  </si>
  <si>
    <t>"m.č. 112"2</t>
  </si>
  <si>
    <t>976085211</t>
  </si>
  <si>
    <t>Vybourání drobných zámečnických a jiných konstrukcí kanalizačních rámů litinových, z rýhovaného plechu nebo betonových včetně poklopů nebo mříží, plochy do 0,30 m2</t>
  </si>
  <si>
    <t>https://podminky.urs.cz/item/CS_URS_2022_02/976085211</t>
  </si>
  <si>
    <t>"B17"</t>
  </si>
  <si>
    <t>"m.č. 112"1</t>
  </si>
  <si>
    <t>978011141</t>
  </si>
  <si>
    <t>Otlučení vápenných nebo vápenocementových omítek vnitřních ploch stropů, v rozsahu přes 10 do 30 %</t>
  </si>
  <si>
    <t>https://podminky.urs.cz/item/CS_URS_2022_02/978011141</t>
  </si>
  <si>
    <t>"B14"</t>
  </si>
  <si>
    <t>978013141</t>
  </si>
  <si>
    <t>Otlučení vápenných nebo vápenocementových omítek vnitřních ploch stěn s vyškrabáním spar, s očištěním zdiva, v rozsahu přes 10 do 30 %</t>
  </si>
  <si>
    <t>https://podminky.urs.cz/item/CS_URS_2022_02/978013141</t>
  </si>
  <si>
    <t>978013191</t>
  </si>
  <si>
    <t>Otlučení vápenných nebo vápenocementových omítek vnitřních ploch stěn s vyškrabáním spar, s očištěním zdiva, v rozsahu přes 50 do 100 %</t>
  </si>
  <si>
    <t>https://podminky.urs.cz/item/CS_URS_2022_02/978013191</t>
  </si>
  <si>
    <t>"B18"</t>
  </si>
  <si>
    <t>5,895*16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</si>
  <si>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</si>
  <si>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</si>
  <si>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https://podminky.urs.cz/item/CS_URS_2022_02/998011001</t>
  </si>
  <si>
    <t>721171808</t>
  </si>
  <si>
    <t>Demontáž potrubí z novodurových trub odpadních nebo připojovacích přes 75 do D 114</t>
  </si>
  <si>
    <t>https://podminky.urs.cz/item/CS_URS_2022_02/721171808</t>
  </si>
  <si>
    <t>721174043</t>
  </si>
  <si>
    <t>Potrubí z trub polypropylenových připojovací DN 50</t>
  </si>
  <si>
    <t>https://podminky.urs.cz/item/CS_URS_2022_02/721174043</t>
  </si>
  <si>
    <t>721174044</t>
  </si>
  <si>
    <t>Potrubí z trub polypropylenových připojovací DN 75</t>
  </si>
  <si>
    <t>https://podminky.urs.cz/item/CS_URS_2022_02/721174044</t>
  </si>
  <si>
    <t>721174045</t>
  </si>
  <si>
    <t>Potrubí z trub polypropylenových připojovací DN 110</t>
  </si>
  <si>
    <t>https://podminky.urs.cz/item/CS_URS_2022_02/721174045</t>
  </si>
  <si>
    <t>721194105</t>
  </si>
  <si>
    <t>Vyměření přípojek na potrubí vyvedení a upevnění odpadních výpustek DN 50</t>
  </si>
  <si>
    <t>https://podminky.urs.cz/item/CS_URS_2022_02/721194105</t>
  </si>
  <si>
    <t>721210813R</t>
  </si>
  <si>
    <t>Demontáž vpustí podlahových DN 100</t>
  </si>
  <si>
    <t>721211421</t>
  </si>
  <si>
    <t>Podlahové vpusti se svislým odtokem DN 50/75/110 mřížka nerez 115x115</t>
  </si>
  <si>
    <t>https://podminky.urs.cz/item/CS_URS_2022_02/721211421</t>
  </si>
  <si>
    <t>"S23"1</t>
  </si>
  <si>
    <t>721226521</t>
  </si>
  <si>
    <t>Zápachové uzávěrky nástěnné (PP) pro pračku a myčku DN 40</t>
  </si>
  <si>
    <t>https://podminky.urs.cz/item/CS_URS_2022_02/721226521</t>
  </si>
  <si>
    <t>721290111</t>
  </si>
  <si>
    <t>Zkouška těsnosti kanalizace v objektech vodou do DN 125</t>
  </si>
  <si>
    <t>https://podminky.urs.cz/item/CS_URS_2022_02/721290111</t>
  </si>
  <si>
    <t>722</t>
  </si>
  <si>
    <t>Zdravotechnika - vnitřní vodovod</t>
  </si>
  <si>
    <t>722130802</t>
  </si>
  <si>
    <t>Demontáž potrubí z ocelových trubek pozinkovaných závitových přes 25 do DN 40</t>
  </si>
  <si>
    <t>https://podminky.urs.cz/item/CS_URS_2022_02/722130802</t>
  </si>
  <si>
    <t>722174003</t>
  </si>
  <si>
    <t>Potrubí z plastových trubek z polypropylenu PPR svařovaných polyfúzně PN 16 (SDR 7,4) D 25 x 3,5</t>
  </si>
  <si>
    <t>https://podminky.urs.cz/item/CS_URS_2022_02/722174003</t>
  </si>
  <si>
    <t>722174004</t>
  </si>
  <si>
    <t>Potrubí z plastových trubek z polypropylenu PPR svařovaných polyfúzně PN 16 (SDR 7,4) D 32 x 4,4</t>
  </si>
  <si>
    <t>https://podminky.urs.cz/item/CS_URS_2022_02/722174004</t>
  </si>
  <si>
    <t>722174005</t>
  </si>
  <si>
    <t>Potrubí z plastových trubek z polypropylenu PPR svařovaných polyfúzně PN 16 (SDR 7,4) D 40 x 5,5</t>
  </si>
  <si>
    <t>https://podminky.urs.cz/item/CS_URS_2022_02/722174005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</si>
  <si>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</si>
  <si>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</si>
  <si>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https://podminky.urs.cz/item/CS_URS_2022_02/722181241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</si>
  <si>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</si>
  <si>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</si>
  <si>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https://podminky.urs.cz/item/CS_URS_2022_02/722181242</t>
  </si>
  <si>
    <t>722181812</t>
  </si>
  <si>
    <t>Demontáž ochrany potrubí plstěných pásů z trub, průměru do 50 mm</t>
  </si>
  <si>
    <t>https://podminky.urs.cz/item/CS_URS_2022_02/722181812</t>
  </si>
  <si>
    <t>722182013</t>
  </si>
  <si>
    <t>Podpůrný žlab pro potrubí průměru D 32</t>
  </si>
  <si>
    <t>https://podminky.urs.cz/item/CS_URS_2022_02/722182013</t>
  </si>
  <si>
    <t>722220112</t>
  </si>
  <si>
    <t>Armatury s jedním závitem nástěnky pro výtokový ventil G 3/4"</t>
  </si>
  <si>
    <t>https://podminky.urs.cz/item/CS_URS_2022_02/722220112</t>
  </si>
  <si>
    <t>722220122</t>
  </si>
  <si>
    <t>Armatury s jedním závitem nástěnky pro baterii G 3/4"</t>
  </si>
  <si>
    <t>pár</t>
  </si>
  <si>
    <t>https://podminky.urs.cz/item/CS_URS_2022_02/722220122</t>
  </si>
  <si>
    <t>722232045</t>
  </si>
  <si>
    <t>Armatury se dvěma závity kulové kohouty PN 42 do 185 °C přímé vnitřní závit G 1"</t>
  </si>
  <si>
    <t>https://podminky.urs.cz/item/CS_URS_2022_02/722232045</t>
  </si>
  <si>
    <t>722232046</t>
  </si>
  <si>
    <t>Armatury se dvěma závity kulové kohouty PN 42 do 185 °C přímé vnitřní závit G 5/4"</t>
  </si>
  <si>
    <t>https://podminky.urs.cz/item/CS_URS_2022_02/722232046</t>
  </si>
  <si>
    <t>722290226</t>
  </si>
  <si>
    <t>Zkoušky, proplach a desinfekce vodovodního potrubí zkoušky těsnosti vodovodního potrubí závitového do DN 50</t>
  </si>
  <si>
    <t>https://podminky.urs.cz/item/CS_URS_2022_02/722290226</t>
  </si>
  <si>
    <t>998722101</t>
  </si>
  <si>
    <t>Přesun hmot pro vnitřní vodovod stanovený z hmotnosti přesunovaného materiálu vodorovná dopravní vzdálenost do 50 m v objektech výšky do 6 m</t>
  </si>
  <si>
    <t>https://podminky.urs.cz/item/CS_URS_2022_02/998722101</t>
  </si>
  <si>
    <t>725</t>
  </si>
  <si>
    <t>Zdravotechnika - zařizovací předměty</t>
  </si>
  <si>
    <t>725222116R</t>
  </si>
  <si>
    <t>Vana bez armatur výtokových akrylátová 1800x800 mm</t>
  </si>
  <si>
    <t>725530823</t>
  </si>
  <si>
    <t>Demontáž elektrických zásobníkových ohřívačů vody tlakových od 50 do 200 l</t>
  </si>
  <si>
    <t>https://podminky.urs.cz/item/CS_URS_2022_02/725530823</t>
  </si>
  <si>
    <t>"m.č. 110"1</t>
  </si>
  <si>
    <t>725532319</t>
  </si>
  <si>
    <t>Elektrické ohřívače zásobníkové beztlakové přepadové akumulační s pojistným ventilem stacionární 0,6 MPa objem nádrže (příkon) 160 l (3,0-6,0 kW)</t>
  </si>
  <si>
    <t>https://podminky.urs.cz/item/CS_URS_2022_02/725532319</t>
  </si>
  <si>
    <t>"S35"</t>
  </si>
  <si>
    <t>725535211</t>
  </si>
  <si>
    <t>Elektrické ohřívače zásobníkové pojistné armatury pojistný ventil G 1/2"</t>
  </si>
  <si>
    <t>https://podminky.urs.cz/item/CS_URS_2022_02/725535211</t>
  </si>
  <si>
    <t>7256211nc</t>
  </si>
  <si>
    <t>Automatická pračka přední plnění pro min. 8 kg prádla</t>
  </si>
  <si>
    <t>ks</t>
  </si>
  <si>
    <t>"S25"2</t>
  </si>
  <si>
    <t>7256212nc</t>
  </si>
  <si>
    <t>Kondenzační sušička prádla , přední plnění, 8 kg prádla</t>
  </si>
  <si>
    <t>"S26"2</t>
  </si>
  <si>
    <t>725813112</t>
  </si>
  <si>
    <t>Ventily rohové bez připojovací trubičky nebo flexi hadičky pračkové G 3/4"</t>
  </si>
  <si>
    <t>https://podminky.urs.cz/item/CS_URS_2022_02/725813112</t>
  </si>
  <si>
    <t>725831323</t>
  </si>
  <si>
    <t>Baterie vanové nástěnné klasické s roztečí 150 mm otočný výtok</t>
  </si>
  <si>
    <t>https://podminky.urs.cz/item/CS_URS_2022_02/725831323</t>
  </si>
  <si>
    <t>725865501</t>
  </si>
  <si>
    <t>Zápachové uzávěrky zařizovacích předmětů odpadní soupravy se zápachovou uzávěrkou DN 40/50</t>
  </si>
  <si>
    <t>https://podminky.urs.cz/item/CS_URS_2022_02/725865501</t>
  </si>
  <si>
    <t>998725101</t>
  </si>
  <si>
    <t>Přesun hmot pro zařizovací předměty stanovený z hmotnosti přesunovaného materiálu vodorovná dopravní vzdálenost do 50 m v objektech výšky do 6 m</t>
  </si>
  <si>
    <t>https://podminky.urs.cz/item/CS_URS_2022_02/998725101</t>
  </si>
  <si>
    <t>734</t>
  </si>
  <si>
    <t>Ústřední vytápění - armatury</t>
  </si>
  <si>
    <t>734200821</t>
  </si>
  <si>
    <t>Demontáž armatur závitových se dvěma závity do G 1/2</t>
  </si>
  <si>
    <t>https://podminky.urs.cz/item/CS_URS_2022_02/734200821</t>
  </si>
  <si>
    <t>734211113</t>
  </si>
  <si>
    <t>Ventily odvzdušňovací závitové otopných těles PN 6 do 120°C G 3/8</t>
  </si>
  <si>
    <t>https://podminky.urs.cz/item/CS_URS_2022_02/734211113</t>
  </si>
  <si>
    <t>734221545</t>
  </si>
  <si>
    <t>Ventily regulační závitové termostatické, bez hlavice ovládání PN 16 do 110°C přímé jednoregulační G 1/2</t>
  </si>
  <si>
    <t>https://podminky.urs.cz/item/CS_URS_2022_02/734221545</t>
  </si>
  <si>
    <t>734221682</t>
  </si>
  <si>
    <t>Ventily regulační závitové hlavice termostatické, pro ovládání ventilů PN 10 do 110°C kapalinové otopných těles VK</t>
  </si>
  <si>
    <t>https://podminky.urs.cz/item/CS_URS_2022_02/734221682</t>
  </si>
  <si>
    <t>734261233</t>
  </si>
  <si>
    <t>Šroubení topenářské PN 16 do 120°C přímé G 1/2</t>
  </si>
  <si>
    <t>https://podminky.urs.cz/item/CS_URS_2022_02/734261233</t>
  </si>
  <si>
    <t>734291122</t>
  </si>
  <si>
    <t>Ostatní armatury kohouty plnicí a vypouštěcí PN 10 do 90°C G 3/8</t>
  </si>
  <si>
    <t>https://podminky.urs.cz/item/CS_URS_2022_02/734291122</t>
  </si>
  <si>
    <t>734300821</t>
  </si>
  <si>
    <t>Demontáž armatur horkovodních rozpojení šroubení do DN 15</t>
  </si>
  <si>
    <t>https://podminky.urs.cz/item/CS_URS_2022_02/734300821</t>
  </si>
  <si>
    <t>998734101</t>
  </si>
  <si>
    <t>Přesun hmot pro armatury stanovený z hmotnosti přesunovaného materiálu vodorovná dopravní vzdálenost do 50 m v objektech výšky do 6 m</t>
  </si>
  <si>
    <t>https://podminky.urs.cz/item/CS_URS_2022_02/998734101</t>
  </si>
  <si>
    <t>735</t>
  </si>
  <si>
    <t>Ústřední vytápění - otopná tělesa</t>
  </si>
  <si>
    <t>735151580</t>
  </si>
  <si>
    <t>Otopná tělesa panelová dvoudesková PN 1,0 MPa, T do 110°C se dvěma přídavnými přestupními plochami výšky tělesa 600 mm stavební délky / výkonu 1400 mm / 2351 W</t>
  </si>
  <si>
    <t>https://podminky.urs.cz/item/CS_URS_2022_02/735151580</t>
  </si>
  <si>
    <t>735151581</t>
  </si>
  <si>
    <t>Otopná tělesa panelová dvoudesková PN 1,0 MPa, T do 110°C se dvěma přídavnými přestupními plochami výšky tělesa 600 mm stavební délky / výkonu 1600 mm / 2686 W</t>
  </si>
  <si>
    <t>https://podminky.urs.cz/item/CS_URS_2022_02/735151581</t>
  </si>
  <si>
    <t>735151821</t>
  </si>
  <si>
    <t>Demontáž otopných těles panelových dvouřadých stavební délky do 1500 mm</t>
  </si>
  <si>
    <t>https://podminky.urs.cz/item/CS_URS_2022_02/735151821</t>
  </si>
  <si>
    <t>735151822</t>
  </si>
  <si>
    <t>Demontáž otopných těles panelových dvouřadých stavební délky přes 1500 do 2820 mm</t>
  </si>
  <si>
    <t>https://podminky.urs.cz/item/CS_URS_2022_02/735151822</t>
  </si>
  <si>
    <t>735494811</t>
  </si>
  <si>
    <t>Vypuštění vody z otopných soustav bez kotlů, ohříváků, zásobníků a nádrží</t>
  </si>
  <si>
    <t>https://podminky.urs.cz/item/CS_URS_2022_02/735494811</t>
  </si>
  <si>
    <t>998735101</t>
  </si>
  <si>
    <t>Přesun hmot pro otopná tělesa stanovený z hmotnosti přesunovaného materiálu vodorovná dopravní vzdálenost do 50 m v objektech výšky do 6 m</t>
  </si>
  <si>
    <t>https://podminky.urs.cz/item/CS_URS_2022_02/998735101</t>
  </si>
  <si>
    <t>751</t>
  </si>
  <si>
    <t>Vzduchotechnika</t>
  </si>
  <si>
    <t>751111012</t>
  </si>
  <si>
    <t>Montáž ventilátoru axiálního nízkotlakého nástěnného základního, průměru přes 100 do 200 mm</t>
  </si>
  <si>
    <t>https://podminky.urs.cz/item/CS_URS_2022_02/751111012</t>
  </si>
  <si>
    <t>"m.č. 111"1</t>
  </si>
  <si>
    <t>429141340</t>
  </si>
  <si>
    <t>ventilátor axiální stěnový skříň z plastu zpětná klapka průtok 180m3/h D 120-125mm 25W IP44</t>
  </si>
  <si>
    <t>CS ÚRS 2020 01</t>
  </si>
  <si>
    <t>751111812</t>
  </si>
  <si>
    <t>Demontáž ventilátoru axiálního nízkotlakého kruhové potrubí, průměru přes 200 do 400 mm</t>
  </si>
  <si>
    <t>https://podminky.urs.cz/item/CS_URS_2022_02/751111812</t>
  </si>
  <si>
    <t>751398031</t>
  </si>
  <si>
    <t>Montáž ostatních zařízení ventilační mřížky do dveří nebo desek, průřezu do 0,040 m2</t>
  </si>
  <si>
    <t>https://podminky.urs.cz/item/CS_URS_2022_02/751398031</t>
  </si>
  <si>
    <t>553414220R</t>
  </si>
  <si>
    <t>dveřní mřížka VP MV 430/2 plastová bílá 453x91 mm (sada = 2 ks)</t>
  </si>
  <si>
    <t>sada</t>
  </si>
  <si>
    <t>751398041</t>
  </si>
  <si>
    <t>Montáž ostatních zařízení protidešťové žaluzie nebo žaluziové klapky na kruhové potrubí, průměru do 300 mm</t>
  </si>
  <si>
    <t>https://podminky.urs.cz/item/CS_URS_2022_02/751398041</t>
  </si>
  <si>
    <t>598821300R</t>
  </si>
  <si>
    <t>Protidešťová žaluzie DN 200</t>
  </si>
  <si>
    <t>103</t>
  </si>
  <si>
    <t>751398852</t>
  </si>
  <si>
    <t>Demontáž ostatních zařízení protidešťové žaluzie nebo žaluziové klapky z čtyřhranného potrubí, průřezu přes 0,150 do 0,300 m2</t>
  </si>
  <si>
    <t>202</t>
  </si>
  <si>
    <t>https://podminky.urs.cz/item/CS_URS_2022_02/751398852</t>
  </si>
  <si>
    <t>751510042</t>
  </si>
  <si>
    <t>Vzduchotechnické potrubí z pozinkovaného plechu kruhové, trouba spirálně vinutá bez příruby, průměru přes 100 do 200 mm</t>
  </si>
  <si>
    <t>204</t>
  </si>
  <si>
    <t>https://podminky.urs.cz/item/CS_URS_2022_02/751510042</t>
  </si>
  <si>
    <t>"m.č. 111"0,5</t>
  </si>
  <si>
    <t>"m.č. 112"0,5</t>
  </si>
  <si>
    <t>105</t>
  </si>
  <si>
    <t>751510871</t>
  </si>
  <si>
    <t>Demontáž vzduchotechnického potrubí plechového do suti kruhového, spirálně vinutého bez příruby, průměru přes 200 do 400 mm</t>
  </si>
  <si>
    <t>206</t>
  </si>
  <si>
    <t>https://podminky.urs.cz/item/CS_URS_2022_02/751510871</t>
  </si>
  <si>
    <t>"m.č. 112"0,35</t>
  </si>
  <si>
    <t>998751101</t>
  </si>
  <si>
    <t>Přesun hmot pro vzduchotechniku stanovený z hmotnosti přesunovaného materiálu vodorovná dopravní vzdálenost do 100 m v objektech výšky do 12 m</t>
  </si>
  <si>
    <t>208</t>
  </si>
  <si>
    <t>https://podminky.urs.cz/item/CS_URS_2022_02/998751101</t>
  </si>
  <si>
    <t>107</t>
  </si>
  <si>
    <t>210</t>
  </si>
  <si>
    <t>"m.č. 141"0,95*2</t>
  </si>
  <si>
    <t>764216643</t>
  </si>
  <si>
    <t>Oplechování parapetů z pozinkovaného plechu s povrchovou úpravou rovných celoplošně lepené, bez rohů rš 250 mm</t>
  </si>
  <si>
    <t>212</t>
  </si>
  <si>
    <t>https://podminky.urs.cz/item/CS_URS_2022_02/764216643</t>
  </si>
  <si>
    <t>"m.č. 111"0,95*4</t>
  </si>
  <si>
    <t>"m.č. 112"0,95*3</t>
  </si>
  <si>
    <t>109</t>
  </si>
  <si>
    <t>214</t>
  </si>
  <si>
    <t>766</t>
  </si>
  <si>
    <t>Konstrukce truhlářské</t>
  </si>
  <si>
    <t>766622216</t>
  </si>
  <si>
    <t>Montáž oken plastových plochy do 1 m2 včetně montáže rámu otevíravých do zdiva</t>
  </si>
  <si>
    <t>216</t>
  </si>
  <si>
    <t>https://podminky.urs.cz/item/CS_URS_2022_02/766622216</t>
  </si>
  <si>
    <t>"S2, S7"</t>
  </si>
  <si>
    <t>"m.č. 111"4</t>
  </si>
  <si>
    <t>"m.č. 112"3</t>
  </si>
  <si>
    <t>"m.č. 141"2</t>
  </si>
  <si>
    <t>111</t>
  </si>
  <si>
    <t>611400210R</t>
  </si>
  <si>
    <t>okno plastové jednokřídlé sklápěcí 90 x 60 cm Uw=1,1 W/m2K, bílé</t>
  </si>
  <si>
    <t>218</t>
  </si>
  <si>
    <t>549131100R</t>
  </si>
  <si>
    <t>Pákový ovládač sklopných oken, dl. 1,5 m</t>
  </si>
  <si>
    <t>220</t>
  </si>
  <si>
    <t>"m.č. 111"2</t>
  </si>
  <si>
    <t>"m.č. 141"1</t>
  </si>
  <si>
    <t>113</t>
  </si>
  <si>
    <t>766660001</t>
  </si>
  <si>
    <t>Montáž dveřních křídel dřevěných nebo plastových otevíravých do ocelové zárubně povrchově upravených jednokřídlových, šířky do 800 mm</t>
  </si>
  <si>
    <t>222</t>
  </si>
  <si>
    <t>https://podminky.urs.cz/item/CS_URS_2022_02/766660001</t>
  </si>
  <si>
    <t>61162014</t>
  </si>
  <si>
    <t>dveře jednokřídlé voštinové povrch fóliový plné 800x1970-2100mm</t>
  </si>
  <si>
    <t>224</t>
  </si>
  <si>
    <t>115</t>
  </si>
  <si>
    <t>766660411</t>
  </si>
  <si>
    <t>Montáž dveřních křídel dřevěných nebo plastových vchodových dveří včetně rámu do zdiva jednokřídlových bez nadsvětlíku</t>
  </si>
  <si>
    <t>226</t>
  </si>
  <si>
    <t>https://podminky.urs.cz/item/CS_URS_2022_02/766660411</t>
  </si>
  <si>
    <t>611441630R</t>
  </si>
  <si>
    <t>dveře plastové vchodové 1křídlové otevíravé 80x200 cm plné bílé, Ud=1,2 W/m2K</t>
  </si>
  <si>
    <t>228</t>
  </si>
  <si>
    <t>117</t>
  </si>
  <si>
    <t>766691914</t>
  </si>
  <si>
    <t>Ostatní práce vyvěšení nebo zavěšení křídel dřevěných dveřních, plochy do 2 m2</t>
  </si>
  <si>
    <t>230</t>
  </si>
  <si>
    <t>https://podminky.urs.cz/item/CS_URS_2022_02/766691914</t>
  </si>
  <si>
    <t>"B1, B9"</t>
  </si>
  <si>
    <t>"m.č. 110"2</t>
  </si>
  <si>
    <t>766694112</t>
  </si>
  <si>
    <t>Montáž ostatních truhlářských konstrukcí parapetních desek dřevěných nebo plastových šířky do 300 mm, délky přes 1000 do 1600 mm</t>
  </si>
  <si>
    <t>232</t>
  </si>
  <si>
    <t>https://podminky.urs.cz/item/CS_URS_2022_02/766694112</t>
  </si>
  <si>
    <t>119</t>
  </si>
  <si>
    <t>61144400</t>
  </si>
  <si>
    <t>parapet plastový vnitřní komůrkový tl 20mm š 180mm</t>
  </si>
  <si>
    <t>234</t>
  </si>
  <si>
    <t>61144019</t>
  </si>
  <si>
    <t>koncovka k parapetu plastovému vnitřnímu 1 pár</t>
  </si>
  <si>
    <t>236</t>
  </si>
  <si>
    <t>"m.č. 111"4*2</t>
  </si>
  <si>
    <t>"m.č. 112"3*2</t>
  </si>
  <si>
    <t>"m.č. 141"2*2</t>
  </si>
  <si>
    <t>121</t>
  </si>
  <si>
    <t>766821112R</t>
  </si>
  <si>
    <t>D+M regálu na dresy 619x210x50 cm, částečně uzamykatelný</t>
  </si>
  <si>
    <t>238</t>
  </si>
  <si>
    <t>"S31"</t>
  </si>
  <si>
    <t>998766101</t>
  </si>
  <si>
    <t>Přesun hmot pro konstrukce truhlářské stanovený z hmotnosti přesunovaného materiálu vodorovná dopravní vzdálenost do 50 m v objektech výšky do 6 m</t>
  </si>
  <si>
    <t>240</t>
  </si>
  <si>
    <t>https://podminky.urs.cz/item/CS_URS_2022_02/998766101</t>
  </si>
  <si>
    <t>123</t>
  </si>
  <si>
    <t>767651112</t>
  </si>
  <si>
    <t>Montáž vrat garážových nebo průmyslových sekčních zajížděcích pod strop, plochy přes 6 do 9 m2</t>
  </si>
  <si>
    <t>242</t>
  </si>
  <si>
    <t>https://podminky.urs.cz/item/CS_URS_2022_02/767651112</t>
  </si>
  <si>
    <t>"S32"</t>
  </si>
  <si>
    <t>553458005R</t>
  </si>
  <si>
    <t>vrata garážová sekční zateplená LPU 400 lamela typ S rozměr 2400 x 2600 povrch "woodgrain"</t>
  </si>
  <si>
    <t>244</t>
  </si>
  <si>
    <t>125</t>
  </si>
  <si>
    <t>767651126</t>
  </si>
  <si>
    <t>Montáž vrat garážových nebo průmyslových příslušenství sekčních vrat elektrického pohonu</t>
  </si>
  <si>
    <t>246</t>
  </si>
  <si>
    <t>https://podminky.urs.cz/item/CS_URS_2022_02/767651126</t>
  </si>
  <si>
    <t>553458770</t>
  </si>
  <si>
    <t>pohon garážových sekčních a výklopných vrat o síle 800N max. 25 cyklů denně</t>
  </si>
  <si>
    <t>248</t>
  </si>
  <si>
    <t>127</t>
  </si>
  <si>
    <t>553458860</t>
  </si>
  <si>
    <t>příslušenství garážových vrat dálkové ovládání 4 kanály</t>
  </si>
  <si>
    <t>250</t>
  </si>
  <si>
    <t>767691812</t>
  </si>
  <si>
    <t>Ostatní práce - vyvěšení nebo zavěšení kovových křídel oken, plochy do 1,50 m2</t>
  </si>
  <si>
    <t>252</t>
  </si>
  <si>
    <t>https://podminky.urs.cz/item/CS_URS_2022_02/767691812</t>
  </si>
  <si>
    <t>129</t>
  </si>
  <si>
    <t>254</t>
  </si>
  <si>
    <t>771473113</t>
  </si>
  <si>
    <t>Montáž soklů z dlaždic keramických lepených standardním lepidlem rovných, výšky přes 90 do 120 mm</t>
  </si>
  <si>
    <t>256</t>
  </si>
  <si>
    <t>https://podminky.urs.cz/item/CS_URS_2022_02/771473113</t>
  </si>
  <si>
    <t>"S14"</t>
  </si>
  <si>
    <t>131</t>
  </si>
  <si>
    <t>59761432</t>
  </si>
  <si>
    <t>dlažba keramická slinutá hladká do interiéru i exteriéru pro vysoké mechanické namáhání přes 22 do 25ks/m2</t>
  </si>
  <si>
    <t>258</t>
  </si>
  <si>
    <t>41,34*0,1*1,05"Přepočtené koeficientem množství</t>
  </si>
  <si>
    <t>771573113</t>
  </si>
  <si>
    <t>Montáž podlah z dlaždic keramických lepených standardním lepidlem hladkých přes 9 do 12 ks/m2</t>
  </si>
  <si>
    <t>260</t>
  </si>
  <si>
    <t>https://podminky.urs.cz/item/CS_URS_2022_02/771573113</t>
  </si>
  <si>
    <t>"m.č. 111"6,26*3,03+0,9*(0,4+0,23)</t>
  </si>
  <si>
    <t>133</t>
  </si>
  <si>
    <t>262</t>
  </si>
  <si>
    <t>48,594*1,05 "Přepočtené koeficientem množství</t>
  </si>
  <si>
    <t>264</t>
  </si>
  <si>
    <t>135</t>
  </si>
  <si>
    <t>266</t>
  </si>
  <si>
    <t>268</t>
  </si>
  <si>
    <t>137</t>
  </si>
  <si>
    <t>270</t>
  </si>
  <si>
    <t>1,790</t>
  </si>
  <si>
    <t>781</t>
  </si>
  <si>
    <t>Dokončovací práce - obklady</t>
  </si>
  <si>
    <t>781473115</t>
  </si>
  <si>
    <t>Montáž obkladů vnitřních stěn z dlaždic keramických lepených standardním lepidlem hladkých přes 22 do 25 ks/m2</t>
  </si>
  <si>
    <t>272</t>
  </si>
  <si>
    <t>https://podminky.urs.cz/item/CS_URS_2022_02/781473115</t>
  </si>
  <si>
    <t>"S13, S33"</t>
  </si>
  <si>
    <t>139</t>
  </si>
  <si>
    <t>59761406</t>
  </si>
  <si>
    <t>dlažba keramická slinutá protiskluzná do interiéru i exteriéru pro vysoké mechanické namáhání přes 22 do 25ks/m2</t>
  </si>
  <si>
    <t>274</t>
  </si>
  <si>
    <t>781493211</t>
  </si>
  <si>
    <t>Obklad - dokončující práce profily ukončovací lepené standardním lepidlem vanové</t>
  </si>
  <si>
    <t>276</t>
  </si>
  <si>
    <t>https://podminky.urs.cz/item/CS_URS_2022_02/781493211</t>
  </si>
  <si>
    <t>"m.č. 112"1,5+3,8</t>
  </si>
  <si>
    <t>141</t>
  </si>
  <si>
    <t>781493611</t>
  </si>
  <si>
    <t>Obklad - dokončující práce montáž vanových dvířek plastových lepených s rámem</t>
  </si>
  <si>
    <t>278</t>
  </si>
  <si>
    <t>https://podminky.urs.cz/item/CS_URS_2022_02/781493611</t>
  </si>
  <si>
    <t>562457210</t>
  </si>
  <si>
    <t>dvířka vanová bílá 300x300mm</t>
  </si>
  <si>
    <t>280</t>
  </si>
  <si>
    <t>143</t>
  </si>
  <si>
    <t>998781101</t>
  </si>
  <si>
    <t>Přesun hmot pro obklady keramické stanovený z hmotnosti přesunovaného materiálu vodorovná dopravní vzdálenost do 50 m v objektech výšky do 6 m</t>
  </si>
  <si>
    <t>282</t>
  </si>
  <si>
    <t>https://podminky.urs.cz/item/CS_URS_2022_02/998781101</t>
  </si>
  <si>
    <t>284</t>
  </si>
  <si>
    <t>"m.č. 110"(0,8+2,0*2)*0,2</t>
  </si>
  <si>
    <t>"m.č. 112"(0,8+2,0*2)*0,2</t>
  </si>
  <si>
    <t>145</t>
  </si>
  <si>
    <t>286</t>
  </si>
  <si>
    <t>288</t>
  </si>
  <si>
    <t>147</t>
  </si>
  <si>
    <t>290</t>
  </si>
  <si>
    <t>783806811</t>
  </si>
  <si>
    <t>Odstranění nátěrů z omítek oškrábáním</t>
  </si>
  <si>
    <t>292</t>
  </si>
  <si>
    <t>https://podminky.urs.cz/item/CS_URS_2022_02/783806811</t>
  </si>
  <si>
    <t>((5,62+3,69)*2-0,8*2-1,5-3,8)*1,40</t>
  </si>
  <si>
    <t>149</t>
  </si>
  <si>
    <t>783906851</t>
  </si>
  <si>
    <t>Odstranění nátěrů z betonových podlah obroušením</t>
  </si>
  <si>
    <t>294</t>
  </si>
  <si>
    <t>https://podminky.urs.cz/item/CS_URS_2022_02/783906851</t>
  </si>
  <si>
    <t>783913151</t>
  </si>
  <si>
    <t>Penetrační nátěr betonových podlah hladkých (z pohledového nebo gletovaného betonu, stěrky apod.) syntetický</t>
  </si>
  <si>
    <t>296</t>
  </si>
  <si>
    <t>https://podminky.urs.cz/item/CS_URS_2022_02/783913151</t>
  </si>
  <si>
    <t>151</t>
  </si>
  <si>
    <t>783917151</t>
  </si>
  <si>
    <t>Krycí (uzavírací) nátěr betonových podlah jednonásobný syntetický</t>
  </si>
  <si>
    <t>298</t>
  </si>
  <si>
    <t>https://podminky.urs.cz/item/CS_URS_2022_02/783917151</t>
  </si>
  <si>
    <t>784</t>
  </si>
  <si>
    <t>Dokončovací práce - malby a tapety</t>
  </si>
  <si>
    <t>784111011</t>
  </si>
  <si>
    <t>Obroušení podkladu omítky v místnostech výšky do 3,80 m</t>
  </si>
  <si>
    <t>300</t>
  </si>
  <si>
    <t>https://podminky.urs.cz/item/CS_URS_2022_02/784111011</t>
  </si>
  <si>
    <t>"stropy"</t>
  </si>
  <si>
    <t>"stěny"</t>
  </si>
  <si>
    <t>"m.č. 110"(4,02+2,07)*2*2,80</t>
  </si>
  <si>
    <t>"m.č. 111"(6,26+3,03)*2*2,90</t>
  </si>
  <si>
    <t>"m.č. 112"(3,69+5,62)*2*2,90-(1,5+3,8)*1,5+4,0</t>
  </si>
  <si>
    <t>153</t>
  </si>
  <si>
    <t>784221101</t>
  </si>
  <si>
    <t>Malby z malířských směsí otěruvzdorných za sucha dvojnásobné, bílé za sucha otěruvzdorné dobře v místnostech výšky do 3,80 m</t>
  </si>
  <si>
    <t>302</t>
  </si>
  <si>
    <t>https://podminky.urs.cz/item/CS_URS_2022_02/784221101</t>
  </si>
  <si>
    <t>784221141</t>
  </si>
  <si>
    <t>Malby z malířských směsí otěruvzdorných za sucha Příplatek k cenám dvojnásobných maleb za provádění barevné malby tónované tónovacími přípravky</t>
  </si>
  <si>
    <t>304</t>
  </si>
  <si>
    <t>https://podminky.urs.cz/item/CS_URS_2022_02/784221141</t>
  </si>
  <si>
    <t>M21</t>
  </si>
  <si>
    <t>Elektromontáže</t>
  </si>
  <si>
    <t>155</t>
  </si>
  <si>
    <t>210010301RT1</t>
  </si>
  <si>
    <t>Krabice přístrojová KP 68, bez zapojení vč.dodávky krabice</t>
  </si>
  <si>
    <t>306</t>
  </si>
  <si>
    <t>210010301RT2</t>
  </si>
  <si>
    <t>Krabice přístrojová KPR 68, bez zapojení vč.dodávkykrabice</t>
  </si>
  <si>
    <t>308</t>
  </si>
  <si>
    <t>157</t>
  </si>
  <si>
    <t>210100001R00</t>
  </si>
  <si>
    <t>Ukončení vodičů v rozvaděči + zapojení do 2,5 mm2</t>
  </si>
  <si>
    <t>310</t>
  </si>
  <si>
    <t>210100003R00</t>
  </si>
  <si>
    <t>Ukončení vodičů v rozvaděči + zapojení do 16 mm2</t>
  </si>
  <si>
    <t>312</t>
  </si>
  <si>
    <t>159</t>
  </si>
  <si>
    <t>210110001R00</t>
  </si>
  <si>
    <t>Spínač nástěnný jednopól.- řaz. 1, obyč.prostředí demontáž</t>
  </si>
  <si>
    <t>314</t>
  </si>
  <si>
    <t>210110021R00</t>
  </si>
  <si>
    <t>Spínač nástěnný jednopól.- řaz. 1, venkovní demontáž</t>
  </si>
  <si>
    <t>316</t>
  </si>
  <si>
    <t>161</t>
  </si>
  <si>
    <t>210110021RT1</t>
  </si>
  <si>
    <t>Spínač nástěnný jednopól.- řaz. 1, IP44 včetně dodávky spínače</t>
  </si>
  <si>
    <t>318</t>
  </si>
  <si>
    <t>210110024R00</t>
  </si>
  <si>
    <t>Spínač nástěnný střídavý - řaz. 6, IP44 vč. dodávky</t>
  </si>
  <si>
    <t>320</t>
  </si>
  <si>
    <t>163</t>
  </si>
  <si>
    <t>210110024R00.1</t>
  </si>
  <si>
    <t>Spínač nástěnný střídavý - řaz. 6, venkovní demontáž</t>
  </si>
  <si>
    <t>322</t>
  </si>
  <si>
    <t>210110024RT1</t>
  </si>
  <si>
    <t>Spínač nástěnný střídavý - řaz. 6 vč. dodávky spínače IP44</t>
  </si>
  <si>
    <t>324</t>
  </si>
  <si>
    <t>165</t>
  </si>
  <si>
    <t>210110026R00</t>
  </si>
  <si>
    <t>Spínač nástěnný trojpól.16A - řaz. 3, venkovní demontáž</t>
  </si>
  <si>
    <t>326</t>
  </si>
  <si>
    <t>210110027R00</t>
  </si>
  <si>
    <t>Spínač nástěnný trojpól.25A - řaz. 3, IP44 vč. dodávky</t>
  </si>
  <si>
    <t>328</t>
  </si>
  <si>
    <t>167</t>
  </si>
  <si>
    <t>210110041RT2</t>
  </si>
  <si>
    <t>Spínač zapuštěný jednopólový včetně dodávky spínače</t>
  </si>
  <si>
    <t>330</t>
  </si>
  <si>
    <t>210110045RT1</t>
  </si>
  <si>
    <t>Spínač zapuštěný střídavý včetně dodávky spínače</t>
  </si>
  <si>
    <t>332</t>
  </si>
  <si>
    <t>169</t>
  </si>
  <si>
    <t>210111001R00</t>
  </si>
  <si>
    <t>Zásuvka domovní vestavná - provedení 2P demontáž</t>
  </si>
  <si>
    <t>334</t>
  </si>
  <si>
    <t>210111011RT1</t>
  </si>
  <si>
    <t>Zásuvka domovní zapuštěná - provedení 2P+Z včetně dodávky zásuvky</t>
  </si>
  <si>
    <t>336</t>
  </si>
  <si>
    <t>171</t>
  </si>
  <si>
    <t>210111021RT1</t>
  </si>
  <si>
    <t>Zásuvka domovní v krabici - provedení 2P+Z včetně dodávky zásuvky IP44</t>
  </si>
  <si>
    <t>338</t>
  </si>
  <si>
    <t>210111031R00</t>
  </si>
  <si>
    <t>Zásuvka domovní v krabici - 2P+Z, venkovní demontáž</t>
  </si>
  <si>
    <t>340</t>
  </si>
  <si>
    <t>173</t>
  </si>
  <si>
    <t>210120465U00</t>
  </si>
  <si>
    <t>Mtž jistič nn 3pól -63A bez krytu vč. dodávky jističe</t>
  </si>
  <si>
    <t>342</t>
  </si>
  <si>
    <t>210190001R00</t>
  </si>
  <si>
    <t>Montáž rozvodnic do váhy 20 kg</t>
  </si>
  <si>
    <t>344</t>
  </si>
  <si>
    <t>175</t>
  </si>
  <si>
    <t>210192561R00</t>
  </si>
  <si>
    <t>Svorkovnice ochranná se zapojením</t>
  </si>
  <si>
    <t>346</t>
  </si>
  <si>
    <t>210200006RT1</t>
  </si>
  <si>
    <t>Svítidlo žárovkové 2 x 60W včetně svítidla 2x60W, IP65, 2xLED 12W E27</t>
  </si>
  <si>
    <t>348</t>
  </si>
  <si>
    <t>177</t>
  </si>
  <si>
    <t>210200013R00</t>
  </si>
  <si>
    <t>Svítidlo žárovkové, 60 W, stropní demontáž</t>
  </si>
  <si>
    <t>350</t>
  </si>
  <si>
    <t>210201001RT1</t>
  </si>
  <si>
    <t>Svítidlo zářivkové, 2x36 W, stropní včetně svítidla IP65, EP</t>
  </si>
  <si>
    <t>352</t>
  </si>
  <si>
    <t>179</t>
  </si>
  <si>
    <t>210201097RT1</t>
  </si>
  <si>
    <t>Svítidlo zářivkové 2x58 W včetně svítidla IP65, EP</t>
  </si>
  <si>
    <t>354</t>
  </si>
  <si>
    <t>210220452RT1</t>
  </si>
  <si>
    <t>Ochranné spoj. v prádel.,koupel.,Cu4-16 mm2 pevně včetně dodávky CY 6 z/zl</t>
  </si>
  <si>
    <t>356</t>
  </si>
  <si>
    <t>181</t>
  </si>
  <si>
    <t>210800105RT1</t>
  </si>
  <si>
    <t>Kabel CYKY 750 V 3x1,5 mm2 uložený pod omítkou včetně dodávky kabelu CYKY-O3x1,5</t>
  </si>
  <si>
    <t>358</t>
  </si>
  <si>
    <t>210800105RT3</t>
  </si>
  <si>
    <t>Kabel CYKY 750 V 3x1,5 mm2 uložený pod omítkou včetně dodávky CYKY-J 3x1,5</t>
  </si>
  <si>
    <t>360</t>
  </si>
  <si>
    <t>183</t>
  </si>
  <si>
    <t>210800106RT3</t>
  </si>
  <si>
    <t>Kabel CYKY 750 V 3x2,5 mm2 uložený pod omítkou včetně dodávky CYKY-J 3x2,5</t>
  </si>
  <si>
    <t>362</t>
  </si>
  <si>
    <t>210800113RT1</t>
  </si>
  <si>
    <t>Kabel CYKY 750 V 5x10 mm2 uložený pod omítkou včetně dodávky CYKY-J 5x10</t>
  </si>
  <si>
    <t>364</t>
  </si>
  <si>
    <t>185</t>
  </si>
  <si>
    <t>210800114RT2</t>
  </si>
  <si>
    <t>Kabel CYKY 750 V 4x16 mm2 uložený pod omítkou včetně dodávky kabelu 4Bx16</t>
  </si>
  <si>
    <t>366</t>
  </si>
  <si>
    <t>HZS1301</t>
  </si>
  <si>
    <t>Hodinové zúčtovací sazby profesí HSV provádění konstrukcí zedník</t>
  </si>
  <si>
    <t>hod</t>
  </si>
  <si>
    <t>368</t>
  </si>
  <si>
    <t>https://podminky.urs.cz/item/CS_URS_2022_02/HZS1301</t>
  </si>
  <si>
    <t>187</t>
  </si>
  <si>
    <t>HZS2232</t>
  </si>
  <si>
    <t>Hodinové zúčtovací sazby profesí PSV provádění stavebních instalací elektrikář odborný</t>
  </si>
  <si>
    <t>370</t>
  </si>
  <si>
    <t>https://podminky.urs.cz/item/CS_URS_2022_02/HZS2232</t>
  </si>
  <si>
    <t>R1</t>
  </si>
  <si>
    <t>Svorkovnice hlavního pospojování</t>
  </si>
  <si>
    <t>372</t>
  </si>
  <si>
    <t>189</t>
  </si>
  <si>
    <t>R2</t>
  </si>
  <si>
    <t>Rozvaděč RS1 včetně náplně</t>
  </si>
  <si>
    <t>374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</si>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</sst>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103000" TargetMode="External" /><Relationship Id="rId2" Type="http://schemas.openxmlformats.org/officeDocument/2006/relationships/hyperlink" Target="https://podminky.urs.cz/item/CS_URS_2022_02/013254000" TargetMode="External" /><Relationship Id="rId3" Type="http://schemas.openxmlformats.org/officeDocument/2006/relationships/hyperlink" Target="https://podminky.urs.cz/item/CS_URS_2022_02/030001000" TargetMode="External" /><Relationship Id="rId4" Type="http://schemas.openxmlformats.org/officeDocument/2006/relationships/hyperlink" Target="https://podminky.urs.cz/item/CS_URS_2022_02/045002000" TargetMode="External" /><Relationship Id="rId5" Type="http://schemas.openxmlformats.org/officeDocument/2006/relationships/hyperlink" Target="https://podminky.urs.cz/item/CS_URS_2022_02/071203000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6121" TargetMode="External" /><Relationship Id="rId2" Type="http://schemas.openxmlformats.org/officeDocument/2006/relationships/hyperlink" Target="https://podminky.urs.cz/item/CS_URS_2022_02/113107141" TargetMode="External" /><Relationship Id="rId3" Type="http://schemas.openxmlformats.org/officeDocument/2006/relationships/hyperlink" Target="https://podminky.urs.cz/item/CS_URS_2022_02/113204111" TargetMode="External" /><Relationship Id="rId4" Type="http://schemas.openxmlformats.org/officeDocument/2006/relationships/hyperlink" Target="https://podminky.urs.cz/item/CS_URS_2022_02/132212332" TargetMode="External" /><Relationship Id="rId5" Type="http://schemas.openxmlformats.org/officeDocument/2006/relationships/hyperlink" Target="https://podminky.urs.cz/item/CS_URS_2022_02/162211311" TargetMode="External" /><Relationship Id="rId6" Type="http://schemas.openxmlformats.org/officeDocument/2006/relationships/hyperlink" Target="https://podminky.urs.cz/item/CS_URS_2022_02/162211319" TargetMode="External" /><Relationship Id="rId7" Type="http://schemas.openxmlformats.org/officeDocument/2006/relationships/hyperlink" Target="https://podminky.urs.cz/item/CS_URS_2022_02/162651112" TargetMode="External" /><Relationship Id="rId8" Type="http://schemas.openxmlformats.org/officeDocument/2006/relationships/hyperlink" Target="https://podminky.urs.cz/item/CS_URS_2022_02/171201221" TargetMode="External" /><Relationship Id="rId9" Type="http://schemas.openxmlformats.org/officeDocument/2006/relationships/hyperlink" Target="https://podminky.urs.cz/item/CS_URS_2022_02/213141111" TargetMode="External" /><Relationship Id="rId10" Type="http://schemas.openxmlformats.org/officeDocument/2006/relationships/hyperlink" Target="https://podminky.urs.cz/item/CS_URS_2022_02/564831111" TargetMode="External" /><Relationship Id="rId11" Type="http://schemas.openxmlformats.org/officeDocument/2006/relationships/hyperlink" Target="https://podminky.urs.cz/item/CS_URS_2022_02/564851111" TargetMode="External" /><Relationship Id="rId12" Type="http://schemas.openxmlformats.org/officeDocument/2006/relationships/hyperlink" Target="https://podminky.urs.cz/item/CS_URS_2022_02/596211110" TargetMode="External" /><Relationship Id="rId13" Type="http://schemas.openxmlformats.org/officeDocument/2006/relationships/hyperlink" Target="https://podminky.urs.cz/item/CS_URS_2022_02/621142001" TargetMode="External" /><Relationship Id="rId14" Type="http://schemas.openxmlformats.org/officeDocument/2006/relationships/hyperlink" Target="https://podminky.urs.cz/item/CS_URS_2022_02/621151001" TargetMode="External" /><Relationship Id="rId15" Type="http://schemas.openxmlformats.org/officeDocument/2006/relationships/hyperlink" Target="https://podminky.urs.cz/item/CS_URS_2022_02/621531012" TargetMode="External" /><Relationship Id="rId16" Type="http://schemas.openxmlformats.org/officeDocument/2006/relationships/hyperlink" Target="https://podminky.urs.cz/item/CS_URS_2022_02/622111111" TargetMode="External" /><Relationship Id="rId17" Type="http://schemas.openxmlformats.org/officeDocument/2006/relationships/hyperlink" Target="https://podminky.urs.cz/item/CS_URS_2022_02/622131111" TargetMode="External" /><Relationship Id="rId18" Type="http://schemas.openxmlformats.org/officeDocument/2006/relationships/hyperlink" Target="https://podminky.urs.cz/item/CS_URS_2022_02/622131121" TargetMode="External" /><Relationship Id="rId19" Type="http://schemas.openxmlformats.org/officeDocument/2006/relationships/hyperlink" Target="https://podminky.urs.cz/item/CS_URS_2022_02/622142001" TargetMode="External" /><Relationship Id="rId20" Type="http://schemas.openxmlformats.org/officeDocument/2006/relationships/hyperlink" Target="https://podminky.urs.cz/item/CS_URS_2022_02/622143001" TargetMode="External" /><Relationship Id="rId21" Type="http://schemas.openxmlformats.org/officeDocument/2006/relationships/hyperlink" Target="https://podminky.urs.cz/item/CS_URS_2022_02/622143004" TargetMode="External" /><Relationship Id="rId22" Type="http://schemas.openxmlformats.org/officeDocument/2006/relationships/hyperlink" Target="https://podminky.urs.cz/item/CS_URS_2022_02/622151001" TargetMode="External" /><Relationship Id="rId23" Type="http://schemas.openxmlformats.org/officeDocument/2006/relationships/hyperlink" Target="https://podminky.urs.cz/item/CS_URS_2022_02/622151021" TargetMode="External" /><Relationship Id="rId24" Type="http://schemas.openxmlformats.org/officeDocument/2006/relationships/hyperlink" Target="https://podminky.urs.cz/item/CS_URS_2022_02/622211021" TargetMode="External" /><Relationship Id="rId25" Type="http://schemas.openxmlformats.org/officeDocument/2006/relationships/hyperlink" Target="https://podminky.urs.cz/item/CS_URS_2022_02/622212001" TargetMode="External" /><Relationship Id="rId26" Type="http://schemas.openxmlformats.org/officeDocument/2006/relationships/hyperlink" Target="https://podminky.urs.cz/item/CS_URS_2022_02/622212011" TargetMode="External" /><Relationship Id="rId27" Type="http://schemas.openxmlformats.org/officeDocument/2006/relationships/hyperlink" Target="https://podminky.urs.cz/item/CS_URS_2022_02/622212051" TargetMode="External" /><Relationship Id="rId28" Type="http://schemas.openxmlformats.org/officeDocument/2006/relationships/hyperlink" Target="https://podminky.urs.cz/item/CS_URS_2022_02/622251101" TargetMode="External" /><Relationship Id="rId29" Type="http://schemas.openxmlformats.org/officeDocument/2006/relationships/hyperlink" Target="https://podminky.urs.cz/item/CS_URS_2022_02/622252002" TargetMode="External" /><Relationship Id="rId30" Type="http://schemas.openxmlformats.org/officeDocument/2006/relationships/hyperlink" Target="https://podminky.urs.cz/item/CS_URS_2022_02/622321121" TargetMode="External" /><Relationship Id="rId31" Type="http://schemas.openxmlformats.org/officeDocument/2006/relationships/hyperlink" Target="https://podminky.urs.cz/item/CS_URS_2022_02/622325102" TargetMode="External" /><Relationship Id="rId32" Type="http://schemas.openxmlformats.org/officeDocument/2006/relationships/hyperlink" Target="https://podminky.urs.cz/item/CS_URS_2022_02/622511102" TargetMode="External" /><Relationship Id="rId33" Type="http://schemas.openxmlformats.org/officeDocument/2006/relationships/hyperlink" Target="https://podminky.urs.cz/item/CS_URS_2022_02/622511112" TargetMode="External" /><Relationship Id="rId34" Type="http://schemas.openxmlformats.org/officeDocument/2006/relationships/hyperlink" Target="https://podminky.urs.cz/item/CS_URS_2022_02/622531012" TargetMode="External" /><Relationship Id="rId35" Type="http://schemas.openxmlformats.org/officeDocument/2006/relationships/hyperlink" Target="https://podminky.urs.cz/item/CS_URS_2022_02/629135101" TargetMode="External" /><Relationship Id="rId36" Type="http://schemas.openxmlformats.org/officeDocument/2006/relationships/hyperlink" Target="https://podminky.urs.cz/item/CS_URS_2022_02/629991012" TargetMode="External" /><Relationship Id="rId37" Type="http://schemas.openxmlformats.org/officeDocument/2006/relationships/hyperlink" Target="https://podminky.urs.cz/item/CS_URS_2022_02/629995101" TargetMode="External" /><Relationship Id="rId38" Type="http://schemas.openxmlformats.org/officeDocument/2006/relationships/hyperlink" Target="https://podminky.urs.cz/item/CS_URS_2022_02/629999011" TargetMode="External" /><Relationship Id="rId39" Type="http://schemas.openxmlformats.org/officeDocument/2006/relationships/hyperlink" Target="https://podminky.urs.cz/item/CS_URS_2022_02/631311224" TargetMode="External" /><Relationship Id="rId40" Type="http://schemas.openxmlformats.org/officeDocument/2006/relationships/hyperlink" Target="https://podminky.urs.cz/item/CS_URS_2022_02/631312131" TargetMode="External" /><Relationship Id="rId41" Type="http://schemas.openxmlformats.org/officeDocument/2006/relationships/hyperlink" Target="https://podminky.urs.cz/item/CS_URS_2022_02/631319173" TargetMode="External" /><Relationship Id="rId42" Type="http://schemas.openxmlformats.org/officeDocument/2006/relationships/hyperlink" Target="https://podminky.urs.cz/item/CS_URS_2022_02/631362021" TargetMode="External" /><Relationship Id="rId43" Type="http://schemas.openxmlformats.org/officeDocument/2006/relationships/hyperlink" Target="https://podminky.urs.cz/item/CS_URS_2022_02/634111114" TargetMode="External" /><Relationship Id="rId44" Type="http://schemas.openxmlformats.org/officeDocument/2006/relationships/hyperlink" Target="https://podminky.urs.cz/item/CS_URS_2022_02/637211121" TargetMode="External" /><Relationship Id="rId45" Type="http://schemas.openxmlformats.org/officeDocument/2006/relationships/hyperlink" Target="https://podminky.urs.cz/item/CS_URS_2022_02/637311131" TargetMode="External" /><Relationship Id="rId46" Type="http://schemas.openxmlformats.org/officeDocument/2006/relationships/hyperlink" Target="https://podminky.urs.cz/item/CS_URS_2022_02/644941112" TargetMode="External" /><Relationship Id="rId47" Type="http://schemas.openxmlformats.org/officeDocument/2006/relationships/hyperlink" Target="https://podminky.urs.cz/item/CS_URS_2022_02/916231213" TargetMode="External" /><Relationship Id="rId48" Type="http://schemas.openxmlformats.org/officeDocument/2006/relationships/hyperlink" Target="https://podminky.urs.cz/item/CS_URS_2022_02/965043331" TargetMode="External" /><Relationship Id="rId49" Type="http://schemas.openxmlformats.org/officeDocument/2006/relationships/hyperlink" Target="https://podminky.urs.cz/item/CS_URS_2022_02/965049111" TargetMode="External" /><Relationship Id="rId50" Type="http://schemas.openxmlformats.org/officeDocument/2006/relationships/hyperlink" Target="https://podminky.urs.cz/item/CS_URS_2022_02/985131111" TargetMode="External" /><Relationship Id="rId51" Type="http://schemas.openxmlformats.org/officeDocument/2006/relationships/hyperlink" Target="https://podminky.urs.cz/item/CS_URS_2022_02/919735111" TargetMode="External" /><Relationship Id="rId52" Type="http://schemas.openxmlformats.org/officeDocument/2006/relationships/hyperlink" Target="https://podminky.urs.cz/item/CS_URS_2022_02/949101111" TargetMode="External" /><Relationship Id="rId53" Type="http://schemas.openxmlformats.org/officeDocument/2006/relationships/hyperlink" Target="https://podminky.urs.cz/item/CS_URS_2022_02/962022490" TargetMode="External" /><Relationship Id="rId54" Type="http://schemas.openxmlformats.org/officeDocument/2006/relationships/hyperlink" Target="https://podminky.urs.cz/item/CS_URS_2022_02/965042141" TargetMode="External" /><Relationship Id="rId55" Type="http://schemas.openxmlformats.org/officeDocument/2006/relationships/hyperlink" Target="https://podminky.urs.cz/item/CS_URS_2022_02/978015341" TargetMode="External" /><Relationship Id="rId56" Type="http://schemas.openxmlformats.org/officeDocument/2006/relationships/hyperlink" Target="https://podminky.urs.cz/item/CS_URS_2022_02/978059641" TargetMode="External" /><Relationship Id="rId57" Type="http://schemas.openxmlformats.org/officeDocument/2006/relationships/hyperlink" Target="https://podminky.urs.cz/item/CS_URS_2022_02/985311113" TargetMode="External" /><Relationship Id="rId58" Type="http://schemas.openxmlformats.org/officeDocument/2006/relationships/hyperlink" Target="https://podminky.urs.cz/item/CS_URS_2022_02/985323111" TargetMode="External" /><Relationship Id="rId59" Type="http://schemas.openxmlformats.org/officeDocument/2006/relationships/hyperlink" Target="https://podminky.urs.cz/item/CS_URS_2022_02/985324211" TargetMode="External" /><Relationship Id="rId60" Type="http://schemas.openxmlformats.org/officeDocument/2006/relationships/hyperlink" Target="https://podminky.urs.cz/item/CS_URS_2022_02/997013111" TargetMode="External" /><Relationship Id="rId61" Type="http://schemas.openxmlformats.org/officeDocument/2006/relationships/hyperlink" Target="https://podminky.urs.cz/item/CS_URS_2022_02/997013501" TargetMode="External" /><Relationship Id="rId62" Type="http://schemas.openxmlformats.org/officeDocument/2006/relationships/hyperlink" Target="https://podminky.urs.cz/item/CS_URS_2022_02/997013509" TargetMode="External" /><Relationship Id="rId63" Type="http://schemas.openxmlformats.org/officeDocument/2006/relationships/hyperlink" Target="https://podminky.urs.cz/item/CS_URS_2022_02/997013631" TargetMode="External" /><Relationship Id="rId64" Type="http://schemas.openxmlformats.org/officeDocument/2006/relationships/hyperlink" Target="https://podminky.urs.cz/item/CS_URS_2022_02/997013861" TargetMode="External" /><Relationship Id="rId65" Type="http://schemas.openxmlformats.org/officeDocument/2006/relationships/hyperlink" Target="https://podminky.urs.cz/item/CS_URS_2022_02/997013875" TargetMode="External" /><Relationship Id="rId66" Type="http://schemas.openxmlformats.org/officeDocument/2006/relationships/hyperlink" Target="https://podminky.urs.cz/item/CS_URS_2022_02/998011002" TargetMode="External" /><Relationship Id="rId67" Type="http://schemas.openxmlformats.org/officeDocument/2006/relationships/hyperlink" Target="https://podminky.urs.cz/item/CS_URS_2022_02/998223011" TargetMode="External" /><Relationship Id="rId68" Type="http://schemas.openxmlformats.org/officeDocument/2006/relationships/hyperlink" Target="https://podminky.urs.cz/item/CS_URS_2022_02/721242804" TargetMode="External" /><Relationship Id="rId69" Type="http://schemas.openxmlformats.org/officeDocument/2006/relationships/hyperlink" Target="https://podminky.urs.cz/item/CS_URS_2022_02/764002851" TargetMode="External" /><Relationship Id="rId70" Type="http://schemas.openxmlformats.org/officeDocument/2006/relationships/hyperlink" Target="https://podminky.urs.cz/item/CS_URS_2022_02/764216645" TargetMode="External" /><Relationship Id="rId71" Type="http://schemas.openxmlformats.org/officeDocument/2006/relationships/hyperlink" Target="https://podminky.urs.cz/item/CS_URS_2022_02/764216665" TargetMode="External" /><Relationship Id="rId72" Type="http://schemas.openxmlformats.org/officeDocument/2006/relationships/hyperlink" Target="https://podminky.urs.cz/item/CS_URS_2022_02/998764101" TargetMode="External" /><Relationship Id="rId73" Type="http://schemas.openxmlformats.org/officeDocument/2006/relationships/hyperlink" Target="https://podminky.urs.cz/item/CS_URS_2022_02/771474113" TargetMode="External" /><Relationship Id="rId74" Type="http://schemas.openxmlformats.org/officeDocument/2006/relationships/hyperlink" Target="https://podminky.urs.cz/item/CS_URS_2022_02/771571810" TargetMode="External" /><Relationship Id="rId75" Type="http://schemas.openxmlformats.org/officeDocument/2006/relationships/hyperlink" Target="https://podminky.urs.cz/item/CS_URS_2022_02/771574113" TargetMode="External" /><Relationship Id="rId76" Type="http://schemas.openxmlformats.org/officeDocument/2006/relationships/hyperlink" Target="https://podminky.urs.cz/item/CS_URS_2022_02/771591111" TargetMode="External" /><Relationship Id="rId77" Type="http://schemas.openxmlformats.org/officeDocument/2006/relationships/hyperlink" Target="https://podminky.urs.cz/item/CS_URS_2022_02/771591115" TargetMode="External" /><Relationship Id="rId78" Type="http://schemas.openxmlformats.org/officeDocument/2006/relationships/hyperlink" Target="https://podminky.urs.cz/item/CS_URS_2022_02/771151012" TargetMode="External" /><Relationship Id="rId79" Type="http://schemas.openxmlformats.org/officeDocument/2006/relationships/hyperlink" Target="https://podminky.urs.cz/item/CS_URS_2022_02/998771101" TargetMode="External" /><Relationship Id="rId8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10235251" TargetMode="External" /><Relationship Id="rId2" Type="http://schemas.openxmlformats.org/officeDocument/2006/relationships/hyperlink" Target="https://podminky.urs.cz/item/CS_URS_2022_02/311234051" TargetMode="External" /><Relationship Id="rId3" Type="http://schemas.openxmlformats.org/officeDocument/2006/relationships/hyperlink" Target="https://podminky.urs.cz/item/CS_URS_2022_02/345244222" TargetMode="External" /><Relationship Id="rId4" Type="http://schemas.openxmlformats.org/officeDocument/2006/relationships/hyperlink" Target="https://podminky.urs.cz/item/CS_URS_2022_02/345244223" TargetMode="External" /><Relationship Id="rId5" Type="http://schemas.openxmlformats.org/officeDocument/2006/relationships/hyperlink" Target="https://podminky.urs.cz/item/CS_URS_2022_02/622131101" TargetMode="External" /><Relationship Id="rId6" Type="http://schemas.openxmlformats.org/officeDocument/2006/relationships/hyperlink" Target="https://podminky.urs.cz/item/CS_URS_2022_02/622131121" TargetMode="External" /><Relationship Id="rId7" Type="http://schemas.openxmlformats.org/officeDocument/2006/relationships/hyperlink" Target="https://podminky.urs.cz/item/CS_URS_2022_02/622142001" TargetMode="External" /><Relationship Id="rId8" Type="http://schemas.openxmlformats.org/officeDocument/2006/relationships/hyperlink" Target="https://podminky.urs.cz/item/CS_URS_2022_02/622151001" TargetMode="External" /><Relationship Id="rId9" Type="http://schemas.openxmlformats.org/officeDocument/2006/relationships/hyperlink" Target="https://podminky.urs.cz/item/CS_URS_2022_02/622252002" TargetMode="External" /><Relationship Id="rId10" Type="http://schemas.openxmlformats.org/officeDocument/2006/relationships/hyperlink" Target="https://podminky.urs.cz/item/CS_URS_2022_02/622321121" TargetMode="External" /><Relationship Id="rId11" Type="http://schemas.openxmlformats.org/officeDocument/2006/relationships/hyperlink" Target="https://podminky.urs.cz/item/CS_URS_2022_02/622325102" TargetMode="External" /><Relationship Id="rId12" Type="http://schemas.openxmlformats.org/officeDocument/2006/relationships/hyperlink" Target="https://podminky.urs.cz/item/CS_URS_2022_02/622531012" TargetMode="External" /><Relationship Id="rId13" Type="http://schemas.openxmlformats.org/officeDocument/2006/relationships/hyperlink" Target="https://podminky.urs.cz/item/CS_URS_2022_02/949101111" TargetMode="External" /><Relationship Id="rId14" Type="http://schemas.openxmlformats.org/officeDocument/2006/relationships/hyperlink" Target="https://podminky.urs.cz/item/CS_URS_2022_02/978015341" TargetMode="External" /><Relationship Id="rId15" Type="http://schemas.openxmlformats.org/officeDocument/2006/relationships/hyperlink" Target="https://podminky.urs.cz/item/CS_URS_2022_02/997013111" TargetMode="External" /><Relationship Id="rId16" Type="http://schemas.openxmlformats.org/officeDocument/2006/relationships/hyperlink" Target="https://podminky.urs.cz/item/CS_URS_2022_02/997013501" TargetMode="External" /><Relationship Id="rId17" Type="http://schemas.openxmlformats.org/officeDocument/2006/relationships/hyperlink" Target="https://podminky.urs.cz/item/CS_URS_2022_02/997013509" TargetMode="External" /><Relationship Id="rId18" Type="http://schemas.openxmlformats.org/officeDocument/2006/relationships/hyperlink" Target="https://podminky.urs.cz/item/CS_URS_2022_02/997013631" TargetMode="External" /><Relationship Id="rId19" Type="http://schemas.openxmlformats.org/officeDocument/2006/relationships/hyperlink" Target="https://podminky.urs.cz/item/CS_URS_2022_02/998011002" TargetMode="External" /><Relationship Id="rId20" Type="http://schemas.openxmlformats.org/officeDocument/2006/relationships/hyperlink" Target="https://podminky.urs.cz/item/CS_URS_2022_02/712300921" TargetMode="External" /><Relationship Id="rId21" Type="http://schemas.openxmlformats.org/officeDocument/2006/relationships/hyperlink" Target="https://podminky.urs.cz/item/CS_URS_2022_02/712331111" TargetMode="External" /><Relationship Id="rId22" Type="http://schemas.openxmlformats.org/officeDocument/2006/relationships/hyperlink" Target="https://podminky.urs.cz/item/CS_URS_2022_02/712341559" TargetMode="External" /><Relationship Id="rId23" Type="http://schemas.openxmlformats.org/officeDocument/2006/relationships/hyperlink" Target="https://podminky.urs.cz/item/CS_URS_2022_02/998712101" TargetMode="External" /><Relationship Id="rId24" Type="http://schemas.openxmlformats.org/officeDocument/2006/relationships/hyperlink" Target="https://podminky.urs.cz/item/CS_URS_2022_02/713141151" TargetMode="External" /><Relationship Id="rId25" Type="http://schemas.openxmlformats.org/officeDocument/2006/relationships/hyperlink" Target="https://podminky.urs.cz/item/CS_URS_2022_02/713141211" TargetMode="External" /><Relationship Id="rId26" Type="http://schemas.openxmlformats.org/officeDocument/2006/relationships/hyperlink" Target="https://podminky.urs.cz/item/CS_URS_2022_02/713141233" TargetMode="External" /><Relationship Id="rId27" Type="http://schemas.openxmlformats.org/officeDocument/2006/relationships/hyperlink" Target="https://podminky.urs.cz/item/CS_URS_2022_02/998713101" TargetMode="External" /><Relationship Id="rId28" Type="http://schemas.openxmlformats.org/officeDocument/2006/relationships/hyperlink" Target="https://podminky.urs.cz/item/CS_URS_2022_02/721242116" TargetMode="External" /><Relationship Id="rId29" Type="http://schemas.openxmlformats.org/officeDocument/2006/relationships/hyperlink" Target="https://podminky.urs.cz/item/CS_URS_2022_02/998721101" TargetMode="External" /><Relationship Id="rId30" Type="http://schemas.openxmlformats.org/officeDocument/2006/relationships/hyperlink" Target="https://podminky.urs.cz/item/CS_URS_2022_02/741420001" TargetMode="External" /><Relationship Id="rId31" Type="http://schemas.openxmlformats.org/officeDocument/2006/relationships/hyperlink" Target="https://podminky.urs.cz/item/CS_URS_2022_02/741420021" TargetMode="External" /><Relationship Id="rId32" Type="http://schemas.openxmlformats.org/officeDocument/2006/relationships/hyperlink" Target="https://podminky.urs.cz/item/CS_URS_2022_02/741420022" TargetMode="External" /><Relationship Id="rId33" Type="http://schemas.openxmlformats.org/officeDocument/2006/relationships/hyperlink" Target="https://podminky.urs.cz/item/CS_URS_2022_02/741420051" TargetMode="External" /><Relationship Id="rId34" Type="http://schemas.openxmlformats.org/officeDocument/2006/relationships/hyperlink" Target="https://podminky.urs.cz/item/CS_URS_2022_02/741421811" TargetMode="External" /><Relationship Id="rId35" Type="http://schemas.openxmlformats.org/officeDocument/2006/relationships/hyperlink" Target="https://podminky.urs.cz/item/CS_URS_2022_02/741421821" TargetMode="External" /><Relationship Id="rId36" Type="http://schemas.openxmlformats.org/officeDocument/2006/relationships/hyperlink" Target="https://podminky.urs.cz/item/CS_URS_2022_02/741421843" TargetMode="External" /><Relationship Id="rId37" Type="http://schemas.openxmlformats.org/officeDocument/2006/relationships/hyperlink" Target="https://podminky.urs.cz/item/CS_URS_2022_02/741421845" TargetMode="External" /><Relationship Id="rId38" Type="http://schemas.openxmlformats.org/officeDocument/2006/relationships/hyperlink" Target="https://podminky.urs.cz/item/CS_URS_2022_02/741421855" TargetMode="External" /><Relationship Id="rId39" Type="http://schemas.openxmlformats.org/officeDocument/2006/relationships/hyperlink" Target="https://podminky.urs.cz/item/CS_URS_2022_02/741421863" TargetMode="External" /><Relationship Id="rId40" Type="http://schemas.openxmlformats.org/officeDocument/2006/relationships/hyperlink" Target="https://podminky.urs.cz/item/CS_URS_2022_02/741421873" TargetMode="External" /><Relationship Id="rId41" Type="http://schemas.openxmlformats.org/officeDocument/2006/relationships/hyperlink" Target="https://podminky.urs.cz/item/CS_URS_2022_02/741430005" TargetMode="External" /><Relationship Id="rId42" Type="http://schemas.openxmlformats.org/officeDocument/2006/relationships/hyperlink" Target="https://podminky.urs.cz/item/CS_URS_2022_02/741810001" TargetMode="External" /><Relationship Id="rId43" Type="http://schemas.openxmlformats.org/officeDocument/2006/relationships/hyperlink" Target="https://podminky.urs.cz/item/CS_URS_2022_02/998741102" TargetMode="External" /><Relationship Id="rId44" Type="http://schemas.openxmlformats.org/officeDocument/2006/relationships/hyperlink" Target="https://podminky.urs.cz/item/CS_URS_2022_02/764002801" TargetMode="External" /><Relationship Id="rId45" Type="http://schemas.openxmlformats.org/officeDocument/2006/relationships/hyperlink" Target="https://podminky.urs.cz/item/CS_URS_2022_02/764002841" TargetMode="External" /><Relationship Id="rId46" Type="http://schemas.openxmlformats.org/officeDocument/2006/relationships/hyperlink" Target="https://podminky.urs.cz/item/CS_URS_2022_02/764002861" TargetMode="External" /><Relationship Id="rId47" Type="http://schemas.openxmlformats.org/officeDocument/2006/relationships/hyperlink" Target="https://podminky.urs.cz/item/CS_URS_2022_02/764004801" TargetMode="External" /><Relationship Id="rId48" Type="http://schemas.openxmlformats.org/officeDocument/2006/relationships/hyperlink" Target="https://podminky.urs.cz/item/CS_URS_2022_02/764004861" TargetMode="External" /><Relationship Id="rId49" Type="http://schemas.openxmlformats.org/officeDocument/2006/relationships/hyperlink" Target="https://podminky.urs.cz/item/CS_URS_2022_02/764011622" TargetMode="External" /><Relationship Id="rId50" Type="http://schemas.openxmlformats.org/officeDocument/2006/relationships/hyperlink" Target="https://podminky.urs.cz/item/CS_URS_2022_02/764212666" TargetMode="External" /><Relationship Id="rId51" Type="http://schemas.openxmlformats.org/officeDocument/2006/relationships/hyperlink" Target="https://podminky.urs.cz/item/CS_URS_2022_02/764214604" TargetMode="External" /><Relationship Id="rId52" Type="http://schemas.openxmlformats.org/officeDocument/2006/relationships/hyperlink" Target="https://podminky.urs.cz/item/CS_URS_2022_02/764214606" TargetMode="External" /><Relationship Id="rId53" Type="http://schemas.openxmlformats.org/officeDocument/2006/relationships/hyperlink" Target="https://podminky.urs.cz/item/CS_URS_2022_02/764214607" TargetMode="External" /><Relationship Id="rId54" Type="http://schemas.openxmlformats.org/officeDocument/2006/relationships/hyperlink" Target="https://podminky.urs.cz/item/CS_URS_2022_02/764215646" TargetMode="External" /><Relationship Id="rId55" Type="http://schemas.openxmlformats.org/officeDocument/2006/relationships/hyperlink" Target="https://podminky.urs.cz/item/CS_URS_2022_02/764311603" TargetMode="External" /><Relationship Id="rId56" Type="http://schemas.openxmlformats.org/officeDocument/2006/relationships/hyperlink" Target="https://podminky.urs.cz/item/CS_URS_2022_02/764315623" TargetMode="External" /><Relationship Id="rId57" Type="http://schemas.openxmlformats.org/officeDocument/2006/relationships/hyperlink" Target="https://podminky.urs.cz/item/CS_URS_2022_02/764511602" TargetMode="External" /><Relationship Id="rId58" Type="http://schemas.openxmlformats.org/officeDocument/2006/relationships/hyperlink" Target="https://podminky.urs.cz/item/CS_URS_2022_02/764511622" TargetMode="External" /><Relationship Id="rId59" Type="http://schemas.openxmlformats.org/officeDocument/2006/relationships/hyperlink" Target="https://podminky.urs.cz/item/CS_URS_2022_02/764511643" TargetMode="External" /><Relationship Id="rId60" Type="http://schemas.openxmlformats.org/officeDocument/2006/relationships/hyperlink" Target="https://podminky.urs.cz/item/CS_URS_2022_02/764515411" TargetMode="External" /><Relationship Id="rId61" Type="http://schemas.openxmlformats.org/officeDocument/2006/relationships/hyperlink" Target="https://podminky.urs.cz/item/CS_URS_2022_02/764518623" TargetMode="External" /><Relationship Id="rId62" Type="http://schemas.openxmlformats.org/officeDocument/2006/relationships/hyperlink" Target="https://podminky.urs.cz/item/CS_URS_2022_02/998764101" TargetMode="External" /><Relationship Id="rId63" Type="http://schemas.openxmlformats.org/officeDocument/2006/relationships/hyperlink" Target="https://podminky.urs.cz/item/CS_URS_2022_02/767991911" TargetMode="External" /><Relationship Id="rId64" Type="http://schemas.openxmlformats.org/officeDocument/2006/relationships/hyperlink" Target="https://podminky.urs.cz/item/CS_URS_2022_02/767991912" TargetMode="External" /><Relationship Id="rId65" Type="http://schemas.openxmlformats.org/officeDocument/2006/relationships/hyperlink" Target="https://podminky.urs.cz/item/CS_URS_2022_02/998767101" TargetMode="External" /><Relationship Id="rId66" Type="http://schemas.openxmlformats.org/officeDocument/2006/relationships/hyperlink" Target="https://podminky.urs.cz/item/CS_URS_2022_02/783301313" TargetMode="External" /><Relationship Id="rId67" Type="http://schemas.openxmlformats.org/officeDocument/2006/relationships/hyperlink" Target="https://podminky.urs.cz/item/CS_URS_2022_02/783306801" TargetMode="External" /><Relationship Id="rId68" Type="http://schemas.openxmlformats.org/officeDocument/2006/relationships/hyperlink" Target="https://podminky.urs.cz/item/CS_URS_2022_02/783314203" TargetMode="External" /><Relationship Id="rId69" Type="http://schemas.openxmlformats.org/officeDocument/2006/relationships/hyperlink" Target="https://podminky.urs.cz/item/CS_URS_2022_02/783317101" TargetMode="External" /><Relationship Id="rId70" Type="http://schemas.openxmlformats.org/officeDocument/2006/relationships/hyperlink" Target="https://podminky.urs.cz/item/CS_URS_2022_02/787600801" TargetMode="External" /><Relationship Id="rId71" Type="http://schemas.openxmlformats.org/officeDocument/2006/relationships/hyperlink" Target="https://podminky.urs.cz/item/CS_URS_2022_02/787611224" TargetMode="External" /><Relationship Id="rId72" Type="http://schemas.openxmlformats.org/officeDocument/2006/relationships/hyperlink" Target="https://podminky.urs.cz/item/CS_URS_2022_02/998787101" TargetMode="External" /><Relationship Id="rId7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40236212" TargetMode="External" /><Relationship Id="rId2" Type="http://schemas.openxmlformats.org/officeDocument/2006/relationships/hyperlink" Target="https://podminky.urs.cz/item/CS_URS_2022_02/310231055" TargetMode="External" /><Relationship Id="rId3" Type="http://schemas.openxmlformats.org/officeDocument/2006/relationships/hyperlink" Target="https://podminky.urs.cz/item/CS_URS_2022_02/346244352" TargetMode="External" /><Relationship Id="rId4" Type="http://schemas.openxmlformats.org/officeDocument/2006/relationships/hyperlink" Target="https://podminky.urs.cz/item/CS_URS_2022_02/611131121" TargetMode="External" /><Relationship Id="rId5" Type="http://schemas.openxmlformats.org/officeDocument/2006/relationships/hyperlink" Target="https://podminky.urs.cz/item/CS_URS_2022_02/611311131" TargetMode="External" /><Relationship Id="rId6" Type="http://schemas.openxmlformats.org/officeDocument/2006/relationships/hyperlink" Target="https://podminky.urs.cz/item/CS_URS_2022_02/611325412" TargetMode="External" /><Relationship Id="rId7" Type="http://schemas.openxmlformats.org/officeDocument/2006/relationships/hyperlink" Target="https://podminky.urs.cz/item/CS_URS_2022_02/612131101" TargetMode="External" /><Relationship Id="rId8" Type="http://schemas.openxmlformats.org/officeDocument/2006/relationships/hyperlink" Target="https://podminky.urs.cz/item/CS_URS_2022_02/612131121" TargetMode="External" /><Relationship Id="rId9" Type="http://schemas.openxmlformats.org/officeDocument/2006/relationships/hyperlink" Target="https://podminky.urs.cz/item/CS_URS_2022_02/612135101" TargetMode="External" /><Relationship Id="rId10" Type="http://schemas.openxmlformats.org/officeDocument/2006/relationships/hyperlink" Target="https://podminky.urs.cz/item/CS_URS_2022_02/612311131" TargetMode="External" /><Relationship Id="rId11" Type="http://schemas.openxmlformats.org/officeDocument/2006/relationships/hyperlink" Target="https://podminky.urs.cz/item/CS_URS_2022_02/612325212" TargetMode="External" /><Relationship Id="rId12" Type="http://schemas.openxmlformats.org/officeDocument/2006/relationships/hyperlink" Target="https://podminky.urs.cz/item/CS_URS_2022_02/612325213" TargetMode="External" /><Relationship Id="rId13" Type="http://schemas.openxmlformats.org/officeDocument/2006/relationships/hyperlink" Target="https://podminky.urs.cz/item/CS_URS_2022_02/612325215" TargetMode="External" /><Relationship Id="rId14" Type="http://schemas.openxmlformats.org/officeDocument/2006/relationships/hyperlink" Target="https://podminky.urs.cz/item/CS_URS_2022_02/612325301" TargetMode="External" /><Relationship Id="rId15" Type="http://schemas.openxmlformats.org/officeDocument/2006/relationships/hyperlink" Target="https://podminky.urs.cz/item/CS_URS_2022_02/612325412" TargetMode="External" /><Relationship Id="rId16" Type="http://schemas.openxmlformats.org/officeDocument/2006/relationships/hyperlink" Target="https://podminky.urs.cz/item/CS_URS_2022_02/612326191" TargetMode="External" /><Relationship Id="rId17" Type="http://schemas.openxmlformats.org/officeDocument/2006/relationships/hyperlink" Target="https://podminky.urs.cz/item/CS_URS_2022_02/612328131" TargetMode="External" /><Relationship Id="rId18" Type="http://schemas.openxmlformats.org/officeDocument/2006/relationships/hyperlink" Target="https://podminky.urs.cz/item/CS_URS_2022_02/612331121" TargetMode="External" /><Relationship Id="rId19" Type="http://schemas.openxmlformats.org/officeDocument/2006/relationships/hyperlink" Target="https://podminky.urs.cz/item/CS_URS_2022_02/612326121" TargetMode="External" /><Relationship Id="rId20" Type="http://schemas.openxmlformats.org/officeDocument/2006/relationships/hyperlink" Target="https://podminky.urs.cz/item/CS_URS_2022_02/619995001" TargetMode="External" /><Relationship Id="rId21" Type="http://schemas.openxmlformats.org/officeDocument/2006/relationships/hyperlink" Target="https://podminky.urs.cz/item/CS_URS_2022_02/629135101" TargetMode="External" /><Relationship Id="rId22" Type="http://schemas.openxmlformats.org/officeDocument/2006/relationships/hyperlink" Target="https://podminky.urs.cz/item/CS_URS_2022_02/631312141" TargetMode="External" /><Relationship Id="rId23" Type="http://schemas.openxmlformats.org/officeDocument/2006/relationships/hyperlink" Target="https://podminky.urs.cz/item/CS_URS_2022_02/632453451" TargetMode="External" /><Relationship Id="rId24" Type="http://schemas.openxmlformats.org/officeDocument/2006/relationships/hyperlink" Target="https://podminky.urs.cz/item/CS_URS_2022_02/633811111" TargetMode="External" /><Relationship Id="rId25" Type="http://schemas.openxmlformats.org/officeDocument/2006/relationships/hyperlink" Target="https://podminky.urs.cz/item/CS_URS_2022_02/949101111" TargetMode="External" /><Relationship Id="rId26" Type="http://schemas.openxmlformats.org/officeDocument/2006/relationships/hyperlink" Target="https://podminky.urs.cz/item/CS_URS_2022_02/952901111" TargetMode="External" /><Relationship Id="rId27" Type="http://schemas.openxmlformats.org/officeDocument/2006/relationships/hyperlink" Target="https://podminky.urs.cz/item/CS_URS_2022_02/968072244" TargetMode="External" /><Relationship Id="rId28" Type="http://schemas.openxmlformats.org/officeDocument/2006/relationships/hyperlink" Target="https://podminky.urs.cz/item/CS_URS_2022_02/968072455" TargetMode="External" /><Relationship Id="rId29" Type="http://schemas.openxmlformats.org/officeDocument/2006/relationships/hyperlink" Target="https://podminky.urs.cz/item/CS_URS_2022_02/968072559" TargetMode="External" /><Relationship Id="rId30" Type="http://schemas.openxmlformats.org/officeDocument/2006/relationships/hyperlink" Target="https://podminky.urs.cz/item/CS_URS_2022_02/971033351" TargetMode="External" /><Relationship Id="rId31" Type="http://schemas.openxmlformats.org/officeDocument/2006/relationships/hyperlink" Target="https://podminky.urs.cz/item/CS_URS_2022_02/974031153" TargetMode="External" /><Relationship Id="rId32" Type="http://schemas.openxmlformats.org/officeDocument/2006/relationships/hyperlink" Target="https://podminky.urs.cz/item/CS_URS_2022_02/974042564" TargetMode="External" /><Relationship Id="rId33" Type="http://schemas.openxmlformats.org/officeDocument/2006/relationships/hyperlink" Target="https://podminky.urs.cz/item/CS_URS_2022_02/976074121" TargetMode="External" /><Relationship Id="rId34" Type="http://schemas.openxmlformats.org/officeDocument/2006/relationships/hyperlink" Target="https://podminky.urs.cz/item/CS_URS_2022_02/976085211" TargetMode="External" /><Relationship Id="rId35" Type="http://schemas.openxmlformats.org/officeDocument/2006/relationships/hyperlink" Target="https://podminky.urs.cz/item/CS_URS_2022_02/978011141" TargetMode="External" /><Relationship Id="rId36" Type="http://schemas.openxmlformats.org/officeDocument/2006/relationships/hyperlink" Target="https://podminky.urs.cz/item/CS_URS_2022_02/978013141" TargetMode="External" /><Relationship Id="rId37" Type="http://schemas.openxmlformats.org/officeDocument/2006/relationships/hyperlink" Target="https://podminky.urs.cz/item/CS_URS_2022_02/978013191" TargetMode="External" /><Relationship Id="rId38" Type="http://schemas.openxmlformats.org/officeDocument/2006/relationships/hyperlink" Target="https://podminky.urs.cz/item/CS_URS_2022_02/997013111" TargetMode="External" /><Relationship Id="rId39" Type="http://schemas.openxmlformats.org/officeDocument/2006/relationships/hyperlink" Target="https://podminky.urs.cz/item/CS_URS_2022_02/997013501" TargetMode="External" /><Relationship Id="rId40" Type="http://schemas.openxmlformats.org/officeDocument/2006/relationships/hyperlink" Target="https://podminky.urs.cz/item/CS_URS_2022_02/997013509" TargetMode="External" /><Relationship Id="rId41" Type="http://schemas.openxmlformats.org/officeDocument/2006/relationships/hyperlink" Target="https://podminky.urs.cz/item/CS_URS_2022_02/997013631" TargetMode="External" /><Relationship Id="rId42" Type="http://schemas.openxmlformats.org/officeDocument/2006/relationships/hyperlink" Target="https://podminky.urs.cz/item/CS_URS_2022_02/998011001" TargetMode="External" /><Relationship Id="rId43" Type="http://schemas.openxmlformats.org/officeDocument/2006/relationships/hyperlink" Target="https://podminky.urs.cz/item/CS_URS_2022_02/721171808" TargetMode="External" /><Relationship Id="rId44" Type="http://schemas.openxmlformats.org/officeDocument/2006/relationships/hyperlink" Target="https://podminky.urs.cz/item/CS_URS_2022_02/721174043" TargetMode="External" /><Relationship Id="rId45" Type="http://schemas.openxmlformats.org/officeDocument/2006/relationships/hyperlink" Target="https://podminky.urs.cz/item/CS_URS_2022_02/721174044" TargetMode="External" /><Relationship Id="rId46" Type="http://schemas.openxmlformats.org/officeDocument/2006/relationships/hyperlink" Target="https://podminky.urs.cz/item/CS_URS_2022_02/721174045" TargetMode="External" /><Relationship Id="rId47" Type="http://schemas.openxmlformats.org/officeDocument/2006/relationships/hyperlink" Target="https://podminky.urs.cz/item/CS_URS_2022_02/721194105" TargetMode="External" /><Relationship Id="rId48" Type="http://schemas.openxmlformats.org/officeDocument/2006/relationships/hyperlink" Target="https://podminky.urs.cz/item/CS_URS_2022_02/721211421" TargetMode="External" /><Relationship Id="rId49" Type="http://schemas.openxmlformats.org/officeDocument/2006/relationships/hyperlink" Target="https://podminky.urs.cz/item/CS_URS_2022_02/721226521" TargetMode="External" /><Relationship Id="rId50" Type="http://schemas.openxmlformats.org/officeDocument/2006/relationships/hyperlink" Target="https://podminky.urs.cz/item/CS_URS_2022_02/721290111" TargetMode="External" /><Relationship Id="rId51" Type="http://schemas.openxmlformats.org/officeDocument/2006/relationships/hyperlink" Target="https://podminky.urs.cz/item/CS_URS_2022_02/997013111" TargetMode="External" /><Relationship Id="rId52" Type="http://schemas.openxmlformats.org/officeDocument/2006/relationships/hyperlink" Target="https://podminky.urs.cz/item/CS_URS_2022_02/998721101" TargetMode="External" /><Relationship Id="rId53" Type="http://schemas.openxmlformats.org/officeDocument/2006/relationships/hyperlink" Target="https://podminky.urs.cz/item/CS_URS_2022_02/722130802" TargetMode="External" /><Relationship Id="rId54" Type="http://schemas.openxmlformats.org/officeDocument/2006/relationships/hyperlink" Target="https://podminky.urs.cz/item/CS_URS_2022_02/722174003" TargetMode="External" /><Relationship Id="rId55" Type="http://schemas.openxmlformats.org/officeDocument/2006/relationships/hyperlink" Target="https://podminky.urs.cz/item/CS_URS_2022_02/722174004" TargetMode="External" /><Relationship Id="rId56" Type="http://schemas.openxmlformats.org/officeDocument/2006/relationships/hyperlink" Target="https://podminky.urs.cz/item/CS_URS_2022_02/722174005" TargetMode="External" /><Relationship Id="rId57" Type="http://schemas.openxmlformats.org/officeDocument/2006/relationships/hyperlink" Target="https://podminky.urs.cz/item/CS_URS_2022_02/722181241" TargetMode="External" /><Relationship Id="rId58" Type="http://schemas.openxmlformats.org/officeDocument/2006/relationships/hyperlink" Target="https://podminky.urs.cz/item/CS_URS_2022_02/722181242" TargetMode="External" /><Relationship Id="rId59" Type="http://schemas.openxmlformats.org/officeDocument/2006/relationships/hyperlink" Target="https://podminky.urs.cz/item/CS_URS_2022_02/722181812" TargetMode="External" /><Relationship Id="rId60" Type="http://schemas.openxmlformats.org/officeDocument/2006/relationships/hyperlink" Target="https://podminky.urs.cz/item/CS_URS_2022_02/722182013" TargetMode="External" /><Relationship Id="rId61" Type="http://schemas.openxmlformats.org/officeDocument/2006/relationships/hyperlink" Target="https://podminky.urs.cz/item/CS_URS_2022_02/722220112" TargetMode="External" /><Relationship Id="rId62" Type="http://schemas.openxmlformats.org/officeDocument/2006/relationships/hyperlink" Target="https://podminky.urs.cz/item/CS_URS_2022_02/722220122" TargetMode="External" /><Relationship Id="rId63" Type="http://schemas.openxmlformats.org/officeDocument/2006/relationships/hyperlink" Target="https://podminky.urs.cz/item/CS_URS_2022_02/722232045" TargetMode="External" /><Relationship Id="rId64" Type="http://schemas.openxmlformats.org/officeDocument/2006/relationships/hyperlink" Target="https://podminky.urs.cz/item/CS_URS_2022_02/722232046" TargetMode="External" /><Relationship Id="rId65" Type="http://schemas.openxmlformats.org/officeDocument/2006/relationships/hyperlink" Target="https://podminky.urs.cz/item/CS_URS_2022_02/722290226" TargetMode="External" /><Relationship Id="rId66" Type="http://schemas.openxmlformats.org/officeDocument/2006/relationships/hyperlink" Target="https://podminky.urs.cz/item/CS_URS_2022_02/997013111" TargetMode="External" /><Relationship Id="rId67" Type="http://schemas.openxmlformats.org/officeDocument/2006/relationships/hyperlink" Target="https://podminky.urs.cz/item/CS_URS_2022_02/998722101" TargetMode="External" /><Relationship Id="rId68" Type="http://schemas.openxmlformats.org/officeDocument/2006/relationships/hyperlink" Target="https://podminky.urs.cz/item/CS_URS_2022_02/725530823" TargetMode="External" /><Relationship Id="rId69" Type="http://schemas.openxmlformats.org/officeDocument/2006/relationships/hyperlink" Target="https://podminky.urs.cz/item/CS_URS_2022_02/725532319" TargetMode="External" /><Relationship Id="rId70" Type="http://schemas.openxmlformats.org/officeDocument/2006/relationships/hyperlink" Target="https://podminky.urs.cz/item/CS_URS_2022_02/725535211" TargetMode="External" /><Relationship Id="rId71" Type="http://schemas.openxmlformats.org/officeDocument/2006/relationships/hyperlink" Target="https://podminky.urs.cz/item/CS_URS_2022_02/997013111" TargetMode="External" /><Relationship Id="rId72" Type="http://schemas.openxmlformats.org/officeDocument/2006/relationships/hyperlink" Target="https://podminky.urs.cz/item/CS_URS_2022_02/725813112" TargetMode="External" /><Relationship Id="rId73" Type="http://schemas.openxmlformats.org/officeDocument/2006/relationships/hyperlink" Target="https://podminky.urs.cz/item/CS_URS_2022_02/725831323" TargetMode="External" /><Relationship Id="rId74" Type="http://schemas.openxmlformats.org/officeDocument/2006/relationships/hyperlink" Target="https://podminky.urs.cz/item/CS_URS_2022_02/725865501" TargetMode="External" /><Relationship Id="rId75" Type="http://schemas.openxmlformats.org/officeDocument/2006/relationships/hyperlink" Target="https://podminky.urs.cz/item/CS_URS_2022_02/998725101" TargetMode="External" /><Relationship Id="rId76" Type="http://schemas.openxmlformats.org/officeDocument/2006/relationships/hyperlink" Target="https://podminky.urs.cz/item/CS_URS_2022_02/734200821" TargetMode="External" /><Relationship Id="rId77" Type="http://schemas.openxmlformats.org/officeDocument/2006/relationships/hyperlink" Target="https://podminky.urs.cz/item/CS_URS_2022_02/734211113" TargetMode="External" /><Relationship Id="rId78" Type="http://schemas.openxmlformats.org/officeDocument/2006/relationships/hyperlink" Target="https://podminky.urs.cz/item/CS_URS_2022_02/734221545" TargetMode="External" /><Relationship Id="rId79" Type="http://schemas.openxmlformats.org/officeDocument/2006/relationships/hyperlink" Target="https://podminky.urs.cz/item/CS_URS_2022_02/734221682" TargetMode="External" /><Relationship Id="rId80" Type="http://schemas.openxmlformats.org/officeDocument/2006/relationships/hyperlink" Target="https://podminky.urs.cz/item/CS_URS_2022_02/734261233" TargetMode="External" /><Relationship Id="rId81" Type="http://schemas.openxmlformats.org/officeDocument/2006/relationships/hyperlink" Target="https://podminky.urs.cz/item/CS_URS_2022_02/734291122" TargetMode="External" /><Relationship Id="rId82" Type="http://schemas.openxmlformats.org/officeDocument/2006/relationships/hyperlink" Target="https://podminky.urs.cz/item/CS_URS_2022_02/734300821" TargetMode="External" /><Relationship Id="rId83" Type="http://schemas.openxmlformats.org/officeDocument/2006/relationships/hyperlink" Target="https://podminky.urs.cz/item/CS_URS_2022_02/997013111" TargetMode="External" /><Relationship Id="rId84" Type="http://schemas.openxmlformats.org/officeDocument/2006/relationships/hyperlink" Target="https://podminky.urs.cz/item/CS_URS_2022_02/998734101" TargetMode="External" /><Relationship Id="rId85" Type="http://schemas.openxmlformats.org/officeDocument/2006/relationships/hyperlink" Target="https://podminky.urs.cz/item/CS_URS_2022_02/735151580" TargetMode="External" /><Relationship Id="rId86" Type="http://schemas.openxmlformats.org/officeDocument/2006/relationships/hyperlink" Target="https://podminky.urs.cz/item/CS_URS_2022_02/735151581" TargetMode="External" /><Relationship Id="rId87" Type="http://schemas.openxmlformats.org/officeDocument/2006/relationships/hyperlink" Target="https://podminky.urs.cz/item/CS_URS_2022_02/735151821" TargetMode="External" /><Relationship Id="rId88" Type="http://schemas.openxmlformats.org/officeDocument/2006/relationships/hyperlink" Target="https://podminky.urs.cz/item/CS_URS_2022_02/735151822" TargetMode="External" /><Relationship Id="rId89" Type="http://schemas.openxmlformats.org/officeDocument/2006/relationships/hyperlink" Target="https://podminky.urs.cz/item/CS_URS_2022_02/735494811" TargetMode="External" /><Relationship Id="rId90" Type="http://schemas.openxmlformats.org/officeDocument/2006/relationships/hyperlink" Target="https://podminky.urs.cz/item/CS_URS_2022_02/997013111" TargetMode="External" /><Relationship Id="rId91" Type="http://schemas.openxmlformats.org/officeDocument/2006/relationships/hyperlink" Target="https://podminky.urs.cz/item/CS_URS_2022_02/998735101" TargetMode="External" /><Relationship Id="rId92" Type="http://schemas.openxmlformats.org/officeDocument/2006/relationships/hyperlink" Target="https://podminky.urs.cz/item/CS_URS_2022_02/751111012" TargetMode="External" /><Relationship Id="rId93" Type="http://schemas.openxmlformats.org/officeDocument/2006/relationships/hyperlink" Target="https://podminky.urs.cz/item/CS_URS_2022_02/751111812" TargetMode="External" /><Relationship Id="rId94" Type="http://schemas.openxmlformats.org/officeDocument/2006/relationships/hyperlink" Target="https://podminky.urs.cz/item/CS_URS_2022_02/751398031" TargetMode="External" /><Relationship Id="rId95" Type="http://schemas.openxmlformats.org/officeDocument/2006/relationships/hyperlink" Target="https://podminky.urs.cz/item/CS_URS_2022_02/751398041" TargetMode="External" /><Relationship Id="rId96" Type="http://schemas.openxmlformats.org/officeDocument/2006/relationships/hyperlink" Target="https://podminky.urs.cz/item/CS_URS_2022_02/751398852" TargetMode="External" /><Relationship Id="rId97" Type="http://schemas.openxmlformats.org/officeDocument/2006/relationships/hyperlink" Target="https://podminky.urs.cz/item/CS_URS_2022_02/751510042" TargetMode="External" /><Relationship Id="rId98" Type="http://schemas.openxmlformats.org/officeDocument/2006/relationships/hyperlink" Target="https://podminky.urs.cz/item/CS_URS_2022_02/751510871" TargetMode="External" /><Relationship Id="rId99" Type="http://schemas.openxmlformats.org/officeDocument/2006/relationships/hyperlink" Target="https://podminky.urs.cz/item/CS_URS_2022_02/998751101" TargetMode="External" /><Relationship Id="rId100" Type="http://schemas.openxmlformats.org/officeDocument/2006/relationships/hyperlink" Target="https://podminky.urs.cz/item/CS_URS_2022_02/764002851" TargetMode="External" /><Relationship Id="rId101" Type="http://schemas.openxmlformats.org/officeDocument/2006/relationships/hyperlink" Target="https://podminky.urs.cz/item/CS_URS_2022_02/764216643" TargetMode="External" /><Relationship Id="rId102" Type="http://schemas.openxmlformats.org/officeDocument/2006/relationships/hyperlink" Target="https://podminky.urs.cz/item/CS_URS_2022_02/998764101" TargetMode="External" /><Relationship Id="rId103" Type="http://schemas.openxmlformats.org/officeDocument/2006/relationships/hyperlink" Target="https://podminky.urs.cz/item/CS_URS_2022_02/766622216" TargetMode="External" /><Relationship Id="rId104" Type="http://schemas.openxmlformats.org/officeDocument/2006/relationships/hyperlink" Target="https://podminky.urs.cz/item/CS_URS_2022_02/766660001" TargetMode="External" /><Relationship Id="rId105" Type="http://schemas.openxmlformats.org/officeDocument/2006/relationships/hyperlink" Target="https://podminky.urs.cz/item/CS_URS_2022_02/766660411" TargetMode="External" /><Relationship Id="rId106" Type="http://schemas.openxmlformats.org/officeDocument/2006/relationships/hyperlink" Target="https://podminky.urs.cz/item/CS_URS_2022_02/766691914" TargetMode="External" /><Relationship Id="rId107" Type="http://schemas.openxmlformats.org/officeDocument/2006/relationships/hyperlink" Target="https://podminky.urs.cz/item/CS_URS_2022_02/766694112" TargetMode="External" /><Relationship Id="rId108" Type="http://schemas.openxmlformats.org/officeDocument/2006/relationships/hyperlink" Target="https://podminky.urs.cz/item/CS_URS_2022_02/998766101" TargetMode="External" /><Relationship Id="rId109" Type="http://schemas.openxmlformats.org/officeDocument/2006/relationships/hyperlink" Target="https://podminky.urs.cz/item/CS_URS_2022_02/767651112" TargetMode="External" /><Relationship Id="rId110" Type="http://schemas.openxmlformats.org/officeDocument/2006/relationships/hyperlink" Target="https://podminky.urs.cz/item/CS_URS_2022_02/767651126" TargetMode="External" /><Relationship Id="rId111" Type="http://schemas.openxmlformats.org/officeDocument/2006/relationships/hyperlink" Target="https://podminky.urs.cz/item/CS_URS_2022_02/767691812" TargetMode="External" /><Relationship Id="rId112" Type="http://schemas.openxmlformats.org/officeDocument/2006/relationships/hyperlink" Target="https://podminky.urs.cz/item/CS_URS_2022_02/998767101" TargetMode="External" /><Relationship Id="rId113" Type="http://schemas.openxmlformats.org/officeDocument/2006/relationships/hyperlink" Target="https://podminky.urs.cz/item/CS_URS_2022_02/771473113" TargetMode="External" /><Relationship Id="rId114" Type="http://schemas.openxmlformats.org/officeDocument/2006/relationships/hyperlink" Target="https://podminky.urs.cz/item/CS_URS_2022_02/771573113" TargetMode="External" /><Relationship Id="rId115" Type="http://schemas.openxmlformats.org/officeDocument/2006/relationships/hyperlink" Target="https://podminky.urs.cz/item/CS_URS_2022_02/771591111" TargetMode="External" /><Relationship Id="rId116" Type="http://schemas.openxmlformats.org/officeDocument/2006/relationships/hyperlink" Target="https://podminky.urs.cz/item/CS_URS_2022_02/771591115" TargetMode="External" /><Relationship Id="rId117" Type="http://schemas.openxmlformats.org/officeDocument/2006/relationships/hyperlink" Target="https://podminky.urs.cz/item/CS_URS_2022_02/771151012" TargetMode="External" /><Relationship Id="rId118" Type="http://schemas.openxmlformats.org/officeDocument/2006/relationships/hyperlink" Target="https://podminky.urs.cz/item/CS_URS_2022_02/998771101" TargetMode="External" /><Relationship Id="rId119" Type="http://schemas.openxmlformats.org/officeDocument/2006/relationships/hyperlink" Target="https://podminky.urs.cz/item/CS_URS_2022_02/781473115" TargetMode="External" /><Relationship Id="rId120" Type="http://schemas.openxmlformats.org/officeDocument/2006/relationships/hyperlink" Target="https://podminky.urs.cz/item/CS_URS_2022_02/781493211" TargetMode="External" /><Relationship Id="rId121" Type="http://schemas.openxmlformats.org/officeDocument/2006/relationships/hyperlink" Target="https://podminky.urs.cz/item/CS_URS_2022_02/781493611" TargetMode="External" /><Relationship Id="rId122" Type="http://schemas.openxmlformats.org/officeDocument/2006/relationships/hyperlink" Target="https://podminky.urs.cz/item/CS_URS_2022_02/998781101" TargetMode="External" /><Relationship Id="rId123" Type="http://schemas.openxmlformats.org/officeDocument/2006/relationships/hyperlink" Target="https://podminky.urs.cz/item/CS_URS_2022_02/783301313" TargetMode="External" /><Relationship Id="rId124" Type="http://schemas.openxmlformats.org/officeDocument/2006/relationships/hyperlink" Target="https://podminky.urs.cz/item/CS_URS_2022_02/783306801" TargetMode="External" /><Relationship Id="rId125" Type="http://schemas.openxmlformats.org/officeDocument/2006/relationships/hyperlink" Target="https://podminky.urs.cz/item/CS_URS_2022_02/783314203" TargetMode="External" /><Relationship Id="rId126" Type="http://schemas.openxmlformats.org/officeDocument/2006/relationships/hyperlink" Target="https://podminky.urs.cz/item/CS_URS_2022_02/783317101" TargetMode="External" /><Relationship Id="rId127" Type="http://schemas.openxmlformats.org/officeDocument/2006/relationships/hyperlink" Target="https://podminky.urs.cz/item/CS_URS_2022_02/783806811" TargetMode="External" /><Relationship Id="rId128" Type="http://schemas.openxmlformats.org/officeDocument/2006/relationships/hyperlink" Target="https://podminky.urs.cz/item/CS_URS_2022_02/783906851" TargetMode="External" /><Relationship Id="rId129" Type="http://schemas.openxmlformats.org/officeDocument/2006/relationships/hyperlink" Target="https://podminky.urs.cz/item/CS_URS_2022_02/783913151" TargetMode="External" /><Relationship Id="rId130" Type="http://schemas.openxmlformats.org/officeDocument/2006/relationships/hyperlink" Target="https://podminky.urs.cz/item/CS_URS_2022_02/783917151" TargetMode="External" /><Relationship Id="rId131" Type="http://schemas.openxmlformats.org/officeDocument/2006/relationships/hyperlink" Target="https://podminky.urs.cz/item/CS_URS_2022_02/784111011" TargetMode="External" /><Relationship Id="rId132" Type="http://schemas.openxmlformats.org/officeDocument/2006/relationships/hyperlink" Target="https://podminky.urs.cz/item/CS_URS_2022_02/784221101" TargetMode="External" /><Relationship Id="rId133" Type="http://schemas.openxmlformats.org/officeDocument/2006/relationships/hyperlink" Target="https://podminky.urs.cz/item/CS_URS_2022_02/784221141" TargetMode="External" /><Relationship Id="rId134" Type="http://schemas.openxmlformats.org/officeDocument/2006/relationships/hyperlink" Target="https://podminky.urs.cz/item/CS_URS_2022_02/HZS1301" TargetMode="External" /><Relationship Id="rId135" Type="http://schemas.openxmlformats.org/officeDocument/2006/relationships/hyperlink" Target="https://podminky.urs.cz/item/CS_URS_2022_02/HZS2232" TargetMode="External" /><Relationship Id="rId13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J220527_2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Dokončení oprav budovy hlavní tribuny a oprava vedlejších tribun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15. 7. 2022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24.7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'OST - Soupis ost. vedlejš...'!J30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'OST - Soupis ost. vedlejš...'!P84</f>
        <v>0</v>
      </c>
      <c r="AV55" s="122">
        <f>'OST - Soupis ost. vedlejš...'!J33</f>
        <v>0</v>
      </c>
      <c r="AW55" s="122">
        <f>'OST - Soupis ost. vedlejš...'!J34</f>
        <v>0</v>
      </c>
      <c r="AX55" s="122">
        <f>'OST - Soupis ost. vedlejš...'!J35</f>
        <v>0</v>
      </c>
      <c r="AY55" s="122">
        <f>'OST - Soupis ost. vedlejš...'!J36</f>
        <v>0</v>
      </c>
      <c r="AZ55" s="122">
        <f>'OST - Soupis ost. vedlejš...'!F33</f>
        <v>0</v>
      </c>
      <c r="BA55" s="122">
        <f>'OST - Soupis ost. vedlejš...'!F34</f>
        <v>0</v>
      </c>
      <c r="BB55" s="122">
        <f>'OST - Soupis ost. vedlejš...'!F35</f>
        <v>0</v>
      </c>
      <c r="BC55" s="122">
        <f>'OST - Soupis ost. vedlejš...'!F36</f>
        <v>0</v>
      </c>
      <c r="BD55" s="124">
        <f>'OST - Soupis ost. vedlejš...'!F37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7" customFormat="1" ht="24.75" customHeight="1">
      <c r="A56" s="113" t="s">
        <v>73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Vnější stavební ú...'!J30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1">
        <v>0</v>
      </c>
      <c r="AT56" s="122">
        <f>ROUND(SUM(AV56:AW56),2)</f>
        <v>0</v>
      </c>
      <c r="AU56" s="123">
        <f>'SO 02 - Vnější stavební ú...'!P93</f>
        <v>0</v>
      </c>
      <c r="AV56" s="122">
        <f>'SO 02 - Vnější stavební ú...'!J33</f>
        <v>0</v>
      </c>
      <c r="AW56" s="122">
        <f>'SO 02 - Vnější stavební ú...'!J34</f>
        <v>0</v>
      </c>
      <c r="AX56" s="122">
        <f>'SO 02 - Vnější stavební ú...'!J35</f>
        <v>0</v>
      </c>
      <c r="AY56" s="122">
        <f>'SO 02 - Vnější stavební ú...'!J36</f>
        <v>0</v>
      </c>
      <c r="AZ56" s="122">
        <f>'SO 02 - Vnější stavební ú...'!F33</f>
        <v>0</v>
      </c>
      <c r="BA56" s="122">
        <f>'SO 02 - Vnější stavební ú...'!F34</f>
        <v>0</v>
      </c>
      <c r="BB56" s="122">
        <f>'SO 02 - Vnější stavební ú...'!F35</f>
        <v>0</v>
      </c>
      <c r="BC56" s="122">
        <f>'SO 02 - Vnější stavební ú...'!F36</f>
        <v>0</v>
      </c>
      <c r="BD56" s="124">
        <f>'SO 02 - Vnější stavební ú...'!F37</f>
        <v>0</v>
      </c>
      <c r="BE56" s="7"/>
      <c r="BT56" s="125" t="s">
        <v>77</v>
      </c>
      <c r="BV56" s="125" t="s">
        <v>71</v>
      </c>
      <c r="BW56" s="125" t="s">
        <v>82</v>
      </c>
      <c r="BX56" s="125" t="s">
        <v>5</v>
      </c>
      <c r="CL56" s="125" t="s">
        <v>19</v>
      </c>
      <c r="CM56" s="125" t="s">
        <v>79</v>
      </c>
    </row>
    <row r="57" s="7" customFormat="1" ht="16.5" customHeight="1">
      <c r="A57" s="113" t="s">
        <v>73</v>
      </c>
      <c r="B57" s="114"/>
      <c r="C57" s="115"/>
      <c r="D57" s="116" t="s">
        <v>83</v>
      </c>
      <c r="E57" s="116"/>
      <c r="F57" s="116"/>
      <c r="G57" s="116"/>
      <c r="H57" s="116"/>
      <c r="I57" s="117"/>
      <c r="J57" s="116" t="s">
        <v>84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03b - Oprava krytiny s...'!J30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76</v>
      </c>
      <c r="AR57" s="120"/>
      <c r="AS57" s="121">
        <v>0</v>
      </c>
      <c r="AT57" s="122">
        <f>ROUND(SUM(AV57:AW57),2)</f>
        <v>0</v>
      </c>
      <c r="AU57" s="123">
        <f>'SO 03b - Oprava krytiny s...'!P94</f>
        <v>0</v>
      </c>
      <c r="AV57" s="122">
        <f>'SO 03b - Oprava krytiny s...'!J33</f>
        <v>0</v>
      </c>
      <c r="AW57" s="122">
        <f>'SO 03b - Oprava krytiny s...'!J34</f>
        <v>0</v>
      </c>
      <c r="AX57" s="122">
        <f>'SO 03b - Oprava krytiny s...'!J35</f>
        <v>0</v>
      </c>
      <c r="AY57" s="122">
        <f>'SO 03b - Oprava krytiny s...'!J36</f>
        <v>0</v>
      </c>
      <c r="AZ57" s="122">
        <f>'SO 03b - Oprava krytiny s...'!F33</f>
        <v>0</v>
      </c>
      <c r="BA57" s="122">
        <f>'SO 03b - Oprava krytiny s...'!F34</f>
        <v>0</v>
      </c>
      <c r="BB57" s="122">
        <f>'SO 03b - Oprava krytiny s...'!F35</f>
        <v>0</v>
      </c>
      <c r="BC57" s="122">
        <f>'SO 03b - Oprava krytiny s...'!F36</f>
        <v>0</v>
      </c>
      <c r="BD57" s="124">
        <f>'SO 03b - Oprava krytiny s...'!F37</f>
        <v>0</v>
      </c>
      <c r="BE57" s="7"/>
      <c r="BT57" s="125" t="s">
        <v>77</v>
      </c>
      <c r="BV57" s="125" t="s">
        <v>71</v>
      </c>
      <c r="BW57" s="125" t="s">
        <v>85</v>
      </c>
      <c r="BX57" s="125" t="s">
        <v>5</v>
      </c>
      <c r="CL57" s="125" t="s">
        <v>19</v>
      </c>
      <c r="CM57" s="125" t="s">
        <v>79</v>
      </c>
    </row>
    <row r="58" s="7" customFormat="1" ht="24.75" customHeight="1">
      <c r="A58" s="113" t="s">
        <v>73</v>
      </c>
      <c r="B58" s="114"/>
      <c r="C58" s="115"/>
      <c r="D58" s="116" t="s">
        <v>86</v>
      </c>
      <c r="E58" s="116"/>
      <c r="F58" s="116"/>
      <c r="G58" s="116"/>
      <c r="H58" s="116"/>
      <c r="I58" s="117"/>
      <c r="J58" s="116" t="s">
        <v>87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04a - Vnitřní stavební...'!J30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76</v>
      </c>
      <c r="AR58" s="120"/>
      <c r="AS58" s="126">
        <v>0</v>
      </c>
      <c r="AT58" s="127">
        <f>ROUND(SUM(AV58:AW58),2)</f>
        <v>0</v>
      </c>
      <c r="AU58" s="128">
        <f>'SO 04a - Vnitřní stavební...'!P100</f>
        <v>0</v>
      </c>
      <c r="AV58" s="127">
        <f>'SO 04a - Vnitřní stavební...'!J33</f>
        <v>0</v>
      </c>
      <c r="AW58" s="127">
        <f>'SO 04a - Vnitřní stavební...'!J34</f>
        <v>0</v>
      </c>
      <c r="AX58" s="127">
        <f>'SO 04a - Vnitřní stavební...'!J35</f>
        <v>0</v>
      </c>
      <c r="AY58" s="127">
        <f>'SO 04a - Vnitřní stavební...'!J36</f>
        <v>0</v>
      </c>
      <c r="AZ58" s="127">
        <f>'SO 04a - Vnitřní stavební...'!F33</f>
        <v>0</v>
      </c>
      <c r="BA58" s="127">
        <f>'SO 04a - Vnitřní stavební...'!F34</f>
        <v>0</v>
      </c>
      <c r="BB58" s="127">
        <f>'SO 04a - Vnitřní stavební...'!F35</f>
        <v>0</v>
      </c>
      <c r="BC58" s="127">
        <f>'SO 04a - Vnitřní stavební...'!F36</f>
        <v>0</v>
      </c>
      <c r="BD58" s="129">
        <f>'SO 04a - Vnitřní stavební...'!F37</f>
        <v>0</v>
      </c>
      <c r="BE58" s="7"/>
      <c r="BT58" s="125" t="s">
        <v>77</v>
      </c>
      <c r="BV58" s="125" t="s">
        <v>71</v>
      </c>
      <c r="BW58" s="125" t="s">
        <v>88</v>
      </c>
      <c r="BX58" s="125" t="s">
        <v>5</v>
      </c>
      <c r="CL58" s="125" t="s">
        <v>19</v>
      </c>
      <c r="CM58" s="125" t="s">
        <v>79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PtFPK+mYnxItY+KphPtWcAn8Yr+i9kP2IxPXo+5tyhRKpYKFFwfgj8FbLhd/Buv+4auOVBHoQy//L8ocTDpHhg==" hashValue="wWa8CNo5jJWskDyvO/MiOTPUfOBEzAv+AJME0AQqUyUJ2z1hPT47TGRyb8r2PhfhB4WBeIdxn8SKf5sZHvuTOw==" algorithmName="SHA-512" password="C70A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OST - Soupis ost. vedlejš...'!C2" display="/"/>
    <hyperlink ref="A56" location="'SO 02 - Vnější stavební ú...'!C2" display="/"/>
    <hyperlink ref="A57" location="'SO 03b - Oprava krytiny s...'!C2" display="/"/>
    <hyperlink ref="A58" location="'SO 04a - Vnitřní stavební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Dokončení oprav budovy hlavní tribuny a oprava vedlejších tribun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ROUND((SUM(BE84:BE109)),  2)</f>
        <v>0</v>
      </c>
      <c r="G33" s="40"/>
      <c r="H33" s="40"/>
      <c r="I33" s="150">
        <v>0.20999999999999999</v>
      </c>
      <c r="J33" s="149">
        <f>ROUND(((SUM(BE84:BE109))*I33),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ROUND((SUM(BF84:BF109)),  2)</f>
        <v>0</v>
      </c>
      <c r="G34" s="40"/>
      <c r="H34" s="40"/>
      <c r="I34" s="150">
        <v>0.14999999999999999</v>
      </c>
      <c r="J34" s="149">
        <f>ROUND(((SUM(BF84:BF109))*I34),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ROUND((SUM(BG84:BG109)),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ROUND((SUM(BH84:BH109)),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ROUND((SUM(BI84:BI109)),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Dokončení oprav budovy hlavní tribuny a oprava vedlejších tribun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OST - Soupis ost. vedlejších rozpočtových nákladů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15. 7. 2022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J102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J106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101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Dokončení oprav budovy hlavní tribuny a oprava vedlejších tribun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90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OST - Soupis ost. vedlejších rozpočtových nákladů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15. 7. 2022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30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28</v>
      </c>
      <c r="D81" s="42"/>
      <c r="E81" s="42"/>
      <c r="F81" s="29" t="str">
        <f>IF(E18="","",E18)</f>
        <v>Vyplň údaj</v>
      </c>
      <c r="G81" s="42"/>
      <c r="H81" s="42"/>
      <c r="I81" s="34" t="s">
        <v>32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102</v>
      </c>
      <c r="D83" s="182" t="s">
        <v>54</v>
      </c>
      <c r="E83" s="182" t="s">
        <v>50</v>
      </c>
      <c r="F83" s="182" t="s">
        <v>51</v>
      </c>
      <c r="G83" s="182" t="s">
        <v>103</v>
      </c>
      <c r="H83" s="182" t="s">
        <v>104</v>
      </c>
      <c r="I83" s="182" t="s">
        <v>105</v>
      </c>
      <c r="J83" s="182" t="s">
        <v>94</v>
      </c>
      <c r="K83" s="183" t="s">
        <v>106</v>
      </c>
      <c r="L83" s="184"/>
      <c r="M83" s="94" t="s">
        <v>19</v>
      </c>
      <c r="N83" s="95" t="s">
        <v>39</v>
      </c>
      <c r="O83" s="95" t="s">
        <v>107</v>
      </c>
      <c r="P83" s="95" t="s">
        <v>108</v>
      </c>
      <c r="Q83" s="95" t="s">
        <v>109</v>
      </c>
      <c r="R83" s="95" t="s">
        <v>110</v>
      </c>
      <c r="S83" s="95" t="s">
        <v>111</v>
      </c>
      <c r="T83" s="96" t="s">
        <v>112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113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68</v>
      </c>
      <c r="AU84" s="19" t="s">
        <v>95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68</v>
      </c>
      <c r="E85" s="193" t="s">
        <v>114</v>
      </c>
      <c r="F85" s="193" t="s">
        <v>115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P86+P98+P102+P106</f>
        <v>0</v>
      </c>
      <c r="Q85" s="198"/>
      <c r="R85" s="199">
        <f>R86+R98+R102+R106</f>
        <v>0</v>
      </c>
      <c r="S85" s="198"/>
      <c r="T85" s="200">
        <f>T86+T98+T102+T106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116</v>
      </c>
      <c r="AT85" s="202" t="s">
        <v>68</v>
      </c>
      <c r="AU85" s="202" t="s">
        <v>69</v>
      </c>
      <c r="AY85" s="201" t="s">
        <v>117</v>
      </c>
      <c r="BK85" s="203">
        <f>BK86+BK98+BK102+BK106</f>
        <v>0</v>
      </c>
    </row>
    <row r="86" s="12" customFormat="1" ht="22.8" customHeight="1">
      <c r="A86" s="12"/>
      <c r="B86" s="190"/>
      <c r="C86" s="191"/>
      <c r="D86" s="192" t="s">
        <v>68</v>
      </c>
      <c r="E86" s="204" t="s">
        <v>118</v>
      </c>
      <c r="F86" s="204" t="s">
        <v>119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SUM(P87:P97)</f>
        <v>0</v>
      </c>
      <c r="Q86" s="198"/>
      <c r="R86" s="199">
        <f>SUM(R87:R97)</f>
        <v>0</v>
      </c>
      <c r="S86" s="198"/>
      <c r="T86" s="200">
        <f>SUM(T87:T97)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116</v>
      </c>
      <c r="AT86" s="202" t="s">
        <v>68</v>
      </c>
      <c r="AU86" s="202" t="s">
        <v>77</v>
      </c>
      <c r="AY86" s="201" t="s">
        <v>117</v>
      </c>
      <c r="BK86" s="203">
        <f>SUM(BK87:BK97)</f>
        <v>0</v>
      </c>
    </row>
    <row r="87" s="2" customFormat="1" ht="16.5" customHeight="1">
      <c r="A87" s="40"/>
      <c r="B87" s="41"/>
      <c r="C87" s="206" t="s">
        <v>77</v>
      </c>
      <c r="D87" s="206" t="s">
        <v>120</v>
      </c>
      <c r="E87" s="207" t="s">
        <v>121</v>
      </c>
      <c r="F87" s="208" t="s">
        <v>122</v>
      </c>
      <c r="G87" s="209" t="s">
        <v>123</v>
      </c>
      <c r="H87" s="210">
        <v>1</v>
      </c>
      <c r="I87" s="211"/>
      <c r="J87" s="212">
        <f>ROUND(I87*H87,2)</f>
        <v>0</v>
      </c>
      <c r="K87" s="208" t="s">
        <v>124</v>
      </c>
      <c r="L87" s="46"/>
      <c r="M87" s="213" t="s">
        <v>19</v>
      </c>
      <c r="N87" s="214" t="s">
        <v>40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125</v>
      </c>
      <c r="AT87" s="217" t="s">
        <v>120</v>
      </c>
      <c r="AU87" s="217" t="s">
        <v>79</v>
      </c>
      <c r="AY87" s="19" t="s">
        <v>117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77</v>
      </c>
      <c r="BK87" s="218">
        <f>ROUND(I87*H87,2)</f>
        <v>0</v>
      </c>
      <c r="BL87" s="19" t="s">
        <v>125</v>
      </c>
      <c r="BM87" s="217" t="s">
        <v>79</v>
      </c>
    </row>
    <row r="88" s="2" customFormat="1">
      <c r="A88" s="40"/>
      <c r="B88" s="41"/>
      <c r="C88" s="42"/>
      <c r="D88" s="219" t="s">
        <v>126</v>
      </c>
      <c r="E88" s="42"/>
      <c r="F88" s="220" t="s">
        <v>127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126</v>
      </c>
      <c r="AU88" s="19" t="s">
        <v>79</v>
      </c>
    </row>
    <row r="89" s="13" customFormat="1">
      <c r="A89" s="13"/>
      <c r="B89" s="224"/>
      <c r="C89" s="225"/>
      <c r="D89" s="226" t="s">
        <v>128</v>
      </c>
      <c r="E89" s="227" t="s">
        <v>19</v>
      </c>
      <c r="F89" s="228" t="s">
        <v>129</v>
      </c>
      <c r="G89" s="225"/>
      <c r="H89" s="227" t="s">
        <v>19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128</v>
      </c>
      <c r="AU89" s="234" t="s">
        <v>79</v>
      </c>
      <c r="AV89" s="13" t="s">
        <v>77</v>
      </c>
      <c r="AW89" s="13" t="s">
        <v>31</v>
      </c>
      <c r="AX89" s="13" t="s">
        <v>69</v>
      </c>
      <c r="AY89" s="234" t="s">
        <v>117</v>
      </c>
    </row>
    <row r="90" s="14" customFormat="1">
      <c r="A90" s="14"/>
      <c r="B90" s="235"/>
      <c r="C90" s="236"/>
      <c r="D90" s="226" t="s">
        <v>128</v>
      </c>
      <c r="E90" s="237" t="s">
        <v>19</v>
      </c>
      <c r="F90" s="238" t="s">
        <v>77</v>
      </c>
      <c r="G90" s="236"/>
      <c r="H90" s="239">
        <v>1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128</v>
      </c>
      <c r="AU90" s="245" t="s">
        <v>79</v>
      </c>
      <c r="AV90" s="14" t="s">
        <v>79</v>
      </c>
      <c r="AW90" s="14" t="s">
        <v>31</v>
      </c>
      <c r="AX90" s="14" t="s">
        <v>69</v>
      </c>
      <c r="AY90" s="245" t="s">
        <v>117</v>
      </c>
    </row>
    <row r="91" s="15" customFormat="1">
      <c r="A91" s="15"/>
      <c r="B91" s="246"/>
      <c r="C91" s="247"/>
      <c r="D91" s="226" t="s">
        <v>128</v>
      </c>
      <c r="E91" s="248" t="s">
        <v>19</v>
      </c>
      <c r="F91" s="249" t="s">
        <v>130</v>
      </c>
      <c r="G91" s="247"/>
      <c r="H91" s="250">
        <v>1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6" t="s">
        <v>128</v>
      </c>
      <c r="AU91" s="256" t="s">
        <v>79</v>
      </c>
      <c r="AV91" s="15" t="s">
        <v>125</v>
      </c>
      <c r="AW91" s="15" t="s">
        <v>31</v>
      </c>
      <c r="AX91" s="15" t="s">
        <v>77</v>
      </c>
      <c r="AY91" s="256" t="s">
        <v>117</v>
      </c>
    </row>
    <row r="92" s="2" customFormat="1" ht="16.5" customHeight="1">
      <c r="A92" s="40"/>
      <c r="B92" s="41"/>
      <c r="C92" s="206" t="s">
        <v>79</v>
      </c>
      <c r="D92" s="206" t="s">
        <v>120</v>
      </c>
      <c r="E92" s="207" t="s">
        <v>131</v>
      </c>
      <c r="F92" s="208" t="s">
        <v>132</v>
      </c>
      <c r="G92" s="209" t="s">
        <v>123</v>
      </c>
      <c r="H92" s="210">
        <v>3</v>
      </c>
      <c r="I92" s="211"/>
      <c r="J92" s="212">
        <f>ROUND(I92*H92,2)</f>
        <v>0</v>
      </c>
      <c r="K92" s="208" t="s">
        <v>124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125</v>
      </c>
      <c r="AT92" s="217" t="s">
        <v>120</v>
      </c>
      <c r="AU92" s="217" t="s">
        <v>79</v>
      </c>
      <c r="AY92" s="19" t="s">
        <v>117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125</v>
      </c>
      <c r="BM92" s="217" t="s">
        <v>133</v>
      </c>
    </row>
    <row r="93" s="2" customFormat="1">
      <c r="A93" s="40"/>
      <c r="B93" s="41"/>
      <c r="C93" s="42"/>
      <c r="D93" s="219" t="s">
        <v>126</v>
      </c>
      <c r="E93" s="42"/>
      <c r="F93" s="220" t="s">
        <v>134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126</v>
      </c>
      <c r="AU93" s="19" t="s">
        <v>79</v>
      </c>
    </row>
    <row r="94" s="14" customFormat="1">
      <c r="A94" s="14"/>
      <c r="B94" s="235"/>
      <c r="C94" s="236"/>
      <c r="D94" s="226" t="s">
        <v>128</v>
      </c>
      <c r="E94" s="237" t="s">
        <v>19</v>
      </c>
      <c r="F94" s="238" t="s">
        <v>135</v>
      </c>
      <c r="G94" s="236"/>
      <c r="H94" s="239">
        <v>1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128</v>
      </c>
      <c r="AU94" s="245" t="s">
        <v>79</v>
      </c>
      <c r="AV94" s="14" t="s">
        <v>79</v>
      </c>
      <c r="AW94" s="14" t="s">
        <v>31</v>
      </c>
      <c r="AX94" s="14" t="s">
        <v>69</v>
      </c>
      <c r="AY94" s="245" t="s">
        <v>117</v>
      </c>
    </row>
    <row r="95" s="14" customFormat="1">
      <c r="A95" s="14"/>
      <c r="B95" s="235"/>
      <c r="C95" s="236"/>
      <c r="D95" s="226" t="s">
        <v>128</v>
      </c>
      <c r="E95" s="237" t="s">
        <v>19</v>
      </c>
      <c r="F95" s="238" t="s">
        <v>136</v>
      </c>
      <c r="G95" s="236"/>
      <c r="H95" s="239">
        <v>1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128</v>
      </c>
      <c r="AU95" s="245" t="s">
        <v>79</v>
      </c>
      <c r="AV95" s="14" t="s">
        <v>79</v>
      </c>
      <c r="AW95" s="14" t="s">
        <v>31</v>
      </c>
      <c r="AX95" s="14" t="s">
        <v>69</v>
      </c>
      <c r="AY95" s="245" t="s">
        <v>117</v>
      </c>
    </row>
    <row r="96" s="14" customFormat="1">
      <c r="A96" s="14"/>
      <c r="B96" s="235"/>
      <c r="C96" s="236"/>
      <c r="D96" s="226" t="s">
        <v>128</v>
      </c>
      <c r="E96" s="237" t="s">
        <v>19</v>
      </c>
      <c r="F96" s="238" t="s">
        <v>137</v>
      </c>
      <c r="G96" s="236"/>
      <c r="H96" s="239">
        <v>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128</v>
      </c>
      <c r="AU96" s="245" t="s">
        <v>79</v>
      </c>
      <c r="AV96" s="14" t="s">
        <v>79</v>
      </c>
      <c r="AW96" s="14" t="s">
        <v>31</v>
      </c>
      <c r="AX96" s="14" t="s">
        <v>69</v>
      </c>
      <c r="AY96" s="245" t="s">
        <v>117</v>
      </c>
    </row>
    <row r="97" s="15" customFormat="1">
      <c r="A97" s="15"/>
      <c r="B97" s="246"/>
      <c r="C97" s="247"/>
      <c r="D97" s="226" t="s">
        <v>128</v>
      </c>
      <c r="E97" s="248" t="s">
        <v>19</v>
      </c>
      <c r="F97" s="249" t="s">
        <v>130</v>
      </c>
      <c r="G97" s="247"/>
      <c r="H97" s="250">
        <v>3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128</v>
      </c>
      <c r="AU97" s="256" t="s">
        <v>79</v>
      </c>
      <c r="AV97" s="15" t="s">
        <v>125</v>
      </c>
      <c r="AW97" s="15" t="s">
        <v>31</v>
      </c>
      <c r="AX97" s="15" t="s">
        <v>77</v>
      </c>
      <c r="AY97" s="256" t="s">
        <v>117</v>
      </c>
    </row>
    <row r="98" s="12" customFormat="1" ht="22.8" customHeight="1">
      <c r="A98" s="12"/>
      <c r="B98" s="190"/>
      <c r="C98" s="191"/>
      <c r="D98" s="192" t="s">
        <v>68</v>
      </c>
      <c r="E98" s="204" t="s">
        <v>138</v>
      </c>
      <c r="F98" s="204" t="s">
        <v>139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SUM(P99:P101)</f>
        <v>0</v>
      </c>
      <c r="Q98" s="198"/>
      <c r="R98" s="199">
        <f>SUM(R99:R101)</f>
        <v>0</v>
      </c>
      <c r="S98" s="198"/>
      <c r="T98" s="200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116</v>
      </c>
      <c r="AT98" s="202" t="s">
        <v>68</v>
      </c>
      <c r="AU98" s="202" t="s">
        <v>77</v>
      </c>
      <c r="AY98" s="201" t="s">
        <v>117</v>
      </c>
      <c r="BK98" s="203">
        <f>SUM(BK99:BK101)</f>
        <v>0</v>
      </c>
    </row>
    <row r="99" s="2" customFormat="1" ht="16.5" customHeight="1">
      <c r="A99" s="40"/>
      <c r="B99" s="41"/>
      <c r="C99" s="206" t="s">
        <v>140</v>
      </c>
      <c r="D99" s="206" t="s">
        <v>120</v>
      </c>
      <c r="E99" s="207" t="s">
        <v>141</v>
      </c>
      <c r="F99" s="208" t="s">
        <v>139</v>
      </c>
      <c r="G99" s="209" t="s">
        <v>123</v>
      </c>
      <c r="H99" s="210">
        <v>1</v>
      </c>
      <c r="I99" s="211"/>
      <c r="J99" s="212">
        <f>ROUND(I99*H99,2)</f>
        <v>0</v>
      </c>
      <c r="K99" s="208" t="s">
        <v>124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142</v>
      </c>
      <c r="AT99" s="217" t="s">
        <v>120</v>
      </c>
      <c r="AU99" s="217" t="s">
        <v>79</v>
      </c>
      <c r="AY99" s="19" t="s">
        <v>117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142</v>
      </c>
      <c r="BM99" s="217" t="s">
        <v>143</v>
      </c>
    </row>
    <row r="100" s="2" customFormat="1">
      <c r="A100" s="40"/>
      <c r="B100" s="41"/>
      <c r="C100" s="42"/>
      <c r="D100" s="219" t="s">
        <v>126</v>
      </c>
      <c r="E100" s="42"/>
      <c r="F100" s="220" t="s">
        <v>144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126</v>
      </c>
      <c r="AU100" s="19" t="s">
        <v>79</v>
      </c>
    </row>
    <row r="101" s="14" customFormat="1">
      <c r="A101" s="14"/>
      <c r="B101" s="235"/>
      <c r="C101" s="236"/>
      <c r="D101" s="226" t="s">
        <v>128</v>
      </c>
      <c r="E101" s="237" t="s">
        <v>19</v>
      </c>
      <c r="F101" s="238" t="s">
        <v>145</v>
      </c>
      <c r="G101" s="236"/>
      <c r="H101" s="239">
        <v>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128</v>
      </c>
      <c r="AU101" s="245" t="s">
        <v>79</v>
      </c>
      <c r="AV101" s="14" t="s">
        <v>79</v>
      </c>
      <c r="AW101" s="14" t="s">
        <v>31</v>
      </c>
      <c r="AX101" s="14" t="s">
        <v>77</v>
      </c>
      <c r="AY101" s="245" t="s">
        <v>117</v>
      </c>
    </row>
    <row r="102" s="12" customFormat="1" ht="22.8" customHeight="1">
      <c r="A102" s="12"/>
      <c r="B102" s="190"/>
      <c r="C102" s="191"/>
      <c r="D102" s="192" t="s">
        <v>68</v>
      </c>
      <c r="E102" s="204" t="s">
        <v>146</v>
      </c>
      <c r="F102" s="204" t="s">
        <v>147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SUM(P103:P105)</f>
        <v>0</v>
      </c>
      <c r="Q102" s="198"/>
      <c r="R102" s="199">
        <f>SUM(R103:R105)</f>
        <v>0</v>
      </c>
      <c r="S102" s="198"/>
      <c r="T102" s="200">
        <f>SUM(T103:T105)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116</v>
      </c>
      <c r="AT102" s="202" t="s">
        <v>68</v>
      </c>
      <c r="AU102" s="202" t="s">
        <v>77</v>
      </c>
      <c r="AY102" s="201" t="s">
        <v>117</v>
      </c>
      <c r="BK102" s="203">
        <f>SUM(BK103:BK105)</f>
        <v>0</v>
      </c>
    </row>
    <row r="103" s="2" customFormat="1" ht="16.5" customHeight="1">
      <c r="A103" s="40"/>
      <c r="B103" s="41"/>
      <c r="C103" s="206" t="s">
        <v>125</v>
      </c>
      <c r="D103" s="206" t="s">
        <v>120</v>
      </c>
      <c r="E103" s="207" t="s">
        <v>148</v>
      </c>
      <c r="F103" s="208" t="s">
        <v>149</v>
      </c>
      <c r="G103" s="209" t="s">
        <v>123</v>
      </c>
      <c r="H103" s="210">
        <v>1</v>
      </c>
      <c r="I103" s="211"/>
      <c r="J103" s="212">
        <f>ROUND(I103*H103,2)</f>
        <v>0</v>
      </c>
      <c r="K103" s="208" t="s">
        <v>124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125</v>
      </c>
      <c r="AT103" s="217" t="s">
        <v>120</v>
      </c>
      <c r="AU103" s="217" t="s">
        <v>79</v>
      </c>
      <c r="AY103" s="19" t="s">
        <v>117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125</v>
      </c>
      <c r="BM103" s="217" t="s">
        <v>150</v>
      </c>
    </row>
    <row r="104" s="2" customFormat="1">
      <c r="A104" s="40"/>
      <c r="B104" s="41"/>
      <c r="C104" s="42"/>
      <c r="D104" s="219" t="s">
        <v>126</v>
      </c>
      <c r="E104" s="42"/>
      <c r="F104" s="220" t="s">
        <v>151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79</v>
      </c>
    </row>
    <row r="105" s="14" customFormat="1">
      <c r="A105" s="14"/>
      <c r="B105" s="235"/>
      <c r="C105" s="236"/>
      <c r="D105" s="226" t="s">
        <v>128</v>
      </c>
      <c r="E105" s="237" t="s">
        <v>19</v>
      </c>
      <c r="F105" s="238" t="s">
        <v>77</v>
      </c>
      <c r="G105" s="236"/>
      <c r="H105" s="239">
        <v>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128</v>
      </c>
      <c r="AU105" s="245" t="s">
        <v>79</v>
      </c>
      <c r="AV105" s="14" t="s">
        <v>79</v>
      </c>
      <c r="AW105" s="14" t="s">
        <v>31</v>
      </c>
      <c r="AX105" s="14" t="s">
        <v>77</v>
      </c>
      <c r="AY105" s="245" t="s">
        <v>117</v>
      </c>
    </row>
    <row r="106" s="12" customFormat="1" ht="22.8" customHeight="1">
      <c r="A106" s="12"/>
      <c r="B106" s="190"/>
      <c r="C106" s="191"/>
      <c r="D106" s="192" t="s">
        <v>68</v>
      </c>
      <c r="E106" s="204" t="s">
        <v>152</v>
      </c>
      <c r="F106" s="204" t="s">
        <v>153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SUM(P107:P109)</f>
        <v>0</v>
      </c>
      <c r="Q106" s="198"/>
      <c r="R106" s="199">
        <f>SUM(R107:R109)</f>
        <v>0</v>
      </c>
      <c r="S106" s="198"/>
      <c r="T106" s="200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116</v>
      </c>
      <c r="AT106" s="202" t="s">
        <v>68</v>
      </c>
      <c r="AU106" s="202" t="s">
        <v>77</v>
      </c>
      <c r="AY106" s="201" t="s">
        <v>117</v>
      </c>
      <c r="BK106" s="203">
        <f>SUM(BK107:BK109)</f>
        <v>0</v>
      </c>
    </row>
    <row r="107" s="2" customFormat="1" ht="16.5" customHeight="1">
      <c r="A107" s="40"/>
      <c r="B107" s="41"/>
      <c r="C107" s="206" t="s">
        <v>116</v>
      </c>
      <c r="D107" s="206" t="s">
        <v>120</v>
      </c>
      <c r="E107" s="207" t="s">
        <v>154</v>
      </c>
      <c r="F107" s="208" t="s">
        <v>155</v>
      </c>
      <c r="G107" s="209" t="s">
        <v>123</v>
      </c>
      <c r="H107" s="210">
        <v>1</v>
      </c>
      <c r="I107" s="211"/>
      <c r="J107" s="212">
        <f>ROUND(I107*H107,2)</f>
        <v>0</v>
      </c>
      <c r="K107" s="208" t="s">
        <v>124</v>
      </c>
      <c r="L107" s="46"/>
      <c r="M107" s="213" t="s">
        <v>19</v>
      </c>
      <c r="N107" s="214" t="s">
        <v>40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142</v>
      </c>
      <c r="AT107" s="217" t="s">
        <v>120</v>
      </c>
      <c r="AU107" s="217" t="s">
        <v>79</v>
      </c>
      <c r="AY107" s="19" t="s">
        <v>117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77</v>
      </c>
      <c r="BK107" s="218">
        <f>ROUND(I107*H107,2)</f>
        <v>0</v>
      </c>
      <c r="BL107" s="19" t="s">
        <v>142</v>
      </c>
      <c r="BM107" s="217" t="s">
        <v>156</v>
      </c>
    </row>
    <row r="108" s="2" customFormat="1">
      <c r="A108" s="40"/>
      <c r="B108" s="41"/>
      <c r="C108" s="42"/>
      <c r="D108" s="219" t="s">
        <v>126</v>
      </c>
      <c r="E108" s="42"/>
      <c r="F108" s="220" t="s">
        <v>157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126</v>
      </c>
      <c r="AU108" s="19" t="s">
        <v>79</v>
      </c>
    </row>
    <row r="109" s="14" customFormat="1">
      <c r="A109" s="14"/>
      <c r="B109" s="235"/>
      <c r="C109" s="236"/>
      <c r="D109" s="226" t="s">
        <v>128</v>
      </c>
      <c r="E109" s="237" t="s">
        <v>19</v>
      </c>
      <c r="F109" s="238" t="s">
        <v>158</v>
      </c>
      <c r="G109" s="236"/>
      <c r="H109" s="239">
        <v>1</v>
      </c>
      <c r="I109" s="240"/>
      <c r="J109" s="236"/>
      <c r="K109" s="236"/>
      <c r="L109" s="241"/>
      <c r="M109" s="257"/>
      <c r="N109" s="258"/>
      <c r="O109" s="258"/>
      <c r="P109" s="258"/>
      <c r="Q109" s="258"/>
      <c r="R109" s="258"/>
      <c r="S109" s="258"/>
      <c r="T109" s="25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128</v>
      </c>
      <c r="AU109" s="245" t="s">
        <v>79</v>
      </c>
      <c r="AV109" s="14" t="s">
        <v>79</v>
      </c>
      <c r="AW109" s="14" t="s">
        <v>31</v>
      </c>
      <c r="AX109" s="14" t="s">
        <v>77</v>
      </c>
      <c r="AY109" s="245" t="s">
        <v>117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BfTfKbm+NO35gVeomUGJtzGjhbkiDzveeXBvqtrfDTkwluWs7M41ZXBFjCM08XcllyUPVzNzkPfIY0IY+zRqYA==" hashValue="PkTPyg+2ah2vftdVvcLWG0eUCrQWF/txrGGWCIE2K5L8vZqTtuPII2vK3FFnfYvt0InZc5Xz7ILodrMzYzhjzg==" algorithmName="SHA-512" password="C70A"/>
  <autoFilter ref="C83:K10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012103000"/>
    <hyperlink ref="F93" r:id="rId2" display="https://podminky.urs.cz/item/CS_URS_2022_02/013254000"/>
    <hyperlink ref="F100" r:id="rId3" display="https://podminky.urs.cz/item/CS_URS_2022_02/030001000"/>
    <hyperlink ref="F104" r:id="rId4" display="https://podminky.urs.cz/item/CS_URS_2022_02/045002000"/>
    <hyperlink ref="F108" r:id="rId5" display="https://podminky.urs.cz/item/CS_URS_2022_02/071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Dokončení oprav budovy hlavní tribuny a oprava vedlejších tribun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ROUND((SUM(BE93:BE1153)),  2)</f>
        <v>0</v>
      </c>
      <c r="G33" s="40"/>
      <c r="H33" s="40"/>
      <c r="I33" s="150">
        <v>0.20999999999999999</v>
      </c>
      <c r="J33" s="149">
        <f>ROUND(((SUM(BE93:BE1153))*I33),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ROUND((SUM(BF93:BF1153)),  2)</f>
        <v>0</v>
      </c>
      <c r="G34" s="40"/>
      <c r="H34" s="40"/>
      <c r="I34" s="150">
        <v>0.14999999999999999</v>
      </c>
      <c r="J34" s="149">
        <f>ROUND(((SUM(BF93:BF1153))*I34),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ROUND((SUM(BG93:BG1153)),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ROUND((SUM(BH93:BH1153)),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ROUND((SUM(BI93:BI1153)),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Dokončení oprav budovy hlavní tribuny a oprava vedlejších tribun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Vnější stavební úpravy zázemí hlavní tribuny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15. 7. 2022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160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161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162</v>
      </c>
      <c r="E62" s="176"/>
      <c r="F62" s="176"/>
      <c r="G62" s="176"/>
      <c r="H62" s="176"/>
      <c r="I62" s="176"/>
      <c r="J62" s="177">
        <f>J156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163</v>
      </c>
      <c r="E63" s="176"/>
      <c r="F63" s="176"/>
      <c r="G63" s="176"/>
      <c r="H63" s="176"/>
      <c r="I63" s="176"/>
      <c r="J63" s="177">
        <f>J168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164</v>
      </c>
      <c r="E64" s="176"/>
      <c r="F64" s="176"/>
      <c r="G64" s="176"/>
      <c r="H64" s="176"/>
      <c r="I64" s="176"/>
      <c r="J64" s="177">
        <f>J188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165</v>
      </c>
      <c r="E65" s="176"/>
      <c r="F65" s="176"/>
      <c r="G65" s="176"/>
      <c r="H65" s="176"/>
      <c r="I65" s="176"/>
      <c r="J65" s="177">
        <f>J858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166</v>
      </c>
      <c r="E66" s="176"/>
      <c r="F66" s="176"/>
      <c r="G66" s="176"/>
      <c r="H66" s="176"/>
      <c r="I66" s="176"/>
      <c r="J66" s="177">
        <f>J863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167</v>
      </c>
      <c r="E67" s="176"/>
      <c r="F67" s="176"/>
      <c r="G67" s="176"/>
      <c r="H67" s="176"/>
      <c r="I67" s="176"/>
      <c r="J67" s="177">
        <f>J1004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168</v>
      </c>
      <c r="E68" s="176"/>
      <c r="F68" s="176"/>
      <c r="G68" s="176"/>
      <c r="H68" s="176"/>
      <c r="I68" s="176"/>
      <c r="J68" s="177">
        <f>J1024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169</v>
      </c>
      <c r="E69" s="170"/>
      <c r="F69" s="170"/>
      <c r="G69" s="170"/>
      <c r="H69" s="170"/>
      <c r="I69" s="170"/>
      <c r="J69" s="171">
        <f>J1029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170</v>
      </c>
      <c r="E70" s="176"/>
      <c r="F70" s="176"/>
      <c r="G70" s="176"/>
      <c r="H70" s="176"/>
      <c r="I70" s="176"/>
      <c r="J70" s="177">
        <f>J1030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171</v>
      </c>
      <c r="E71" s="176"/>
      <c r="F71" s="176"/>
      <c r="G71" s="176"/>
      <c r="H71" s="176"/>
      <c r="I71" s="176"/>
      <c r="J71" s="177">
        <f>J1036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172</v>
      </c>
      <c r="E72" s="176"/>
      <c r="F72" s="176"/>
      <c r="G72" s="176"/>
      <c r="H72" s="176"/>
      <c r="I72" s="176"/>
      <c r="J72" s="177">
        <f>J1073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173</v>
      </c>
      <c r="E73" s="176"/>
      <c r="F73" s="176"/>
      <c r="G73" s="176"/>
      <c r="H73" s="176"/>
      <c r="I73" s="176"/>
      <c r="J73" s="177">
        <f>J1098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101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2" t="str">
        <f>E7</f>
        <v>Dokončení oprav budovy hlavní tribuny a oprava vedlejších tribun</v>
      </c>
      <c r="F83" s="34"/>
      <c r="G83" s="34"/>
      <c r="H83" s="34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90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SO 02 - Vnější stavební úpravy zázemí hlavní tribuny</v>
      </c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 xml:space="preserve"> </v>
      </c>
      <c r="G87" s="42"/>
      <c r="H87" s="42"/>
      <c r="I87" s="34" t="s">
        <v>23</v>
      </c>
      <c r="J87" s="74" t="str">
        <f>IF(J12="","",J12)</f>
        <v>15. 7. 2022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 xml:space="preserve"> </v>
      </c>
      <c r="G89" s="42"/>
      <c r="H89" s="42"/>
      <c r="I89" s="34" t="s">
        <v>30</v>
      </c>
      <c r="J89" s="38" t="str">
        <f>E21</f>
        <v xml:space="preserve"> 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28</v>
      </c>
      <c r="D90" s="42"/>
      <c r="E90" s="42"/>
      <c r="F90" s="29" t="str">
        <f>IF(E18="","",E18)</f>
        <v>Vyplň údaj</v>
      </c>
      <c r="G90" s="42"/>
      <c r="H90" s="42"/>
      <c r="I90" s="34" t="s">
        <v>32</v>
      </c>
      <c r="J90" s="38" t="str">
        <f>E24</f>
        <v xml:space="preserve"> 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9"/>
      <c r="B92" s="180"/>
      <c r="C92" s="181" t="s">
        <v>102</v>
      </c>
      <c r="D92" s="182" t="s">
        <v>54</v>
      </c>
      <c r="E92" s="182" t="s">
        <v>50</v>
      </c>
      <c r="F92" s="182" t="s">
        <v>51</v>
      </c>
      <c r="G92" s="182" t="s">
        <v>103</v>
      </c>
      <c r="H92" s="182" t="s">
        <v>104</v>
      </c>
      <c r="I92" s="182" t="s">
        <v>105</v>
      </c>
      <c r="J92" s="182" t="s">
        <v>94</v>
      </c>
      <c r="K92" s="183" t="s">
        <v>106</v>
      </c>
      <c r="L92" s="184"/>
      <c r="M92" s="94" t="s">
        <v>19</v>
      </c>
      <c r="N92" s="95" t="s">
        <v>39</v>
      </c>
      <c r="O92" s="95" t="s">
        <v>107</v>
      </c>
      <c r="P92" s="95" t="s">
        <v>108</v>
      </c>
      <c r="Q92" s="95" t="s">
        <v>109</v>
      </c>
      <c r="R92" s="95" t="s">
        <v>110</v>
      </c>
      <c r="S92" s="95" t="s">
        <v>111</v>
      </c>
      <c r="T92" s="96" t="s">
        <v>112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40"/>
      <c r="B93" s="41"/>
      <c r="C93" s="101" t="s">
        <v>113</v>
      </c>
      <c r="D93" s="42"/>
      <c r="E93" s="42"/>
      <c r="F93" s="42"/>
      <c r="G93" s="42"/>
      <c r="H93" s="42"/>
      <c r="I93" s="42"/>
      <c r="J93" s="185">
        <f>BK93</f>
        <v>0</v>
      </c>
      <c r="K93" s="42"/>
      <c r="L93" s="46"/>
      <c r="M93" s="97"/>
      <c r="N93" s="186"/>
      <c r="O93" s="98"/>
      <c r="P93" s="187">
        <f>P94+P1029</f>
        <v>0</v>
      </c>
      <c r="Q93" s="98"/>
      <c r="R93" s="187">
        <f>R94+R1029</f>
        <v>67.260495160000005</v>
      </c>
      <c r="S93" s="98"/>
      <c r="T93" s="188">
        <f>T94+T1029</f>
        <v>22.303284049999998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68</v>
      </c>
      <c r="AU93" s="19" t="s">
        <v>95</v>
      </c>
      <c r="BK93" s="189">
        <f>BK94+BK1029</f>
        <v>0</v>
      </c>
    </row>
    <row r="94" s="12" customFormat="1" ht="25.92" customHeight="1">
      <c r="A94" s="12"/>
      <c r="B94" s="190"/>
      <c r="C94" s="191"/>
      <c r="D94" s="192" t="s">
        <v>68</v>
      </c>
      <c r="E94" s="193" t="s">
        <v>174</v>
      </c>
      <c r="F94" s="193" t="s">
        <v>175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P95+P156+P168+P188+P858+P863+P1004+P1024</f>
        <v>0</v>
      </c>
      <c r="Q94" s="198"/>
      <c r="R94" s="199">
        <f>R95+R156+R168+R188+R858+R863+R1004+R1024</f>
        <v>66.76595549000001</v>
      </c>
      <c r="S94" s="198"/>
      <c r="T94" s="200">
        <f>T95+T156+T168+T188+T858+T863+T1004+T1024</f>
        <v>21.880296999999999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77</v>
      </c>
      <c r="AT94" s="202" t="s">
        <v>68</v>
      </c>
      <c r="AU94" s="202" t="s">
        <v>69</v>
      </c>
      <c r="AY94" s="201" t="s">
        <v>117</v>
      </c>
      <c r="BK94" s="203">
        <f>BK95+BK156+BK168+BK188+BK858+BK863+BK1004+BK1024</f>
        <v>0</v>
      </c>
    </row>
    <row r="95" s="12" customFormat="1" ht="22.8" customHeight="1">
      <c r="A95" s="12"/>
      <c r="B95" s="190"/>
      <c r="C95" s="191"/>
      <c r="D95" s="192" t="s">
        <v>68</v>
      </c>
      <c r="E95" s="204" t="s">
        <v>77</v>
      </c>
      <c r="F95" s="204" t="s">
        <v>176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SUM(P96:P155)</f>
        <v>0</v>
      </c>
      <c r="Q95" s="198"/>
      <c r="R95" s="199">
        <f>SUM(R96:R155)</f>
        <v>0</v>
      </c>
      <c r="S95" s="198"/>
      <c r="T95" s="200">
        <f>SUM(T96:T155)</f>
        <v>3.9321999999999999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77</v>
      </c>
      <c r="AT95" s="202" t="s">
        <v>68</v>
      </c>
      <c r="AU95" s="202" t="s">
        <v>77</v>
      </c>
      <c r="AY95" s="201" t="s">
        <v>117</v>
      </c>
      <c r="BK95" s="203">
        <f>SUM(BK96:BK155)</f>
        <v>0</v>
      </c>
    </row>
    <row r="96" s="2" customFormat="1" ht="37.8" customHeight="1">
      <c r="A96" s="40"/>
      <c r="B96" s="41"/>
      <c r="C96" s="206" t="s">
        <v>77</v>
      </c>
      <c r="D96" s="206" t="s">
        <v>120</v>
      </c>
      <c r="E96" s="207" t="s">
        <v>177</v>
      </c>
      <c r="F96" s="208" t="s">
        <v>178</v>
      </c>
      <c r="G96" s="209" t="s">
        <v>179</v>
      </c>
      <c r="H96" s="210">
        <v>7.1399999999999997</v>
      </c>
      <c r="I96" s="211"/>
      <c r="J96" s="212">
        <f>ROUND(I96*H96,2)</f>
        <v>0</v>
      </c>
      <c r="K96" s="208" t="s">
        <v>124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0.255</v>
      </c>
      <c r="T96" s="216">
        <f>S96*H96</f>
        <v>1.8207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125</v>
      </c>
      <c r="AT96" s="217" t="s">
        <v>120</v>
      </c>
      <c r="AU96" s="217" t="s">
        <v>79</v>
      </c>
      <c r="AY96" s="19" t="s">
        <v>117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125</v>
      </c>
      <c r="BM96" s="217" t="s">
        <v>79</v>
      </c>
    </row>
    <row r="97" s="2" customFormat="1">
      <c r="A97" s="40"/>
      <c r="B97" s="41"/>
      <c r="C97" s="42"/>
      <c r="D97" s="219" t="s">
        <v>126</v>
      </c>
      <c r="E97" s="42"/>
      <c r="F97" s="220" t="s">
        <v>180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126</v>
      </c>
      <c r="AU97" s="19" t="s">
        <v>79</v>
      </c>
    </row>
    <row r="98" s="13" customFormat="1">
      <c r="A98" s="13"/>
      <c r="B98" s="224"/>
      <c r="C98" s="225"/>
      <c r="D98" s="226" t="s">
        <v>128</v>
      </c>
      <c r="E98" s="227" t="s">
        <v>19</v>
      </c>
      <c r="F98" s="228" t="s">
        <v>181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128</v>
      </c>
      <c r="AU98" s="234" t="s">
        <v>79</v>
      </c>
      <c r="AV98" s="13" t="s">
        <v>77</v>
      </c>
      <c r="AW98" s="13" t="s">
        <v>31</v>
      </c>
      <c r="AX98" s="13" t="s">
        <v>69</v>
      </c>
      <c r="AY98" s="234" t="s">
        <v>117</v>
      </c>
    </row>
    <row r="99" s="14" customFormat="1">
      <c r="A99" s="14"/>
      <c r="B99" s="235"/>
      <c r="C99" s="236"/>
      <c r="D99" s="226" t="s">
        <v>128</v>
      </c>
      <c r="E99" s="237" t="s">
        <v>19</v>
      </c>
      <c r="F99" s="238" t="s">
        <v>182</v>
      </c>
      <c r="G99" s="236"/>
      <c r="H99" s="239">
        <v>7.1399999999999997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128</v>
      </c>
      <c r="AU99" s="245" t="s">
        <v>79</v>
      </c>
      <c r="AV99" s="14" t="s">
        <v>79</v>
      </c>
      <c r="AW99" s="14" t="s">
        <v>31</v>
      </c>
      <c r="AX99" s="14" t="s">
        <v>69</v>
      </c>
      <c r="AY99" s="245" t="s">
        <v>117</v>
      </c>
    </row>
    <row r="100" s="15" customFormat="1">
      <c r="A100" s="15"/>
      <c r="B100" s="246"/>
      <c r="C100" s="247"/>
      <c r="D100" s="226" t="s">
        <v>128</v>
      </c>
      <c r="E100" s="248" t="s">
        <v>19</v>
      </c>
      <c r="F100" s="249" t="s">
        <v>130</v>
      </c>
      <c r="G100" s="247"/>
      <c r="H100" s="250">
        <v>7.1399999999999997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6" t="s">
        <v>128</v>
      </c>
      <c r="AU100" s="256" t="s">
        <v>79</v>
      </c>
      <c r="AV100" s="15" t="s">
        <v>125</v>
      </c>
      <c r="AW100" s="15" t="s">
        <v>31</v>
      </c>
      <c r="AX100" s="15" t="s">
        <v>77</v>
      </c>
      <c r="AY100" s="256" t="s">
        <v>117</v>
      </c>
    </row>
    <row r="101" s="2" customFormat="1" ht="24.15" customHeight="1">
      <c r="A101" s="40"/>
      <c r="B101" s="41"/>
      <c r="C101" s="206" t="s">
        <v>79</v>
      </c>
      <c r="D101" s="206" t="s">
        <v>120</v>
      </c>
      <c r="E101" s="207" t="s">
        <v>183</v>
      </c>
      <c r="F101" s="208" t="s">
        <v>184</v>
      </c>
      <c r="G101" s="209" t="s">
        <v>179</v>
      </c>
      <c r="H101" s="210">
        <v>15.75</v>
      </c>
      <c r="I101" s="211"/>
      <c r="J101" s="212">
        <f>ROUND(I101*H101,2)</f>
        <v>0</v>
      </c>
      <c r="K101" s="208" t="s">
        <v>124</v>
      </c>
      <c r="L101" s="46"/>
      <c r="M101" s="213" t="s">
        <v>19</v>
      </c>
      <c r="N101" s="214" t="s">
        <v>40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0.098000000000000004</v>
      </c>
      <c r="T101" s="216">
        <f>S101*H101</f>
        <v>1.5435000000000001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125</v>
      </c>
      <c r="AT101" s="217" t="s">
        <v>120</v>
      </c>
      <c r="AU101" s="217" t="s">
        <v>79</v>
      </c>
      <c r="AY101" s="19" t="s">
        <v>117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77</v>
      </c>
      <c r="BK101" s="218">
        <f>ROUND(I101*H101,2)</f>
        <v>0</v>
      </c>
      <c r="BL101" s="19" t="s">
        <v>125</v>
      </c>
      <c r="BM101" s="217" t="s">
        <v>125</v>
      </c>
    </row>
    <row r="102" s="2" customFormat="1">
      <c r="A102" s="40"/>
      <c r="B102" s="41"/>
      <c r="C102" s="42"/>
      <c r="D102" s="219" t="s">
        <v>126</v>
      </c>
      <c r="E102" s="42"/>
      <c r="F102" s="220" t="s">
        <v>185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126</v>
      </c>
      <c r="AU102" s="19" t="s">
        <v>79</v>
      </c>
    </row>
    <row r="103" s="13" customFormat="1">
      <c r="A103" s="13"/>
      <c r="B103" s="224"/>
      <c r="C103" s="225"/>
      <c r="D103" s="226" t="s">
        <v>128</v>
      </c>
      <c r="E103" s="227" t="s">
        <v>19</v>
      </c>
      <c r="F103" s="228" t="s">
        <v>186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128</v>
      </c>
      <c r="AU103" s="234" t="s">
        <v>79</v>
      </c>
      <c r="AV103" s="13" t="s">
        <v>77</v>
      </c>
      <c r="AW103" s="13" t="s">
        <v>31</v>
      </c>
      <c r="AX103" s="13" t="s">
        <v>69</v>
      </c>
      <c r="AY103" s="234" t="s">
        <v>117</v>
      </c>
    </row>
    <row r="104" s="14" customFormat="1">
      <c r="A104" s="14"/>
      <c r="B104" s="235"/>
      <c r="C104" s="236"/>
      <c r="D104" s="226" t="s">
        <v>128</v>
      </c>
      <c r="E104" s="237" t="s">
        <v>19</v>
      </c>
      <c r="F104" s="238" t="s">
        <v>187</v>
      </c>
      <c r="G104" s="236"/>
      <c r="H104" s="239">
        <v>15.75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128</v>
      </c>
      <c r="AU104" s="245" t="s">
        <v>79</v>
      </c>
      <c r="AV104" s="14" t="s">
        <v>79</v>
      </c>
      <c r="AW104" s="14" t="s">
        <v>31</v>
      </c>
      <c r="AX104" s="14" t="s">
        <v>69</v>
      </c>
      <c r="AY104" s="245" t="s">
        <v>117</v>
      </c>
    </row>
    <row r="105" s="15" customFormat="1">
      <c r="A105" s="15"/>
      <c r="B105" s="246"/>
      <c r="C105" s="247"/>
      <c r="D105" s="226" t="s">
        <v>128</v>
      </c>
      <c r="E105" s="248" t="s">
        <v>19</v>
      </c>
      <c r="F105" s="249" t="s">
        <v>130</v>
      </c>
      <c r="G105" s="247"/>
      <c r="H105" s="250">
        <v>15.75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6" t="s">
        <v>128</v>
      </c>
      <c r="AU105" s="256" t="s">
        <v>79</v>
      </c>
      <c r="AV105" s="15" t="s">
        <v>125</v>
      </c>
      <c r="AW105" s="15" t="s">
        <v>31</v>
      </c>
      <c r="AX105" s="15" t="s">
        <v>77</v>
      </c>
      <c r="AY105" s="256" t="s">
        <v>117</v>
      </c>
    </row>
    <row r="106" s="2" customFormat="1" ht="24.15" customHeight="1">
      <c r="A106" s="40"/>
      <c r="B106" s="41"/>
      <c r="C106" s="206" t="s">
        <v>140</v>
      </c>
      <c r="D106" s="206" t="s">
        <v>120</v>
      </c>
      <c r="E106" s="207" t="s">
        <v>188</v>
      </c>
      <c r="F106" s="208" t="s">
        <v>189</v>
      </c>
      <c r="G106" s="209" t="s">
        <v>190</v>
      </c>
      <c r="H106" s="210">
        <v>14.199999999999999</v>
      </c>
      <c r="I106" s="211"/>
      <c r="J106" s="212">
        <f>ROUND(I106*H106,2)</f>
        <v>0</v>
      </c>
      <c r="K106" s="208" t="s">
        <v>124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0.040000000000000001</v>
      </c>
      <c r="T106" s="216">
        <f>S106*H106</f>
        <v>0.56799999999999995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125</v>
      </c>
      <c r="AT106" s="217" t="s">
        <v>120</v>
      </c>
      <c r="AU106" s="217" t="s">
        <v>79</v>
      </c>
      <c r="AY106" s="19" t="s">
        <v>117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125</v>
      </c>
      <c r="BM106" s="217" t="s">
        <v>191</v>
      </c>
    </row>
    <row r="107" s="2" customFormat="1">
      <c r="A107" s="40"/>
      <c r="B107" s="41"/>
      <c r="C107" s="42"/>
      <c r="D107" s="219" t="s">
        <v>126</v>
      </c>
      <c r="E107" s="42"/>
      <c r="F107" s="220" t="s">
        <v>192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126</v>
      </c>
      <c r="AU107" s="19" t="s">
        <v>79</v>
      </c>
    </row>
    <row r="108" s="13" customFormat="1">
      <c r="A108" s="13"/>
      <c r="B108" s="224"/>
      <c r="C108" s="225"/>
      <c r="D108" s="226" t="s">
        <v>128</v>
      </c>
      <c r="E108" s="227" t="s">
        <v>19</v>
      </c>
      <c r="F108" s="228" t="s">
        <v>181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128</v>
      </c>
      <c r="AU108" s="234" t="s">
        <v>79</v>
      </c>
      <c r="AV108" s="13" t="s">
        <v>77</v>
      </c>
      <c r="AW108" s="13" t="s">
        <v>31</v>
      </c>
      <c r="AX108" s="13" t="s">
        <v>69</v>
      </c>
      <c r="AY108" s="234" t="s">
        <v>117</v>
      </c>
    </row>
    <row r="109" s="14" customFormat="1">
      <c r="A109" s="14"/>
      <c r="B109" s="235"/>
      <c r="C109" s="236"/>
      <c r="D109" s="226" t="s">
        <v>128</v>
      </c>
      <c r="E109" s="237" t="s">
        <v>19</v>
      </c>
      <c r="F109" s="238" t="s">
        <v>193</v>
      </c>
      <c r="G109" s="236"/>
      <c r="H109" s="239">
        <v>14.199999999999999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128</v>
      </c>
      <c r="AU109" s="245" t="s">
        <v>79</v>
      </c>
      <c r="AV109" s="14" t="s">
        <v>79</v>
      </c>
      <c r="AW109" s="14" t="s">
        <v>31</v>
      </c>
      <c r="AX109" s="14" t="s">
        <v>69</v>
      </c>
      <c r="AY109" s="245" t="s">
        <v>117</v>
      </c>
    </row>
    <row r="110" s="15" customFormat="1">
      <c r="A110" s="15"/>
      <c r="B110" s="246"/>
      <c r="C110" s="247"/>
      <c r="D110" s="226" t="s">
        <v>128</v>
      </c>
      <c r="E110" s="248" t="s">
        <v>19</v>
      </c>
      <c r="F110" s="249" t="s">
        <v>130</v>
      </c>
      <c r="G110" s="247"/>
      <c r="H110" s="250">
        <v>14.199999999999999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128</v>
      </c>
      <c r="AU110" s="256" t="s">
        <v>79</v>
      </c>
      <c r="AV110" s="15" t="s">
        <v>125</v>
      </c>
      <c r="AW110" s="15" t="s">
        <v>31</v>
      </c>
      <c r="AX110" s="15" t="s">
        <v>77</v>
      </c>
      <c r="AY110" s="256" t="s">
        <v>117</v>
      </c>
    </row>
    <row r="111" s="2" customFormat="1" ht="24.15" customHeight="1">
      <c r="A111" s="40"/>
      <c r="B111" s="41"/>
      <c r="C111" s="206" t="s">
        <v>125</v>
      </c>
      <c r="D111" s="206" t="s">
        <v>120</v>
      </c>
      <c r="E111" s="207" t="s">
        <v>194</v>
      </c>
      <c r="F111" s="208" t="s">
        <v>195</v>
      </c>
      <c r="G111" s="209" t="s">
        <v>196</v>
      </c>
      <c r="H111" s="210">
        <v>15.34</v>
      </c>
      <c r="I111" s="211"/>
      <c r="J111" s="212">
        <f>ROUND(I111*H111,2)</f>
        <v>0</v>
      </c>
      <c r="K111" s="208" t="s">
        <v>124</v>
      </c>
      <c r="L111" s="46"/>
      <c r="M111" s="213" t="s">
        <v>19</v>
      </c>
      <c r="N111" s="214" t="s">
        <v>40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125</v>
      </c>
      <c r="AT111" s="217" t="s">
        <v>120</v>
      </c>
      <c r="AU111" s="217" t="s">
        <v>79</v>
      </c>
      <c r="AY111" s="19" t="s">
        <v>117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77</v>
      </c>
      <c r="BK111" s="218">
        <f>ROUND(I111*H111,2)</f>
        <v>0</v>
      </c>
      <c r="BL111" s="19" t="s">
        <v>125</v>
      </c>
      <c r="BM111" s="217" t="s">
        <v>133</v>
      </c>
    </row>
    <row r="112" s="2" customFormat="1">
      <c r="A112" s="40"/>
      <c r="B112" s="41"/>
      <c r="C112" s="42"/>
      <c r="D112" s="219" t="s">
        <v>126</v>
      </c>
      <c r="E112" s="42"/>
      <c r="F112" s="220" t="s">
        <v>197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126</v>
      </c>
      <c r="AU112" s="19" t="s">
        <v>79</v>
      </c>
    </row>
    <row r="113" s="13" customFormat="1">
      <c r="A113" s="13"/>
      <c r="B113" s="224"/>
      <c r="C113" s="225"/>
      <c r="D113" s="226" t="s">
        <v>128</v>
      </c>
      <c r="E113" s="227" t="s">
        <v>19</v>
      </c>
      <c r="F113" s="228" t="s">
        <v>198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128</v>
      </c>
      <c r="AU113" s="234" t="s">
        <v>79</v>
      </c>
      <c r="AV113" s="13" t="s">
        <v>77</v>
      </c>
      <c r="AW113" s="13" t="s">
        <v>31</v>
      </c>
      <c r="AX113" s="13" t="s">
        <v>69</v>
      </c>
      <c r="AY113" s="234" t="s">
        <v>117</v>
      </c>
    </row>
    <row r="114" s="14" customFormat="1">
      <c r="A114" s="14"/>
      <c r="B114" s="235"/>
      <c r="C114" s="236"/>
      <c r="D114" s="226" t="s">
        <v>128</v>
      </c>
      <c r="E114" s="237" t="s">
        <v>19</v>
      </c>
      <c r="F114" s="238" t="s">
        <v>199</v>
      </c>
      <c r="G114" s="236"/>
      <c r="H114" s="239">
        <v>2.52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128</v>
      </c>
      <c r="AU114" s="245" t="s">
        <v>79</v>
      </c>
      <c r="AV114" s="14" t="s">
        <v>79</v>
      </c>
      <c r="AW114" s="14" t="s">
        <v>31</v>
      </c>
      <c r="AX114" s="14" t="s">
        <v>69</v>
      </c>
      <c r="AY114" s="245" t="s">
        <v>117</v>
      </c>
    </row>
    <row r="115" s="13" customFormat="1">
      <c r="A115" s="13"/>
      <c r="B115" s="224"/>
      <c r="C115" s="225"/>
      <c r="D115" s="226" t="s">
        <v>128</v>
      </c>
      <c r="E115" s="227" t="s">
        <v>19</v>
      </c>
      <c r="F115" s="228" t="s">
        <v>200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128</v>
      </c>
      <c r="AU115" s="234" t="s">
        <v>79</v>
      </c>
      <c r="AV115" s="13" t="s">
        <v>77</v>
      </c>
      <c r="AW115" s="13" t="s">
        <v>31</v>
      </c>
      <c r="AX115" s="13" t="s">
        <v>69</v>
      </c>
      <c r="AY115" s="234" t="s">
        <v>117</v>
      </c>
    </row>
    <row r="116" s="14" customFormat="1">
      <c r="A116" s="14"/>
      <c r="B116" s="235"/>
      <c r="C116" s="236"/>
      <c r="D116" s="226" t="s">
        <v>128</v>
      </c>
      <c r="E116" s="237" t="s">
        <v>19</v>
      </c>
      <c r="F116" s="238" t="s">
        <v>201</v>
      </c>
      <c r="G116" s="236"/>
      <c r="H116" s="239">
        <v>0.996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128</v>
      </c>
      <c r="AU116" s="245" t="s">
        <v>79</v>
      </c>
      <c r="AV116" s="14" t="s">
        <v>79</v>
      </c>
      <c r="AW116" s="14" t="s">
        <v>31</v>
      </c>
      <c r="AX116" s="14" t="s">
        <v>69</v>
      </c>
      <c r="AY116" s="245" t="s">
        <v>117</v>
      </c>
    </row>
    <row r="117" s="14" customFormat="1">
      <c r="A117" s="14"/>
      <c r="B117" s="235"/>
      <c r="C117" s="236"/>
      <c r="D117" s="226" t="s">
        <v>128</v>
      </c>
      <c r="E117" s="237" t="s">
        <v>19</v>
      </c>
      <c r="F117" s="238" t="s">
        <v>202</v>
      </c>
      <c r="G117" s="236"/>
      <c r="H117" s="239">
        <v>3.1949999999999998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128</v>
      </c>
      <c r="AU117" s="245" t="s">
        <v>79</v>
      </c>
      <c r="AV117" s="14" t="s">
        <v>79</v>
      </c>
      <c r="AW117" s="14" t="s">
        <v>31</v>
      </c>
      <c r="AX117" s="14" t="s">
        <v>69</v>
      </c>
      <c r="AY117" s="245" t="s">
        <v>117</v>
      </c>
    </row>
    <row r="118" s="14" customFormat="1">
      <c r="A118" s="14"/>
      <c r="B118" s="235"/>
      <c r="C118" s="236"/>
      <c r="D118" s="226" t="s">
        <v>128</v>
      </c>
      <c r="E118" s="237" t="s">
        <v>19</v>
      </c>
      <c r="F118" s="238" t="s">
        <v>203</v>
      </c>
      <c r="G118" s="236"/>
      <c r="H118" s="239">
        <v>5.1529999999999996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128</v>
      </c>
      <c r="AU118" s="245" t="s">
        <v>79</v>
      </c>
      <c r="AV118" s="14" t="s">
        <v>79</v>
      </c>
      <c r="AW118" s="14" t="s">
        <v>31</v>
      </c>
      <c r="AX118" s="14" t="s">
        <v>69</v>
      </c>
      <c r="AY118" s="245" t="s">
        <v>117</v>
      </c>
    </row>
    <row r="119" s="14" customFormat="1">
      <c r="A119" s="14"/>
      <c r="B119" s="235"/>
      <c r="C119" s="236"/>
      <c r="D119" s="226" t="s">
        <v>128</v>
      </c>
      <c r="E119" s="237" t="s">
        <v>19</v>
      </c>
      <c r="F119" s="238" t="s">
        <v>204</v>
      </c>
      <c r="G119" s="236"/>
      <c r="H119" s="239">
        <v>3.476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128</v>
      </c>
      <c r="AU119" s="245" t="s">
        <v>79</v>
      </c>
      <c r="AV119" s="14" t="s">
        <v>79</v>
      </c>
      <c r="AW119" s="14" t="s">
        <v>31</v>
      </c>
      <c r="AX119" s="14" t="s">
        <v>69</v>
      </c>
      <c r="AY119" s="245" t="s">
        <v>117</v>
      </c>
    </row>
    <row r="120" s="15" customFormat="1">
      <c r="A120" s="15"/>
      <c r="B120" s="246"/>
      <c r="C120" s="247"/>
      <c r="D120" s="226" t="s">
        <v>128</v>
      </c>
      <c r="E120" s="248" t="s">
        <v>19</v>
      </c>
      <c r="F120" s="249" t="s">
        <v>130</v>
      </c>
      <c r="G120" s="247"/>
      <c r="H120" s="250">
        <v>15.34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6" t="s">
        <v>128</v>
      </c>
      <c r="AU120" s="256" t="s">
        <v>79</v>
      </c>
      <c r="AV120" s="15" t="s">
        <v>125</v>
      </c>
      <c r="AW120" s="15" t="s">
        <v>31</v>
      </c>
      <c r="AX120" s="15" t="s">
        <v>77</v>
      </c>
      <c r="AY120" s="256" t="s">
        <v>117</v>
      </c>
    </row>
    <row r="121" s="2" customFormat="1" ht="33" customHeight="1">
      <c r="A121" s="40"/>
      <c r="B121" s="41"/>
      <c r="C121" s="206" t="s">
        <v>116</v>
      </c>
      <c r="D121" s="206" t="s">
        <v>120</v>
      </c>
      <c r="E121" s="207" t="s">
        <v>205</v>
      </c>
      <c r="F121" s="208" t="s">
        <v>206</v>
      </c>
      <c r="G121" s="209" t="s">
        <v>196</v>
      </c>
      <c r="H121" s="210">
        <v>15.34</v>
      </c>
      <c r="I121" s="211"/>
      <c r="J121" s="212">
        <f>ROUND(I121*H121,2)</f>
        <v>0</v>
      </c>
      <c r="K121" s="208" t="s">
        <v>124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125</v>
      </c>
      <c r="AT121" s="217" t="s">
        <v>120</v>
      </c>
      <c r="AU121" s="217" t="s">
        <v>79</v>
      </c>
      <c r="AY121" s="19" t="s">
        <v>117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125</v>
      </c>
      <c r="BM121" s="217" t="s">
        <v>207</v>
      </c>
    </row>
    <row r="122" s="2" customFormat="1">
      <c r="A122" s="40"/>
      <c r="B122" s="41"/>
      <c r="C122" s="42"/>
      <c r="D122" s="219" t="s">
        <v>126</v>
      </c>
      <c r="E122" s="42"/>
      <c r="F122" s="220" t="s">
        <v>208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126</v>
      </c>
      <c r="AU122" s="19" t="s">
        <v>79</v>
      </c>
    </row>
    <row r="123" s="13" customFormat="1">
      <c r="A123" s="13"/>
      <c r="B123" s="224"/>
      <c r="C123" s="225"/>
      <c r="D123" s="226" t="s">
        <v>128</v>
      </c>
      <c r="E123" s="227" t="s">
        <v>19</v>
      </c>
      <c r="F123" s="228" t="s">
        <v>198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128</v>
      </c>
      <c r="AU123" s="234" t="s">
        <v>79</v>
      </c>
      <c r="AV123" s="13" t="s">
        <v>77</v>
      </c>
      <c r="AW123" s="13" t="s">
        <v>31</v>
      </c>
      <c r="AX123" s="13" t="s">
        <v>69</v>
      </c>
      <c r="AY123" s="234" t="s">
        <v>117</v>
      </c>
    </row>
    <row r="124" s="14" customFormat="1">
      <c r="A124" s="14"/>
      <c r="B124" s="235"/>
      <c r="C124" s="236"/>
      <c r="D124" s="226" t="s">
        <v>128</v>
      </c>
      <c r="E124" s="237" t="s">
        <v>19</v>
      </c>
      <c r="F124" s="238" t="s">
        <v>199</v>
      </c>
      <c r="G124" s="236"/>
      <c r="H124" s="239">
        <v>2.52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128</v>
      </c>
      <c r="AU124" s="245" t="s">
        <v>79</v>
      </c>
      <c r="AV124" s="14" t="s">
        <v>79</v>
      </c>
      <c r="AW124" s="14" t="s">
        <v>31</v>
      </c>
      <c r="AX124" s="14" t="s">
        <v>69</v>
      </c>
      <c r="AY124" s="245" t="s">
        <v>117</v>
      </c>
    </row>
    <row r="125" s="13" customFormat="1">
      <c r="A125" s="13"/>
      <c r="B125" s="224"/>
      <c r="C125" s="225"/>
      <c r="D125" s="226" t="s">
        <v>128</v>
      </c>
      <c r="E125" s="227" t="s">
        <v>19</v>
      </c>
      <c r="F125" s="228" t="s">
        <v>200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128</v>
      </c>
      <c r="AU125" s="234" t="s">
        <v>79</v>
      </c>
      <c r="AV125" s="13" t="s">
        <v>77</v>
      </c>
      <c r="AW125" s="13" t="s">
        <v>31</v>
      </c>
      <c r="AX125" s="13" t="s">
        <v>69</v>
      </c>
      <c r="AY125" s="234" t="s">
        <v>117</v>
      </c>
    </row>
    <row r="126" s="14" customFormat="1">
      <c r="A126" s="14"/>
      <c r="B126" s="235"/>
      <c r="C126" s="236"/>
      <c r="D126" s="226" t="s">
        <v>128</v>
      </c>
      <c r="E126" s="237" t="s">
        <v>19</v>
      </c>
      <c r="F126" s="238" t="s">
        <v>201</v>
      </c>
      <c r="G126" s="236"/>
      <c r="H126" s="239">
        <v>0.996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128</v>
      </c>
      <c r="AU126" s="245" t="s">
        <v>79</v>
      </c>
      <c r="AV126" s="14" t="s">
        <v>79</v>
      </c>
      <c r="AW126" s="14" t="s">
        <v>31</v>
      </c>
      <c r="AX126" s="14" t="s">
        <v>69</v>
      </c>
      <c r="AY126" s="245" t="s">
        <v>117</v>
      </c>
    </row>
    <row r="127" s="14" customFormat="1">
      <c r="A127" s="14"/>
      <c r="B127" s="235"/>
      <c r="C127" s="236"/>
      <c r="D127" s="226" t="s">
        <v>128</v>
      </c>
      <c r="E127" s="237" t="s">
        <v>19</v>
      </c>
      <c r="F127" s="238" t="s">
        <v>202</v>
      </c>
      <c r="G127" s="236"/>
      <c r="H127" s="239">
        <v>3.1949999999999998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128</v>
      </c>
      <c r="AU127" s="245" t="s">
        <v>79</v>
      </c>
      <c r="AV127" s="14" t="s">
        <v>79</v>
      </c>
      <c r="AW127" s="14" t="s">
        <v>31</v>
      </c>
      <c r="AX127" s="14" t="s">
        <v>69</v>
      </c>
      <c r="AY127" s="245" t="s">
        <v>117</v>
      </c>
    </row>
    <row r="128" s="14" customFormat="1">
      <c r="A128" s="14"/>
      <c r="B128" s="235"/>
      <c r="C128" s="236"/>
      <c r="D128" s="226" t="s">
        <v>128</v>
      </c>
      <c r="E128" s="237" t="s">
        <v>19</v>
      </c>
      <c r="F128" s="238" t="s">
        <v>203</v>
      </c>
      <c r="G128" s="236"/>
      <c r="H128" s="239">
        <v>5.1529999999999996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128</v>
      </c>
      <c r="AU128" s="245" t="s">
        <v>79</v>
      </c>
      <c r="AV128" s="14" t="s">
        <v>79</v>
      </c>
      <c r="AW128" s="14" t="s">
        <v>31</v>
      </c>
      <c r="AX128" s="14" t="s">
        <v>69</v>
      </c>
      <c r="AY128" s="245" t="s">
        <v>117</v>
      </c>
    </row>
    <row r="129" s="14" customFormat="1">
      <c r="A129" s="14"/>
      <c r="B129" s="235"/>
      <c r="C129" s="236"/>
      <c r="D129" s="226" t="s">
        <v>128</v>
      </c>
      <c r="E129" s="237" t="s">
        <v>19</v>
      </c>
      <c r="F129" s="238" t="s">
        <v>204</v>
      </c>
      <c r="G129" s="236"/>
      <c r="H129" s="239">
        <v>3.476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128</v>
      </c>
      <c r="AU129" s="245" t="s">
        <v>79</v>
      </c>
      <c r="AV129" s="14" t="s">
        <v>79</v>
      </c>
      <c r="AW129" s="14" t="s">
        <v>31</v>
      </c>
      <c r="AX129" s="14" t="s">
        <v>69</v>
      </c>
      <c r="AY129" s="245" t="s">
        <v>117</v>
      </c>
    </row>
    <row r="130" s="15" customFormat="1">
      <c r="A130" s="15"/>
      <c r="B130" s="246"/>
      <c r="C130" s="247"/>
      <c r="D130" s="226" t="s">
        <v>128</v>
      </c>
      <c r="E130" s="248" t="s">
        <v>19</v>
      </c>
      <c r="F130" s="249" t="s">
        <v>130</v>
      </c>
      <c r="G130" s="247"/>
      <c r="H130" s="250">
        <v>15.34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128</v>
      </c>
      <c r="AU130" s="256" t="s">
        <v>79</v>
      </c>
      <c r="AV130" s="15" t="s">
        <v>125</v>
      </c>
      <c r="AW130" s="15" t="s">
        <v>31</v>
      </c>
      <c r="AX130" s="15" t="s">
        <v>77</v>
      </c>
      <c r="AY130" s="256" t="s">
        <v>117</v>
      </c>
    </row>
    <row r="131" s="2" customFormat="1" ht="33" customHeight="1">
      <c r="A131" s="40"/>
      <c r="B131" s="41"/>
      <c r="C131" s="206" t="s">
        <v>191</v>
      </c>
      <c r="D131" s="206" t="s">
        <v>120</v>
      </c>
      <c r="E131" s="207" t="s">
        <v>209</v>
      </c>
      <c r="F131" s="208" t="s">
        <v>210</v>
      </c>
      <c r="G131" s="209" t="s">
        <v>196</v>
      </c>
      <c r="H131" s="210">
        <v>46.020000000000003</v>
      </c>
      <c r="I131" s="211"/>
      <c r="J131" s="212">
        <f>ROUND(I131*H131,2)</f>
        <v>0</v>
      </c>
      <c r="K131" s="208" t="s">
        <v>124</v>
      </c>
      <c r="L131" s="46"/>
      <c r="M131" s="213" t="s">
        <v>19</v>
      </c>
      <c r="N131" s="214" t="s">
        <v>40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125</v>
      </c>
      <c r="AT131" s="217" t="s">
        <v>120</v>
      </c>
      <c r="AU131" s="217" t="s">
        <v>79</v>
      </c>
      <c r="AY131" s="19" t="s">
        <v>117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77</v>
      </c>
      <c r="BK131" s="218">
        <f>ROUND(I131*H131,2)</f>
        <v>0</v>
      </c>
      <c r="BL131" s="19" t="s">
        <v>125</v>
      </c>
      <c r="BM131" s="217" t="s">
        <v>211</v>
      </c>
    </row>
    <row r="132" s="2" customFormat="1">
      <c r="A132" s="40"/>
      <c r="B132" s="41"/>
      <c r="C132" s="42"/>
      <c r="D132" s="219" t="s">
        <v>126</v>
      </c>
      <c r="E132" s="42"/>
      <c r="F132" s="220" t="s">
        <v>212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126</v>
      </c>
      <c r="AU132" s="19" t="s">
        <v>79</v>
      </c>
    </row>
    <row r="133" s="13" customFormat="1">
      <c r="A133" s="13"/>
      <c r="B133" s="224"/>
      <c r="C133" s="225"/>
      <c r="D133" s="226" t="s">
        <v>128</v>
      </c>
      <c r="E133" s="227" t="s">
        <v>19</v>
      </c>
      <c r="F133" s="228" t="s">
        <v>198</v>
      </c>
      <c r="G133" s="225"/>
      <c r="H133" s="227" t="s">
        <v>19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128</v>
      </c>
      <c r="AU133" s="234" t="s">
        <v>79</v>
      </c>
      <c r="AV133" s="13" t="s">
        <v>77</v>
      </c>
      <c r="AW133" s="13" t="s">
        <v>31</v>
      </c>
      <c r="AX133" s="13" t="s">
        <v>69</v>
      </c>
      <c r="AY133" s="234" t="s">
        <v>117</v>
      </c>
    </row>
    <row r="134" s="14" customFormat="1">
      <c r="A134" s="14"/>
      <c r="B134" s="235"/>
      <c r="C134" s="236"/>
      <c r="D134" s="226" t="s">
        <v>128</v>
      </c>
      <c r="E134" s="237" t="s">
        <v>19</v>
      </c>
      <c r="F134" s="238" t="s">
        <v>199</v>
      </c>
      <c r="G134" s="236"/>
      <c r="H134" s="239">
        <v>2.52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128</v>
      </c>
      <c r="AU134" s="245" t="s">
        <v>79</v>
      </c>
      <c r="AV134" s="14" t="s">
        <v>79</v>
      </c>
      <c r="AW134" s="14" t="s">
        <v>31</v>
      </c>
      <c r="AX134" s="14" t="s">
        <v>69</v>
      </c>
      <c r="AY134" s="245" t="s">
        <v>117</v>
      </c>
    </row>
    <row r="135" s="13" customFormat="1">
      <c r="A135" s="13"/>
      <c r="B135" s="224"/>
      <c r="C135" s="225"/>
      <c r="D135" s="226" t="s">
        <v>128</v>
      </c>
      <c r="E135" s="227" t="s">
        <v>19</v>
      </c>
      <c r="F135" s="228" t="s">
        <v>200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128</v>
      </c>
      <c r="AU135" s="234" t="s">
        <v>79</v>
      </c>
      <c r="AV135" s="13" t="s">
        <v>77</v>
      </c>
      <c r="AW135" s="13" t="s">
        <v>31</v>
      </c>
      <c r="AX135" s="13" t="s">
        <v>69</v>
      </c>
      <c r="AY135" s="234" t="s">
        <v>117</v>
      </c>
    </row>
    <row r="136" s="14" customFormat="1">
      <c r="A136" s="14"/>
      <c r="B136" s="235"/>
      <c r="C136" s="236"/>
      <c r="D136" s="226" t="s">
        <v>128</v>
      </c>
      <c r="E136" s="237" t="s">
        <v>19</v>
      </c>
      <c r="F136" s="238" t="s">
        <v>201</v>
      </c>
      <c r="G136" s="236"/>
      <c r="H136" s="239">
        <v>0.996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128</v>
      </c>
      <c r="AU136" s="245" t="s">
        <v>79</v>
      </c>
      <c r="AV136" s="14" t="s">
        <v>79</v>
      </c>
      <c r="AW136" s="14" t="s">
        <v>31</v>
      </c>
      <c r="AX136" s="14" t="s">
        <v>69</v>
      </c>
      <c r="AY136" s="245" t="s">
        <v>117</v>
      </c>
    </row>
    <row r="137" s="14" customFormat="1">
      <c r="A137" s="14"/>
      <c r="B137" s="235"/>
      <c r="C137" s="236"/>
      <c r="D137" s="226" t="s">
        <v>128</v>
      </c>
      <c r="E137" s="237" t="s">
        <v>19</v>
      </c>
      <c r="F137" s="238" t="s">
        <v>202</v>
      </c>
      <c r="G137" s="236"/>
      <c r="H137" s="239">
        <v>3.1949999999999998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128</v>
      </c>
      <c r="AU137" s="245" t="s">
        <v>79</v>
      </c>
      <c r="AV137" s="14" t="s">
        <v>79</v>
      </c>
      <c r="AW137" s="14" t="s">
        <v>31</v>
      </c>
      <c r="AX137" s="14" t="s">
        <v>69</v>
      </c>
      <c r="AY137" s="245" t="s">
        <v>117</v>
      </c>
    </row>
    <row r="138" s="14" customFormat="1">
      <c r="A138" s="14"/>
      <c r="B138" s="235"/>
      <c r="C138" s="236"/>
      <c r="D138" s="226" t="s">
        <v>128</v>
      </c>
      <c r="E138" s="237" t="s">
        <v>19</v>
      </c>
      <c r="F138" s="238" t="s">
        <v>203</v>
      </c>
      <c r="G138" s="236"/>
      <c r="H138" s="239">
        <v>5.1529999999999996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128</v>
      </c>
      <c r="AU138" s="245" t="s">
        <v>79</v>
      </c>
      <c r="AV138" s="14" t="s">
        <v>79</v>
      </c>
      <c r="AW138" s="14" t="s">
        <v>31</v>
      </c>
      <c r="AX138" s="14" t="s">
        <v>69</v>
      </c>
      <c r="AY138" s="245" t="s">
        <v>117</v>
      </c>
    </row>
    <row r="139" s="14" customFormat="1">
      <c r="A139" s="14"/>
      <c r="B139" s="235"/>
      <c r="C139" s="236"/>
      <c r="D139" s="226" t="s">
        <v>128</v>
      </c>
      <c r="E139" s="237" t="s">
        <v>19</v>
      </c>
      <c r="F139" s="238" t="s">
        <v>204</v>
      </c>
      <c r="G139" s="236"/>
      <c r="H139" s="239">
        <v>3.476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128</v>
      </c>
      <c r="AU139" s="245" t="s">
        <v>79</v>
      </c>
      <c r="AV139" s="14" t="s">
        <v>79</v>
      </c>
      <c r="AW139" s="14" t="s">
        <v>31</v>
      </c>
      <c r="AX139" s="14" t="s">
        <v>69</v>
      </c>
      <c r="AY139" s="245" t="s">
        <v>117</v>
      </c>
    </row>
    <row r="140" s="15" customFormat="1">
      <c r="A140" s="15"/>
      <c r="B140" s="246"/>
      <c r="C140" s="247"/>
      <c r="D140" s="226" t="s">
        <v>128</v>
      </c>
      <c r="E140" s="248" t="s">
        <v>19</v>
      </c>
      <c r="F140" s="249" t="s">
        <v>130</v>
      </c>
      <c r="G140" s="247"/>
      <c r="H140" s="250">
        <v>15.34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6" t="s">
        <v>128</v>
      </c>
      <c r="AU140" s="256" t="s">
        <v>79</v>
      </c>
      <c r="AV140" s="15" t="s">
        <v>125</v>
      </c>
      <c r="AW140" s="15" t="s">
        <v>31</v>
      </c>
      <c r="AX140" s="15" t="s">
        <v>69</v>
      </c>
      <c r="AY140" s="256" t="s">
        <v>117</v>
      </c>
    </row>
    <row r="141" s="14" customFormat="1">
      <c r="A141" s="14"/>
      <c r="B141" s="235"/>
      <c r="C141" s="236"/>
      <c r="D141" s="226" t="s">
        <v>128</v>
      </c>
      <c r="E141" s="237" t="s">
        <v>19</v>
      </c>
      <c r="F141" s="238" t="s">
        <v>213</v>
      </c>
      <c r="G141" s="236"/>
      <c r="H141" s="239">
        <v>46.020000000000003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128</v>
      </c>
      <c r="AU141" s="245" t="s">
        <v>79</v>
      </c>
      <c r="AV141" s="14" t="s">
        <v>79</v>
      </c>
      <c r="AW141" s="14" t="s">
        <v>31</v>
      </c>
      <c r="AX141" s="14" t="s">
        <v>69</v>
      </c>
      <c r="AY141" s="245" t="s">
        <v>117</v>
      </c>
    </row>
    <row r="142" s="15" customFormat="1">
      <c r="A142" s="15"/>
      <c r="B142" s="246"/>
      <c r="C142" s="247"/>
      <c r="D142" s="226" t="s">
        <v>128</v>
      </c>
      <c r="E142" s="248" t="s">
        <v>19</v>
      </c>
      <c r="F142" s="249" t="s">
        <v>130</v>
      </c>
      <c r="G142" s="247"/>
      <c r="H142" s="250">
        <v>46.020000000000003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6" t="s">
        <v>128</v>
      </c>
      <c r="AU142" s="256" t="s">
        <v>79</v>
      </c>
      <c r="AV142" s="15" t="s">
        <v>125</v>
      </c>
      <c r="AW142" s="15" t="s">
        <v>31</v>
      </c>
      <c r="AX142" s="15" t="s">
        <v>77</v>
      </c>
      <c r="AY142" s="256" t="s">
        <v>117</v>
      </c>
    </row>
    <row r="143" s="2" customFormat="1" ht="37.8" customHeight="1">
      <c r="A143" s="40"/>
      <c r="B143" s="41"/>
      <c r="C143" s="206" t="s">
        <v>214</v>
      </c>
      <c r="D143" s="206" t="s">
        <v>120</v>
      </c>
      <c r="E143" s="207" t="s">
        <v>215</v>
      </c>
      <c r="F143" s="208" t="s">
        <v>216</v>
      </c>
      <c r="G143" s="209" t="s">
        <v>196</v>
      </c>
      <c r="H143" s="210">
        <v>15.34</v>
      </c>
      <c r="I143" s="211"/>
      <c r="J143" s="212">
        <f>ROUND(I143*H143,2)</f>
        <v>0</v>
      </c>
      <c r="K143" s="208" t="s">
        <v>124</v>
      </c>
      <c r="L143" s="46"/>
      <c r="M143" s="213" t="s">
        <v>19</v>
      </c>
      <c r="N143" s="214" t="s">
        <v>40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125</v>
      </c>
      <c r="AT143" s="217" t="s">
        <v>120</v>
      </c>
      <c r="AU143" s="217" t="s">
        <v>79</v>
      </c>
      <c r="AY143" s="19" t="s">
        <v>117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77</v>
      </c>
      <c r="BK143" s="218">
        <f>ROUND(I143*H143,2)</f>
        <v>0</v>
      </c>
      <c r="BL143" s="19" t="s">
        <v>125</v>
      </c>
      <c r="BM143" s="217" t="s">
        <v>217</v>
      </c>
    </row>
    <row r="144" s="2" customFormat="1">
      <c r="A144" s="40"/>
      <c r="B144" s="41"/>
      <c r="C144" s="42"/>
      <c r="D144" s="219" t="s">
        <v>126</v>
      </c>
      <c r="E144" s="42"/>
      <c r="F144" s="220" t="s">
        <v>218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126</v>
      </c>
      <c r="AU144" s="19" t="s">
        <v>79</v>
      </c>
    </row>
    <row r="145" s="13" customFormat="1">
      <c r="A145" s="13"/>
      <c r="B145" s="224"/>
      <c r="C145" s="225"/>
      <c r="D145" s="226" t="s">
        <v>128</v>
      </c>
      <c r="E145" s="227" t="s">
        <v>19</v>
      </c>
      <c r="F145" s="228" t="s">
        <v>198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128</v>
      </c>
      <c r="AU145" s="234" t="s">
        <v>79</v>
      </c>
      <c r="AV145" s="13" t="s">
        <v>77</v>
      </c>
      <c r="AW145" s="13" t="s">
        <v>31</v>
      </c>
      <c r="AX145" s="13" t="s">
        <v>69</v>
      </c>
      <c r="AY145" s="234" t="s">
        <v>117</v>
      </c>
    </row>
    <row r="146" s="14" customFormat="1">
      <c r="A146" s="14"/>
      <c r="B146" s="235"/>
      <c r="C146" s="236"/>
      <c r="D146" s="226" t="s">
        <v>128</v>
      </c>
      <c r="E146" s="237" t="s">
        <v>19</v>
      </c>
      <c r="F146" s="238" t="s">
        <v>199</v>
      </c>
      <c r="G146" s="236"/>
      <c r="H146" s="239">
        <v>2.52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128</v>
      </c>
      <c r="AU146" s="245" t="s">
        <v>79</v>
      </c>
      <c r="AV146" s="14" t="s">
        <v>79</v>
      </c>
      <c r="AW146" s="14" t="s">
        <v>31</v>
      </c>
      <c r="AX146" s="14" t="s">
        <v>69</v>
      </c>
      <c r="AY146" s="245" t="s">
        <v>117</v>
      </c>
    </row>
    <row r="147" s="13" customFormat="1">
      <c r="A147" s="13"/>
      <c r="B147" s="224"/>
      <c r="C147" s="225"/>
      <c r="D147" s="226" t="s">
        <v>128</v>
      </c>
      <c r="E147" s="227" t="s">
        <v>19</v>
      </c>
      <c r="F147" s="228" t="s">
        <v>200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128</v>
      </c>
      <c r="AU147" s="234" t="s">
        <v>79</v>
      </c>
      <c r="AV147" s="13" t="s">
        <v>77</v>
      </c>
      <c r="AW147" s="13" t="s">
        <v>31</v>
      </c>
      <c r="AX147" s="13" t="s">
        <v>69</v>
      </c>
      <c r="AY147" s="234" t="s">
        <v>117</v>
      </c>
    </row>
    <row r="148" s="14" customFormat="1">
      <c r="A148" s="14"/>
      <c r="B148" s="235"/>
      <c r="C148" s="236"/>
      <c r="D148" s="226" t="s">
        <v>128</v>
      </c>
      <c r="E148" s="237" t="s">
        <v>19</v>
      </c>
      <c r="F148" s="238" t="s">
        <v>201</v>
      </c>
      <c r="G148" s="236"/>
      <c r="H148" s="239">
        <v>0.996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128</v>
      </c>
      <c r="AU148" s="245" t="s">
        <v>79</v>
      </c>
      <c r="AV148" s="14" t="s">
        <v>79</v>
      </c>
      <c r="AW148" s="14" t="s">
        <v>31</v>
      </c>
      <c r="AX148" s="14" t="s">
        <v>69</v>
      </c>
      <c r="AY148" s="245" t="s">
        <v>117</v>
      </c>
    </row>
    <row r="149" s="14" customFormat="1">
      <c r="A149" s="14"/>
      <c r="B149" s="235"/>
      <c r="C149" s="236"/>
      <c r="D149" s="226" t="s">
        <v>128</v>
      </c>
      <c r="E149" s="237" t="s">
        <v>19</v>
      </c>
      <c r="F149" s="238" t="s">
        <v>202</v>
      </c>
      <c r="G149" s="236"/>
      <c r="H149" s="239">
        <v>3.1949999999999998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128</v>
      </c>
      <c r="AU149" s="245" t="s">
        <v>79</v>
      </c>
      <c r="AV149" s="14" t="s">
        <v>79</v>
      </c>
      <c r="AW149" s="14" t="s">
        <v>31</v>
      </c>
      <c r="AX149" s="14" t="s">
        <v>69</v>
      </c>
      <c r="AY149" s="245" t="s">
        <v>117</v>
      </c>
    </row>
    <row r="150" s="14" customFormat="1">
      <c r="A150" s="14"/>
      <c r="B150" s="235"/>
      <c r="C150" s="236"/>
      <c r="D150" s="226" t="s">
        <v>128</v>
      </c>
      <c r="E150" s="237" t="s">
        <v>19</v>
      </c>
      <c r="F150" s="238" t="s">
        <v>203</v>
      </c>
      <c r="G150" s="236"/>
      <c r="H150" s="239">
        <v>5.1529999999999996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128</v>
      </c>
      <c r="AU150" s="245" t="s">
        <v>79</v>
      </c>
      <c r="AV150" s="14" t="s">
        <v>79</v>
      </c>
      <c r="AW150" s="14" t="s">
        <v>31</v>
      </c>
      <c r="AX150" s="14" t="s">
        <v>69</v>
      </c>
      <c r="AY150" s="245" t="s">
        <v>117</v>
      </c>
    </row>
    <row r="151" s="14" customFormat="1">
      <c r="A151" s="14"/>
      <c r="B151" s="235"/>
      <c r="C151" s="236"/>
      <c r="D151" s="226" t="s">
        <v>128</v>
      </c>
      <c r="E151" s="237" t="s">
        <v>19</v>
      </c>
      <c r="F151" s="238" t="s">
        <v>204</v>
      </c>
      <c r="G151" s="236"/>
      <c r="H151" s="239">
        <v>3.476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128</v>
      </c>
      <c r="AU151" s="245" t="s">
        <v>79</v>
      </c>
      <c r="AV151" s="14" t="s">
        <v>79</v>
      </c>
      <c r="AW151" s="14" t="s">
        <v>31</v>
      </c>
      <c r="AX151" s="14" t="s">
        <v>69</v>
      </c>
      <c r="AY151" s="245" t="s">
        <v>117</v>
      </c>
    </row>
    <row r="152" s="15" customFormat="1">
      <c r="A152" s="15"/>
      <c r="B152" s="246"/>
      <c r="C152" s="247"/>
      <c r="D152" s="226" t="s">
        <v>128</v>
      </c>
      <c r="E152" s="248" t="s">
        <v>19</v>
      </c>
      <c r="F152" s="249" t="s">
        <v>130</v>
      </c>
      <c r="G152" s="247"/>
      <c r="H152" s="250">
        <v>15.34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128</v>
      </c>
      <c r="AU152" s="256" t="s">
        <v>79</v>
      </c>
      <c r="AV152" s="15" t="s">
        <v>125</v>
      </c>
      <c r="AW152" s="15" t="s">
        <v>31</v>
      </c>
      <c r="AX152" s="15" t="s">
        <v>77</v>
      </c>
      <c r="AY152" s="256" t="s">
        <v>117</v>
      </c>
    </row>
    <row r="153" s="2" customFormat="1" ht="24.15" customHeight="1">
      <c r="A153" s="40"/>
      <c r="B153" s="41"/>
      <c r="C153" s="206" t="s">
        <v>133</v>
      </c>
      <c r="D153" s="206" t="s">
        <v>120</v>
      </c>
      <c r="E153" s="207" t="s">
        <v>219</v>
      </c>
      <c r="F153" s="208" t="s">
        <v>220</v>
      </c>
      <c r="G153" s="209" t="s">
        <v>221</v>
      </c>
      <c r="H153" s="210">
        <v>27.611999999999998</v>
      </c>
      <c r="I153" s="211"/>
      <c r="J153" s="212">
        <f>ROUND(I153*H153,2)</f>
        <v>0</v>
      </c>
      <c r="K153" s="208" t="s">
        <v>124</v>
      </c>
      <c r="L153" s="46"/>
      <c r="M153" s="213" t="s">
        <v>19</v>
      </c>
      <c r="N153" s="214" t="s">
        <v>40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125</v>
      </c>
      <c r="AT153" s="217" t="s">
        <v>120</v>
      </c>
      <c r="AU153" s="217" t="s">
        <v>79</v>
      </c>
      <c r="AY153" s="19" t="s">
        <v>117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77</v>
      </c>
      <c r="BK153" s="218">
        <f>ROUND(I153*H153,2)</f>
        <v>0</v>
      </c>
      <c r="BL153" s="19" t="s">
        <v>125</v>
      </c>
      <c r="BM153" s="217" t="s">
        <v>222</v>
      </c>
    </row>
    <row r="154" s="2" customFormat="1">
      <c r="A154" s="40"/>
      <c r="B154" s="41"/>
      <c r="C154" s="42"/>
      <c r="D154" s="219" t="s">
        <v>126</v>
      </c>
      <c r="E154" s="42"/>
      <c r="F154" s="220" t="s">
        <v>223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126</v>
      </c>
      <c r="AU154" s="19" t="s">
        <v>79</v>
      </c>
    </row>
    <row r="155" s="14" customFormat="1">
      <c r="A155" s="14"/>
      <c r="B155" s="235"/>
      <c r="C155" s="236"/>
      <c r="D155" s="226" t="s">
        <v>128</v>
      </c>
      <c r="E155" s="237" t="s">
        <v>19</v>
      </c>
      <c r="F155" s="238" t="s">
        <v>224</v>
      </c>
      <c r="G155" s="236"/>
      <c r="H155" s="239">
        <v>27.611999999999998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128</v>
      </c>
      <c r="AU155" s="245" t="s">
        <v>79</v>
      </c>
      <c r="AV155" s="14" t="s">
        <v>79</v>
      </c>
      <c r="AW155" s="14" t="s">
        <v>31</v>
      </c>
      <c r="AX155" s="14" t="s">
        <v>77</v>
      </c>
      <c r="AY155" s="245" t="s">
        <v>117</v>
      </c>
    </row>
    <row r="156" s="12" customFormat="1" ht="22.8" customHeight="1">
      <c r="A156" s="12"/>
      <c r="B156" s="190"/>
      <c r="C156" s="191"/>
      <c r="D156" s="192" t="s">
        <v>68</v>
      </c>
      <c r="E156" s="204" t="s">
        <v>79</v>
      </c>
      <c r="F156" s="204" t="s">
        <v>225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SUM(P157:P167)</f>
        <v>0</v>
      </c>
      <c r="Q156" s="198"/>
      <c r="R156" s="199">
        <f>SUM(R157:R167)</f>
        <v>0.032360700000000006</v>
      </c>
      <c r="S156" s="198"/>
      <c r="T156" s="200">
        <f>SUM(T157:T167)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77</v>
      </c>
      <c r="AT156" s="202" t="s">
        <v>68</v>
      </c>
      <c r="AU156" s="202" t="s">
        <v>77</v>
      </c>
      <c r="AY156" s="201" t="s">
        <v>117</v>
      </c>
      <c r="BK156" s="203">
        <f>SUM(BK157:BK167)</f>
        <v>0</v>
      </c>
    </row>
    <row r="157" s="2" customFormat="1" ht="24.15" customHeight="1">
      <c r="A157" s="40"/>
      <c r="B157" s="41"/>
      <c r="C157" s="206" t="s">
        <v>226</v>
      </c>
      <c r="D157" s="206" t="s">
        <v>120</v>
      </c>
      <c r="E157" s="207" t="s">
        <v>227</v>
      </c>
      <c r="F157" s="208" t="s">
        <v>228</v>
      </c>
      <c r="G157" s="209" t="s">
        <v>179</v>
      </c>
      <c r="H157" s="210">
        <v>98.063000000000002</v>
      </c>
      <c r="I157" s="211"/>
      <c r="J157" s="212">
        <f>ROUND(I157*H157,2)</f>
        <v>0</v>
      </c>
      <c r="K157" s="208" t="s">
        <v>124</v>
      </c>
      <c r="L157" s="46"/>
      <c r="M157" s="213" t="s">
        <v>19</v>
      </c>
      <c r="N157" s="214" t="s">
        <v>40</v>
      </c>
      <c r="O157" s="86"/>
      <c r="P157" s="215">
        <f>O157*H157</f>
        <v>0</v>
      </c>
      <c r="Q157" s="215">
        <v>0.00010000000000000001</v>
      </c>
      <c r="R157" s="215">
        <f>Q157*H157</f>
        <v>0.0098063000000000004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125</v>
      </c>
      <c r="AT157" s="217" t="s">
        <v>120</v>
      </c>
      <c r="AU157" s="217" t="s">
        <v>79</v>
      </c>
      <c r="AY157" s="19" t="s">
        <v>117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77</v>
      </c>
      <c r="BK157" s="218">
        <f>ROUND(I157*H157,2)</f>
        <v>0</v>
      </c>
      <c r="BL157" s="19" t="s">
        <v>125</v>
      </c>
      <c r="BM157" s="217" t="s">
        <v>150</v>
      </c>
    </row>
    <row r="158" s="2" customFormat="1">
      <c r="A158" s="40"/>
      <c r="B158" s="41"/>
      <c r="C158" s="42"/>
      <c r="D158" s="219" t="s">
        <v>126</v>
      </c>
      <c r="E158" s="42"/>
      <c r="F158" s="220" t="s">
        <v>229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126</v>
      </c>
      <c r="AU158" s="19" t="s">
        <v>79</v>
      </c>
    </row>
    <row r="159" s="13" customFormat="1">
      <c r="A159" s="13"/>
      <c r="B159" s="224"/>
      <c r="C159" s="225"/>
      <c r="D159" s="226" t="s">
        <v>128</v>
      </c>
      <c r="E159" s="227" t="s">
        <v>19</v>
      </c>
      <c r="F159" s="228" t="s">
        <v>198</v>
      </c>
      <c r="G159" s="225"/>
      <c r="H159" s="227" t="s">
        <v>19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128</v>
      </c>
      <c r="AU159" s="234" t="s">
        <v>79</v>
      </c>
      <c r="AV159" s="13" t="s">
        <v>77</v>
      </c>
      <c r="AW159" s="13" t="s">
        <v>31</v>
      </c>
      <c r="AX159" s="13" t="s">
        <v>69</v>
      </c>
      <c r="AY159" s="234" t="s">
        <v>117</v>
      </c>
    </row>
    <row r="160" s="14" customFormat="1">
      <c r="A160" s="14"/>
      <c r="B160" s="235"/>
      <c r="C160" s="236"/>
      <c r="D160" s="226" t="s">
        <v>128</v>
      </c>
      <c r="E160" s="237" t="s">
        <v>19</v>
      </c>
      <c r="F160" s="238" t="s">
        <v>230</v>
      </c>
      <c r="G160" s="236"/>
      <c r="H160" s="239">
        <v>12.6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128</v>
      </c>
      <c r="AU160" s="245" t="s">
        <v>79</v>
      </c>
      <c r="AV160" s="14" t="s">
        <v>79</v>
      </c>
      <c r="AW160" s="14" t="s">
        <v>31</v>
      </c>
      <c r="AX160" s="14" t="s">
        <v>69</v>
      </c>
      <c r="AY160" s="245" t="s">
        <v>117</v>
      </c>
    </row>
    <row r="161" s="13" customFormat="1">
      <c r="A161" s="13"/>
      <c r="B161" s="224"/>
      <c r="C161" s="225"/>
      <c r="D161" s="226" t="s">
        <v>128</v>
      </c>
      <c r="E161" s="227" t="s">
        <v>19</v>
      </c>
      <c r="F161" s="228" t="s">
        <v>200</v>
      </c>
      <c r="G161" s="225"/>
      <c r="H161" s="227" t="s">
        <v>19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128</v>
      </c>
      <c r="AU161" s="234" t="s">
        <v>79</v>
      </c>
      <c r="AV161" s="13" t="s">
        <v>77</v>
      </c>
      <c r="AW161" s="13" t="s">
        <v>31</v>
      </c>
      <c r="AX161" s="13" t="s">
        <v>69</v>
      </c>
      <c r="AY161" s="234" t="s">
        <v>117</v>
      </c>
    </row>
    <row r="162" s="14" customFormat="1">
      <c r="A162" s="14"/>
      <c r="B162" s="235"/>
      <c r="C162" s="236"/>
      <c r="D162" s="226" t="s">
        <v>128</v>
      </c>
      <c r="E162" s="237" t="s">
        <v>19</v>
      </c>
      <c r="F162" s="238" t="s">
        <v>231</v>
      </c>
      <c r="G162" s="236"/>
      <c r="H162" s="239">
        <v>6.6379999999999999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128</v>
      </c>
      <c r="AU162" s="245" t="s">
        <v>79</v>
      </c>
      <c r="AV162" s="14" t="s">
        <v>79</v>
      </c>
      <c r="AW162" s="14" t="s">
        <v>31</v>
      </c>
      <c r="AX162" s="14" t="s">
        <v>69</v>
      </c>
      <c r="AY162" s="245" t="s">
        <v>117</v>
      </c>
    </row>
    <row r="163" s="14" customFormat="1">
      <c r="A163" s="14"/>
      <c r="B163" s="235"/>
      <c r="C163" s="236"/>
      <c r="D163" s="226" t="s">
        <v>128</v>
      </c>
      <c r="E163" s="237" t="s">
        <v>19</v>
      </c>
      <c r="F163" s="238" t="s">
        <v>232</v>
      </c>
      <c r="G163" s="236"/>
      <c r="H163" s="239">
        <v>21.300000000000001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128</v>
      </c>
      <c r="AU163" s="245" t="s">
        <v>79</v>
      </c>
      <c r="AV163" s="14" t="s">
        <v>79</v>
      </c>
      <c r="AW163" s="14" t="s">
        <v>31</v>
      </c>
      <c r="AX163" s="14" t="s">
        <v>69</v>
      </c>
      <c r="AY163" s="245" t="s">
        <v>117</v>
      </c>
    </row>
    <row r="164" s="14" customFormat="1">
      <c r="A164" s="14"/>
      <c r="B164" s="235"/>
      <c r="C164" s="236"/>
      <c r="D164" s="226" t="s">
        <v>128</v>
      </c>
      <c r="E164" s="237" t="s">
        <v>19</v>
      </c>
      <c r="F164" s="238" t="s">
        <v>233</v>
      </c>
      <c r="G164" s="236"/>
      <c r="H164" s="239">
        <v>34.350000000000001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128</v>
      </c>
      <c r="AU164" s="245" t="s">
        <v>79</v>
      </c>
      <c r="AV164" s="14" t="s">
        <v>79</v>
      </c>
      <c r="AW164" s="14" t="s">
        <v>31</v>
      </c>
      <c r="AX164" s="14" t="s">
        <v>69</v>
      </c>
      <c r="AY164" s="245" t="s">
        <v>117</v>
      </c>
    </row>
    <row r="165" s="14" customFormat="1">
      <c r="A165" s="14"/>
      <c r="B165" s="235"/>
      <c r="C165" s="236"/>
      <c r="D165" s="226" t="s">
        <v>128</v>
      </c>
      <c r="E165" s="237" t="s">
        <v>19</v>
      </c>
      <c r="F165" s="238" t="s">
        <v>234</v>
      </c>
      <c r="G165" s="236"/>
      <c r="H165" s="239">
        <v>23.175000000000001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128</v>
      </c>
      <c r="AU165" s="245" t="s">
        <v>79</v>
      </c>
      <c r="AV165" s="14" t="s">
        <v>79</v>
      </c>
      <c r="AW165" s="14" t="s">
        <v>31</v>
      </c>
      <c r="AX165" s="14" t="s">
        <v>69</v>
      </c>
      <c r="AY165" s="245" t="s">
        <v>117</v>
      </c>
    </row>
    <row r="166" s="15" customFormat="1">
      <c r="A166" s="15"/>
      <c r="B166" s="246"/>
      <c r="C166" s="247"/>
      <c r="D166" s="226" t="s">
        <v>128</v>
      </c>
      <c r="E166" s="248" t="s">
        <v>19</v>
      </c>
      <c r="F166" s="249" t="s">
        <v>130</v>
      </c>
      <c r="G166" s="247"/>
      <c r="H166" s="250">
        <v>98.063000000000002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128</v>
      </c>
      <c r="AU166" s="256" t="s">
        <v>79</v>
      </c>
      <c r="AV166" s="15" t="s">
        <v>125</v>
      </c>
      <c r="AW166" s="15" t="s">
        <v>31</v>
      </c>
      <c r="AX166" s="15" t="s">
        <v>77</v>
      </c>
      <c r="AY166" s="256" t="s">
        <v>117</v>
      </c>
    </row>
    <row r="167" s="2" customFormat="1" ht="16.5" customHeight="1">
      <c r="A167" s="40"/>
      <c r="B167" s="41"/>
      <c r="C167" s="260" t="s">
        <v>207</v>
      </c>
      <c r="D167" s="260" t="s">
        <v>235</v>
      </c>
      <c r="E167" s="261" t="s">
        <v>236</v>
      </c>
      <c r="F167" s="262" t="s">
        <v>237</v>
      </c>
      <c r="G167" s="263" t="s">
        <v>179</v>
      </c>
      <c r="H167" s="264">
        <v>112.77200000000001</v>
      </c>
      <c r="I167" s="265"/>
      <c r="J167" s="266">
        <f>ROUND(I167*H167,2)</f>
        <v>0</v>
      </c>
      <c r="K167" s="262" t="s">
        <v>124</v>
      </c>
      <c r="L167" s="267"/>
      <c r="M167" s="268" t="s">
        <v>19</v>
      </c>
      <c r="N167" s="269" t="s">
        <v>40</v>
      </c>
      <c r="O167" s="86"/>
      <c r="P167" s="215">
        <f>O167*H167</f>
        <v>0</v>
      </c>
      <c r="Q167" s="215">
        <v>0.00020000000000000001</v>
      </c>
      <c r="R167" s="215">
        <f>Q167*H167</f>
        <v>0.022554400000000002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133</v>
      </c>
      <c r="AT167" s="217" t="s">
        <v>235</v>
      </c>
      <c r="AU167" s="217" t="s">
        <v>79</v>
      </c>
      <c r="AY167" s="19" t="s">
        <v>117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77</v>
      </c>
      <c r="BK167" s="218">
        <f>ROUND(I167*H167,2)</f>
        <v>0</v>
      </c>
      <c r="BL167" s="19" t="s">
        <v>125</v>
      </c>
      <c r="BM167" s="217" t="s">
        <v>238</v>
      </c>
    </row>
    <row r="168" s="12" customFormat="1" ht="22.8" customHeight="1">
      <c r="A168" s="12"/>
      <c r="B168" s="190"/>
      <c r="C168" s="191"/>
      <c r="D168" s="192" t="s">
        <v>68</v>
      </c>
      <c r="E168" s="204" t="s">
        <v>116</v>
      </c>
      <c r="F168" s="204" t="s">
        <v>239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SUM(P169:P187)</f>
        <v>0</v>
      </c>
      <c r="Q168" s="198"/>
      <c r="R168" s="199">
        <f>SUM(R169:R187)</f>
        <v>19.712825000000002</v>
      </c>
      <c r="S168" s="198"/>
      <c r="T168" s="200">
        <f>SUM(T169:T187)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77</v>
      </c>
      <c r="AT168" s="202" t="s">
        <v>68</v>
      </c>
      <c r="AU168" s="202" t="s">
        <v>77</v>
      </c>
      <c r="AY168" s="201" t="s">
        <v>117</v>
      </c>
      <c r="BK168" s="203">
        <f>SUM(BK169:BK187)</f>
        <v>0</v>
      </c>
    </row>
    <row r="169" s="2" customFormat="1" ht="21.75" customHeight="1">
      <c r="A169" s="40"/>
      <c r="B169" s="41"/>
      <c r="C169" s="206" t="s">
        <v>240</v>
      </c>
      <c r="D169" s="206" t="s">
        <v>120</v>
      </c>
      <c r="E169" s="207" t="s">
        <v>241</v>
      </c>
      <c r="F169" s="208" t="s">
        <v>242</v>
      </c>
      <c r="G169" s="209" t="s">
        <v>179</v>
      </c>
      <c r="H169" s="210">
        <v>56.575000000000003</v>
      </c>
      <c r="I169" s="211"/>
      <c r="J169" s="212">
        <f>ROUND(I169*H169,2)</f>
        <v>0</v>
      </c>
      <c r="K169" s="208" t="s">
        <v>124</v>
      </c>
      <c r="L169" s="46"/>
      <c r="M169" s="213" t="s">
        <v>19</v>
      </c>
      <c r="N169" s="214" t="s">
        <v>40</v>
      </c>
      <c r="O169" s="86"/>
      <c r="P169" s="215">
        <f>O169*H169</f>
        <v>0</v>
      </c>
      <c r="Q169" s="215">
        <v>0.23000000000000001</v>
      </c>
      <c r="R169" s="215">
        <f>Q169*H169</f>
        <v>13.012250000000002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125</v>
      </c>
      <c r="AT169" s="217" t="s">
        <v>120</v>
      </c>
      <c r="AU169" s="217" t="s">
        <v>79</v>
      </c>
      <c r="AY169" s="19" t="s">
        <v>117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77</v>
      </c>
      <c r="BK169" s="218">
        <f>ROUND(I169*H169,2)</f>
        <v>0</v>
      </c>
      <c r="BL169" s="19" t="s">
        <v>125</v>
      </c>
      <c r="BM169" s="217" t="s">
        <v>243</v>
      </c>
    </row>
    <row r="170" s="2" customFormat="1">
      <c r="A170" s="40"/>
      <c r="B170" s="41"/>
      <c r="C170" s="42"/>
      <c r="D170" s="219" t="s">
        <v>126</v>
      </c>
      <c r="E170" s="42"/>
      <c r="F170" s="220" t="s">
        <v>244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126</v>
      </c>
      <c r="AU170" s="19" t="s">
        <v>79</v>
      </c>
    </row>
    <row r="171" s="13" customFormat="1">
      <c r="A171" s="13"/>
      <c r="B171" s="224"/>
      <c r="C171" s="225"/>
      <c r="D171" s="226" t="s">
        <v>128</v>
      </c>
      <c r="E171" s="227" t="s">
        <v>19</v>
      </c>
      <c r="F171" s="228" t="s">
        <v>200</v>
      </c>
      <c r="G171" s="225"/>
      <c r="H171" s="227" t="s">
        <v>19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128</v>
      </c>
      <c r="AU171" s="234" t="s">
        <v>79</v>
      </c>
      <c r="AV171" s="13" t="s">
        <v>77</v>
      </c>
      <c r="AW171" s="13" t="s">
        <v>31</v>
      </c>
      <c r="AX171" s="13" t="s">
        <v>69</v>
      </c>
      <c r="AY171" s="234" t="s">
        <v>117</v>
      </c>
    </row>
    <row r="172" s="14" customFormat="1">
      <c r="A172" s="14"/>
      <c r="B172" s="235"/>
      <c r="C172" s="236"/>
      <c r="D172" s="226" t="s">
        <v>128</v>
      </c>
      <c r="E172" s="237" t="s">
        <v>19</v>
      </c>
      <c r="F172" s="238" t="s">
        <v>245</v>
      </c>
      <c r="G172" s="236"/>
      <c r="H172" s="239">
        <v>4.4749999999999996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128</v>
      </c>
      <c r="AU172" s="245" t="s">
        <v>79</v>
      </c>
      <c r="AV172" s="14" t="s">
        <v>79</v>
      </c>
      <c r="AW172" s="14" t="s">
        <v>31</v>
      </c>
      <c r="AX172" s="14" t="s">
        <v>69</v>
      </c>
      <c r="AY172" s="245" t="s">
        <v>117</v>
      </c>
    </row>
    <row r="173" s="14" customFormat="1">
      <c r="A173" s="14"/>
      <c r="B173" s="235"/>
      <c r="C173" s="236"/>
      <c r="D173" s="226" t="s">
        <v>128</v>
      </c>
      <c r="E173" s="237" t="s">
        <v>19</v>
      </c>
      <c r="F173" s="238" t="s">
        <v>246</v>
      </c>
      <c r="G173" s="236"/>
      <c r="H173" s="239">
        <v>14.074999999999999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128</v>
      </c>
      <c r="AU173" s="245" t="s">
        <v>79</v>
      </c>
      <c r="AV173" s="14" t="s">
        <v>79</v>
      </c>
      <c r="AW173" s="14" t="s">
        <v>31</v>
      </c>
      <c r="AX173" s="14" t="s">
        <v>69</v>
      </c>
      <c r="AY173" s="245" t="s">
        <v>117</v>
      </c>
    </row>
    <row r="174" s="14" customFormat="1">
      <c r="A174" s="14"/>
      <c r="B174" s="235"/>
      <c r="C174" s="236"/>
      <c r="D174" s="226" t="s">
        <v>128</v>
      </c>
      <c r="E174" s="237" t="s">
        <v>19</v>
      </c>
      <c r="F174" s="238" t="s">
        <v>247</v>
      </c>
      <c r="G174" s="236"/>
      <c r="H174" s="239">
        <v>22.949999999999999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128</v>
      </c>
      <c r="AU174" s="245" t="s">
        <v>79</v>
      </c>
      <c r="AV174" s="14" t="s">
        <v>79</v>
      </c>
      <c r="AW174" s="14" t="s">
        <v>31</v>
      </c>
      <c r="AX174" s="14" t="s">
        <v>69</v>
      </c>
      <c r="AY174" s="245" t="s">
        <v>117</v>
      </c>
    </row>
    <row r="175" s="14" customFormat="1">
      <c r="A175" s="14"/>
      <c r="B175" s="235"/>
      <c r="C175" s="236"/>
      <c r="D175" s="226" t="s">
        <v>128</v>
      </c>
      <c r="E175" s="237" t="s">
        <v>19</v>
      </c>
      <c r="F175" s="238" t="s">
        <v>248</v>
      </c>
      <c r="G175" s="236"/>
      <c r="H175" s="239">
        <v>15.074999999999999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128</v>
      </c>
      <c r="AU175" s="245" t="s">
        <v>79</v>
      </c>
      <c r="AV175" s="14" t="s">
        <v>79</v>
      </c>
      <c r="AW175" s="14" t="s">
        <v>31</v>
      </c>
      <c r="AX175" s="14" t="s">
        <v>69</v>
      </c>
      <c r="AY175" s="245" t="s">
        <v>117</v>
      </c>
    </row>
    <row r="176" s="15" customFormat="1">
      <c r="A176" s="15"/>
      <c r="B176" s="246"/>
      <c r="C176" s="247"/>
      <c r="D176" s="226" t="s">
        <v>128</v>
      </c>
      <c r="E176" s="248" t="s">
        <v>19</v>
      </c>
      <c r="F176" s="249" t="s">
        <v>130</v>
      </c>
      <c r="G176" s="247"/>
      <c r="H176" s="250">
        <v>56.575000000000003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6" t="s">
        <v>128</v>
      </c>
      <c r="AU176" s="256" t="s">
        <v>79</v>
      </c>
      <c r="AV176" s="15" t="s">
        <v>125</v>
      </c>
      <c r="AW176" s="15" t="s">
        <v>31</v>
      </c>
      <c r="AX176" s="15" t="s">
        <v>77</v>
      </c>
      <c r="AY176" s="256" t="s">
        <v>117</v>
      </c>
    </row>
    <row r="177" s="2" customFormat="1" ht="21.75" customHeight="1">
      <c r="A177" s="40"/>
      <c r="B177" s="41"/>
      <c r="C177" s="206" t="s">
        <v>211</v>
      </c>
      <c r="D177" s="206" t="s">
        <v>120</v>
      </c>
      <c r="E177" s="207" t="s">
        <v>249</v>
      </c>
      <c r="F177" s="208" t="s">
        <v>250</v>
      </c>
      <c r="G177" s="209" t="s">
        <v>179</v>
      </c>
      <c r="H177" s="210">
        <v>12.6</v>
      </c>
      <c r="I177" s="211"/>
      <c r="J177" s="212">
        <f>ROUND(I177*H177,2)</f>
        <v>0</v>
      </c>
      <c r="K177" s="208" t="s">
        <v>124</v>
      </c>
      <c r="L177" s="46"/>
      <c r="M177" s="213" t="s">
        <v>19</v>
      </c>
      <c r="N177" s="214" t="s">
        <v>40</v>
      </c>
      <c r="O177" s="86"/>
      <c r="P177" s="215">
        <f>O177*H177</f>
        <v>0</v>
      </c>
      <c r="Q177" s="215">
        <v>0.34499999999999997</v>
      </c>
      <c r="R177" s="215">
        <f>Q177*H177</f>
        <v>4.3469999999999995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125</v>
      </c>
      <c r="AT177" s="217" t="s">
        <v>120</v>
      </c>
      <c r="AU177" s="217" t="s">
        <v>79</v>
      </c>
      <c r="AY177" s="19" t="s">
        <v>117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77</v>
      </c>
      <c r="BK177" s="218">
        <f>ROUND(I177*H177,2)</f>
        <v>0</v>
      </c>
      <c r="BL177" s="19" t="s">
        <v>125</v>
      </c>
      <c r="BM177" s="217" t="s">
        <v>251</v>
      </c>
    </row>
    <row r="178" s="2" customFormat="1">
      <c r="A178" s="40"/>
      <c r="B178" s="41"/>
      <c r="C178" s="42"/>
      <c r="D178" s="219" t="s">
        <v>126</v>
      </c>
      <c r="E178" s="42"/>
      <c r="F178" s="220" t="s">
        <v>252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126</v>
      </c>
      <c r="AU178" s="19" t="s">
        <v>79</v>
      </c>
    </row>
    <row r="179" s="13" customFormat="1">
      <c r="A179" s="13"/>
      <c r="B179" s="224"/>
      <c r="C179" s="225"/>
      <c r="D179" s="226" t="s">
        <v>128</v>
      </c>
      <c r="E179" s="227" t="s">
        <v>19</v>
      </c>
      <c r="F179" s="228" t="s">
        <v>198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128</v>
      </c>
      <c r="AU179" s="234" t="s">
        <v>79</v>
      </c>
      <c r="AV179" s="13" t="s">
        <v>77</v>
      </c>
      <c r="AW179" s="13" t="s">
        <v>31</v>
      </c>
      <c r="AX179" s="13" t="s">
        <v>69</v>
      </c>
      <c r="AY179" s="234" t="s">
        <v>117</v>
      </c>
    </row>
    <row r="180" s="14" customFormat="1">
      <c r="A180" s="14"/>
      <c r="B180" s="235"/>
      <c r="C180" s="236"/>
      <c r="D180" s="226" t="s">
        <v>128</v>
      </c>
      <c r="E180" s="237" t="s">
        <v>19</v>
      </c>
      <c r="F180" s="238" t="s">
        <v>230</v>
      </c>
      <c r="G180" s="236"/>
      <c r="H180" s="239">
        <v>12.6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128</v>
      </c>
      <c r="AU180" s="245" t="s">
        <v>79</v>
      </c>
      <c r="AV180" s="14" t="s">
        <v>79</v>
      </c>
      <c r="AW180" s="14" t="s">
        <v>31</v>
      </c>
      <c r="AX180" s="14" t="s">
        <v>69</v>
      </c>
      <c r="AY180" s="245" t="s">
        <v>117</v>
      </c>
    </row>
    <row r="181" s="15" customFormat="1">
      <c r="A181" s="15"/>
      <c r="B181" s="246"/>
      <c r="C181" s="247"/>
      <c r="D181" s="226" t="s">
        <v>128</v>
      </c>
      <c r="E181" s="248" t="s">
        <v>19</v>
      </c>
      <c r="F181" s="249" t="s">
        <v>130</v>
      </c>
      <c r="G181" s="247"/>
      <c r="H181" s="250">
        <v>12.6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128</v>
      </c>
      <c r="AU181" s="256" t="s">
        <v>79</v>
      </c>
      <c r="AV181" s="15" t="s">
        <v>125</v>
      </c>
      <c r="AW181" s="15" t="s">
        <v>31</v>
      </c>
      <c r="AX181" s="15" t="s">
        <v>77</v>
      </c>
      <c r="AY181" s="256" t="s">
        <v>117</v>
      </c>
    </row>
    <row r="182" s="2" customFormat="1" ht="37.8" customHeight="1">
      <c r="A182" s="40"/>
      <c r="B182" s="41"/>
      <c r="C182" s="206" t="s">
        <v>253</v>
      </c>
      <c r="D182" s="206" t="s">
        <v>120</v>
      </c>
      <c r="E182" s="207" t="s">
        <v>254</v>
      </c>
      <c r="F182" s="208" t="s">
        <v>255</v>
      </c>
      <c r="G182" s="209" t="s">
        <v>179</v>
      </c>
      <c r="H182" s="210">
        <v>10.5</v>
      </c>
      <c r="I182" s="211"/>
      <c r="J182" s="212">
        <f>ROUND(I182*H182,2)</f>
        <v>0</v>
      </c>
      <c r="K182" s="208" t="s">
        <v>124</v>
      </c>
      <c r="L182" s="46"/>
      <c r="M182" s="213" t="s">
        <v>19</v>
      </c>
      <c r="N182" s="214" t="s">
        <v>40</v>
      </c>
      <c r="O182" s="86"/>
      <c r="P182" s="215">
        <f>O182*H182</f>
        <v>0</v>
      </c>
      <c r="Q182" s="215">
        <v>0.089219999999999994</v>
      </c>
      <c r="R182" s="215">
        <f>Q182*H182</f>
        <v>0.93680999999999992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125</v>
      </c>
      <c r="AT182" s="217" t="s">
        <v>120</v>
      </c>
      <c r="AU182" s="217" t="s">
        <v>79</v>
      </c>
      <c r="AY182" s="19" t="s">
        <v>117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77</v>
      </c>
      <c r="BK182" s="218">
        <f>ROUND(I182*H182,2)</f>
        <v>0</v>
      </c>
      <c r="BL182" s="19" t="s">
        <v>125</v>
      </c>
      <c r="BM182" s="217" t="s">
        <v>256</v>
      </c>
    </row>
    <row r="183" s="2" customFormat="1">
      <c r="A183" s="40"/>
      <c r="B183" s="41"/>
      <c r="C183" s="42"/>
      <c r="D183" s="219" t="s">
        <v>126</v>
      </c>
      <c r="E183" s="42"/>
      <c r="F183" s="220" t="s">
        <v>257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126</v>
      </c>
      <c r="AU183" s="19" t="s">
        <v>79</v>
      </c>
    </row>
    <row r="184" s="13" customFormat="1">
      <c r="A184" s="13"/>
      <c r="B184" s="224"/>
      <c r="C184" s="225"/>
      <c r="D184" s="226" t="s">
        <v>128</v>
      </c>
      <c r="E184" s="227" t="s">
        <v>19</v>
      </c>
      <c r="F184" s="228" t="s">
        <v>198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128</v>
      </c>
      <c r="AU184" s="234" t="s">
        <v>79</v>
      </c>
      <c r="AV184" s="13" t="s">
        <v>77</v>
      </c>
      <c r="AW184" s="13" t="s">
        <v>31</v>
      </c>
      <c r="AX184" s="13" t="s">
        <v>69</v>
      </c>
      <c r="AY184" s="234" t="s">
        <v>117</v>
      </c>
    </row>
    <row r="185" s="14" customFormat="1">
      <c r="A185" s="14"/>
      <c r="B185" s="235"/>
      <c r="C185" s="236"/>
      <c r="D185" s="226" t="s">
        <v>128</v>
      </c>
      <c r="E185" s="237" t="s">
        <v>19</v>
      </c>
      <c r="F185" s="238" t="s">
        <v>258</v>
      </c>
      <c r="G185" s="236"/>
      <c r="H185" s="239">
        <v>10.5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128</v>
      </c>
      <c r="AU185" s="245" t="s">
        <v>79</v>
      </c>
      <c r="AV185" s="14" t="s">
        <v>79</v>
      </c>
      <c r="AW185" s="14" t="s">
        <v>31</v>
      </c>
      <c r="AX185" s="14" t="s">
        <v>69</v>
      </c>
      <c r="AY185" s="245" t="s">
        <v>117</v>
      </c>
    </row>
    <row r="186" s="15" customFormat="1">
      <c r="A186" s="15"/>
      <c r="B186" s="246"/>
      <c r="C186" s="247"/>
      <c r="D186" s="226" t="s">
        <v>128</v>
      </c>
      <c r="E186" s="248" t="s">
        <v>19</v>
      </c>
      <c r="F186" s="249" t="s">
        <v>130</v>
      </c>
      <c r="G186" s="247"/>
      <c r="H186" s="250">
        <v>10.5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128</v>
      </c>
      <c r="AU186" s="256" t="s">
        <v>79</v>
      </c>
      <c r="AV186" s="15" t="s">
        <v>125</v>
      </c>
      <c r="AW186" s="15" t="s">
        <v>31</v>
      </c>
      <c r="AX186" s="15" t="s">
        <v>77</v>
      </c>
      <c r="AY186" s="256" t="s">
        <v>117</v>
      </c>
    </row>
    <row r="187" s="2" customFormat="1" ht="16.5" customHeight="1">
      <c r="A187" s="40"/>
      <c r="B187" s="41"/>
      <c r="C187" s="260" t="s">
        <v>217</v>
      </c>
      <c r="D187" s="260" t="s">
        <v>235</v>
      </c>
      <c r="E187" s="261" t="s">
        <v>259</v>
      </c>
      <c r="F187" s="262" t="s">
        <v>260</v>
      </c>
      <c r="G187" s="263" t="s">
        <v>179</v>
      </c>
      <c r="H187" s="264">
        <v>10.815</v>
      </c>
      <c r="I187" s="265"/>
      <c r="J187" s="266">
        <f>ROUND(I187*H187,2)</f>
        <v>0</v>
      </c>
      <c r="K187" s="262" t="s">
        <v>124</v>
      </c>
      <c r="L187" s="267"/>
      <c r="M187" s="268" t="s">
        <v>19</v>
      </c>
      <c r="N187" s="269" t="s">
        <v>40</v>
      </c>
      <c r="O187" s="86"/>
      <c r="P187" s="215">
        <f>O187*H187</f>
        <v>0</v>
      </c>
      <c r="Q187" s="215">
        <v>0.13100000000000001</v>
      </c>
      <c r="R187" s="215">
        <f>Q187*H187</f>
        <v>1.4167650000000001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133</v>
      </c>
      <c r="AT187" s="217" t="s">
        <v>235</v>
      </c>
      <c r="AU187" s="217" t="s">
        <v>79</v>
      </c>
      <c r="AY187" s="19" t="s">
        <v>117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77</v>
      </c>
      <c r="BK187" s="218">
        <f>ROUND(I187*H187,2)</f>
        <v>0</v>
      </c>
      <c r="BL187" s="19" t="s">
        <v>125</v>
      </c>
      <c r="BM187" s="217" t="s">
        <v>261</v>
      </c>
    </row>
    <row r="188" s="12" customFormat="1" ht="22.8" customHeight="1">
      <c r="A188" s="12"/>
      <c r="B188" s="190"/>
      <c r="C188" s="191"/>
      <c r="D188" s="192" t="s">
        <v>68</v>
      </c>
      <c r="E188" s="204" t="s">
        <v>191</v>
      </c>
      <c r="F188" s="204" t="s">
        <v>262</v>
      </c>
      <c r="G188" s="191"/>
      <c r="H188" s="191"/>
      <c r="I188" s="194"/>
      <c r="J188" s="205">
        <f>BK188</f>
        <v>0</v>
      </c>
      <c r="K188" s="191"/>
      <c r="L188" s="196"/>
      <c r="M188" s="197"/>
      <c r="N188" s="198"/>
      <c r="O188" s="198"/>
      <c r="P188" s="199">
        <f>SUM(P189:P857)</f>
        <v>0</v>
      </c>
      <c r="Q188" s="198"/>
      <c r="R188" s="199">
        <f>SUM(R189:R857)</f>
        <v>44.846194170000004</v>
      </c>
      <c r="S188" s="198"/>
      <c r="T188" s="200">
        <f>SUM(T189:T857)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1" t="s">
        <v>77</v>
      </c>
      <c r="AT188" s="202" t="s">
        <v>68</v>
      </c>
      <c r="AU188" s="202" t="s">
        <v>77</v>
      </c>
      <c r="AY188" s="201" t="s">
        <v>117</v>
      </c>
      <c r="BK188" s="203">
        <f>SUM(BK189:BK857)</f>
        <v>0</v>
      </c>
    </row>
    <row r="189" s="2" customFormat="1" ht="24.15" customHeight="1">
      <c r="A189" s="40"/>
      <c r="B189" s="41"/>
      <c r="C189" s="206" t="s">
        <v>8</v>
      </c>
      <c r="D189" s="206" t="s">
        <v>120</v>
      </c>
      <c r="E189" s="207" t="s">
        <v>263</v>
      </c>
      <c r="F189" s="208" t="s">
        <v>264</v>
      </c>
      <c r="G189" s="209" t="s">
        <v>179</v>
      </c>
      <c r="H189" s="210">
        <v>40.725000000000001</v>
      </c>
      <c r="I189" s="211"/>
      <c r="J189" s="212">
        <f>ROUND(I189*H189,2)</f>
        <v>0</v>
      </c>
      <c r="K189" s="208" t="s">
        <v>124</v>
      </c>
      <c r="L189" s="46"/>
      <c r="M189" s="213" t="s">
        <v>19</v>
      </c>
      <c r="N189" s="214" t="s">
        <v>40</v>
      </c>
      <c r="O189" s="86"/>
      <c r="P189" s="215">
        <f>O189*H189</f>
        <v>0</v>
      </c>
      <c r="Q189" s="215">
        <v>0.0043800000000000002</v>
      </c>
      <c r="R189" s="215">
        <f>Q189*H189</f>
        <v>0.17837550000000002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125</v>
      </c>
      <c r="AT189" s="217" t="s">
        <v>120</v>
      </c>
      <c r="AU189" s="217" t="s">
        <v>79</v>
      </c>
      <c r="AY189" s="19" t="s">
        <v>117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77</v>
      </c>
      <c r="BK189" s="218">
        <f>ROUND(I189*H189,2)</f>
        <v>0</v>
      </c>
      <c r="BL189" s="19" t="s">
        <v>125</v>
      </c>
      <c r="BM189" s="217" t="s">
        <v>265</v>
      </c>
    </row>
    <row r="190" s="2" customFormat="1">
      <c r="A190" s="40"/>
      <c r="B190" s="41"/>
      <c r="C190" s="42"/>
      <c r="D190" s="219" t="s">
        <v>126</v>
      </c>
      <c r="E190" s="42"/>
      <c r="F190" s="220" t="s">
        <v>266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126</v>
      </c>
      <c r="AU190" s="19" t="s">
        <v>79</v>
      </c>
    </row>
    <row r="191" s="13" customFormat="1">
      <c r="A191" s="13"/>
      <c r="B191" s="224"/>
      <c r="C191" s="225"/>
      <c r="D191" s="226" t="s">
        <v>128</v>
      </c>
      <c r="E191" s="227" t="s">
        <v>19</v>
      </c>
      <c r="F191" s="228" t="s">
        <v>267</v>
      </c>
      <c r="G191" s="225"/>
      <c r="H191" s="227" t="s">
        <v>19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128</v>
      </c>
      <c r="AU191" s="234" t="s">
        <v>79</v>
      </c>
      <c r="AV191" s="13" t="s">
        <v>77</v>
      </c>
      <c r="AW191" s="13" t="s">
        <v>31</v>
      </c>
      <c r="AX191" s="13" t="s">
        <v>69</v>
      </c>
      <c r="AY191" s="234" t="s">
        <v>117</v>
      </c>
    </row>
    <row r="192" s="13" customFormat="1">
      <c r="A192" s="13"/>
      <c r="B192" s="224"/>
      <c r="C192" s="225"/>
      <c r="D192" s="226" t="s">
        <v>128</v>
      </c>
      <c r="E192" s="227" t="s">
        <v>19</v>
      </c>
      <c r="F192" s="228" t="s">
        <v>268</v>
      </c>
      <c r="G192" s="225"/>
      <c r="H192" s="227" t="s">
        <v>19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128</v>
      </c>
      <c r="AU192" s="234" t="s">
        <v>79</v>
      </c>
      <c r="AV192" s="13" t="s">
        <v>77</v>
      </c>
      <c r="AW192" s="13" t="s">
        <v>31</v>
      </c>
      <c r="AX192" s="13" t="s">
        <v>69</v>
      </c>
      <c r="AY192" s="234" t="s">
        <v>117</v>
      </c>
    </row>
    <row r="193" s="14" customFormat="1">
      <c r="A193" s="14"/>
      <c r="B193" s="235"/>
      <c r="C193" s="236"/>
      <c r="D193" s="226" t="s">
        <v>128</v>
      </c>
      <c r="E193" s="237" t="s">
        <v>19</v>
      </c>
      <c r="F193" s="238" t="s">
        <v>269</v>
      </c>
      <c r="G193" s="236"/>
      <c r="H193" s="239">
        <v>6.4749999999999996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128</v>
      </c>
      <c r="AU193" s="245" t="s">
        <v>79</v>
      </c>
      <c r="AV193" s="14" t="s">
        <v>79</v>
      </c>
      <c r="AW193" s="14" t="s">
        <v>31</v>
      </c>
      <c r="AX193" s="14" t="s">
        <v>69</v>
      </c>
      <c r="AY193" s="245" t="s">
        <v>117</v>
      </c>
    </row>
    <row r="194" s="14" customFormat="1">
      <c r="A194" s="14"/>
      <c r="B194" s="235"/>
      <c r="C194" s="236"/>
      <c r="D194" s="226" t="s">
        <v>128</v>
      </c>
      <c r="E194" s="237" t="s">
        <v>19</v>
      </c>
      <c r="F194" s="238" t="s">
        <v>270</v>
      </c>
      <c r="G194" s="236"/>
      <c r="H194" s="239">
        <v>3.7000000000000002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128</v>
      </c>
      <c r="AU194" s="245" t="s">
        <v>79</v>
      </c>
      <c r="AV194" s="14" t="s">
        <v>79</v>
      </c>
      <c r="AW194" s="14" t="s">
        <v>31</v>
      </c>
      <c r="AX194" s="14" t="s">
        <v>69</v>
      </c>
      <c r="AY194" s="245" t="s">
        <v>117</v>
      </c>
    </row>
    <row r="195" s="14" customFormat="1">
      <c r="A195" s="14"/>
      <c r="B195" s="235"/>
      <c r="C195" s="236"/>
      <c r="D195" s="226" t="s">
        <v>128</v>
      </c>
      <c r="E195" s="237" t="s">
        <v>19</v>
      </c>
      <c r="F195" s="238" t="s">
        <v>271</v>
      </c>
      <c r="G195" s="236"/>
      <c r="H195" s="239">
        <v>14.574999999999999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128</v>
      </c>
      <c r="AU195" s="245" t="s">
        <v>79</v>
      </c>
      <c r="AV195" s="14" t="s">
        <v>79</v>
      </c>
      <c r="AW195" s="14" t="s">
        <v>31</v>
      </c>
      <c r="AX195" s="14" t="s">
        <v>69</v>
      </c>
      <c r="AY195" s="245" t="s">
        <v>117</v>
      </c>
    </row>
    <row r="196" s="14" customFormat="1">
      <c r="A196" s="14"/>
      <c r="B196" s="235"/>
      <c r="C196" s="236"/>
      <c r="D196" s="226" t="s">
        <v>128</v>
      </c>
      <c r="E196" s="237" t="s">
        <v>19</v>
      </c>
      <c r="F196" s="238" t="s">
        <v>272</v>
      </c>
      <c r="G196" s="236"/>
      <c r="H196" s="239">
        <v>5.125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128</v>
      </c>
      <c r="AU196" s="245" t="s">
        <v>79</v>
      </c>
      <c r="AV196" s="14" t="s">
        <v>79</v>
      </c>
      <c r="AW196" s="14" t="s">
        <v>31</v>
      </c>
      <c r="AX196" s="14" t="s">
        <v>69</v>
      </c>
      <c r="AY196" s="245" t="s">
        <v>117</v>
      </c>
    </row>
    <row r="197" s="14" customFormat="1">
      <c r="A197" s="14"/>
      <c r="B197" s="235"/>
      <c r="C197" s="236"/>
      <c r="D197" s="226" t="s">
        <v>128</v>
      </c>
      <c r="E197" s="237" t="s">
        <v>19</v>
      </c>
      <c r="F197" s="238" t="s">
        <v>273</v>
      </c>
      <c r="G197" s="236"/>
      <c r="H197" s="239">
        <v>1.75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128</v>
      </c>
      <c r="AU197" s="245" t="s">
        <v>79</v>
      </c>
      <c r="AV197" s="14" t="s">
        <v>79</v>
      </c>
      <c r="AW197" s="14" t="s">
        <v>31</v>
      </c>
      <c r="AX197" s="14" t="s">
        <v>69</v>
      </c>
      <c r="AY197" s="245" t="s">
        <v>117</v>
      </c>
    </row>
    <row r="198" s="14" customFormat="1">
      <c r="A198" s="14"/>
      <c r="B198" s="235"/>
      <c r="C198" s="236"/>
      <c r="D198" s="226" t="s">
        <v>128</v>
      </c>
      <c r="E198" s="237" t="s">
        <v>19</v>
      </c>
      <c r="F198" s="238" t="s">
        <v>274</v>
      </c>
      <c r="G198" s="236"/>
      <c r="H198" s="239">
        <v>9.0999999999999996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128</v>
      </c>
      <c r="AU198" s="245" t="s">
        <v>79</v>
      </c>
      <c r="AV198" s="14" t="s">
        <v>79</v>
      </c>
      <c r="AW198" s="14" t="s">
        <v>31</v>
      </c>
      <c r="AX198" s="14" t="s">
        <v>69</v>
      </c>
      <c r="AY198" s="245" t="s">
        <v>117</v>
      </c>
    </row>
    <row r="199" s="15" customFormat="1">
      <c r="A199" s="15"/>
      <c r="B199" s="246"/>
      <c r="C199" s="247"/>
      <c r="D199" s="226" t="s">
        <v>128</v>
      </c>
      <c r="E199" s="248" t="s">
        <v>19</v>
      </c>
      <c r="F199" s="249" t="s">
        <v>130</v>
      </c>
      <c r="G199" s="247"/>
      <c r="H199" s="250">
        <v>40.725000000000001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128</v>
      </c>
      <c r="AU199" s="256" t="s">
        <v>79</v>
      </c>
      <c r="AV199" s="15" t="s">
        <v>125</v>
      </c>
      <c r="AW199" s="15" t="s">
        <v>31</v>
      </c>
      <c r="AX199" s="15" t="s">
        <v>77</v>
      </c>
      <c r="AY199" s="256" t="s">
        <v>117</v>
      </c>
    </row>
    <row r="200" s="2" customFormat="1" ht="16.5" customHeight="1">
      <c r="A200" s="40"/>
      <c r="B200" s="41"/>
      <c r="C200" s="206" t="s">
        <v>150</v>
      </c>
      <c r="D200" s="206" t="s">
        <v>120</v>
      </c>
      <c r="E200" s="207" t="s">
        <v>275</v>
      </c>
      <c r="F200" s="208" t="s">
        <v>276</v>
      </c>
      <c r="G200" s="209" t="s">
        <v>179</v>
      </c>
      <c r="H200" s="210">
        <v>40.725000000000001</v>
      </c>
      <c r="I200" s="211"/>
      <c r="J200" s="212">
        <f>ROUND(I200*H200,2)</f>
        <v>0</v>
      </c>
      <c r="K200" s="208" t="s">
        <v>124</v>
      </c>
      <c r="L200" s="46"/>
      <c r="M200" s="213" t="s">
        <v>19</v>
      </c>
      <c r="N200" s="214" t="s">
        <v>40</v>
      </c>
      <c r="O200" s="86"/>
      <c r="P200" s="215">
        <f>O200*H200</f>
        <v>0</v>
      </c>
      <c r="Q200" s="215">
        <v>0.00029999999999999997</v>
      </c>
      <c r="R200" s="215">
        <f>Q200*H200</f>
        <v>0.012217499999999999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125</v>
      </c>
      <c r="AT200" s="217" t="s">
        <v>120</v>
      </c>
      <c r="AU200" s="217" t="s">
        <v>79</v>
      </c>
      <c r="AY200" s="19" t="s">
        <v>117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77</v>
      </c>
      <c r="BK200" s="218">
        <f>ROUND(I200*H200,2)</f>
        <v>0</v>
      </c>
      <c r="BL200" s="19" t="s">
        <v>125</v>
      </c>
      <c r="BM200" s="217" t="s">
        <v>277</v>
      </c>
    </row>
    <row r="201" s="2" customFormat="1">
      <c r="A201" s="40"/>
      <c r="B201" s="41"/>
      <c r="C201" s="42"/>
      <c r="D201" s="219" t="s">
        <v>126</v>
      </c>
      <c r="E201" s="42"/>
      <c r="F201" s="220" t="s">
        <v>278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126</v>
      </c>
      <c r="AU201" s="19" t="s">
        <v>79</v>
      </c>
    </row>
    <row r="202" s="13" customFormat="1">
      <c r="A202" s="13"/>
      <c r="B202" s="224"/>
      <c r="C202" s="225"/>
      <c r="D202" s="226" t="s">
        <v>128</v>
      </c>
      <c r="E202" s="227" t="s">
        <v>19</v>
      </c>
      <c r="F202" s="228" t="s">
        <v>267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128</v>
      </c>
      <c r="AU202" s="234" t="s">
        <v>79</v>
      </c>
      <c r="AV202" s="13" t="s">
        <v>77</v>
      </c>
      <c r="AW202" s="13" t="s">
        <v>31</v>
      </c>
      <c r="AX202" s="13" t="s">
        <v>69</v>
      </c>
      <c r="AY202" s="234" t="s">
        <v>117</v>
      </c>
    </row>
    <row r="203" s="13" customFormat="1">
      <c r="A203" s="13"/>
      <c r="B203" s="224"/>
      <c r="C203" s="225"/>
      <c r="D203" s="226" t="s">
        <v>128</v>
      </c>
      <c r="E203" s="227" t="s">
        <v>19</v>
      </c>
      <c r="F203" s="228" t="s">
        <v>268</v>
      </c>
      <c r="G203" s="225"/>
      <c r="H203" s="227" t="s">
        <v>19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128</v>
      </c>
      <c r="AU203" s="234" t="s">
        <v>79</v>
      </c>
      <c r="AV203" s="13" t="s">
        <v>77</v>
      </c>
      <c r="AW203" s="13" t="s">
        <v>31</v>
      </c>
      <c r="AX203" s="13" t="s">
        <v>69</v>
      </c>
      <c r="AY203" s="234" t="s">
        <v>117</v>
      </c>
    </row>
    <row r="204" s="14" customFormat="1">
      <c r="A204" s="14"/>
      <c r="B204" s="235"/>
      <c r="C204" s="236"/>
      <c r="D204" s="226" t="s">
        <v>128</v>
      </c>
      <c r="E204" s="237" t="s">
        <v>19</v>
      </c>
      <c r="F204" s="238" t="s">
        <v>269</v>
      </c>
      <c r="G204" s="236"/>
      <c r="H204" s="239">
        <v>6.4749999999999996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128</v>
      </c>
      <c r="AU204" s="245" t="s">
        <v>79</v>
      </c>
      <c r="AV204" s="14" t="s">
        <v>79</v>
      </c>
      <c r="AW204" s="14" t="s">
        <v>31</v>
      </c>
      <c r="AX204" s="14" t="s">
        <v>69</v>
      </c>
      <c r="AY204" s="245" t="s">
        <v>117</v>
      </c>
    </row>
    <row r="205" s="14" customFormat="1">
      <c r="A205" s="14"/>
      <c r="B205" s="235"/>
      <c r="C205" s="236"/>
      <c r="D205" s="226" t="s">
        <v>128</v>
      </c>
      <c r="E205" s="237" t="s">
        <v>19</v>
      </c>
      <c r="F205" s="238" t="s">
        <v>270</v>
      </c>
      <c r="G205" s="236"/>
      <c r="H205" s="239">
        <v>3.7000000000000002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128</v>
      </c>
      <c r="AU205" s="245" t="s">
        <v>79</v>
      </c>
      <c r="AV205" s="14" t="s">
        <v>79</v>
      </c>
      <c r="AW205" s="14" t="s">
        <v>31</v>
      </c>
      <c r="AX205" s="14" t="s">
        <v>69</v>
      </c>
      <c r="AY205" s="245" t="s">
        <v>117</v>
      </c>
    </row>
    <row r="206" s="14" customFormat="1">
      <c r="A206" s="14"/>
      <c r="B206" s="235"/>
      <c r="C206" s="236"/>
      <c r="D206" s="226" t="s">
        <v>128</v>
      </c>
      <c r="E206" s="237" t="s">
        <v>19</v>
      </c>
      <c r="F206" s="238" t="s">
        <v>271</v>
      </c>
      <c r="G206" s="236"/>
      <c r="H206" s="239">
        <v>14.574999999999999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128</v>
      </c>
      <c r="AU206" s="245" t="s">
        <v>79</v>
      </c>
      <c r="AV206" s="14" t="s">
        <v>79</v>
      </c>
      <c r="AW206" s="14" t="s">
        <v>31</v>
      </c>
      <c r="AX206" s="14" t="s">
        <v>69</v>
      </c>
      <c r="AY206" s="245" t="s">
        <v>117</v>
      </c>
    </row>
    <row r="207" s="14" customFormat="1">
      <c r="A207" s="14"/>
      <c r="B207" s="235"/>
      <c r="C207" s="236"/>
      <c r="D207" s="226" t="s">
        <v>128</v>
      </c>
      <c r="E207" s="237" t="s">
        <v>19</v>
      </c>
      <c r="F207" s="238" t="s">
        <v>272</v>
      </c>
      <c r="G207" s="236"/>
      <c r="H207" s="239">
        <v>5.125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128</v>
      </c>
      <c r="AU207" s="245" t="s">
        <v>79</v>
      </c>
      <c r="AV207" s="14" t="s">
        <v>79</v>
      </c>
      <c r="AW207" s="14" t="s">
        <v>31</v>
      </c>
      <c r="AX207" s="14" t="s">
        <v>69</v>
      </c>
      <c r="AY207" s="245" t="s">
        <v>117</v>
      </c>
    </row>
    <row r="208" s="14" customFormat="1">
      <c r="A208" s="14"/>
      <c r="B208" s="235"/>
      <c r="C208" s="236"/>
      <c r="D208" s="226" t="s">
        <v>128</v>
      </c>
      <c r="E208" s="237" t="s">
        <v>19</v>
      </c>
      <c r="F208" s="238" t="s">
        <v>273</v>
      </c>
      <c r="G208" s="236"/>
      <c r="H208" s="239">
        <v>1.75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128</v>
      </c>
      <c r="AU208" s="245" t="s">
        <v>79</v>
      </c>
      <c r="AV208" s="14" t="s">
        <v>79</v>
      </c>
      <c r="AW208" s="14" t="s">
        <v>31</v>
      </c>
      <c r="AX208" s="14" t="s">
        <v>69</v>
      </c>
      <c r="AY208" s="245" t="s">
        <v>117</v>
      </c>
    </row>
    <row r="209" s="14" customFormat="1">
      <c r="A209" s="14"/>
      <c r="B209" s="235"/>
      <c r="C209" s="236"/>
      <c r="D209" s="226" t="s">
        <v>128</v>
      </c>
      <c r="E209" s="237" t="s">
        <v>19</v>
      </c>
      <c r="F209" s="238" t="s">
        <v>274</v>
      </c>
      <c r="G209" s="236"/>
      <c r="H209" s="239">
        <v>9.0999999999999996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128</v>
      </c>
      <c r="AU209" s="245" t="s">
        <v>79</v>
      </c>
      <c r="AV209" s="14" t="s">
        <v>79</v>
      </c>
      <c r="AW209" s="14" t="s">
        <v>31</v>
      </c>
      <c r="AX209" s="14" t="s">
        <v>69</v>
      </c>
      <c r="AY209" s="245" t="s">
        <v>117</v>
      </c>
    </row>
    <row r="210" s="15" customFormat="1">
      <c r="A210" s="15"/>
      <c r="B210" s="246"/>
      <c r="C210" s="247"/>
      <c r="D210" s="226" t="s">
        <v>128</v>
      </c>
      <c r="E210" s="248" t="s">
        <v>19</v>
      </c>
      <c r="F210" s="249" t="s">
        <v>130</v>
      </c>
      <c r="G210" s="247"/>
      <c r="H210" s="250">
        <v>40.725000000000001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128</v>
      </c>
      <c r="AU210" s="256" t="s">
        <v>79</v>
      </c>
      <c r="AV210" s="15" t="s">
        <v>125</v>
      </c>
      <c r="AW210" s="15" t="s">
        <v>31</v>
      </c>
      <c r="AX210" s="15" t="s">
        <v>77</v>
      </c>
      <c r="AY210" s="256" t="s">
        <v>117</v>
      </c>
    </row>
    <row r="211" s="2" customFormat="1" ht="24.15" customHeight="1">
      <c r="A211" s="40"/>
      <c r="B211" s="41"/>
      <c r="C211" s="206" t="s">
        <v>279</v>
      </c>
      <c r="D211" s="206" t="s">
        <v>120</v>
      </c>
      <c r="E211" s="207" t="s">
        <v>280</v>
      </c>
      <c r="F211" s="208" t="s">
        <v>281</v>
      </c>
      <c r="G211" s="209" t="s">
        <v>179</v>
      </c>
      <c r="H211" s="210">
        <v>40.725000000000001</v>
      </c>
      <c r="I211" s="211"/>
      <c r="J211" s="212">
        <f>ROUND(I211*H211,2)</f>
        <v>0</v>
      </c>
      <c r="K211" s="208" t="s">
        <v>124</v>
      </c>
      <c r="L211" s="46"/>
      <c r="M211" s="213" t="s">
        <v>19</v>
      </c>
      <c r="N211" s="214" t="s">
        <v>40</v>
      </c>
      <c r="O211" s="86"/>
      <c r="P211" s="215">
        <f>O211*H211</f>
        <v>0</v>
      </c>
      <c r="Q211" s="215">
        <v>0.0028500000000000001</v>
      </c>
      <c r="R211" s="215">
        <f>Q211*H211</f>
        <v>0.11606625000000001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125</v>
      </c>
      <c r="AT211" s="217" t="s">
        <v>120</v>
      </c>
      <c r="AU211" s="217" t="s">
        <v>79</v>
      </c>
      <c r="AY211" s="19" t="s">
        <v>117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77</v>
      </c>
      <c r="BK211" s="218">
        <f>ROUND(I211*H211,2)</f>
        <v>0</v>
      </c>
      <c r="BL211" s="19" t="s">
        <v>125</v>
      </c>
      <c r="BM211" s="217" t="s">
        <v>282</v>
      </c>
    </row>
    <row r="212" s="2" customFormat="1">
      <c r="A212" s="40"/>
      <c r="B212" s="41"/>
      <c r="C212" s="42"/>
      <c r="D212" s="219" t="s">
        <v>126</v>
      </c>
      <c r="E212" s="42"/>
      <c r="F212" s="220" t="s">
        <v>283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126</v>
      </c>
      <c r="AU212" s="19" t="s">
        <v>79</v>
      </c>
    </row>
    <row r="213" s="13" customFormat="1">
      <c r="A213" s="13"/>
      <c r="B213" s="224"/>
      <c r="C213" s="225"/>
      <c r="D213" s="226" t="s">
        <v>128</v>
      </c>
      <c r="E213" s="227" t="s">
        <v>19</v>
      </c>
      <c r="F213" s="228" t="s">
        <v>267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128</v>
      </c>
      <c r="AU213" s="234" t="s">
        <v>79</v>
      </c>
      <c r="AV213" s="13" t="s">
        <v>77</v>
      </c>
      <c r="AW213" s="13" t="s">
        <v>31</v>
      </c>
      <c r="AX213" s="13" t="s">
        <v>69</v>
      </c>
      <c r="AY213" s="234" t="s">
        <v>117</v>
      </c>
    </row>
    <row r="214" s="13" customFormat="1">
      <c r="A214" s="13"/>
      <c r="B214" s="224"/>
      <c r="C214" s="225"/>
      <c r="D214" s="226" t="s">
        <v>128</v>
      </c>
      <c r="E214" s="227" t="s">
        <v>19</v>
      </c>
      <c r="F214" s="228" t="s">
        <v>268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128</v>
      </c>
      <c r="AU214" s="234" t="s">
        <v>79</v>
      </c>
      <c r="AV214" s="13" t="s">
        <v>77</v>
      </c>
      <c r="AW214" s="13" t="s">
        <v>31</v>
      </c>
      <c r="AX214" s="13" t="s">
        <v>69</v>
      </c>
      <c r="AY214" s="234" t="s">
        <v>117</v>
      </c>
    </row>
    <row r="215" s="14" customFormat="1">
      <c r="A215" s="14"/>
      <c r="B215" s="235"/>
      <c r="C215" s="236"/>
      <c r="D215" s="226" t="s">
        <v>128</v>
      </c>
      <c r="E215" s="237" t="s">
        <v>19</v>
      </c>
      <c r="F215" s="238" t="s">
        <v>269</v>
      </c>
      <c r="G215" s="236"/>
      <c r="H215" s="239">
        <v>6.4749999999999996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128</v>
      </c>
      <c r="AU215" s="245" t="s">
        <v>79</v>
      </c>
      <c r="AV215" s="14" t="s">
        <v>79</v>
      </c>
      <c r="AW215" s="14" t="s">
        <v>31</v>
      </c>
      <c r="AX215" s="14" t="s">
        <v>69</v>
      </c>
      <c r="AY215" s="245" t="s">
        <v>117</v>
      </c>
    </row>
    <row r="216" s="14" customFormat="1">
      <c r="A216" s="14"/>
      <c r="B216" s="235"/>
      <c r="C216" s="236"/>
      <c r="D216" s="226" t="s">
        <v>128</v>
      </c>
      <c r="E216" s="237" t="s">
        <v>19</v>
      </c>
      <c r="F216" s="238" t="s">
        <v>270</v>
      </c>
      <c r="G216" s="236"/>
      <c r="H216" s="239">
        <v>3.7000000000000002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128</v>
      </c>
      <c r="AU216" s="245" t="s">
        <v>79</v>
      </c>
      <c r="AV216" s="14" t="s">
        <v>79</v>
      </c>
      <c r="AW216" s="14" t="s">
        <v>31</v>
      </c>
      <c r="AX216" s="14" t="s">
        <v>69</v>
      </c>
      <c r="AY216" s="245" t="s">
        <v>117</v>
      </c>
    </row>
    <row r="217" s="14" customFormat="1">
      <c r="A217" s="14"/>
      <c r="B217" s="235"/>
      <c r="C217" s="236"/>
      <c r="D217" s="226" t="s">
        <v>128</v>
      </c>
      <c r="E217" s="237" t="s">
        <v>19</v>
      </c>
      <c r="F217" s="238" t="s">
        <v>271</v>
      </c>
      <c r="G217" s="236"/>
      <c r="H217" s="239">
        <v>14.574999999999999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128</v>
      </c>
      <c r="AU217" s="245" t="s">
        <v>79</v>
      </c>
      <c r="AV217" s="14" t="s">
        <v>79</v>
      </c>
      <c r="AW217" s="14" t="s">
        <v>31</v>
      </c>
      <c r="AX217" s="14" t="s">
        <v>69</v>
      </c>
      <c r="AY217" s="245" t="s">
        <v>117</v>
      </c>
    </row>
    <row r="218" s="14" customFormat="1">
      <c r="A218" s="14"/>
      <c r="B218" s="235"/>
      <c r="C218" s="236"/>
      <c r="D218" s="226" t="s">
        <v>128</v>
      </c>
      <c r="E218" s="237" t="s">
        <v>19</v>
      </c>
      <c r="F218" s="238" t="s">
        <v>272</v>
      </c>
      <c r="G218" s="236"/>
      <c r="H218" s="239">
        <v>5.125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128</v>
      </c>
      <c r="AU218" s="245" t="s">
        <v>79</v>
      </c>
      <c r="AV218" s="14" t="s">
        <v>79</v>
      </c>
      <c r="AW218" s="14" t="s">
        <v>31</v>
      </c>
      <c r="AX218" s="14" t="s">
        <v>69</v>
      </c>
      <c r="AY218" s="245" t="s">
        <v>117</v>
      </c>
    </row>
    <row r="219" s="14" customFormat="1">
      <c r="A219" s="14"/>
      <c r="B219" s="235"/>
      <c r="C219" s="236"/>
      <c r="D219" s="226" t="s">
        <v>128</v>
      </c>
      <c r="E219" s="237" t="s">
        <v>19</v>
      </c>
      <c r="F219" s="238" t="s">
        <v>273</v>
      </c>
      <c r="G219" s="236"/>
      <c r="H219" s="239">
        <v>1.75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128</v>
      </c>
      <c r="AU219" s="245" t="s">
        <v>79</v>
      </c>
      <c r="AV219" s="14" t="s">
        <v>79</v>
      </c>
      <c r="AW219" s="14" t="s">
        <v>31</v>
      </c>
      <c r="AX219" s="14" t="s">
        <v>69</v>
      </c>
      <c r="AY219" s="245" t="s">
        <v>117</v>
      </c>
    </row>
    <row r="220" s="14" customFormat="1">
      <c r="A220" s="14"/>
      <c r="B220" s="235"/>
      <c r="C220" s="236"/>
      <c r="D220" s="226" t="s">
        <v>128</v>
      </c>
      <c r="E220" s="237" t="s">
        <v>19</v>
      </c>
      <c r="F220" s="238" t="s">
        <v>274</v>
      </c>
      <c r="G220" s="236"/>
      <c r="H220" s="239">
        <v>9.0999999999999996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128</v>
      </c>
      <c r="AU220" s="245" t="s">
        <v>79</v>
      </c>
      <c r="AV220" s="14" t="s">
        <v>79</v>
      </c>
      <c r="AW220" s="14" t="s">
        <v>31</v>
      </c>
      <c r="AX220" s="14" t="s">
        <v>69</v>
      </c>
      <c r="AY220" s="245" t="s">
        <v>117</v>
      </c>
    </row>
    <row r="221" s="15" customFormat="1">
      <c r="A221" s="15"/>
      <c r="B221" s="246"/>
      <c r="C221" s="247"/>
      <c r="D221" s="226" t="s">
        <v>128</v>
      </c>
      <c r="E221" s="248" t="s">
        <v>19</v>
      </c>
      <c r="F221" s="249" t="s">
        <v>130</v>
      </c>
      <c r="G221" s="247"/>
      <c r="H221" s="250">
        <v>40.725000000000001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6" t="s">
        <v>128</v>
      </c>
      <c r="AU221" s="256" t="s">
        <v>79</v>
      </c>
      <c r="AV221" s="15" t="s">
        <v>125</v>
      </c>
      <c r="AW221" s="15" t="s">
        <v>31</v>
      </c>
      <c r="AX221" s="15" t="s">
        <v>77</v>
      </c>
      <c r="AY221" s="256" t="s">
        <v>117</v>
      </c>
    </row>
    <row r="222" s="2" customFormat="1" ht="24.15" customHeight="1">
      <c r="A222" s="40"/>
      <c r="B222" s="41"/>
      <c r="C222" s="206" t="s">
        <v>238</v>
      </c>
      <c r="D222" s="206" t="s">
        <v>120</v>
      </c>
      <c r="E222" s="207" t="s">
        <v>284</v>
      </c>
      <c r="F222" s="208" t="s">
        <v>285</v>
      </c>
      <c r="G222" s="209" t="s">
        <v>179</v>
      </c>
      <c r="H222" s="210">
        <v>7.7210000000000001</v>
      </c>
      <c r="I222" s="211"/>
      <c r="J222" s="212">
        <f>ROUND(I222*H222,2)</f>
        <v>0</v>
      </c>
      <c r="K222" s="208" t="s">
        <v>124</v>
      </c>
      <c r="L222" s="46"/>
      <c r="M222" s="213" t="s">
        <v>19</v>
      </c>
      <c r="N222" s="214" t="s">
        <v>40</v>
      </c>
      <c r="O222" s="86"/>
      <c r="P222" s="215">
        <f>O222*H222</f>
        <v>0</v>
      </c>
      <c r="Q222" s="215">
        <v>0.0063</v>
      </c>
      <c r="R222" s="215">
        <f>Q222*H222</f>
        <v>0.048642299999999999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125</v>
      </c>
      <c r="AT222" s="217" t="s">
        <v>120</v>
      </c>
      <c r="AU222" s="217" t="s">
        <v>79</v>
      </c>
      <c r="AY222" s="19" t="s">
        <v>117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77</v>
      </c>
      <c r="BK222" s="218">
        <f>ROUND(I222*H222,2)</f>
        <v>0</v>
      </c>
      <c r="BL222" s="19" t="s">
        <v>125</v>
      </c>
      <c r="BM222" s="217" t="s">
        <v>286</v>
      </c>
    </row>
    <row r="223" s="2" customFormat="1">
      <c r="A223" s="40"/>
      <c r="B223" s="41"/>
      <c r="C223" s="42"/>
      <c r="D223" s="219" t="s">
        <v>126</v>
      </c>
      <c r="E223" s="42"/>
      <c r="F223" s="220" t="s">
        <v>287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126</v>
      </c>
      <c r="AU223" s="19" t="s">
        <v>79</v>
      </c>
    </row>
    <row r="224" s="13" customFormat="1">
      <c r="A224" s="13"/>
      <c r="B224" s="224"/>
      <c r="C224" s="225"/>
      <c r="D224" s="226" t="s">
        <v>128</v>
      </c>
      <c r="E224" s="227" t="s">
        <v>19</v>
      </c>
      <c r="F224" s="228" t="s">
        <v>288</v>
      </c>
      <c r="G224" s="225"/>
      <c r="H224" s="227" t="s">
        <v>19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128</v>
      </c>
      <c r="AU224" s="234" t="s">
        <v>79</v>
      </c>
      <c r="AV224" s="13" t="s">
        <v>77</v>
      </c>
      <c r="AW224" s="13" t="s">
        <v>31</v>
      </c>
      <c r="AX224" s="13" t="s">
        <v>69</v>
      </c>
      <c r="AY224" s="234" t="s">
        <v>117</v>
      </c>
    </row>
    <row r="225" s="14" customFormat="1">
      <c r="A225" s="14"/>
      <c r="B225" s="235"/>
      <c r="C225" s="236"/>
      <c r="D225" s="226" t="s">
        <v>128</v>
      </c>
      <c r="E225" s="237" t="s">
        <v>19</v>
      </c>
      <c r="F225" s="238" t="s">
        <v>289</v>
      </c>
      <c r="G225" s="236"/>
      <c r="H225" s="239">
        <v>3.7490000000000001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128</v>
      </c>
      <c r="AU225" s="245" t="s">
        <v>79</v>
      </c>
      <c r="AV225" s="14" t="s">
        <v>79</v>
      </c>
      <c r="AW225" s="14" t="s">
        <v>31</v>
      </c>
      <c r="AX225" s="14" t="s">
        <v>69</v>
      </c>
      <c r="AY225" s="245" t="s">
        <v>117</v>
      </c>
    </row>
    <row r="226" s="14" customFormat="1">
      <c r="A226" s="14"/>
      <c r="B226" s="235"/>
      <c r="C226" s="236"/>
      <c r="D226" s="226" t="s">
        <v>128</v>
      </c>
      <c r="E226" s="237" t="s">
        <v>19</v>
      </c>
      <c r="F226" s="238" t="s">
        <v>290</v>
      </c>
      <c r="G226" s="236"/>
      <c r="H226" s="239">
        <v>3.972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128</v>
      </c>
      <c r="AU226" s="245" t="s">
        <v>79</v>
      </c>
      <c r="AV226" s="14" t="s">
        <v>79</v>
      </c>
      <c r="AW226" s="14" t="s">
        <v>31</v>
      </c>
      <c r="AX226" s="14" t="s">
        <v>69</v>
      </c>
      <c r="AY226" s="245" t="s">
        <v>117</v>
      </c>
    </row>
    <row r="227" s="15" customFormat="1">
      <c r="A227" s="15"/>
      <c r="B227" s="246"/>
      <c r="C227" s="247"/>
      <c r="D227" s="226" t="s">
        <v>128</v>
      </c>
      <c r="E227" s="248" t="s">
        <v>19</v>
      </c>
      <c r="F227" s="249" t="s">
        <v>130</v>
      </c>
      <c r="G227" s="247"/>
      <c r="H227" s="250">
        <v>7.7210000000000001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128</v>
      </c>
      <c r="AU227" s="256" t="s">
        <v>79</v>
      </c>
      <c r="AV227" s="15" t="s">
        <v>125</v>
      </c>
      <c r="AW227" s="15" t="s">
        <v>31</v>
      </c>
      <c r="AX227" s="15" t="s">
        <v>77</v>
      </c>
      <c r="AY227" s="256" t="s">
        <v>117</v>
      </c>
    </row>
    <row r="228" s="2" customFormat="1" ht="24.15" customHeight="1">
      <c r="A228" s="40"/>
      <c r="B228" s="41"/>
      <c r="C228" s="206" t="s">
        <v>291</v>
      </c>
      <c r="D228" s="206" t="s">
        <v>120</v>
      </c>
      <c r="E228" s="207" t="s">
        <v>292</v>
      </c>
      <c r="F228" s="208" t="s">
        <v>293</v>
      </c>
      <c r="G228" s="209" t="s">
        <v>179</v>
      </c>
      <c r="H228" s="210">
        <v>7.7210000000000001</v>
      </c>
      <c r="I228" s="211"/>
      <c r="J228" s="212">
        <f>ROUND(I228*H228,2)</f>
        <v>0</v>
      </c>
      <c r="K228" s="208" t="s">
        <v>124</v>
      </c>
      <c r="L228" s="46"/>
      <c r="M228" s="213" t="s">
        <v>19</v>
      </c>
      <c r="N228" s="214" t="s">
        <v>40</v>
      </c>
      <c r="O228" s="86"/>
      <c r="P228" s="215">
        <f>O228*H228</f>
        <v>0</v>
      </c>
      <c r="Q228" s="215">
        <v>0.0014</v>
      </c>
      <c r="R228" s="215">
        <f>Q228*H228</f>
        <v>0.0108094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125</v>
      </c>
      <c r="AT228" s="217" t="s">
        <v>120</v>
      </c>
      <c r="AU228" s="217" t="s">
        <v>79</v>
      </c>
      <c r="AY228" s="19" t="s">
        <v>117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77</v>
      </c>
      <c r="BK228" s="218">
        <f>ROUND(I228*H228,2)</f>
        <v>0</v>
      </c>
      <c r="BL228" s="19" t="s">
        <v>125</v>
      </c>
      <c r="BM228" s="217" t="s">
        <v>294</v>
      </c>
    </row>
    <row r="229" s="2" customFormat="1">
      <c r="A229" s="40"/>
      <c r="B229" s="41"/>
      <c r="C229" s="42"/>
      <c r="D229" s="219" t="s">
        <v>126</v>
      </c>
      <c r="E229" s="42"/>
      <c r="F229" s="220" t="s">
        <v>295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126</v>
      </c>
      <c r="AU229" s="19" t="s">
        <v>79</v>
      </c>
    </row>
    <row r="230" s="13" customFormat="1">
      <c r="A230" s="13"/>
      <c r="B230" s="224"/>
      <c r="C230" s="225"/>
      <c r="D230" s="226" t="s">
        <v>128</v>
      </c>
      <c r="E230" s="227" t="s">
        <v>19</v>
      </c>
      <c r="F230" s="228" t="s">
        <v>288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128</v>
      </c>
      <c r="AU230" s="234" t="s">
        <v>79</v>
      </c>
      <c r="AV230" s="13" t="s">
        <v>77</v>
      </c>
      <c r="AW230" s="13" t="s">
        <v>31</v>
      </c>
      <c r="AX230" s="13" t="s">
        <v>69</v>
      </c>
      <c r="AY230" s="234" t="s">
        <v>117</v>
      </c>
    </row>
    <row r="231" s="14" customFormat="1">
      <c r="A231" s="14"/>
      <c r="B231" s="235"/>
      <c r="C231" s="236"/>
      <c r="D231" s="226" t="s">
        <v>128</v>
      </c>
      <c r="E231" s="237" t="s">
        <v>19</v>
      </c>
      <c r="F231" s="238" t="s">
        <v>289</v>
      </c>
      <c r="G231" s="236"/>
      <c r="H231" s="239">
        <v>3.7490000000000001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128</v>
      </c>
      <c r="AU231" s="245" t="s">
        <v>79</v>
      </c>
      <c r="AV231" s="14" t="s">
        <v>79</v>
      </c>
      <c r="AW231" s="14" t="s">
        <v>31</v>
      </c>
      <c r="AX231" s="14" t="s">
        <v>69</v>
      </c>
      <c r="AY231" s="245" t="s">
        <v>117</v>
      </c>
    </row>
    <row r="232" s="14" customFormat="1">
      <c r="A232" s="14"/>
      <c r="B232" s="235"/>
      <c r="C232" s="236"/>
      <c r="D232" s="226" t="s">
        <v>128</v>
      </c>
      <c r="E232" s="237" t="s">
        <v>19</v>
      </c>
      <c r="F232" s="238" t="s">
        <v>290</v>
      </c>
      <c r="G232" s="236"/>
      <c r="H232" s="239">
        <v>3.972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128</v>
      </c>
      <c r="AU232" s="245" t="s">
        <v>79</v>
      </c>
      <c r="AV232" s="14" t="s">
        <v>79</v>
      </c>
      <c r="AW232" s="14" t="s">
        <v>31</v>
      </c>
      <c r="AX232" s="14" t="s">
        <v>69</v>
      </c>
      <c r="AY232" s="245" t="s">
        <v>117</v>
      </c>
    </row>
    <row r="233" s="15" customFormat="1">
      <c r="A233" s="15"/>
      <c r="B233" s="246"/>
      <c r="C233" s="247"/>
      <c r="D233" s="226" t="s">
        <v>128</v>
      </c>
      <c r="E233" s="248" t="s">
        <v>19</v>
      </c>
      <c r="F233" s="249" t="s">
        <v>130</v>
      </c>
      <c r="G233" s="247"/>
      <c r="H233" s="250">
        <v>7.7210000000000001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6" t="s">
        <v>128</v>
      </c>
      <c r="AU233" s="256" t="s">
        <v>79</v>
      </c>
      <c r="AV233" s="15" t="s">
        <v>125</v>
      </c>
      <c r="AW233" s="15" t="s">
        <v>31</v>
      </c>
      <c r="AX233" s="15" t="s">
        <v>77</v>
      </c>
      <c r="AY233" s="256" t="s">
        <v>117</v>
      </c>
    </row>
    <row r="234" s="2" customFormat="1" ht="16.5" customHeight="1">
      <c r="A234" s="40"/>
      <c r="B234" s="41"/>
      <c r="C234" s="206" t="s">
        <v>243</v>
      </c>
      <c r="D234" s="206" t="s">
        <v>120</v>
      </c>
      <c r="E234" s="207" t="s">
        <v>296</v>
      </c>
      <c r="F234" s="208" t="s">
        <v>297</v>
      </c>
      <c r="G234" s="209" t="s">
        <v>179</v>
      </c>
      <c r="H234" s="210">
        <v>468.85000000000002</v>
      </c>
      <c r="I234" s="211"/>
      <c r="J234" s="212">
        <f>ROUND(I234*H234,2)</f>
        <v>0</v>
      </c>
      <c r="K234" s="208" t="s">
        <v>124</v>
      </c>
      <c r="L234" s="46"/>
      <c r="M234" s="213" t="s">
        <v>19</v>
      </c>
      <c r="N234" s="214" t="s">
        <v>40</v>
      </c>
      <c r="O234" s="86"/>
      <c r="P234" s="215">
        <f>O234*H234</f>
        <v>0</v>
      </c>
      <c r="Q234" s="215">
        <v>0.00025999999999999998</v>
      </c>
      <c r="R234" s="215">
        <f>Q234*H234</f>
        <v>0.121901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125</v>
      </c>
      <c r="AT234" s="217" t="s">
        <v>120</v>
      </c>
      <c r="AU234" s="217" t="s">
        <v>79</v>
      </c>
      <c r="AY234" s="19" t="s">
        <v>117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77</v>
      </c>
      <c r="BK234" s="218">
        <f>ROUND(I234*H234,2)</f>
        <v>0</v>
      </c>
      <c r="BL234" s="19" t="s">
        <v>125</v>
      </c>
      <c r="BM234" s="217" t="s">
        <v>298</v>
      </c>
    </row>
    <row r="235" s="2" customFormat="1">
      <c r="A235" s="40"/>
      <c r="B235" s="41"/>
      <c r="C235" s="42"/>
      <c r="D235" s="219" t="s">
        <v>126</v>
      </c>
      <c r="E235" s="42"/>
      <c r="F235" s="220" t="s">
        <v>299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126</v>
      </c>
      <c r="AU235" s="19" t="s">
        <v>79</v>
      </c>
    </row>
    <row r="236" s="13" customFormat="1">
      <c r="A236" s="13"/>
      <c r="B236" s="224"/>
      <c r="C236" s="225"/>
      <c r="D236" s="226" t="s">
        <v>128</v>
      </c>
      <c r="E236" s="227" t="s">
        <v>19</v>
      </c>
      <c r="F236" s="228" t="s">
        <v>300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128</v>
      </c>
      <c r="AU236" s="234" t="s">
        <v>79</v>
      </c>
      <c r="AV236" s="13" t="s">
        <v>77</v>
      </c>
      <c r="AW236" s="13" t="s">
        <v>31</v>
      </c>
      <c r="AX236" s="13" t="s">
        <v>69</v>
      </c>
      <c r="AY236" s="234" t="s">
        <v>117</v>
      </c>
    </row>
    <row r="237" s="13" customFormat="1">
      <c r="A237" s="13"/>
      <c r="B237" s="224"/>
      <c r="C237" s="225"/>
      <c r="D237" s="226" t="s">
        <v>128</v>
      </c>
      <c r="E237" s="227" t="s">
        <v>19</v>
      </c>
      <c r="F237" s="228" t="s">
        <v>301</v>
      </c>
      <c r="G237" s="225"/>
      <c r="H237" s="227" t="s">
        <v>19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128</v>
      </c>
      <c r="AU237" s="234" t="s">
        <v>79</v>
      </c>
      <c r="AV237" s="13" t="s">
        <v>77</v>
      </c>
      <c r="AW237" s="13" t="s">
        <v>31</v>
      </c>
      <c r="AX237" s="13" t="s">
        <v>69</v>
      </c>
      <c r="AY237" s="234" t="s">
        <v>117</v>
      </c>
    </row>
    <row r="238" s="14" customFormat="1">
      <c r="A238" s="14"/>
      <c r="B238" s="235"/>
      <c r="C238" s="236"/>
      <c r="D238" s="226" t="s">
        <v>128</v>
      </c>
      <c r="E238" s="237" t="s">
        <v>19</v>
      </c>
      <c r="F238" s="238" t="s">
        <v>302</v>
      </c>
      <c r="G238" s="236"/>
      <c r="H238" s="239">
        <v>21.18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128</v>
      </c>
      <c r="AU238" s="245" t="s">
        <v>79</v>
      </c>
      <c r="AV238" s="14" t="s">
        <v>79</v>
      </c>
      <c r="AW238" s="14" t="s">
        <v>31</v>
      </c>
      <c r="AX238" s="14" t="s">
        <v>69</v>
      </c>
      <c r="AY238" s="245" t="s">
        <v>117</v>
      </c>
    </row>
    <row r="239" s="14" customFormat="1">
      <c r="A239" s="14"/>
      <c r="B239" s="235"/>
      <c r="C239" s="236"/>
      <c r="D239" s="226" t="s">
        <v>128</v>
      </c>
      <c r="E239" s="237" t="s">
        <v>19</v>
      </c>
      <c r="F239" s="238" t="s">
        <v>303</v>
      </c>
      <c r="G239" s="236"/>
      <c r="H239" s="239">
        <v>34.125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128</v>
      </c>
      <c r="AU239" s="245" t="s">
        <v>79</v>
      </c>
      <c r="AV239" s="14" t="s">
        <v>79</v>
      </c>
      <c r="AW239" s="14" t="s">
        <v>31</v>
      </c>
      <c r="AX239" s="14" t="s">
        <v>69</v>
      </c>
      <c r="AY239" s="245" t="s">
        <v>117</v>
      </c>
    </row>
    <row r="240" s="14" customFormat="1">
      <c r="A240" s="14"/>
      <c r="B240" s="235"/>
      <c r="C240" s="236"/>
      <c r="D240" s="226" t="s">
        <v>128</v>
      </c>
      <c r="E240" s="237" t="s">
        <v>19</v>
      </c>
      <c r="F240" s="238" t="s">
        <v>304</v>
      </c>
      <c r="G240" s="236"/>
      <c r="H240" s="239">
        <v>18.84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128</v>
      </c>
      <c r="AU240" s="245" t="s">
        <v>79</v>
      </c>
      <c r="AV240" s="14" t="s">
        <v>79</v>
      </c>
      <c r="AW240" s="14" t="s">
        <v>31</v>
      </c>
      <c r="AX240" s="14" t="s">
        <v>69</v>
      </c>
      <c r="AY240" s="245" t="s">
        <v>117</v>
      </c>
    </row>
    <row r="241" s="14" customFormat="1">
      <c r="A241" s="14"/>
      <c r="B241" s="235"/>
      <c r="C241" s="236"/>
      <c r="D241" s="226" t="s">
        <v>128</v>
      </c>
      <c r="E241" s="237" t="s">
        <v>19</v>
      </c>
      <c r="F241" s="238" t="s">
        <v>305</v>
      </c>
      <c r="G241" s="236"/>
      <c r="H241" s="239">
        <v>-4.7999999999999998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128</v>
      </c>
      <c r="AU241" s="245" t="s">
        <v>79</v>
      </c>
      <c r="AV241" s="14" t="s">
        <v>79</v>
      </c>
      <c r="AW241" s="14" t="s">
        <v>31</v>
      </c>
      <c r="AX241" s="14" t="s">
        <v>69</v>
      </c>
      <c r="AY241" s="245" t="s">
        <v>117</v>
      </c>
    </row>
    <row r="242" s="14" customFormat="1">
      <c r="A242" s="14"/>
      <c r="B242" s="235"/>
      <c r="C242" s="236"/>
      <c r="D242" s="226" t="s">
        <v>128</v>
      </c>
      <c r="E242" s="237" t="s">
        <v>19</v>
      </c>
      <c r="F242" s="238" t="s">
        <v>306</v>
      </c>
      <c r="G242" s="236"/>
      <c r="H242" s="239">
        <v>12.523999999999999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128</v>
      </c>
      <c r="AU242" s="245" t="s">
        <v>79</v>
      </c>
      <c r="AV242" s="14" t="s">
        <v>79</v>
      </c>
      <c r="AW242" s="14" t="s">
        <v>31</v>
      </c>
      <c r="AX242" s="14" t="s">
        <v>69</v>
      </c>
      <c r="AY242" s="245" t="s">
        <v>117</v>
      </c>
    </row>
    <row r="243" s="16" customFormat="1">
      <c r="A243" s="16"/>
      <c r="B243" s="270"/>
      <c r="C243" s="271"/>
      <c r="D243" s="226" t="s">
        <v>128</v>
      </c>
      <c r="E243" s="272" t="s">
        <v>19</v>
      </c>
      <c r="F243" s="273" t="s">
        <v>307</v>
      </c>
      <c r="G243" s="271"/>
      <c r="H243" s="274">
        <v>81.869</v>
      </c>
      <c r="I243" s="275"/>
      <c r="J243" s="271"/>
      <c r="K243" s="271"/>
      <c r="L243" s="276"/>
      <c r="M243" s="277"/>
      <c r="N243" s="278"/>
      <c r="O243" s="278"/>
      <c r="P243" s="278"/>
      <c r="Q243" s="278"/>
      <c r="R243" s="278"/>
      <c r="S243" s="278"/>
      <c r="T243" s="279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80" t="s">
        <v>128</v>
      </c>
      <c r="AU243" s="280" t="s">
        <v>79</v>
      </c>
      <c r="AV243" s="16" t="s">
        <v>140</v>
      </c>
      <c r="AW243" s="16" t="s">
        <v>31</v>
      </c>
      <c r="AX243" s="16" t="s">
        <v>69</v>
      </c>
      <c r="AY243" s="280" t="s">
        <v>117</v>
      </c>
    </row>
    <row r="244" s="13" customFormat="1">
      <c r="A244" s="13"/>
      <c r="B244" s="224"/>
      <c r="C244" s="225"/>
      <c r="D244" s="226" t="s">
        <v>128</v>
      </c>
      <c r="E244" s="227" t="s">
        <v>19</v>
      </c>
      <c r="F244" s="228" t="s">
        <v>308</v>
      </c>
      <c r="G244" s="225"/>
      <c r="H244" s="227" t="s">
        <v>19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128</v>
      </c>
      <c r="AU244" s="234" t="s">
        <v>79</v>
      </c>
      <c r="AV244" s="13" t="s">
        <v>77</v>
      </c>
      <c r="AW244" s="13" t="s">
        <v>31</v>
      </c>
      <c r="AX244" s="13" t="s">
        <v>69</v>
      </c>
      <c r="AY244" s="234" t="s">
        <v>117</v>
      </c>
    </row>
    <row r="245" s="14" customFormat="1">
      <c r="A245" s="14"/>
      <c r="B245" s="235"/>
      <c r="C245" s="236"/>
      <c r="D245" s="226" t="s">
        <v>128</v>
      </c>
      <c r="E245" s="237" t="s">
        <v>19</v>
      </c>
      <c r="F245" s="238" t="s">
        <v>309</v>
      </c>
      <c r="G245" s="236"/>
      <c r="H245" s="239">
        <v>79.798000000000002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128</v>
      </c>
      <c r="AU245" s="245" t="s">
        <v>79</v>
      </c>
      <c r="AV245" s="14" t="s">
        <v>79</v>
      </c>
      <c r="AW245" s="14" t="s">
        <v>31</v>
      </c>
      <c r="AX245" s="14" t="s">
        <v>69</v>
      </c>
      <c r="AY245" s="245" t="s">
        <v>117</v>
      </c>
    </row>
    <row r="246" s="14" customFormat="1">
      <c r="A246" s="14"/>
      <c r="B246" s="235"/>
      <c r="C246" s="236"/>
      <c r="D246" s="226" t="s">
        <v>128</v>
      </c>
      <c r="E246" s="237" t="s">
        <v>19</v>
      </c>
      <c r="F246" s="238" t="s">
        <v>310</v>
      </c>
      <c r="G246" s="236"/>
      <c r="H246" s="239">
        <v>-23.399999999999999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128</v>
      </c>
      <c r="AU246" s="245" t="s">
        <v>79</v>
      </c>
      <c r="AV246" s="14" t="s">
        <v>79</v>
      </c>
      <c r="AW246" s="14" t="s">
        <v>31</v>
      </c>
      <c r="AX246" s="14" t="s">
        <v>69</v>
      </c>
      <c r="AY246" s="245" t="s">
        <v>117</v>
      </c>
    </row>
    <row r="247" s="14" customFormat="1">
      <c r="A247" s="14"/>
      <c r="B247" s="235"/>
      <c r="C247" s="236"/>
      <c r="D247" s="226" t="s">
        <v>128</v>
      </c>
      <c r="E247" s="237" t="s">
        <v>19</v>
      </c>
      <c r="F247" s="238" t="s">
        <v>311</v>
      </c>
      <c r="G247" s="236"/>
      <c r="H247" s="239">
        <v>10.243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128</v>
      </c>
      <c r="AU247" s="245" t="s">
        <v>79</v>
      </c>
      <c r="AV247" s="14" t="s">
        <v>79</v>
      </c>
      <c r="AW247" s="14" t="s">
        <v>31</v>
      </c>
      <c r="AX247" s="14" t="s">
        <v>69</v>
      </c>
      <c r="AY247" s="245" t="s">
        <v>117</v>
      </c>
    </row>
    <row r="248" s="14" customFormat="1">
      <c r="A248" s="14"/>
      <c r="B248" s="235"/>
      <c r="C248" s="236"/>
      <c r="D248" s="226" t="s">
        <v>128</v>
      </c>
      <c r="E248" s="237" t="s">
        <v>19</v>
      </c>
      <c r="F248" s="238" t="s">
        <v>312</v>
      </c>
      <c r="G248" s="236"/>
      <c r="H248" s="239">
        <v>5.1870000000000003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128</v>
      </c>
      <c r="AU248" s="245" t="s">
        <v>79</v>
      </c>
      <c r="AV248" s="14" t="s">
        <v>79</v>
      </c>
      <c r="AW248" s="14" t="s">
        <v>31</v>
      </c>
      <c r="AX248" s="14" t="s">
        <v>69</v>
      </c>
      <c r="AY248" s="245" t="s">
        <v>117</v>
      </c>
    </row>
    <row r="249" s="16" customFormat="1">
      <c r="A249" s="16"/>
      <c r="B249" s="270"/>
      <c r="C249" s="271"/>
      <c r="D249" s="226" t="s">
        <v>128</v>
      </c>
      <c r="E249" s="272" t="s">
        <v>19</v>
      </c>
      <c r="F249" s="273" t="s">
        <v>307</v>
      </c>
      <c r="G249" s="271"/>
      <c r="H249" s="274">
        <v>71.828000000000003</v>
      </c>
      <c r="I249" s="275"/>
      <c r="J249" s="271"/>
      <c r="K249" s="271"/>
      <c r="L249" s="276"/>
      <c r="M249" s="277"/>
      <c r="N249" s="278"/>
      <c r="O249" s="278"/>
      <c r="P249" s="278"/>
      <c r="Q249" s="278"/>
      <c r="R249" s="278"/>
      <c r="S249" s="278"/>
      <c r="T249" s="279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80" t="s">
        <v>128</v>
      </c>
      <c r="AU249" s="280" t="s">
        <v>79</v>
      </c>
      <c r="AV249" s="16" t="s">
        <v>140</v>
      </c>
      <c r="AW249" s="16" t="s">
        <v>31</v>
      </c>
      <c r="AX249" s="16" t="s">
        <v>69</v>
      </c>
      <c r="AY249" s="280" t="s">
        <v>117</v>
      </c>
    </row>
    <row r="250" s="13" customFormat="1">
      <c r="A250" s="13"/>
      <c r="B250" s="224"/>
      <c r="C250" s="225"/>
      <c r="D250" s="226" t="s">
        <v>128</v>
      </c>
      <c r="E250" s="227" t="s">
        <v>19</v>
      </c>
      <c r="F250" s="228" t="s">
        <v>313</v>
      </c>
      <c r="G250" s="225"/>
      <c r="H250" s="227" t="s">
        <v>19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128</v>
      </c>
      <c r="AU250" s="234" t="s">
        <v>79</v>
      </c>
      <c r="AV250" s="13" t="s">
        <v>77</v>
      </c>
      <c r="AW250" s="13" t="s">
        <v>31</v>
      </c>
      <c r="AX250" s="13" t="s">
        <v>69</v>
      </c>
      <c r="AY250" s="234" t="s">
        <v>117</v>
      </c>
    </row>
    <row r="251" s="14" customFormat="1">
      <c r="A251" s="14"/>
      <c r="B251" s="235"/>
      <c r="C251" s="236"/>
      <c r="D251" s="226" t="s">
        <v>128</v>
      </c>
      <c r="E251" s="237" t="s">
        <v>19</v>
      </c>
      <c r="F251" s="238" t="s">
        <v>314</v>
      </c>
      <c r="G251" s="236"/>
      <c r="H251" s="239">
        <v>21.326000000000001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128</v>
      </c>
      <c r="AU251" s="245" t="s">
        <v>79</v>
      </c>
      <c r="AV251" s="14" t="s">
        <v>79</v>
      </c>
      <c r="AW251" s="14" t="s">
        <v>31</v>
      </c>
      <c r="AX251" s="14" t="s">
        <v>69</v>
      </c>
      <c r="AY251" s="245" t="s">
        <v>117</v>
      </c>
    </row>
    <row r="252" s="14" customFormat="1">
      <c r="A252" s="14"/>
      <c r="B252" s="235"/>
      <c r="C252" s="236"/>
      <c r="D252" s="226" t="s">
        <v>128</v>
      </c>
      <c r="E252" s="237" t="s">
        <v>19</v>
      </c>
      <c r="F252" s="238" t="s">
        <v>315</v>
      </c>
      <c r="G252" s="236"/>
      <c r="H252" s="239">
        <v>15.842000000000001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128</v>
      </c>
      <c r="AU252" s="245" t="s">
        <v>79</v>
      </c>
      <c r="AV252" s="14" t="s">
        <v>79</v>
      </c>
      <c r="AW252" s="14" t="s">
        <v>31</v>
      </c>
      <c r="AX252" s="14" t="s">
        <v>69</v>
      </c>
      <c r="AY252" s="245" t="s">
        <v>117</v>
      </c>
    </row>
    <row r="253" s="14" customFormat="1">
      <c r="A253" s="14"/>
      <c r="B253" s="235"/>
      <c r="C253" s="236"/>
      <c r="D253" s="226" t="s">
        <v>128</v>
      </c>
      <c r="E253" s="237" t="s">
        <v>19</v>
      </c>
      <c r="F253" s="238" t="s">
        <v>316</v>
      </c>
      <c r="G253" s="236"/>
      <c r="H253" s="239">
        <v>20.879999999999999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128</v>
      </c>
      <c r="AU253" s="245" t="s">
        <v>79</v>
      </c>
      <c r="AV253" s="14" t="s">
        <v>79</v>
      </c>
      <c r="AW253" s="14" t="s">
        <v>31</v>
      </c>
      <c r="AX253" s="14" t="s">
        <v>69</v>
      </c>
      <c r="AY253" s="245" t="s">
        <v>117</v>
      </c>
    </row>
    <row r="254" s="14" customFormat="1">
      <c r="A254" s="14"/>
      <c r="B254" s="235"/>
      <c r="C254" s="236"/>
      <c r="D254" s="226" t="s">
        <v>128</v>
      </c>
      <c r="E254" s="237" t="s">
        <v>19</v>
      </c>
      <c r="F254" s="238" t="s">
        <v>317</v>
      </c>
      <c r="G254" s="236"/>
      <c r="H254" s="239">
        <v>73.816000000000002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128</v>
      </c>
      <c r="AU254" s="245" t="s">
        <v>79</v>
      </c>
      <c r="AV254" s="14" t="s">
        <v>79</v>
      </c>
      <c r="AW254" s="14" t="s">
        <v>31</v>
      </c>
      <c r="AX254" s="14" t="s">
        <v>69</v>
      </c>
      <c r="AY254" s="245" t="s">
        <v>117</v>
      </c>
    </row>
    <row r="255" s="16" customFormat="1">
      <c r="A255" s="16"/>
      <c r="B255" s="270"/>
      <c r="C255" s="271"/>
      <c r="D255" s="226" t="s">
        <v>128</v>
      </c>
      <c r="E255" s="272" t="s">
        <v>19</v>
      </c>
      <c r="F255" s="273" t="s">
        <v>307</v>
      </c>
      <c r="G255" s="271"/>
      <c r="H255" s="274">
        <v>131.864</v>
      </c>
      <c r="I255" s="275"/>
      <c r="J255" s="271"/>
      <c r="K255" s="271"/>
      <c r="L255" s="276"/>
      <c r="M255" s="277"/>
      <c r="N255" s="278"/>
      <c r="O255" s="278"/>
      <c r="P255" s="278"/>
      <c r="Q255" s="278"/>
      <c r="R255" s="278"/>
      <c r="S255" s="278"/>
      <c r="T255" s="279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80" t="s">
        <v>128</v>
      </c>
      <c r="AU255" s="280" t="s">
        <v>79</v>
      </c>
      <c r="AV255" s="16" t="s">
        <v>140</v>
      </c>
      <c r="AW255" s="16" t="s">
        <v>31</v>
      </c>
      <c r="AX255" s="16" t="s">
        <v>69</v>
      </c>
      <c r="AY255" s="280" t="s">
        <v>117</v>
      </c>
    </row>
    <row r="256" s="13" customFormat="1">
      <c r="A256" s="13"/>
      <c r="B256" s="224"/>
      <c r="C256" s="225"/>
      <c r="D256" s="226" t="s">
        <v>128</v>
      </c>
      <c r="E256" s="227" t="s">
        <v>19</v>
      </c>
      <c r="F256" s="228" t="s">
        <v>318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128</v>
      </c>
      <c r="AU256" s="234" t="s">
        <v>79</v>
      </c>
      <c r="AV256" s="13" t="s">
        <v>77</v>
      </c>
      <c r="AW256" s="13" t="s">
        <v>31</v>
      </c>
      <c r="AX256" s="13" t="s">
        <v>69</v>
      </c>
      <c r="AY256" s="234" t="s">
        <v>117</v>
      </c>
    </row>
    <row r="257" s="14" customFormat="1">
      <c r="A257" s="14"/>
      <c r="B257" s="235"/>
      <c r="C257" s="236"/>
      <c r="D257" s="226" t="s">
        <v>128</v>
      </c>
      <c r="E257" s="237" t="s">
        <v>19</v>
      </c>
      <c r="F257" s="238" t="s">
        <v>319</v>
      </c>
      <c r="G257" s="236"/>
      <c r="H257" s="239">
        <v>10.140000000000001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128</v>
      </c>
      <c r="AU257" s="245" t="s">
        <v>79</v>
      </c>
      <c r="AV257" s="14" t="s">
        <v>79</v>
      </c>
      <c r="AW257" s="14" t="s">
        <v>31</v>
      </c>
      <c r="AX257" s="14" t="s">
        <v>69</v>
      </c>
      <c r="AY257" s="245" t="s">
        <v>117</v>
      </c>
    </row>
    <row r="258" s="14" customFormat="1">
      <c r="A258" s="14"/>
      <c r="B258" s="235"/>
      <c r="C258" s="236"/>
      <c r="D258" s="226" t="s">
        <v>128</v>
      </c>
      <c r="E258" s="237" t="s">
        <v>19</v>
      </c>
      <c r="F258" s="238" t="s">
        <v>320</v>
      </c>
      <c r="G258" s="236"/>
      <c r="H258" s="239">
        <v>27.773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128</v>
      </c>
      <c r="AU258" s="245" t="s">
        <v>79</v>
      </c>
      <c r="AV258" s="14" t="s">
        <v>79</v>
      </c>
      <c r="AW258" s="14" t="s">
        <v>31</v>
      </c>
      <c r="AX258" s="14" t="s">
        <v>69</v>
      </c>
      <c r="AY258" s="245" t="s">
        <v>117</v>
      </c>
    </row>
    <row r="259" s="14" customFormat="1">
      <c r="A259" s="14"/>
      <c r="B259" s="235"/>
      <c r="C259" s="236"/>
      <c r="D259" s="226" t="s">
        <v>128</v>
      </c>
      <c r="E259" s="237" t="s">
        <v>19</v>
      </c>
      <c r="F259" s="238" t="s">
        <v>321</v>
      </c>
      <c r="G259" s="236"/>
      <c r="H259" s="239">
        <v>12.810000000000001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128</v>
      </c>
      <c r="AU259" s="245" t="s">
        <v>79</v>
      </c>
      <c r="AV259" s="14" t="s">
        <v>79</v>
      </c>
      <c r="AW259" s="14" t="s">
        <v>31</v>
      </c>
      <c r="AX259" s="14" t="s">
        <v>69</v>
      </c>
      <c r="AY259" s="245" t="s">
        <v>117</v>
      </c>
    </row>
    <row r="260" s="14" customFormat="1">
      <c r="A260" s="14"/>
      <c r="B260" s="235"/>
      <c r="C260" s="236"/>
      <c r="D260" s="226" t="s">
        <v>128</v>
      </c>
      <c r="E260" s="237" t="s">
        <v>19</v>
      </c>
      <c r="F260" s="238" t="s">
        <v>322</v>
      </c>
      <c r="G260" s="236"/>
      <c r="H260" s="239">
        <v>27.513999999999999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128</v>
      </c>
      <c r="AU260" s="245" t="s">
        <v>79</v>
      </c>
      <c r="AV260" s="14" t="s">
        <v>79</v>
      </c>
      <c r="AW260" s="14" t="s">
        <v>31</v>
      </c>
      <c r="AX260" s="14" t="s">
        <v>69</v>
      </c>
      <c r="AY260" s="245" t="s">
        <v>117</v>
      </c>
    </row>
    <row r="261" s="14" customFormat="1">
      <c r="A261" s="14"/>
      <c r="B261" s="235"/>
      <c r="C261" s="236"/>
      <c r="D261" s="226" t="s">
        <v>128</v>
      </c>
      <c r="E261" s="237" t="s">
        <v>19</v>
      </c>
      <c r="F261" s="238" t="s">
        <v>323</v>
      </c>
      <c r="G261" s="236"/>
      <c r="H261" s="239">
        <v>3.387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128</v>
      </c>
      <c r="AU261" s="245" t="s">
        <v>79</v>
      </c>
      <c r="AV261" s="14" t="s">
        <v>79</v>
      </c>
      <c r="AW261" s="14" t="s">
        <v>31</v>
      </c>
      <c r="AX261" s="14" t="s">
        <v>69</v>
      </c>
      <c r="AY261" s="245" t="s">
        <v>117</v>
      </c>
    </row>
    <row r="262" s="16" customFormat="1">
      <c r="A262" s="16"/>
      <c r="B262" s="270"/>
      <c r="C262" s="271"/>
      <c r="D262" s="226" t="s">
        <v>128</v>
      </c>
      <c r="E262" s="272" t="s">
        <v>19</v>
      </c>
      <c r="F262" s="273" t="s">
        <v>307</v>
      </c>
      <c r="G262" s="271"/>
      <c r="H262" s="274">
        <v>81.623999999999995</v>
      </c>
      <c r="I262" s="275"/>
      <c r="J262" s="271"/>
      <c r="K262" s="271"/>
      <c r="L262" s="276"/>
      <c r="M262" s="277"/>
      <c r="N262" s="278"/>
      <c r="O262" s="278"/>
      <c r="P262" s="278"/>
      <c r="Q262" s="278"/>
      <c r="R262" s="278"/>
      <c r="S262" s="278"/>
      <c r="T262" s="279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80" t="s">
        <v>128</v>
      </c>
      <c r="AU262" s="280" t="s">
        <v>79</v>
      </c>
      <c r="AV262" s="16" t="s">
        <v>140</v>
      </c>
      <c r="AW262" s="16" t="s">
        <v>31</v>
      </c>
      <c r="AX262" s="16" t="s">
        <v>69</v>
      </c>
      <c r="AY262" s="280" t="s">
        <v>117</v>
      </c>
    </row>
    <row r="263" s="13" customFormat="1">
      <c r="A263" s="13"/>
      <c r="B263" s="224"/>
      <c r="C263" s="225"/>
      <c r="D263" s="226" t="s">
        <v>128</v>
      </c>
      <c r="E263" s="227" t="s">
        <v>19</v>
      </c>
      <c r="F263" s="228" t="s">
        <v>324</v>
      </c>
      <c r="G263" s="225"/>
      <c r="H263" s="227" t="s">
        <v>19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128</v>
      </c>
      <c r="AU263" s="234" t="s">
        <v>79</v>
      </c>
      <c r="AV263" s="13" t="s">
        <v>77</v>
      </c>
      <c r="AW263" s="13" t="s">
        <v>31</v>
      </c>
      <c r="AX263" s="13" t="s">
        <v>69</v>
      </c>
      <c r="AY263" s="234" t="s">
        <v>117</v>
      </c>
    </row>
    <row r="264" s="14" customFormat="1">
      <c r="A264" s="14"/>
      <c r="B264" s="235"/>
      <c r="C264" s="236"/>
      <c r="D264" s="226" t="s">
        <v>128</v>
      </c>
      <c r="E264" s="237" t="s">
        <v>19</v>
      </c>
      <c r="F264" s="238" t="s">
        <v>325</v>
      </c>
      <c r="G264" s="236"/>
      <c r="H264" s="239">
        <v>60.939999999999998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128</v>
      </c>
      <c r="AU264" s="245" t="s">
        <v>79</v>
      </c>
      <c r="AV264" s="14" t="s">
        <v>79</v>
      </c>
      <c r="AW264" s="14" t="s">
        <v>31</v>
      </c>
      <c r="AX264" s="14" t="s">
        <v>69</v>
      </c>
      <c r="AY264" s="245" t="s">
        <v>117</v>
      </c>
    </row>
    <row r="265" s="13" customFormat="1">
      <c r="A265" s="13"/>
      <c r="B265" s="224"/>
      <c r="C265" s="225"/>
      <c r="D265" s="226" t="s">
        <v>128</v>
      </c>
      <c r="E265" s="227" t="s">
        <v>19</v>
      </c>
      <c r="F265" s="228" t="s">
        <v>267</v>
      </c>
      <c r="G265" s="225"/>
      <c r="H265" s="227" t="s">
        <v>19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128</v>
      </c>
      <c r="AU265" s="234" t="s">
        <v>79</v>
      </c>
      <c r="AV265" s="13" t="s">
        <v>77</v>
      </c>
      <c r="AW265" s="13" t="s">
        <v>31</v>
      </c>
      <c r="AX265" s="13" t="s">
        <v>69</v>
      </c>
      <c r="AY265" s="234" t="s">
        <v>117</v>
      </c>
    </row>
    <row r="266" s="13" customFormat="1">
      <c r="A266" s="13"/>
      <c r="B266" s="224"/>
      <c r="C266" s="225"/>
      <c r="D266" s="226" t="s">
        <v>128</v>
      </c>
      <c r="E266" s="227" t="s">
        <v>19</v>
      </c>
      <c r="F266" s="228" t="s">
        <v>268</v>
      </c>
      <c r="G266" s="225"/>
      <c r="H266" s="227" t="s">
        <v>19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128</v>
      </c>
      <c r="AU266" s="234" t="s">
        <v>79</v>
      </c>
      <c r="AV266" s="13" t="s">
        <v>77</v>
      </c>
      <c r="AW266" s="13" t="s">
        <v>31</v>
      </c>
      <c r="AX266" s="13" t="s">
        <v>69</v>
      </c>
      <c r="AY266" s="234" t="s">
        <v>117</v>
      </c>
    </row>
    <row r="267" s="14" customFormat="1">
      <c r="A267" s="14"/>
      <c r="B267" s="235"/>
      <c r="C267" s="236"/>
      <c r="D267" s="226" t="s">
        <v>128</v>
      </c>
      <c r="E267" s="237" t="s">
        <v>19</v>
      </c>
      <c r="F267" s="238" t="s">
        <v>269</v>
      </c>
      <c r="G267" s="236"/>
      <c r="H267" s="239">
        <v>6.4749999999999996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128</v>
      </c>
      <c r="AU267" s="245" t="s">
        <v>79</v>
      </c>
      <c r="AV267" s="14" t="s">
        <v>79</v>
      </c>
      <c r="AW267" s="14" t="s">
        <v>31</v>
      </c>
      <c r="AX267" s="14" t="s">
        <v>69</v>
      </c>
      <c r="AY267" s="245" t="s">
        <v>117</v>
      </c>
    </row>
    <row r="268" s="14" customFormat="1">
      <c r="A268" s="14"/>
      <c r="B268" s="235"/>
      <c r="C268" s="236"/>
      <c r="D268" s="226" t="s">
        <v>128</v>
      </c>
      <c r="E268" s="237" t="s">
        <v>19</v>
      </c>
      <c r="F268" s="238" t="s">
        <v>270</v>
      </c>
      <c r="G268" s="236"/>
      <c r="H268" s="239">
        <v>3.7000000000000002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128</v>
      </c>
      <c r="AU268" s="245" t="s">
        <v>79</v>
      </c>
      <c r="AV268" s="14" t="s">
        <v>79</v>
      </c>
      <c r="AW268" s="14" t="s">
        <v>31</v>
      </c>
      <c r="AX268" s="14" t="s">
        <v>69</v>
      </c>
      <c r="AY268" s="245" t="s">
        <v>117</v>
      </c>
    </row>
    <row r="269" s="14" customFormat="1">
      <c r="A269" s="14"/>
      <c r="B269" s="235"/>
      <c r="C269" s="236"/>
      <c r="D269" s="226" t="s">
        <v>128</v>
      </c>
      <c r="E269" s="237" t="s">
        <v>19</v>
      </c>
      <c r="F269" s="238" t="s">
        <v>271</v>
      </c>
      <c r="G269" s="236"/>
      <c r="H269" s="239">
        <v>14.574999999999999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128</v>
      </c>
      <c r="AU269" s="245" t="s">
        <v>79</v>
      </c>
      <c r="AV269" s="14" t="s">
        <v>79</v>
      </c>
      <c r="AW269" s="14" t="s">
        <v>31</v>
      </c>
      <c r="AX269" s="14" t="s">
        <v>69</v>
      </c>
      <c r="AY269" s="245" t="s">
        <v>117</v>
      </c>
    </row>
    <row r="270" s="14" customFormat="1">
      <c r="A270" s="14"/>
      <c r="B270" s="235"/>
      <c r="C270" s="236"/>
      <c r="D270" s="226" t="s">
        <v>128</v>
      </c>
      <c r="E270" s="237" t="s">
        <v>19</v>
      </c>
      <c r="F270" s="238" t="s">
        <v>272</v>
      </c>
      <c r="G270" s="236"/>
      <c r="H270" s="239">
        <v>5.125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128</v>
      </c>
      <c r="AU270" s="245" t="s">
        <v>79</v>
      </c>
      <c r="AV270" s="14" t="s">
        <v>79</v>
      </c>
      <c r="AW270" s="14" t="s">
        <v>31</v>
      </c>
      <c r="AX270" s="14" t="s">
        <v>69</v>
      </c>
      <c r="AY270" s="245" t="s">
        <v>117</v>
      </c>
    </row>
    <row r="271" s="14" customFormat="1">
      <c r="A271" s="14"/>
      <c r="B271" s="235"/>
      <c r="C271" s="236"/>
      <c r="D271" s="226" t="s">
        <v>128</v>
      </c>
      <c r="E271" s="237" t="s">
        <v>19</v>
      </c>
      <c r="F271" s="238" t="s">
        <v>273</v>
      </c>
      <c r="G271" s="236"/>
      <c r="H271" s="239">
        <v>1.75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128</v>
      </c>
      <c r="AU271" s="245" t="s">
        <v>79</v>
      </c>
      <c r="AV271" s="14" t="s">
        <v>79</v>
      </c>
      <c r="AW271" s="14" t="s">
        <v>31</v>
      </c>
      <c r="AX271" s="14" t="s">
        <v>69</v>
      </c>
      <c r="AY271" s="245" t="s">
        <v>117</v>
      </c>
    </row>
    <row r="272" s="14" customFormat="1">
      <c r="A272" s="14"/>
      <c r="B272" s="235"/>
      <c r="C272" s="236"/>
      <c r="D272" s="226" t="s">
        <v>128</v>
      </c>
      <c r="E272" s="237" t="s">
        <v>19</v>
      </c>
      <c r="F272" s="238" t="s">
        <v>274</v>
      </c>
      <c r="G272" s="236"/>
      <c r="H272" s="239">
        <v>9.0999999999999996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128</v>
      </c>
      <c r="AU272" s="245" t="s">
        <v>79</v>
      </c>
      <c r="AV272" s="14" t="s">
        <v>79</v>
      </c>
      <c r="AW272" s="14" t="s">
        <v>31</v>
      </c>
      <c r="AX272" s="14" t="s">
        <v>69</v>
      </c>
      <c r="AY272" s="245" t="s">
        <v>117</v>
      </c>
    </row>
    <row r="273" s="15" customFormat="1">
      <c r="A273" s="15"/>
      <c r="B273" s="246"/>
      <c r="C273" s="247"/>
      <c r="D273" s="226" t="s">
        <v>128</v>
      </c>
      <c r="E273" s="248" t="s">
        <v>19</v>
      </c>
      <c r="F273" s="249" t="s">
        <v>130</v>
      </c>
      <c r="G273" s="247"/>
      <c r="H273" s="250">
        <v>468.85000000000002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6" t="s">
        <v>128</v>
      </c>
      <c r="AU273" s="256" t="s">
        <v>79</v>
      </c>
      <c r="AV273" s="15" t="s">
        <v>125</v>
      </c>
      <c r="AW273" s="15" t="s">
        <v>31</v>
      </c>
      <c r="AX273" s="15" t="s">
        <v>77</v>
      </c>
      <c r="AY273" s="256" t="s">
        <v>117</v>
      </c>
    </row>
    <row r="274" s="2" customFormat="1" ht="24.15" customHeight="1">
      <c r="A274" s="40"/>
      <c r="B274" s="41"/>
      <c r="C274" s="206" t="s">
        <v>7</v>
      </c>
      <c r="D274" s="206" t="s">
        <v>120</v>
      </c>
      <c r="E274" s="207" t="s">
        <v>326</v>
      </c>
      <c r="F274" s="208" t="s">
        <v>327</v>
      </c>
      <c r="G274" s="209" t="s">
        <v>179</v>
      </c>
      <c r="H274" s="210">
        <v>63.000999999999998</v>
      </c>
      <c r="I274" s="211"/>
      <c r="J274" s="212">
        <f>ROUND(I274*H274,2)</f>
        <v>0</v>
      </c>
      <c r="K274" s="208" t="s">
        <v>124</v>
      </c>
      <c r="L274" s="46"/>
      <c r="M274" s="213" t="s">
        <v>19</v>
      </c>
      <c r="N274" s="214" t="s">
        <v>40</v>
      </c>
      <c r="O274" s="86"/>
      <c r="P274" s="215">
        <f>O274*H274</f>
        <v>0</v>
      </c>
      <c r="Q274" s="215">
        <v>0.0043800000000000002</v>
      </c>
      <c r="R274" s="215">
        <f>Q274*H274</f>
        <v>0.27594437999999999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125</v>
      </c>
      <c r="AT274" s="217" t="s">
        <v>120</v>
      </c>
      <c r="AU274" s="217" t="s">
        <v>79</v>
      </c>
      <c r="AY274" s="19" t="s">
        <v>117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77</v>
      </c>
      <c r="BK274" s="218">
        <f>ROUND(I274*H274,2)</f>
        <v>0</v>
      </c>
      <c r="BL274" s="19" t="s">
        <v>125</v>
      </c>
      <c r="BM274" s="217" t="s">
        <v>328</v>
      </c>
    </row>
    <row r="275" s="2" customFormat="1">
      <c r="A275" s="40"/>
      <c r="B275" s="41"/>
      <c r="C275" s="42"/>
      <c r="D275" s="219" t="s">
        <v>126</v>
      </c>
      <c r="E275" s="42"/>
      <c r="F275" s="220" t="s">
        <v>329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126</v>
      </c>
      <c r="AU275" s="19" t="s">
        <v>79</v>
      </c>
    </row>
    <row r="276" s="13" customFormat="1">
      <c r="A276" s="13"/>
      <c r="B276" s="224"/>
      <c r="C276" s="225"/>
      <c r="D276" s="226" t="s">
        <v>128</v>
      </c>
      <c r="E276" s="227" t="s">
        <v>19</v>
      </c>
      <c r="F276" s="228" t="s">
        <v>301</v>
      </c>
      <c r="G276" s="225"/>
      <c r="H276" s="227" t="s">
        <v>19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128</v>
      </c>
      <c r="AU276" s="234" t="s">
        <v>79</v>
      </c>
      <c r="AV276" s="13" t="s">
        <v>77</v>
      </c>
      <c r="AW276" s="13" t="s">
        <v>31</v>
      </c>
      <c r="AX276" s="13" t="s">
        <v>69</v>
      </c>
      <c r="AY276" s="234" t="s">
        <v>117</v>
      </c>
    </row>
    <row r="277" s="14" customFormat="1">
      <c r="A277" s="14"/>
      <c r="B277" s="235"/>
      <c r="C277" s="236"/>
      <c r="D277" s="226" t="s">
        <v>128</v>
      </c>
      <c r="E277" s="237" t="s">
        <v>19</v>
      </c>
      <c r="F277" s="238" t="s">
        <v>302</v>
      </c>
      <c r="G277" s="236"/>
      <c r="H277" s="239">
        <v>21.18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128</v>
      </c>
      <c r="AU277" s="245" t="s">
        <v>79</v>
      </c>
      <c r="AV277" s="14" t="s">
        <v>79</v>
      </c>
      <c r="AW277" s="14" t="s">
        <v>31</v>
      </c>
      <c r="AX277" s="14" t="s">
        <v>69</v>
      </c>
      <c r="AY277" s="245" t="s">
        <v>117</v>
      </c>
    </row>
    <row r="278" s="14" customFormat="1">
      <c r="A278" s="14"/>
      <c r="B278" s="235"/>
      <c r="C278" s="236"/>
      <c r="D278" s="226" t="s">
        <v>128</v>
      </c>
      <c r="E278" s="237" t="s">
        <v>19</v>
      </c>
      <c r="F278" s="238" t="s">
        <v>330</v>
      </c>
      <c r="G278" s="236"/>
      <c r="H278" s="239">
        <v>7.71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128</v>
      </c>
      <c r="AU278" s="245" t="s">
        <v>79</v>
      </c>
      <c r="AV278" s="14" t="s">
        <v>79</v>
      </c>
      <c r="AW278" s="14" t="s">
        <v>31</v>
      </c>
      <c r="AX278" s="14" t="s">
        <v>69</v>
      </c>
      <c r="AY278" s="245" t="s">
        <v>117</v>
      </c>
    </row>
    <row r="279" s="16" customFormat="1">
      <c r="A279" s="16"/>
      <c r="B279" s="270"/>
      <c r="C279" s="271"/>
      <c r="D279" s="226" t="s">
        <v>128</v>
      </c>
      <c r="E279" s="272" t="s">
        <v>19</v>
      </c>
      <c r="F279" s="273" t="s">
        <v>307</v>
      </c>
      <c r="G279" s="271"/>
      <c r="H279" s="274">
        <v>28.890000000000001</v>
      </c>
      <c r="I279" s="275"/>
      <c r="J279" s="271"/>
      <c r="K279" s="271"/>
      <c r="L279" s="276"/>
      <c r="M279" s="277"/>
      <c r="N279" s="278"/>
      <c r="O279" s="278"/>
      <c r="P279" s="278"/>
      <c r="Q279" s="278"/>
      <c r="R279" s="278"/>
      <c r="S279" s="278"/>
      <c r="T279" s="279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80" t="s">
        <v>128</v>
      </c>
      <c r="AU279" s="280" t="s">
        <v>79</v>
      </c>
      <c r="AV279" s="16" t="s">
        <v>140</v>
      </c>
      <c r="AW279" s="16" t="s">
        <v>31</v>
      </c>
      <c r="AX279" s="16" t="s">
        <v>69</v>
      </c>
      <c r="AY279" s="280" t="s">
        <v>117</v>
      </c>
    </row>
    <row r="280" s="13" customFormat="1">
      <c r="A280" s="13"/>
      <c r="B280" s="224"/>
      <c r="C280" s="225"/>
      <c r="D280" s="226" t="s">
        <v>128</v>
      </c>
      <c r="E280" s="227" t="s">
        <v>19</v>
      </c>
      <c r="F280" s="228" t="s">
        <v>308</v>
      </c>
      <c r="G280" s="225"/>
      <c r="H280" s="227" t="s">
        <v>19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128</v>
      </c>
      <c r="AU280" s="234" t="s">
        <v>79</v>
      </c>
      <c r="AV280" s="13" t="s">
        <v>77</v>
      </c>
      <c r="AW280" s="13" t="s">
        <v>31</v>
      </c>
      <c r="AX280" s="13" t="s">
        <v>69</v>
      </c>
      <c r="AY280" s="234" t="s">
        <v>117</v>
      </c>
    </row>
    <row r="281" s="14" customFormat="1">
      <c r="A281" s="14"/>
      <c r="B281" s="235"/>
      <c r="C281" s="236"/>
      <c r="D281" s="226" t="s">
        <v>128</v>
      </c>
      <c r="E281" s="237" t="s">
        <v>19</v>
      </c>
      <c r="F281" s="238" t="s">
        <v>312</v>
      </c>
      <c r="G281" s="236"/>
      <c r="H281" s="239">
        <v>5.1870000000000003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128</v>
      </c>
      <c r="AU281" s="245" t="s">
        <v>79</v>
      </c>
      <c r="AV281" s="14" t="s">
        <v>79</v>
      </c>
      <c r="AW281" s="14" t="s">
        <v>31</v>
      </c>
      <c r="AX281" s="14" t="s">
        <v>69</v>
      </c>
      <c r="AY281" s="245" t="s">
        <v>117</v>
      </c>
    </row>
    <row r="282" s="13" customFormat="1">
      <c r="A282" s="13"/>
      <c r="B282" s="224"/>
      <c r="C282" s="225"/>
      <c r="D282" s="226" t="s">
        <v>128</v>
      </c>
      <c r="E282" s="227" t="s">
        <v>19</v>
      </c>
      <c r="F282" s="228" t="s">
        <v>318</v>
      </c>
      <c r="G282" s="225"/>
      <c r="H282" s="227" t="s">
        <v>19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128</v>
      </c>
      <c r="AU282" s="234" t="s">
        <v>79</v>
      </c>
      <c r="AV282" s="13" t="s">
        <v>77</v>
      </c>
      <c r="AW282" s="13" t="s">
        <v>31</v>
      </c>
      <c r="AX282" s="13" t="s">
        <v>69</v>
      </c>
      <c r="AY282" s="234" t="s">
        <v>117</v>
      </c>
    </row>
    <row r="283" s="14" customFormat="1">
      <c r="A283" s="14"/>
      <c r="B283" s="235"/>
      <c r="C283" s="236"/>
      <c r="D283" s="226" t="s">
        <v>128</v>
      </c>
      <c r="E283" s="237" t="s">
        <v>19</v>
      </c>
      <c r="F283" s="238" t="s">
        <v>331</v>
      </c>
      <c r="G283" s="236"/>
      <c r="H283" s="239">
        <v>13.237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128</v>
      </c>
      <c r="AU283" s="245" t="s">
        <v>79</v>
      </c>
      <c r="AV283" s="14" t="s">
        <v>79</v>
      </c>
      <c r="AW283" s="14" t="s">
        <v>31</v>
      </c>
      <c r="AX283" s="14" t="s">
        <v>69</v>
      </c>
      <c r="AY283" s="245" t="s">
        <v>117</v>
      </c>
    </row>
    <row r="284" s="14" customFormat="1">
      <c r="A284" s="14"/>
      <c r="B284" s="235"/>
      <c r="C284" s="236"/>
      <c r="D284" s="226" t="s">
        <v>128</v>
      </c>
      <c r="E284" s="237" t="s">
        <v>19</v>
      </c>
      <c r="F284" s="238" t="s">
        <v>323</v>
      </c>
      <c r="G284" s="236"/>
      <c r="H284" s="239">
        <v>3.387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128</v>
      </c>
      <c r="AU284" s="245" t="s">
        <v>79</v>
      </c>
      <c r="AV284" s="14" t="s">
        <v>79</v>
      </c>
      <c r="AW284" s="14" t="s">
        <v>31</v>
      </c>
      <c r="AX284" s="14" t="s">
        <v>69</v>
      </c>
      <c r="AY284" s="245" t="s">
        <v>117</v>
      </c>
    </row>
    <row r="285" s="16" customFormat="1">
      <c r="A285" s="16"/>
      <c r="B285" s="270"/>
      <c r="C285" s="271"/>
      <c r="D285" s="226" t="s">
        <v>128</v>
      </c>
      <c r="E285" s="272" t="s">
        <v>19</v>
      </c>
      <c r="F285" s="273" t="s">
        <v>307</v>
      </c>
      <c r="G285" s="271"/>
      <c r="H285" s="274">
        <v>21.811</v>
      </c>
      <c r="I285" s="275"/>
      <c r="J285" s="271"/>
      <c r="K285" s="271"/>
      <c r="L285" s="276"/>
      <c r="M285" s="277"/>
      <c r="N285" s="278"/>
      <c r="O285" s="278"/>
      <c r="P285" s="278"/>
      <c r="Q285" s="278"/>
      <c r="R285" s="278"/>
      <c r="S285" s="278"/>
      <c r="T285" s="279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80" t="s">
        <v>128</v>
      </c>
      <c r="AU285" s="280" t="s">
        <v>79</v>
      </c>
      <c r="AV285" s="16" t="s">
        <v>140</v>
      </c>
      <c r="AW285" s="16" t="s">
        <v>31</v>
      </c>
      <c r="AX285" s="16" t="s">
        <v>69</v>
      </c>
      <c r="AY285" s="280" t="s">
        <v>117</v>
      </c>
    </row>
    <row r="286" s="13" customFormat="1">
      <c r="A286" s="13"/>
      <c r="B286" s="224"/>
      <c r="C286" s="225"/>
      <c r="D286" s="226" t="s">
        <v>128</v>
      </c>
      <c r="E286" s="227" t="s">
        <v>19</v>
      </c>
      <c r="F286" s="228" t="s">
        <v>324</v>
      </c>
      <c r="G286" s="225"/>
      <c r="H286" s="227" t="s">
        <v>19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128</v>
      </c>
      <c r="AU286" s="234" t="s">
        <v>79</v>
      </c>
      <c r="AV286" s="13" t="s">
        <v>77</v>
      </c>
      <c r="AW286" s="13" t="s">
        <v>31</v>
      </c>
      <c r="AX286" s="13" t="s">
        <v>69</v>
      </c>
      <c r="AY286" s="234" t="s">
        <v>117</v>
      </c>
    </row>
    <row r="287" s="14" customFormat="1">
      <c r="A287" s="14"/>
      <c r="B287" s="235"/>
      <c r="C287" s="236"/>
      <c r="D287" s="226" t="s">
        <v>128</v>
      </c>
      <c r="E287" s="237" t="s">
        <v>19</v>
      </c>
      <c r="F287" s="238" t="s">
        <v>332</v>
      </c>
      <c r="G287" s="236"/>
      <c r="H287" s="239">
        <v>12.300000000000001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128</v>
      </c>
      <c r="AU287" s="245" t="s">
        <v>79</v>
      </c>
      <c r="AV287" s="14" t="s">
        <v>79</v>
      </c>
      <c r="AW287" s="14" t="s">
        <v>31</v>
      </c>
      <c r="AX287" s="14" t="s">
        <v>69</v>
      </c>
      <c r="AY287" s="245" t="s">
        <v>117</v>
      </c>
    </row>
    <row r="288" s="15" customFormat="1">
      <c r="A288" s="15"/>
      <c r="B288" s="246"/>
      <c r="C288" s="247"/>
      <c r="D288" s="226" t="s">
        <v>128</v>
      </c>
      <c r="E288" s="248" t="s">
        <v>19</v>
      </c>
      <c r="F288" s="249" t="s">
        <v>130</v>
      </c>
      <c r="G288" s="247"/>
      <c r="H288" s="250">
        <v>63.000999999999998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6" t="s">
        <v>128</v>
      </c>
      <c r="AU288" s="256" t="s">
        <v>79</v>
      </c>
      <c r="AV288" s="15" t="s">
        <v>125</v>
      </c>
      <c r="AW288" s="15" t="s">
        <v>31</v>
      </c>
      <c r="AX288" s="15" t="s">
        <v>77</v>
      </c>
      <c r="AY288" s="256" t="s">
        <v>117</v>
      </c>
    </row>
    <row r="289" s="2" customFormat="1" ht="24.15" customHeight="1">
      <c r="A289" s="40"/>
      <c r="B289" s="41"/>
      <c r="C289" s="206" t="s">
        <v>251</v>
      </c>
      <c r="D289" s="206" t="s">
        <v>120</v>
      </c>
      <c r="E289" s="207" t="s">
        <v>333</v>
      </c>
      <c r="F289" s="208" t="s">
        <v>334</v>
      </c>
      <c r="G289" s="209" t="s">
        <v>190</v>
      </c>
      <c r="H289" s="210">
        <v>130.88999999999999</v>
      </c>
      <c r="I289" s="211"/>
      <c r="J289" s="212">
        <f>ROUND(I289*H289,2)</f>
        <v>0</v>
      </c>
      <c r="K289" s="208" t="s">
        <v>124</v>
      </c>
      <c r="L289" s="46"/>
      <c r="M289" s="213" t="s">
        <v>19</v>
      </c>
      <c r="N289" s="214" t="s">
        <v>40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125</v>
      </c>
      <c r="AT289" s="217" t="s">
        <v>120</v>
      </c>
      <c r="AU289" s="217" t="s">
        <v>79</v>
      </c>
      <c r="AY289" s="19" t="s">
        <v>117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77</v>
      </c>
      <c r="BK289" s="218">
        <f>ROUND(I289*H289,2)</f>
        <v>0</v>
      </c>
      <c r="BL289" s="19" t="s">
        <v>125</v>
      </c>
      <c r="BM289" s="217" t="s">
        <v>335</v>
      </c>
    </row>
    <row r="290" s="2" customFormat="1">
      <c r="A290" s="40"/>
      <c r="B290" s="41"/>
      <c r="C290" s="42"/>
      <c r="D290" s="219" t="s">
        <v>126</v>
      </c>
      <c r="E290" s="42"/>
      <c r="F290" s="220" t="s">
        <v>336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126</v>
      </c>
      <c r="AU290" s="19" t="s">
        <v>79</v>
      </c>
    </row>
    <row r="291" s="13" customFormat="1">
      <c r="A291" s="13"/>
      <c r="B291" s="224"/>
      <c r="C291" s="225"/>
      <c r="D291" s="226" t="s">
        <v>128</v>
      </c>
      <c r="E291" s="227" t="s">
        <v>19</v>
      </c>
      <c r="F291" s="228" t="s">
        <v>337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128</v>
      </c>
      <c r="AU291" s="234" t="s">
        <v>79</v>
      </c>
      <c r="AV291" s="13" t="s">
        <v>77</v>
      </c>
      <c r="AW291" s="13" t="s">
        <v>31</v>
      </c>
      <c r="AX291" s="13" t="s">
        <v>69</v>
      </c>
      <c r="AY291" s="234" t="s">
        <v>117</v>
      </c>
    </row>
    <row r="292" s="13" customFormat="1">
      <c r="A292" s="13"/>
      <c r="B292" s="224"/>
      <c r="C292" s="225"/>
      <c r="D292" s="226" t="s">
        <v>128</v>
      </c>
      <c r="E292" s="227" t="s">
        <v>19</v>
      </c>
      <c r="F292" s="228" t="s">
        <v>301</v>
      </c>
      <c r="G292" s="225"/>
      <c r="H292" s="227" t="s">
        <v>19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128</v>
      </c>
      <c r="AU292" s="234" t="s">
        <v>79</v>
      </c>
      <c r="AV292" s="13" t="s">
        <v>77</v>
      </c>
      <c r="AW292" s="13" t="s">
        <v>31</v>
      </c>
      <c r="AX292" s="13" t="s">
        <v>69</v>
      </c>
      <c r="AY292" s="234" t="s">
        <v>117</v>
      </c>
    </row>
    <row r="293" s="14" customFormat="1">
      <c r="A293" s="14"/>
      <c r="B293" s="235"/>
      <c r="C293" s="236"/>
      <c r="D293" s="226" t="s">
        <v>128</v>
      </c>
      <c r="E293" s="237" t="s">
        <v>19</v>
      </c>
      <c r="F293" s="238" t="s">
        <v>338</v>
      </c>
      <c r="G293" s="236"/>
      <c r="H293" s="239">
        <v>18.829999999999998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128</v>
      </c>
      <c r="AU293" s="245" t="s">
        <v>79</v>
      </c>
      <c r="AV293" s="14" t="s">
        <v>79</v>
      </c>
      <c r="AW293" s="14" t="s">
        <v>31</v>
      </c>
      <c r="AX293" s="14" t="s">
        <v>69</v>
      </c>
      <c r="AY293" s="245" t="s">
        <v>117</v>
      </c>
    </row>
    <row r="294" s="13" customFormat="1">
      <c r="A294" s="13"/>
      <c r="B294" s="224"/>
      <c r="C294" s="225"/>
      <c r="D294" s="226" t="s">
        <v>128</v>
      </c>
      <c r="E294" s="227" t="s">
        <v>19</v>
      </c>
      <c r="F294" s="228" t="s">
        <v>308</v>
      </c>
      <c r="G294" s="225"/>
      <c r="H294" s="227" t="s">
        <v>19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128</v>
      </c>
      <c r="AU294" s="234" t="s">
        <v>79</v>
      </c>
      <c r="AV294" s="13" t="s">
        <v>77</v>
      </c>
      <c r="AW294" s="13" t="s">
        <v>31</v>
      </c>
      <c r="AX294" s="13" t="s">
        <v>69</v>
      </c>
      <c r="AY294" s="234" t="s">
        <v>117</v>
      </c>
    </row>
    <row r="295" s="14" customFormat="1">
      <c r="A295" s="14"/>
      <c r="B295" s="235"/>
      <c r="C295" s="236"/>
      <c r="D295" s="226" t="s">
        <v>128</v>
      </c>
      <c r="E295" s="237" t="s">
        <v>19</v>
      </c>
      <c r="F295" s="238" t="s">
        <v>339</v>
      </c>
      <c r="G295" s="236"/>
      <c r="H295" s="239">
        <v>23.989999999999998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128</v>
      </c>
      <c r="AU295" s="245" t="s">
        <v>79</v>
      </c>
      <c r="AV295" s="14" t="s">
        <v>79</v>
      </c>
      <c r="AW295" s="14" t="s">
        <v>31</v>
      </c>
      <c r="AX295" s="14" t="s">
        <v>69</v>
      </c>
      <c r="AY295" s="245" t="s">
        <v>117</v>
      </c>
    </row>
    <row r="296" s="13" customFormat="1">
      <c r="A296" s="13"/>
      <c r="B296" s="224"/>
      <c r="C296" s="225"/>
      <c r="D296" s="226" t="s">
        <v>128</v>
      </c>
      <c r="E296" s="227" t="s">
        <v>19</v>
      </c>
      <c r="F296" s="228" t="s">
        <v>313</v>
      </c>
      <c r="G296" s="225"/>
      <c r="H296" s="227" t="s">
        <v>19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128</v>
      </c>
      <c r="AU296" s="234" t="s">
        <v>79</v>
      </c>
      <c r="AV296" s="13" t="s">
        <v>77</v>
      </c>
      <c r="AW296" s="13" t="s">
        <v>31</v>
      </c>
      <c r="AX296" s="13" t="s">
        <v>69</v>
      </c>
      <c r="AY296" s="234" t="s">
        <v>117</v>
      </c>
    </row>
    <row r="297" s="14" customFormat="1">
      <c r="A297" s="14"/>
      <c r="B297" s="235"/>
      <c r="C297" s="236"/>
      <c r="D297" s="226" t="s">
        <v>128</v>
      </c>
      <c r="E297" s="237" t="s">
        <v>19</v>
      </c>
      <c r="F297" s="238" t="s">
        <v>340</v>
      </c>
      <c r="G297" s="236"/>
      <c r="H297" s="239">
        <v>49.240000000000002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128</v>
      </c>
      <c r="AU297" s="245" t="s">
        <v>79</v>
      </c>
      <c r="AV297" s="14" t="s">
        <v>79</v>
      </c>
      <c r="AW297" s="14" t="s">
        <v>31</v>
      </c>
      <c r="AX297" s="14" t="s">
        <v>69</v>
      </c>
      <c r="AY297" s="245" t="s">
        <v>117</v>
      </c>
    </row>
    <row r="298" s="13" customFormat="1">
      <c r="A298" s="13"/>
      <c r="B298" s="224"/>
      <c r="C298" s="225"/>
      <c r="D298" s="226" t="s">
        <v>128</v>
      </c>
      <c r="E298" s="227" t="s">
        <v>19</v>
      </c>
      <c r="F298" s="228" t="s">
        <v>318</v>
      </c>
      <c r="G298" s="225"/>
      <c r="H298" s="227" t="s">
        <v>19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128</v>
      </c>
      <c r="AU298" s="234" t="s">
        <v>79</v>
      </c>
      <c r="AV298" s="13" t="s">
        <v>77</v>
      </c>
      <c r="AW298" s="13" t="s">
        <v>31</v>
      </c>
      <c r="AX298" s="13" t="s">
        <v>69</v>
      </c>
      <c r="AY298" s="234" t="s">
        <v>117</v>
      </c>
    </row>
    <row r="299" s="14" customFormat="1">
      <c r="A299" s="14"/>
      <c r="B299" s="235"/>
      <c r="C299" s="236"/>
      <c r="D299" s="226" t="s">
        <v>128</v>
      </c>
      <c r="E299" s="237" t="s">
        <v>19</v>
      </c>
      <c r="F299" s="238" t="s">
        <v>341</v>
      </c>
      <c r="G299" s="236"/>
      <c r="H299" s="239">
        <v>22.41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128</v>
      </c>
      <c r="AU299" s="245" t="s">
        <v>79</v>
      </c>
      <c r="AV299" s="14" t="s">
        <v>79</v>
      </c>
      <c r="AW299" s="14" t="s">
        <v>31</v>
      </c>
      <c r="AX299" s="14" t="s">
        <v>69</v>
      </c>
      <c r="AY299" s="245" t="s">
        <v>117</v>
      </c>
    </row>
    <row r="300" s="13" customFormat="1">
      <c r="A300" s="13"/>
      <c r="B300" s="224"/>
      <c r="C300" s="225"/>
      <c r="D300" s="226" t="s">
        <v>128</v>
      </c>
      <c r="E300" s="227" t="s">
        <v>19</v>
      </c>
      <c r="F300" s="228" t="s">
        <v>324</v>
      </c>
      <c r="G300" s="225"/>
      <c r="H300" s="227" t="s">
        <v>19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128</v>
      </c>
      <c r="AU300" s="234" t="s">
        <v>79</v>
      </c>
      <c r="AV300" s="13" t="s">
        <v>77</v>
      </c>
      <c r="AW300" s="13" t="s">
        <v>31</v>
      </c>
      <c r="AX300" s="13" t="s">
        <v>69</v>
      </c>
      <c r="AY300" s="234" t="s">
        <v>117</v>
      </c>
    </row>
    <row r="301" s="14" customFormat="1">
      <c r="A301" s="14"/>
      <c r="B301" s="235"/>
      <c r="C301" s="236"/>
      <c r="D301" s="226" t="s">
        <v>128</v>
      </c>
      <c r="E301" s="237" t="s">
        <v>19</v>
      </c>
      <c r="F301" s="238" t="s">
        <v>342</v>
      </c>
      <c r="G301" s="236"/>
      <c r="H301" s="239">
        <v>16.420000000000002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128</v>
      </c>
      <c r="AU301" s="245" t="s">
        <v>79</v>
      </c>
      <c r="AV301" s="14" t="s">
        <v>79</v>
      </c>
      <c r="AW301" s="14" t="s">
        <v>31</v>
      </c>
      <c r="AX301" s="14" t="s">
        <v>69</v>
      </c>
      <c r="AY301" s="245" t="s">
        <v>117</v>
      </c>
    </row>
    <row r="302" s="15" customFormat="1">
      <c r="A302" s="15"/>
      <c r="B302" s="246"/>
      <c r="C302" s="247"/>
      <c r="D302" s="226" t="s">
        <v>128</v>
      </c>
      <c r="E302" s="248" t="s">
        <v>19</v>
      </c>
      <c r="F302" s="249" t="s">
        <v>130</v>
      </c>
      <c r="G302" s="247"/>
      <c r="H302" s="250">
        <v>130.88999999999999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6" t="s">
        <v>128</v>
      </c>
      <c r="AU302" s="256" t="s">
        <v>79</v>
      </c>
      <c r="AV302" s="15" t="s">
        <v>125</v>
      </c>
      <c r="AW302" s="15" t="s">
        <v>31</v>
      </c>
      <c r="AX302" s="15" t="s">
        <v>77</v>
      </c>
      <c r="AY302" s="256" t="s">
        <v>117</v>
      </c>
    </row>
    <row r="303" s="2" customFormat="1" ht="16.5" customHeight="1">
      <c r="A303" s="40"/>
      <c r="B303" s="41"/>
      <c r="C303" s="260" t="s">
        <v>343</v>
      </c>
      <c r="D303" s="260" t="s">
        <v>235</v>
      </c>
      <c r="E303" s="261" t="s">
        <v>344</v>
      </c>
      <c r="F303" s="262" t="s">
        <v>345</v>
      </c>
      <c r="G303" s="263" t="s">
        <v>190</v>
      </c>
      <c r="H303" s="264">
        <v>137.435</v>
      </c>
      <c r="I303" s="265"/>
      <c r="J303" s="266">
        <f>ROUND(I303*H303,2)</f>
        <v>0</v>
      </c>
      <c r="K303" s="262" t="s">
        <v>124</v>
      </c>
      <c r="L303" s="267"/>
      <c r="M303" s="268" t="s">
        <v>19</v>
      </c>
      <c r="N303" s="269" t="s">
        <v>40</v>
      </c>
      <c r="O303" s="86"/>
      <c r="P303" s="215">
        <f>O303*H303</f>
        <v>0</v>
      </c>
      <c r="Q303" s="215">
        <v>0.00042000000000000002</v>
      </c>
      <c r="R303" s="215">
        <f>Q303*H303</f>
        <v>0.057722700000000002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133</v>
      </c>
      <c r="AT303" s="217" t="s">
        <v>235</v>
      </c>
      <c r="AU303" s="217" t="s">
        <v>79</v>
      </c>
      <c r="AY303" s="19" t="s">
        <v>117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77</v>
      </c>
      <c r="BK303" s="218">
        <f>ROUND(I303*H303,2)</f>
        <v>0</v>
      </c>
      <c r="BL303" s="19" t="s">
        <v>125</v>
      </c>
      <c r="BM303" s="217" t="s">
        <v>346</v>
      </c>
    </row>
    <row r="304" s="14" customFormat="1">
      <c r="A304" s="14"/>
      <c r="B304" s="235"/>
      <c r="C304" s="236"/>
      <c r="D304" s="226" t="s">
        <v>128</v>
      </c>
      <c r="E304" s="237" t="s">
        <v>19</v>
      </c>
      <c r="F304" s="238" t="s">
        <v>347</v>
      </c>
      <c r="G304" s="236"/>
      <c r="H304" s="239">
        <v>137.435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128</v>
      </c>
      <c r="AU304" s="245" t="s">
        <v>79</v>
      </c>
      <c r="AV304" s="14" t="s">
        <v>79</v>
      </c>
      <c r="AW304" s="14" t="s">
        <v>31</v>
      </c>
      <c r="AX304" s="14" t="s">
        <v>69</v>
      </c>
      <c r="AY304" s="245" t="s">
        <v>117</v>
      </c>
    </row>
    <row r="305" s="15" customFormat="1">
      <c r="A305" s="15"/>
      <c r="B305" s="246"/>
      <c r="C305" s="247"/>
      <c r="D305" s="226" t="s">
        <v>128</v>
      </c>
      <c r="E305" s="248" t="s">
        <v>19</v>
      </c>
      <c r="F305" s="249" t="s">
        <v>130</v>
      </c>
      <c r="G305" s="247"/>
      <c r="H305" s="250">
        <v>137.435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6" t="s">
        <v>128</v>
      </c>
      <c r="AU305" s="256" t="s">
        <v>79</v>
      </c>
      <c r="AV305" s="15" t="s">
        <v>125</v>
      </c>
      <c r="AW305" s="15" t="s">
        <v>31</v>
      </c>
      <c r="AX305" s="15" t="s">
        <v>77</v>
      </c>
      <c r="AY305" s="256" t="s">
        <v>117</v>
      </c>
    </row>
    <row r="306" s="2" customFormat="1" ht="16.5" customHeight="1">
      <c r="A306" s="40"/>
      <c r="B306" s="41"/>
      <c r="C306" s="260" t="s">
        <v>256</v>
      </c>
      <c r="D306" s="260" t="s">
        <v>235</v>
      </c>
      <c r="E306" s="261" t="s">
        <v>348</v>
      </c>
      <c r="F306" s="262" t="s">
        <v>349</v>
      </c>
      <c r="G306" s="263" t="s">
        <v>350</v>
      </c>
      <c r="H306" s="264">
        <v>130</v>
      </c>
      <c r="I306" s="265"/>
      <c r="J306" s="266">
        <f>ROUND(I306*H306,2)</f>
        <v>0</v>
      </c>
      <c r="K306" s="262" t="s">
        <v>124</v>
      </c>
      <c r="L306" s="267"/>
      <c r="M306" s="268" t="s">
        <v>19</v>
      </c>
      <c r="N306" s="269" t="s">
        <v>40</v>
      </c>
      <c r="O306" s="86"/>
      <c r="P306" s="215">
        <f>O306*H306</f>
        <v>0</v>
      </c>
      <c r="Q306" s="215">
        <v>1.0000000000000001E-05</v>
      </c>
      <c r="R306" s="215">
        <f>Q306*H306</f>
        <v>0.0013000000000000002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133</v>
      </c>
      <c r="AT306" s="217" t="s">
        <v>235</v>
      </c>
      <c r="AU306" s="217" t="s">
        <v>79</v>
      </c>
      <c r="AY306" s="19" t="s">
        <v>117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77</v>
      </c>
      <c r="BK306" s="218">
        <f>ROUND(I306*H306,2)</f>
        <v>0</v>
      </c>
      <c r="BL306" s="19" t="s">
        <v>125</v>
      </c>
      <c r="BM306" s="217" t="s">
        <v>351</v>
      </c>
    </row>
    <row r="307" s="14" customFormat="1">
      <c r="A307" s="14"/>
      <c r="B307" s="235"/>
      <c r="C307" s="236"/>
      <c r="D307" s="226" t="s">
        <v>128</v>
      </c>
      <c r="E307" s="237" t="s">
        <v>19</v>
      </c>
      <c r="F307" s="238" t="s">
        <v>352</v>
      </c>
      <c r="G307" s="236"/>
      <c r="H307" s="239">
        <v>130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128</v>
      </c>
      <c r="AU307" s="245" t="s">
        <v>79</v>
      </c>
      <c r="AV307" s="14" t="s">
        <v>79</v>
      </c>
      <c r="AW307" s="14" t="s">
        <v>31</v>
      </c>
      <c r="AX307" s="14" t="s">
        <v>69</v>
      </c>
      <c r="AY307" s="245" t="s">
        <v>117</v>
      </c>
    </row>
    <row r="308" s="15" customFormat="1">
      <c r="A308" s="15"/>
      <c r="B308" s="246"/>
      <c r="C308" s="247"/>
      <c r="D308" s="226" t="s">
        <v>128</v>
      </c>
      <c r="E308" s="248" t="s">
        <v>19</v>
      </c>
      <c r="F308" s="249" t="s">
        <v>130</v>
      </c>
      <c r="G308" s="247"/>
      <c r="H308" s="250">
        <v>130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6" t="s">
        <v>128</v>
      </c>
      <c r="AU308" s="256" t="s">
        <v>79</v>
      </c>
      <c r="AV308" s="15" t="s">
        <v>125</v>
      </c>
      <c r="AW308" s="15" t="s">
        <v>31</v>
      </c>
      <c r="AX308" s="15" t="s">
        <v>77</v>
      </c>
      <c r="AY308" s="256" t="s">
        <v>117</v>
      </c>
    </row>
    <row r="309" s="2" customFormat="1" ht="16.5" customHeight="1">
      <c r="A309" s="40"/>
      <c r="B309" s="41"/>
      <c r="C309" s="260" t="s">
        <v>353</v>
      </c>
      <c r="D309" s="260" t="s">
        <v>235</v>
      </c>
      <c r="E309" s="261" t="s">
        <v>354</v>
      </c>
      <c r="F309" s="262" t="s">
        <v>355</v>
      </c>
      <c r="G309" s="263" t="s">
        <v>350</v>
      </c>
      <c r="H309" s="264">
        <v>130</v>
      </c>
      <c r="I309" s="265"/>
      <c r="J309" s="266">
        <f>ROUND(I309*H309,2)</f>
        <v>0</v>
      </c>
      <c r="K309" s="262" t="s">
        <v>124</v>
      </c>
      <c r="L309" s="267"/>
      <c r="M309" s="268" t="s">
        <v>19</v>
      </c>
      <c r="N309" s="269" t="s">
        <v>40</v>
      </c>
      <c r="O309" s="86"/>
      <c r="P309" s="215">
        <f>O309*H309</f>
        <v>0</v>
      </c>
      <c r="Q309" s="215">
        <v>1.0000000000000001E-05</v>
      </c>
      <c r="R309" s="215">
        <f>Q309*H309</f>
        <v>0.0013000000000000002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133</v>
      </c>
      <c r="AT309" s="217" t="s">
        <v>235</v>
      </c>
      <c r="AU309" s="217" t="s">
        <v>79</v>
      </c>
      <c r="AY309" s="19" t="s">
        <v>117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77</v>
      </c>
      <c r="BK309" s="218">
        <f>ROUND(I309*H309,2)</f>
        <v>0</v>
      </c>
      <c r="BL309" s="19" t="s">
        <v>125</v>
      </c>
      <c r="BM309" s="217" t="s">
        <v>356</v>
      </c>
    </row>
    <row r="310" s="14" customFormat="1">
      <c r="A310" s="14"/>
      <c r="B310" s="235"/>
      <c r="C310" s="236"/>
      <c r="D310" s="226" t="s">
        <v>128</v>
      </c>
      <c r="E310" s="237" t="s">
        <v>19</v>
      </c>
      <c r="F310" s="238" t="s">
        <v>352</v>
      </c>
      <c r="G310" s="236"/>
      <c r="H310" s="239">
        <v>130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128</v>
      </c>
      <c r="AU310" s="245" t="s">
        <v>79</v>
      </c>
      <c r="AV310" s="14" t="s">
        <v>79</v>
      </c>
      <c r="AW310" s="14" t="s">
        <v>31</v>
      </c>
      <c r="AX310" s="14" t="s">
        <v>69</v>
      </c>
      <c r="AY310" s="245" t="s">
        <v>117</v>
      </c>
    </row>
    <row r="311" s="15" customFormat="1">
      <c r="A311" s="15"/>
      <c r="B311" s="246"/>
      <c r="C311" s="247"/>
      <c r="D311" s="226" t="s">
        <v>128</v>
      </c>
      <c r="E311" s="248" t="s">
        <v>19</v>
      </c>
      <c r="F311" s="249" t="s">
        <v>130</v>
      </c>
      <c r="G311" s="247"/>
      <c r="H311" s="250">
        <v>130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6" t="s">
        <v>128</v>
      </c>
      <c r="AU311" s="256" t="s">
        <v>79</v>
      </c>
      <c r="AV311" s="15" t="s">
        <v>125</v>
      </c>
      <c r="AW311" s="15" t="s">
        <v>31</v>
      </c>
      <c r="AX311" s="15" t="s">
        <v>77</v>
      </c>
      <c r="AY311" s="256" t="s">
        <v>117</v>
      </c>
    </row>
    <row r="312" s="2" customFormat="1" ht="33" customHeight="1">
      <c r="A312" s="40"/>
      <c r="B312" s="41"/>
      <c r="C312" s="206" t="s">
        <v>261</v>
      </c>
      <c r="D312" s="206" t="s">
        <v>120</v>
      </c>
      <c r="E312" s="207" t="s">
        <v>357</v>
      </c>
      <c r="F312" s="208" t="s">
        <v>358</v>
      </c>
      <c r="G312" s="209" t="s">
        <v>190</v>
      </c>
      <c r="H312" s="210">
        <v>142</v>
      </c>
      <c r="I312" s="211"/>
      <c r="J312" s="212">
        <f>ROUND(I312*H312,2)</f>
        <v>0</v>
      </c>
      <c r="K312" s="208" t="s">
        <v>124</v>
      </c>
      <c r="L312" s="46"/>
      <c r="M312" s="213" t="s">
        <v>19</v>
      </c>
      <c r="N312" s="214" t="s">
        <v>40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125</v>
      </c>
      <c r="AT312" s="217" t="s">
        <v>120</v>
      </c>
      <c r="AU312" s="217" t="s">
        <v>79</v>
      </c>
      <c r="AY312" s="19" t="s">
        <v>117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77</v>
      </c>
      <c r="BK312" s="218">
        <f>ROUND(I312*H312,2)</f>
        <v>0</v>
      </c>
      <c r="BL312" s="19" t="s">
        <v>125</v>
      </c>
      <c r="BM312" s="217" t="s">
        <v>359</v>
      </c>
    </row>
    <row r="313" s="2" customFormat="1">
      <c r="A313" s="40"/>
      <c r="B313" s="41"/>
      <c r="C313" s="42"/>
      <c r="D313" s="219" t="s">
        <v>126</v>
      </c>
      <c r="E313" s="42"/>
      <c r="F313" s="220" t="s">
        <v>360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126</v>
      </c>
      <c r="AU313" s="19" t="s">
        <v>79</v>
      </c>
    </row>
    <row r="314" s="13" customFormat="1">
      <c r="A314" s="13"/>
      <c r="B314" s="224"/>
      <c r="C314" s="225"/>
      <c r="D314" s="226" t="s">
        <v>128</v>
      </c>
      <c r="E314" s="227" t="s">
        <v>19</v>
      </c>
      <c r="F314" s="228" t="s">
        <v>361</v>
      </c>
      <c r="G314" s="225"/>
      <c r="H314" s="227" t="s">
        <v>19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128</v>
      </c>
      <c r="AU314" s="234" t="s">
        <v>79</v>
      </c>
      <c r="AV314" s="13" t="s">
        <v>77</v>
      </c>
      <c r="AW314" s="13" t="s">
        <v>31</v>
      </c>
      <c r="AX314" s="13" t="s">
        <v>69</v>
      </c>
      <c r="AY314" s="234" t="s">
        <v>117</v>
      </c>
    </row>
    <row r="315" s="13" customFormat="1">
      <c r="A315" s="13"/>
      <c r="B315" s="224"/>
      <c r="C315" s="225"/>
      <c r="D315" s="226" t="s">
        <v>128</v>
      </c>
      <c r="E315" s="227" t="s">
        <v>19</v>
      </c>
      <c r="F315" s="228" t="s">
        <v>301</v>
      </c>
      <c r="G315" s="225"/>
      <c r="H315" s="227" t="s">
        <v>19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128</v>
      </c>
      <c r="AU315" s="234" t="s">
        <v>79</v>
      </c>
      <c r="AV315" s="13" t="s">
        <v>77</v>
      </c>
      <c r="AW315" s="13" t="s">
        <v>31</v>
      </c>
      <c r="AX315" s="13" t="s">
        <v>69</v>
      </c>
      <c r="AY315" s="234" t="s">
        <v>117</v>
      </c>
    </row>
    <row r="316" s="14" customFormat="1">
      <c r="A316" s="14"/>
      <c r="B316" s="235"/>
      <c r="C316" s="236"/>
      <c r="D316" s="226" t="s">
        <v>128</v>
      </c>
      <c r="E316" s="237" t="s">
        <v>19</v>
      </c>
      <c r="F316" s="238" t="s">
        <v>362</v>
      </c>
      <c r="G316" s="236"/>
      <c r="H316" s="239">
        <v>9.4000000000000004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128</v>
      </c>
      <c r="AU316" s="245" t="s">
        <v>79</v>
      </c>
      <c r="AV316" s="14" t="s">
        <v>79</v>
      </c>
      <c r="AW316" s="14" t="s">
        <v>31</v>
      </c>
      <c r="AX316" s="14" t="s">
        <v>69</v>
      </c>
      <c r="AY316" s="245" t="s">
        <v>117</v>
      </c>
    </row>
    <row r="317" s="13" customFormat="1">
      <c r="A317" s="13"/>
      <c r="B317" s="224"/>
      <c r="C317" s="225"/>
      <c r="D317" s="226" t="s">
        <v>128</v>
      </c>
      <c r="E317" s="227" t="s">
        <v>19</v>
      </c>
      <c r="F317" s="228" t="s">
        <v>308</v>
      </c>
      <c r="G317" s="225"/>
      <c r="H317" s="227" t="s">
        <v>19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128</v>
      </c>
      <c r="AU317" s="234" t="s">
        <v>79</v>
      </c>
      <c r="AV317" s="13" t="s">
        <v>77</v>
      </c>
      <c r="AW317" s="13" t="s">
        <v>31</v>
      </c>
      <c r="AX317" s="13" t="s">
        <v>69</v>
      </c>
      <c r="AY317" s="234" t="s">
        <v>117</v>
      </c>
    </row>
    <row r="318" s="14" customFormat="1">
      <c r="A318" s="14"/>
      <c r="B318" s="235"/>
      <c r="C318" s="236"/>
      <c r="D318" s="226" t="s">
        <v>128</v>
      </c>
      <c r="E318" s="237" t="s">
        <v>19</v>
      </c>
      <c r="F318" s="238" t="s">
        <v>363</v>
      </c>
      <c r="G318" s="236"/>
      <c r="H318" s="239">
        <v>44.399999999999999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128</v>
      </c>
      <c r="AU318" s="245" t="s">
        <v>79</v>
      </c>
      <c r="AV318" s="14" t="s">
        <v>79</v>
      </c>
      <c r="AW318" s="14" t="s">
        <v>31</v>
      </c>
      <c r="AX318" s="14" t="s">
        <v>69</v>
      </c>
      <c r="AY318" s="245" t="s">
        <v>117</v>
      </c>
    </row>
    <row r="319" s="13" customFormat="1">
      <c r="A319" s="13"/>
      <c r="B319" s="224"/>
      <c r="C319" s="225"/>
      <c r="D319" s="226" t="s">
        <v>128</v>
      </c>
      <c r="E319" s="227" t="s">
        <v>19</v>
      </c>
      <c r="F319" s="228" t="s">
        <v>313</v>
      </c>
      <c r="G319" s="225"/>
      <c r="H319" s="227" t="s">
        <v>19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128</v>
      </c>
      <c r="AU319" s="234" t="s">
        <v>79</v>
      </c>
      <c r="AV319" s="13" t="s">
        <v>77</v>
      </c>
      <c r="AW319" s="13" t="s">
        <v>31</v>
      </c>
      <c r="AX319" s="13" t="s">
        <v>69</v>
      </c>
      <c r="AY319" s="234" t="s">
        <v>117</v>
      </c>
    </row>
    <row r="320" s="14" customFormat="1">
      <c r="A320" s="14"/>
      <c r="B320" s="235"/>
      <c r="C320" s="236"/>
      <c r="D320" s="226" t="s">
        <v>128</v>
      </c>
      <c r="E320" s="237" t="s">
        <v>19</v>
      </c>
      <c r="F320" s="238" t="s">
        <v>364</v>
      </c>
      <c r="G320" s="236"/>
      <c r="H320" s="239">
        <v>45.399999999999999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128</v>
      </c>
      <c r="AU320" s="245" t="s">
        <v>79</v>
      </c>
      <c r="AV320" s="14" t="s">
        <v>79</v>
      </c>
      <c r="AW320" s="14" t="s">
        <v>31</v>
      </c>
      <c r="AX320" s="14" t="s">
        <v>69</v>
      </c>
      <c r="AY320" s="245" t="s">
        <v>117</v>
      </c>
    </row>
    <row r="321" s="13" customFormat="1">
      <c r="A321" s="13"/>
      <c r="B321" s="224"/>
      <c r="C321" s="225"/>
      <c r="D321" s="226" t="s">
        <v>128</v>
      </c>
      <c r="E321" s="227" t="s">
        <v>19</v>
      </c>
      <c r="F321" s="228" t="s">
        <v>318</v>
      </c>
      <c r="G321" s="225"/>
      <c r="H321" s="227" t="s">
        <v>19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128</v>
      </c>
      <c r="AU321" s="234" t="s">
        <v>79</v>
      </c>
      <c r="AV321" s="13" t="s">
        <v>77</v>
      </c>
      <c r="AW321" s="13" t="s">
        <v>31</v>
      </c>
      <c r="AX321" s="13" t="s">
        <v>69</v>
      </c>
      <c r="AY321" s="234" t="s">
        <v>117</v>
      </c>
    </row>
    <row r="322" s="14" customFormat="1">
      <c r="A322" s="14"/>
      <c r="B322" s="235"/>
      <c r="C322" s="236"/>
      <c r="D322" s="226" t="s">
        <v>128</v>
      </c>
      <c r="E322" s="237" t="s">
        <v>19</v>
      </c>
      <c r="F322" s="238" t="s">
        <v>365</v>
      </c>
      <c r="G322" s="236"/>
      <c r="H322" s="239">
        <v>13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128</v>
      </c>
      <c r="AU322" s="245" t="s">
        <v>79</v>
      </c>
      <c r="AV322" s="14" t="s">
        <v>79</v>
      </c>
      <c r="AW322" s="14" t="s">
        <v>31</v>
      </c>
      <c r="AX322" s="14" t="s">
        <v>69</v>
      </c>
      <c r="AY322" s="245" t="s">
        <v>117</v>
      </c>
    </row>
    <row r="323" s="13" customFormat="1">
      <c r="A323" s="13"/>
      <c r="B323" s="224"/>
      <c r="C323" s="225"/>
      <c r="D323" s="226" t="s">
        <v>128</v>
      </c>
      <c r="E323" s="227" t="s">
        <v>19</v>
      </c>
      <c r="F323" s="228" t="s">
        <v>324</v>
      </c>
      <c r="G323" s="225"/>
      <c r="H323" s="227" t="s">
        <v>19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128</v>
      </c>
      <c r="AU323" s="234" t="s">
        <v>79</v>
      </c>
      <c r="AV323" s="13" t="s">
        <v>77</v>
      </c>
      <c r="AW323" s="13" t="s">
        <v>31</v>
      </c>
      <c r="AX323" s="13" t="s">
        <v>69</v>
      </c>
      <c r="AY323" s="234" t="s">
        <v>117</v>
      </c>
    </row>
    <row r="324" s="14" customFormat="1">
      <c r="A324" s="14"/>
      <c r="B324" s="235"/>
      <c r="C324" s="236"/>
      <c r="D324" s="226" t="s">
        <v>128</v>
      </c>
      <c r="E324" s="237" t="s">
        <v>19</v>
      </c>
      <c r="F324" s="238" t="s">
        <v>366</v>
      </c>
      <c r="G324" s="236"/>
      <c r="H324" s="239">
        <v>29.800000000000001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128</v>
      </c>
      <c r="AU324" s="245" t="s">
        <v>79</v>
      </c>
      <c r="AV324" s="14" t="s">
        <v>79</v>
      </c>
      <c r="AW324" s="14" t="s">
        <v>31</v>
      </c>
      <c r="AX324" s="14" t="s">
        <v>69</v>
      </c>
      <c r="AY324" s="245" t="s">
        <v>117</v>
      </c>
    </row>
    <row r="325" s="15" customFormat="1">
      <c r="A325" s="15"/>
      <c r="B325" s="246"/>
      <c r="C325" s="247"/>
      <c r="D325" s="226" t="s">
        <v>128</v>
      </c>
      <c r="E325" s="248" t="s">
        <v>19</v>
      </c>
      <c r="F325" s="249" t="s">
        <v>130</v>
      </c>
      <c r="G325" s="247"/>
      <c r="H325" s="250">
        <v>142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128</v>
      </c>
      <c r="AU325" s="256" t="s">
        <v>79</v>
      </c>
      <c r="AV325" s="15" t="s">
        <v>125</v>
      </c>
      <c r="AW325" s="15" t="s">
        <v>31</v>
      </c>
      <c r="AX325" s="15" t="s">
        <v>77</v>
      </c>
      <c r="AY325" s="256" t="s">
        <v>117</v>
      </c>
    </row>
    <row r="326" s="2" customFormat="1" ht="16.5" customHeight="1">
      <c r="A326" s="40"/>
      <c r="B326" s="41"/>
      <c r="C326" s="260" t="s">
        <v>367</v>
      </c>
      <c r="D326" s="260" t="s">
        <v>235</v>
      </c>
      <c r="E326" s="261" t="s">
        <v>368</v>
      </c>
      <c r="F326" s="262" t="s">
        <v>369</v>
      </c>
      <c r="G326" s="263" t="s">
        <v>190</v>
      </c>
      <c r="H326" s="264">
        <v>149.09999999999999</v>
      </c>
      <c r="I326" s="265"/>
      <c r="J326" s="266">
        <f>ROUND(I326*H326,2)</f>
        <v>0</v>
      </c>
      <c r="K326" s="262" t="s">
        <v>124</v>
      </c>
      <c r="L326" s="267"/>
      <c r="M326" s="268" t="s">
        <v>19</v>
      </c>
      <c r="N326" s="269" t="s">
        <v>40</v>
      </c>
      <c r="O326" s="86"/>
      <c r="P326" s="215">
        <f>O326*H326</f>
        <v>0</v>
      </c>
      <c r="Q326" s="215">
        <v>4.0000000000000003E-05</v>
      </c>
      <c r="R326" s="215">
        <f>Q326*H326</f>
        <v>0.0059640000000000006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133</v>
      </c>
      <c r="AT326" s="217" t="s">
        <v>235</v>
      </c>
      <c r="AU326" s="217" t="s">
        <v>79</v>
      </c>
      <c r="AY326" s="19" t="s">
        <v>117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77</v>
      </c>
      <c r="BK326" s="218">
        <f>ROUND(I326*H326,2)</f>
        <v>0</v>
      </c>
      <c r="BL326" s="19" t="s">
        <v>125</v>
      </c>
      <c r="BM326" s="217" t="s">
        <v>370</v>
      </c>
    </row>
    <row r="327" s="14" customFormat="1">
      <c r="A327" s="14"/>
      <c r="B327" s="235"/>
      <c r="C327" s="236"/>
      <c r="D327" s="226" t="s">
        <v>128</v>
      </c>
      <c r="E327" s="237" t="s">
        <v>19</v>
      </c>
      <c r="F327" s="238" t="s">
        <v>371</v>
      </c>
      <c r="G327" s="236"/>
      <c r="H327" s="239">
        <v>149.09999999999999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128</v>
      </c>
      <c r="AU327" s="245" t="s">
        <v>79</v>
      </c>
      <c r="AV327" s="14" t="s">
        <v>79</v>
      </c>
      <c r="AW327" s="14" t="s">
        <v>31</v>
      </c>
      <c r="AX327" s="14" t="s">
        <v>69</v>
      </c>
      <c r="AY327" s="245" t="s">
        <v>117</v>
      </c>
    </row>
    <row r="328" s="15" customFormat="1">
      <c r="A328" s="15"/>
      <c r="B328" s="246"/>
      <c r="C328" s="247"/>
      <c r="D328" s="226" t="s">
        <v>128</v>
      </c>
      <c r="E328" s="248" t="s">
        <v>19</v>
      </c>
      <c r="F328" s="249" t="s">
        <v>130</v>
      </c>
      <c r="G328" s="247"/>
      <c r="H328" s="250">
        <v>149.09999999999999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6" t="s">
        <v>128</v>
      </c>
      <c r="AU328" s="256" t="s">
        <v>79</v>
      </c>
      <c r="AV328" s="15" t="s">
        <v>125</v>
      </c>
      <c r="AW328" s="15" t="s">
        <v>31</v>
      </c>
      <c r="AX328" s="15" t="s">
        <v>77</v>
      </c>
      <c r="AY328" s="256" t="s">
        <v>117</v>
      </c>
    </row>
    <row r="329" s="2" customFormat="1" ht="16.5" customHeight="1">
      <c r="A329" s="40"/>
      <c r="B329" s="41"/>
      <c r="C329" s="206" t="s">
        <v>265</v>
      </c>
      <c r="D329" s="206" t="s">
        <v>120</v>
      </c>
      <c r="E329" s="207" t="s">
        <v>372</v>
      </c>
      <c r="F329" s="208" t="s">
        <v>373</v>
      </c>
      <c r="G329" s="209" t="s">
        <v>179</v>
      </c>
      <c r="H329" s="210">
        <v>347.93299999999999</v>
      </c>
      <c r="I329" s="211"/>
      <c r="J329" s="212">
        <f>ROUND(I329*H329,2)</f>
        <v>0</v>
      </c>
      <c r="K329" s="208" t="s">
        <v>124</v>
      </c>
      <c r="L329" s="46"/>
      <c r="M329" s="213" t="s">
        <v>19</v>
      </c>
      <c r="N329" s="214" t="s">
        <v>40</v>
      </c>
      <c r="O329" s="86"/>
      <c r="P329" s="215">
        <f>O329*H329</f>
        <v>0</v>
      </c>
      <c r="Q329" s="215">
        <v>0.00029999999999999997</v>
      </c>
      <c r="R329" s="215">
        <f>Q329*H329</f>
        <v>0.10437989999999998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125</v>
      </c>
      <c r="AT329" s="217" t="s">
        <v>120</v>
      </c>
      <c r="AU329" s="217" t="s">
        <v>79</v>
      </c>
      <c r="AY329" s="19" t="s">
        <v>117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77</v>
      </c>
      <c r="BK329" s="218">
        <f>ROUND(I329*H329,2)</f>
        <v>0</v>
      </c>
      <c r="BL329" s="19" t="s">
        <v>125</v>
      </c>
      <c r="BM329" s="217" t="s">
        <v>374</v>
      </c>
    </row>
    <row r="330" s="2" customFormat="1">
      <c r="A330" s="40"/>
      <c r="B330" s="41"/>
      <c r="C330" s="42"/>
      <c r="D330" s="219" t="s">
        <v>126</v>
      </c>
      <c r="E330" s="42"/>
      <c r="F330" s="220" t="s">
        <v>375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126</v>
      </c>
      <c r="AU330" s="19" t="s">
        <v>79</v>
      </c>
    </row>
    <row r="331" s="13" customFormat="1">
      <c r="A331" s="13"/>
      <c r="B331" s="224"/>
      <c r="C331" s="225"/>
      <c r="D331" s="226" t="s">
        <v>128</v>
      </c>
      <c r="E331" s="227" t="s">
        <v>19</v>
      </c>
      <c r="F331" s="228" t="s">
        <v>376</v>
      </c>
      <c r="G331" s="225"/>
      <c r="H331" s="227" t="s">
        <v>19</v>
      </c>
      <c r="I331" s="229"/>
      <c r="J331" s="225"/>
      <c r="K331" s="225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128</v>
      </c>
      <c r="AU331" s="234" t="s">
        <v>79</v>
      </c>
      <c r="AV331" s="13" t="s">
        <v>77</v>
      </c>
      <c r="AW331" s="13" t="s">
        <v>31</v>
      </c>
      <c r="AX331" s="13" t="s">
        <v>69</v>
      </c>
      <c r="AY331" s="234" t="s">
        <v>117</v>
      </c>
    </row>
    <row r="332" s="13" customFormat="1">
      <c r="A332" s="13"/>
      <c r="B332" s="224"/>
      <c r="C332" s="225"/>
      <c r="D332" s="226" t="s">
        <v>128</v>
      </c>
      <c r="E332" s="227" t="s">
        <v>19</v>
      </c>
      <c r="F332" s="228" t="s">
        <v>301</v>
      </c>
      <c r="G332" s="225"/>
      <c r="H332" s="227" t="s">
        <v>19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128</v>
      </c>
      <c r="AU332" s="234" t="s">
        <v>79</v>
      </c>
      <c r="AV332" s="13" t="s">
        <v>77</v>
      </c>
      <c r="AW332" s="13" t="s">
        <v>31</v>
      </c>
      <c r="AX332" s="13" t="s">
        <v>69</v>
      </c>
      <c r="AY332" s="234" t="s">
        <v>117</v>
      </c>
    </row>
    <row r="333" s="14" customFormat="1">
      <c r="A333" s="14"/>
      <c r="B333" s="235"/>
      <c r="C333" s="236"/>
      <c r="D333" s="226" t="s">
        <v>128</v>
      </c>
      <c r="E333" s="237" t="s">
        <v>19</v>
      </c>
      <c r="F333" s="238" t="s">
        <v>377</v>
      </c>
      <c r="G333" s="236"/>
      <c r="H333" s="239">
        <v>35.619999999999997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128</v>
      </c>
      <c r="AU333" s="245" t="s">
        <v>79</v>
      </c>
      <c r="AV333" s="14" t="s">
        <v>79</v>
      </c>
      <c r="AW333" s="14" t="s">
        <v>31</v>
      </c>
      <c r="AX333" s="14" t="s">
        <v>69</v>
      </c>
      <c r="AY333" s="245" t="s">
        <v>117</v>
      </c>
    </row>
    <row r="334" s="14" customFormat="1">
      <c r="A334" s="14"/>
      <c r="B334" s="235"/>
      <c r="C334" s="236"/>
      <c r="D334" s="226" t="s">
        <v>128</v>
      </c>
      <c r="E334" s="237" t="s">
        <v>19</v>
      </c>
      <c r="F334" s="238" t="s">
        <v>378</v>
      </c>
      <c r="G334" s="236"/>
      <c r="H334" s="239">
        <v>10.77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128</v>
      </c>
      <c r="AU334" s="245" t="s">
        <v>79</v>
      </c>
      <c r="AV334" s="14" t="s">
        <v>79</v>
      </c>
      <c r="AW334" s="14" t="s">
        <v>31</v>
      </c>
      <c r="AX334" s="14" t="s">
        <v>69</v>
      </c>
      <c r="AY334" s="245" t="s">
        <v>117</v>
      </c>
    </row>
    <row r="335" s="14" customFormat="1">
      <c r="A335" s="14"/>
      <c r="B335" s="235"/>
      <c r="C335" s="236"/>
      <c r="D335" s="226" t="s">
        <v>128</v>
      </c>
      <c r="E335" s="237" t="s">
        <v>19</v>
      </c>
      <c r="F335" s="238" t="s">
        <v>379</v>
      </c>
      <c r="G335" s="236"/>
      <c r="H335" s="239">
        <v>-4.2000000000000002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128</v>
      </c>
      <c r="AU335" s="245" t="s">
        <v>79</v>
      </c>
      <c r="AV335" s="14" t="s">
        <v>79</v>
      </c>
      <c r="AW335" s="14" t="s">
        <v>31</v>
      </c>
      <c r="AX335" s="14" t="s">
        <v>69</v>
      </c>
      <c r="AY335" s="245" t="s">
        <v>117</v>
      </c>
    </row>
    <row r="336" s="14" customFormat="1">
      <c r="A336" s="14"/>
      <c r="B336" s="235"/>
      <c r="C336" s="236"/>
      <c r="D336" s="226" t="s">
        <v>128</v>
      </c>
      <c r="E336" s="237" t="s">
        <v>19</v>
      </c>
      <c r="F336" s="238" t="s">
        <v>380</v>
      </c>
      <c r="G336" s="236"/>
      <c r="H336" s="239">
        <v>12.896000000000001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128</v>
      </c>
      <c r="AU336" s="245" t="s">
        <v>79</v>
      </c>
      <c r="AV336" s="14" t="s">
        <v>79</v>
      </c>
      <c r="AW336" s="14" t="s">
        <v>31</v>
      </c>
      <c r="AX336" s="14" t="s">
        <v>69</v>
      </c>
      <c r="AY336" s="245" t="s">
        <v>117</v>
      </c>
    </row>
    <row r="337" s="14" customFormat="1">
      <c r="A337" s="14"/>
      <c r="B337" s="235"/>
      <c r="C337" s="236"/>
      <c r="D337" s="226" t="s">
        <v>128</v>
      </c>
      <c r="E337" s="237" t="s">
        <v>19</v>
      </c>
      <c r="F337" s="238" t="s">
        <v>381</v>
      </c>
      <c r="G337" s="236"/>
      <c r="H337" s="239">
        <v>2.6400000000000001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128</v>
      </c>
      <c r="AU337" s="245" t="s">
        <v>79</v>
      </c>
      <c r="AV337" s="14" t="s">
        <v>79</v>
      </c>
      <c r="AW337" s="14" t="s">
        <v>31</v>
      </c>
      <c r="AX337" s="14" t="s">
        <v>69</v>
      </c>
      <c r="AY337" s="245" t="s">
        <v>117</v>
      </c>
    </row>
    <row r="338" s="16" customFormat="1">
      <c r="A338" s="16"/>
      <c r="B338" s="270"/>
      <c r="C338" s="271"/>
      <c r="D338" s="226" t="s">
        <v>128</v>
      </c>
      <c r="E338" s="272" t="s">
        <v>19</v>
      </c>
      <c r="F338" s="273" t="s">
        <v>307</v>
      </c>
      <c r="G338" s="271"/>
      <c r="H338" s="274">
        <v>57.725999999999999</v>
      </c>
      <c r="I338" s="275"/>
      <c r="J338" s="271"/>
      <c r="K338" s="271"/>
      <c r="L338" s="276"/>
      <c r="M338" s="277"/>
      <c r="N338" s="278"/>
      <c r="O338" s="278"/>
      <c r="P338" s="278"/>
      <c r="Q338" s="278"/>
      <c r="R338" s="278"/>
      <c r="S338" s="278"/>
      <c r="T338" s="279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80" t="s">
        <v>128</v>
      </c>
      <c r="AU338" s="280" t="s">
        <v>79</v>
      </c>
      <c r="AV338" s="16" t="s">
        <v>140</v>
      </c>
      <c r="AW338" s="16" t="s">
        <v>31</v>
      </c>
      <c r="AX338" s="16" t="s">
        <v>69</v>
      </c>
      <c r="AY338" s="280" t="s">
        <v>117</v>
      </c>
    </row>
    <row r="339" s="13" customFormat="1">
      <c r="A339" s="13"/>
      <c r="B339" s="224"/>
      <c r="C339" s="225"/>
      <c r="D339" s="226" t="s">
        <v>128</v>
      </c>
      <c r="E339" s="227" t="s">
        <v>19</v>
      </c>
      <c r="F339" s="228" t="s">
        <v>308</v>
      </c>
      <c r="G339" s="225"/>
      <c r="H339" s="227" t="s">
        <v>19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128</v>
      </c>
      <c r="AU339" s="234" t="s">
        <v>79</v>
      </c>
      <c r="AV339" s="13" t="s">
        <v>77</v>
      </c>
      <c r="AW339" s="13" t="s">
        <v>31</v>
      </c>
      <c r="AX339" s="13" t="s">
        <v>69</v>
      </c>
      <c r="AY339" s="234" t="s">
        <v>117</v>
      </c>
    </row>
    <row r="340" s="14" customFormat="1">
      <c r="A340" s="14"/>
      <c r="B340" s="235"/>
      <c r="C340" s="236"/>
      <c r="D340" s="226" t="s">
        <v>128</v>
      </c>
      <c r="E340" s="237" t="s">
        <v>19</v>
      </c>
      <c r="F340" s="238" t="s">
        <v>382</v>
      </c>
      <c r="G340" s="236"/>
      <c r="H340" s="239">
        <v>79.798000000000002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128</v>
      </c>
      <c r="AU340" s="245" t="s">
        <v>79</v>
      </c>
      <c r="AV340" s="14" t="s">
        <v>79</v>
      </c>
      <c r="AW340" s="14" t="s">
        <v>31</v>
      </c>
      <c r="AX340" s="14" t="s">
        <v>69</v>
      </c>
      <c r="AY340" s="245" t="s">
        <v>117</v>
      </c>
    </row>
    <row r="341" s="14" customFormat="1">
      <c r="A341" s="14"/>
      <c r="B341" s="235"/>
      <c r="C341" s="236"/>
      <c r="D341" s="226" t="s">
        <v>128</v>
      </c>
      <c r="E341" s="237" t="s">
        <v>19</v>
      </c>
      <c r="F341" s="238" t="s">
        <v>383</v>
      </c>
      <c r="G341" s="236"/>
      <c r="H341" s="239">
        <v>-21.52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128</v>
      </c>
      <c r="AU341" s="245" t="s">
        <v>79</v>
      </c>
      <c r="AV341" s="14" t="s">
        <v>79</v>
      </c>
      <c r="AW341" s="14" t="s">
        <v>31</v>
      </c>
      <c r="AX341" s="14" t="s">
        <v>69</v>
      </c>
      <c r="AY341" s="245" t="s">
        <v>117</v>
      </c>
    </row>
    <row r="342" s="14" customFormat="1">
      <c r="A342" s="14"/>
      <c r="B342" s="235"/>
      <c r="C342" s="236"/>
      <c r="D342" s="226" t="s">
        <v>128</v>
      </c>
      <c r="E342" s="237" t="s">
        <v>19</v>
      </c>
      <c r="F342" s="238" t="s">
        <v>384</v>
      </c>
      <c r="G342" s="236"/>
      <c r="H342" s="239">
        <v>10.121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128</v>
      </c>
      <c r="AU342" s="245" t="s">
        <v>79</v>
      </c>
      <c r="AV342" s="14" t="s">
        <v>79</v>
      </c>
      <c r="AW342" s="14" t="s">
        <v>31</v>
      </c>
      <c r="AX342" s="14" t="s">
        <v>69</v>
      </c>
      <c r="AY342" s="245" t="s">
        <v>117</v>
      </c>
    </row>
    <row r="343" s="14" customFormat="1">
      <c r="A343" s="14"/>
      <c r="B343" s="235"/>
      <c r="C343" s="236"/>
      <c r="D343" s="226" t="s">
        <v>128</v>
      </c>
      <c r="E343" s="237" t="s">
        <v>19</v>
      </c>
      <c r="F343" s="238" t="s">
        <v>385</v>
      </c>
      <c r="G343" s="236"/>
      <c r="H343" s="239">
        <v>11.640000000000001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128</v>
      </c>
      <c r="AU343" s="245" t="s">
        <v>79</v>
      </c>
      <c r="AV343" s="14" t="s">
        <v>79</v>
      </c>
      <c r="AW343" s="14" t="s">
        <v>31</v>
      </c>
      <c r="AX343" s="14" t="s">
        <v>69</v>
      </c>
      <c r="AY343" s="245" t="s">
        <v>117</v>
      </c>
    </row>
    <row r="344" s="16" customFormat="1">
      <c r="A344" s="16"/>
      <c r="B344" s="270"/>
      <c r="C344" s="271"/>
      <c r="D344" s="226" t="s">
        <v>128</v>
      </c>
      <c r="E344" s="272" t="s">
        <v>19</v>
      </c>
      <c r="F344" s="273" t="s">
        <v>307</v>
      </c>
      <c r="G344" s="271"/>
      <c r="H344" s="274">
        <v>80.039000000000001</v>
      </c>
      <c r="I344" s="275"/>
      <c r="J344" s="271"/>
      <c r="K344" s="271"/>
      <c r="L344" s="276"/>
      <c r="M344" s="277"/>
      <c r="N344" s="278"/>
      <c r="O344" s="278"/>
      <c r="P344" s="278"/>
      <c r="Q344" s="278"/>
      <c r="R344" s="278"/>
      <c r="S344" s="278"/>
      <c r="T344" s="279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80" t="s">
        <v>128</v>
      </c>
      <c r="AU344" s="280" t="s">
        <v>79</v>
      </c>
      <c r="AV344" s="16" t="s">
        <v>140</v>
      </c>
      <c r="AW344" s="16" t="s">
        <v>31</v>
      </c>
      <c r="AX344" s="16" t="s">
        <v>69</v>
      </c>
      <c r="AY344" s="280" t="s">
        <v>117</v>
      </c>
    </row>
    <row r="345" s="13" customFormat="1">
      <c r="A345" s="13"/>
      <c r="B345" s="224"/>
      <c r="C345" s="225"/>
      <c r="D345" s="226" t="s">
        <v>128</v>
      </c>
      <c r="E345" s="227" t="s">
        <v>19</v>
      </c>
      <c r="F345" s="228" t="s">
        <v>313</v>
      </c>
      <c r="G345" s="225"/>
      <c r="H345" s="227" t="s">
        <v>19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128</v>
      </c>
      <c r="AU345" s="234" t="s">
        <v>79</v>
      </c>
      <c r="AV345" s="13" t="s">
        <v>77</v>
      </c>
      <c r="AW345" s="13" t="s">
        <v>31</v>
      </c>
      <c r="AX345" s="13" t="s">
        <v>69</v>
      </c>
      <c r="AY345" s="234" t="s">
        <v>117</v>
      </c>
    </row>
    <row r="346" s="14" customFormat="1">
      <c r="A346" s="14"/>
      <c r="B346" s="235"/>
      <c r="C346" s="236"/>
      <c r="D346" s="226" t="s">
        <v>128</v>
      </c>
      <c r="E346" s="237" t="s">
        <v>19</v>
      </c>
      <c r="F346" s="238" t="s">
        <v>386</v>
      </c>
      <c r="G346" s="236"/>
      <c r="H346" s="239">
        <v>60.003999999999998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128</v>
      </c>
      <c r="AU346" s="245" t="s">
        <v>79</v>
      </c>
      <c r="AV346" s="14" t="s">
        <v>79</v>
      </c>
      <c r="AW346" s="14" t="s">
        <v>31</v>
      </c>
      <c r="AX346" s="14" t="s">
        <v>69</v>
      </c>
      <c r="AY346" s="245" t="s">
        <v>117</v>
      </c>
    </row>
    <row r="347" s="14" customFormat="1">
      <c r="A347" s="14"/>
      <c r="B347" s="235"/>
      <c r="C347" s="236"/>
      <c r="D347" s="226" t="s">
        <v>128</v>
      </c>
      <c r="E347" s="237" t="s">
        <v>19</v>
      </c>
      <c r="F347" s="238" t="s">
        <v>387</v>
      </c>
      <c r="G347" s="236"/>
      <c r="H347" s="239">
        <v>95.519999999999996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128</v>
      </c>
      <c r="AU347" s="245" t="s">
        <v>79</v>
      </c>
      <c r="AV347" s="14" t="s">
        <v>79</v>
      </c>
      <c r="AW347" s="14" t="s">
        <v>31</v>
      </c>
      <c r="AX347" s="14" t="s">
        <v>69</v>
      </c>
      <c r="AY347" s="245" t="s">
        <v>117</v>
      </c>
    </row>
    <row r="348" s="14" customFormat="1">
      <c r="A348" s="14"/>
      <c r="B348" s="235"/>
      <c r="C348" s="236"/>
      <c r="D348" s="226" t="s">
        <v>128</v>
      </c>
      <c r="E348" s="237" t="s">
        <v>19</v>
      </c>
      <c r="F348" s="238" t="s">
        <v>388</v>
      </c>
      <c r="G348" s="236"/>
      <c r="H348" s="239">
        <v>-16.600000000000001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5" t="s">
        <v>128</v>
      </c>
      <c r="AU348" s="245" t="s">
        <v>79</v>
      </c>
      <c r="AV348" s="14" t="s">
        <v>79</v>
      </c>
      <c r="AW348" s="14" t="s">
        <v>31</v>
      </c>
      <c r="AX348" s="14" t="s">
        <v>69</v>
      </c>
      <c r="AY348" s="245" t="s">
        <v>117</v>
      </c>
    </row>
    <row r="349" s="14" customFormat="1">
      <c r="A349" s="14"/>
      <c r="B349" s="235"/>
      <c r="C349" s="236"/>
      <c r="D349" s="226" t="s">
        <v>128</v>
      </c>
      <c r="E349" s="237" t="s">
        <v>19</v>
      </c>
      <c r="F349" s="238" t="s">
        <v>389</v>
      </c>
      <c r="G349" s="236"/>
      <c r="H349" s="239">
        <v>12.539999999999999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128</v>
      </c>
      <c r="AU349" s="245" t="s">
        <v>79</v>
      </c>
      <c r="AV349" s="14" t="s">
        <v>79</v>
      </c>
      <c r="AW349" s="14" t="s">
        <v>31</v>
      </c>
      <c r="AX349" s="14" t="s">
        <v>69</v>
      </c>
      <c r="AY349" s="245" t="s">
        <v>117</v>
      </c>
    </row>
    <row r="350" s="16" customFormat="1">
      <c r="A350" s="16"/>
      <c r="B350" s="270"/>
      <c r="C350" s="271"/>
      <c r="D350" s="226" t="s">
        <v>128</v>
      </c>
      <c r="E350" s="272" t="s">
        <v>19</v>
      </c>
      <c r="F350" s="273" t="s">
        <v>307</v>
      </c>
      <c r="G350" s="271"/>
      <c r="H350" s="274">
        <v>151.464</v>
      </c>
      <c r="I350" s="275"/>
      <c r="J350" s="271"/>
      <c r="K350" s="271"/>
      <c r="L350" s="276"/>
      <c r="M350" s="277"/>
      <c r="N350" s="278"/>
      <c r="O350" s="278"/>
      <c r="P350" s="278"/>
      <c r="Q350" s="278"/>
      <c r="R350" s="278"/>
      <c r="S350" s="278"/>
      <c r="T350" s="279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80" t="s">
        <v>128</v>
      </c>
      <c r="AU350" s="280" t="s">
        <v>79</v>
      </c>
      <c r="AV350" s="16" t="s">
        <v>140</v>
      </c>
      <c r="AW350" s="16" t="s">
        <v>31</v>
      </c>
      <c r="AX350" s="16" t="s">
        <v>69</v>
      </c>
      <c r="AY350" s="280" t="s">
        <v>117</v>
      </c>
    </row>
    <row r="351" s="13" customFormat="1">
      <c r="A351" s="13"/>
      <c r="B351" s="224"/>
      <c r="C351" s="225"/>
      <c r="D351" s="226" t="s">
        <v>128</v>
      </c>
      <c r="E351" s="227" t="s">
        <v>19</v>
      </c>
      <c r="F351" s="228" t="s">
        <v>318</v>
      </c>
      <c r="G351" s="225"/>
      <c r="H351" s="227" t="s">
        <v>19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128</v>
      </c>
      <c r="AU351" s="234" t="s">
        <v>79</v>
      </c>
      <c r="AV351" s="13" t="s">
        <v>77</v>
      </c>
      <c r="AW351" s="13" t="s">
        <v>31</v>
      </c>
      <c r="AX351" s="13" t="s">
        <v>69</v>
      </c>
      <c r="AY351" s="234" t="s">
        <v>117</v>
      </c>
    </row>
    <row r="352" s="14" customFormat="1">
      <c r="A352" s="14"/>
      <c r="B352" s="235"/>
      <c r="C352" s="236"/>
      <c r="D352" s="226" t="s">
        <v>128</v>
      </c>
      <c r="E352" s="237" t="s">
        <v>19</v>
      </c>
      <c r="F352" s="238" t="s">
        <v>390</v>
      </c>
      <c r="G352" s="236"/>
      <c r="H352" s="239">
        <v>65.263999999999996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128</v>
      </c>
      <c r="AU352" s="245" t="s">
        <v>79</v>
      </c>
      <c r="AV352" s="14" t="s">
        <v>79</v>
      </c>
      <c r="AW352" s="14" t="s">
        <v>31</v>
      </c>
      <c r="AX352" s="14" t="s">
        <v>69</v>
      </c>
      <c r="AY352" s="245" t="s">
        <v>117</v>
      </c>
    </row>
    <row r="353" s="14" customFormat="1">
      <c r="A353" s="14"/>
      <c r="B353" s="235"/>
      <c r="C353" s="236"/>
      <c r="D353" s="226" t="s">
        <v>128</v>
      </c>
      <c r="E353" s="237" t="s">
        <v>19</v>
      </c>
      <c r="F353" s="238" t="s">
        <v>391</v>
      </c>
      <c r="G353" s="236"/>
      <c r="H353" s="239">
        <v>6.6600000000000001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128</v>
      </c>
      <c r="AU353" s="245" t="s">
        <v>79</v>
      </c>
      <c r="AV353" s="14" t="s">
        <v>79</v>
      </c>
      <c r="AW353" s="14" t="s">
        <v>31</v>
      </c>
      <c r="AX353" s="14" t="s">
        <v>69</v>
      </c>
      <c r="AY353" s="245" t="s">
        <v>117</v>
      </c>
    </row>
    <row r="354" s="16" customFormat="1">
      <c r="A354" s="16"/>
      <c r="B354" s="270"/>
      <c r="C354" s="271"/>
      <c r="D354" s="226" t="s">
        <v>128</v>
      </c>
      <c r="E354" s="272" t="s">
        <v>19</v>
      </c>
      <c r="F354" s="273" t="s">
        <v>307</v>
      </c>
      <c r="G354" s="271"/>
      <c r="H354" s="274">
        <v>71.924000000000007</v>
      </c>
      <c r="I354" s="275"/>
      <c r="J354" s="271"/>
      <c r="K354" s="271"/>
      <c r="L354" s="276"/>
      <c r="M354" s="277"/>
      <c r="N354" s="278"/>
      <c r="O354" s="278"/>
      <c r="P354" s="278"/>
      <c r="Q354" s="278"/>
      <c r="R354" s="278"/>
      <c r="S354" s="278"/>
      <c r="T354" s="279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80" t="s">
        <v>128</v>
      </c>
      <c r="AU354" s="280" t="s">
        <v>79</v>
      </c>
      <c r="AV354" s="16" t="s">
        <v>140</v>
      </c>
      <c r="AW354" s="16" t="s">
        <v>31</v>
      </c>
      <c r="AX354" s="16" t="s">
        <v>69</v>
      </c>
      <c r="AY354" s="280" t="s">
        <v>117</v>
      </c>
    </row>
    <row r="355" s="13" customFormat="1">
      <c r="A355" s="13"/>
      <c r="B355" s="224"/>
      <c r="C355" s="225"/>
      <c r="D355" s="226" t="s">
        <v>128</v>
      </c>
      <c r="E355" s="227" t="s">
        <v>19</v>
      </c>
      <c r="F355" s="228" t="s">
        <v>324</v>
      </c>
      <c r="G355" s="225"/>
      <c r="H355" s="227" t="s">
        <v>19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128</v>
      </c>
      <c r="AU355" s="234" t="s">
        <v>79</v>
      </c>
      <c r="AV355" s="13" t="s">
        <v>77</v>
      </c>
      <c r="AW355" s="13" t="s">
        <v>31</v>
      </c>
      <c r="AX355" s="13" t="s">
        <v>69</v>
      </c>
      <c r="AY355" s="234" t="s">
        <v>117</v>
      </c>
    </row>
    <row r="356" s="14" customFormat="1">
      <c r="A356" s="14"/>
      <c r="B356" s="235"/>
      <c r="C356" s="236"/>
      <c r="D356" s="226" t="s">
        <v>128</v>
      </c>
      <c r="E356" s="237" t="s">
        <v>19</v>
      </c>
      <c r="F356" s="238" t="s">
        <v>392</v>
      </c>
      <c r="G356" s="236"/>
      <c r="H356" s="239">
        <v>43.810000000000002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128</v>
      </c>
      <c r="AU356" s="245" t="s">
        <v>79</v>
      </c>
      <c r="AV356" s="14" t="s">
        <v>79</v>
      </c>
      <c r="AW356" s="14" t="s">
        <v>31</v>
      </c>
      <c r="AX356" s="14" t="s">
        <v>69</v>
      </c>
      <c r="AY356" s="245" t="s">
        <v>117</v>
      </c>
    </row>
    <row r="357" s="14" customFormat="1">
      <c r="A357" s="14"/>
      <c r="B357" s="235"/>
      <c r="C357" s="236"/>
      <c r="D357" s="226" t="s">
        <v>128</v>
      </c>
      <c r="E357" s="237" t="s">
        <v>19</v>
      </c>
      <c r="F357" s="238" t="s">
        <v>393</v>
      </c>
      <c r="G357" s="236"/>
      <c r="H357" s="239">
        <v>8.7599999999999998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128</v>
      </c>
      <c r="AU357" s="245" t="s">
        <v>79</v>
      </c>
      <c r="AV357" s="14" t="s">
        <v>79</v>
      </c>
      <c r="AW357" s="14" t="s">
        <v>31</v>
      </c>
      <c r="AX357" s="14" t="s">
        <v>69</v>
      </c>
      <c r="AY357" s="245" t="s">
        <v>117</v>
      </c>
    </row>
    <row r="358" s="16" customFormat="1">
      <c r="A358" s="16"/>
      <c r="B358" s="270"/>
      <c r="C358" s="271"/>
      <c r="D358" s="226" t="s">
        <v>128</v>
      </c>
      <c r="E358" s="272" t="s">
        <v>19</v>
      </c>
      <c r="F358" s="273" t="s">
        <v>307</v>
      </c>
      <c r="G358" s="271"/>
      <c r="H358" s="274">
        <v>52.57</v>
      </c>
      <c r="I358" s="275"/>
      <c r="J358" s="271"/>
      <c r="K358" s="271"/>
      <c r="L358" s="276"/>
      <c r="M358" s="277"/>
      <c r="N358" s="278"/>
      <c r="O358" s="278"/>
      <c r="P358" s="278"/>
      <c r="Q358" s="278"/>
      <c r="R358" s="278"/>
      <c r="S358" s="278"/>
      <c r="T358" s="279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80" t="s">
        <v>128</v>
      </c>
      <c r="AU358" s="280" t="s">
        <v>79</v>
      </c>
      <c r="AV358" s="16" t="s">
        <v>140</v>
      </c>
      <c r="AW358" s="16" t="s">
        <v>31</v>
      </c>
      <c r="AX358" s="16" t="s">
        <v>69</v>
      </c>
      <c r="AY358" s="280" t="s">
        <v>117</v>
      </c>
    </row>
    <row r="359" s="14" customFormat="1">
      <c r="A359" s="14"/>
      <c r="B359" s="235"/>
      <c r="C359" s="236"/>
      <c r="D359" s="226" t="s">
        <v>128</v>
      </c>
      <c r="E359" s="237" t="s">
        <v>19</v>
      </c>
      <c r="F359" s="238" t="s">
        <v>394</v>
      </c>
      <c r="G359" s="236"/>
      <c r="H359" s="239">
        <v>-65.790000000000006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128</v>
      </c>
      <c r="AU359" s="245" t="s">
        <v>79</v>
      </c>
      <c r="AV359" s="14" t="s">
        <v>79</v>
      </c>
      <c r="AW359" s="14" t="s">
        <v>31</v>
      </c>
      <c r="AX359" s="14" t="s">
        <v>69</v>
      </c>
      <c r="AY359" s="245" t="s">
        <v>117</v>
      </c>
    </row>
    <row r="360" s="15" customFormat="1">
      <c r="A360" s="15"/>
      <c r="B360" s="246"/>
      <c r="C360" s="247"/>
      <c r="D360" s="226" t="s">
        <v>128</v>
      </c>
      <c r="E360" s="248" t="s">
        <v>19</v>
      </c>
      <c r="F360" s="249" t="s">
        <v>130</v>
      </c>
      <c r="G360" s="247"/>
      <c r="H360" s="250">
        <v>347.93299999999999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6" t="s">
        <v>128</v>
      </c>
      <c r="AU360" s="256" t="s">
        <v>79</v>
      </c>
      <c r="AV360" s="15" t="s">
        <v>125</v>
      </c>
      <c r="AW360" s="15" t="s">
        <v>31</v>
      </c>
      <c r="AX360" s="15" t="s">
        <v>77</v>
      </c>
      <c r="AY360" s="256" t="s">
        <v>117</v>
      </c>
    </row>
    <row r="361" s="2" customFormat="1" ht="16.5" customHeight="1">
      <c r="A361" s="40"/>
      <c r="B361" s="41"/>
      <c r="C361" s="206" t="s">
        <v>395</v>
      </c>
      <c r="D361" s="206" t="s">
        <v>120</v>
      </c>
      <c r="E361" s="207" t="s">
        <v>396</v>
      </c>
      <c r="F361" s="208" t="s">
        <v>397</v>
      </c>
      <c r="G361" s="209" t="s">
        <v>179</v>
      </c>
      <c r="H361" s="210">
        <v>73.510999999999996</v>
      </c>
      <c r="I361" s="211"/>
      <c r="J361" s="212">
        <f>ROUND(I361*H361,2)</f>
        <v>0</v>
      </c>
      <c r="K361" s="208" t="s">
        <v>124</v>
      </c>
      <c r="L361" s="46"/>
      <c r="M361" s="213" t="s">
        <v>19</v>
      </c>
      <c r="N361" s="214" t="s">
        <v>40</v>
      </c>
      <c r="O361" s="86"/>
      <c r="P361" s="215">
        <f>O361*H361</f>
        <v>0</v>
      </c>
      <c r="Q361" s="215">
        <v>0.00020000000000000001</v>
      </c>
      <c r="R361" s="215">
        <f>Q361*H361</f>
        <v>0.0147022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125</v>
      </c>
      <c r="AT361" s="217" t="s">
        <v>120</v>
      </c>
      <c r="AU361" s="217" t="s">
        <v>79</v>
      </c>
      <c r="AY361" s="19" t="s">
        <v>117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77</v>
      </c>
      <c r="BK361" s="218">
        <f>ROUND(I361*H361,2)</f>
        <v>0</v>
      </c>
      <c r="BL361" s="19" t="s">
        <v>125</v>
      </c>
      <c r="BM361" s="217" t="s">
        <v>398</v>
      </c>
    </row>
    <row r="362" s="2" customFormat="1">
      <c r="A362" s="40"/>
      <c r="B362" s="41"/>
      <c r="C362" s="42"/>
      <c r="D362" s="219" t="s">
        <v>126</v>
      </c>
      <c r="E362" s="42"/>
      <c r="F362" s="220" t="s">
        <v>399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126</v>
      </c>
      <c r="AU362" s="19" t="s">
        <v>79</v>
      </c>
    </row>
    <row r="363" s="13" customFormat="1">
      <c r="A363" s="13"/>
      <c r="B363" s="224"/>
      <c r="C363" s="225"/>
      <c r="D363" s="226" t="s">
        <v>128</v>
      </c>
      <c r="E363" s="227" t="s">
        <v>19</v>
      </c>
      <c r="F363" s="228" t="s">
        <v>400</v>
      </c>
      <c r="G363" s="225"/>
      <c r="H363" s="227" t="s">
        <v>19</v>
      </c>
      <c r="I363" s="229"/>
      <c r="J363" s="225"/>
      <c r="K363" s="225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128</v>
      </c>
      <c r="AU363" s="234" t="s">
        <v>79</v>
      </c>
      <c r="AV363" s="13" t="s">
        <v>77</v>
      </c>
      <c r="AW363" s="13" t="s">
        <v>31</v>
      </c>
      <c r="AX363" s="13" t="s">
        <v>69</v>
      </c>
      <c r="AY363" s="234" t="s">
        <v>117</v>
      </c>
    </row>
    <row r="364" s="13" customFormat="1">
      <c r="A364" s="13"/>
      <c r="B364" s="224"/>
      <c r="C364" s="225"/>
      <c r="D364" s="226" t="s">
        <v>128</v>
      </c>
      <c r="E364" s="227" t="s">
        <v>19</v>
      </c>
      <c r="F364" s="228" t="s">
        <v>301</v>
      </c>
      <c r="G364" s="225"/>
      <c r="H364" s="227" t="s">
        <v>19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128</v>
      </c>
      <c r="AU364" s="234" t="s">
        <v>79</v>
      </c>
      <c r="AV364" s="13" t="s">
        <v>77</v>
      </c>
      <c r="AW364" s="13" t="s">
        <v>31</v>
      </c>
      <c r="AX364" s="13" t="s">
        <v>69</v>
      </c>
      <c r="AY364" s="234" t="s">
        <v>117</v>
      </c>
    </row>
    <row r="365" s="14" customFormat="1">
      <c r="A365" s="14"/>
      <c r="B365" s="235"/>
      <c r="C365" s="236"/>
      <c r="D365" s="226" t="s">
        <v>128</v>
      </c>
      <c r="E365" s="237" t="s">
        <v>19</v>
      </c>
      <c r="F365" s="238" t="s">
        <v>401</v>
      </c>
      <c r="G365" s="236"/>
      <c r="H365" s="239">
        <v>5.4800000000000004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5" t="s">
        <v>128</v>
      </c>
      <c r="AU365" s="245" t="s">
        <v>79</v>
      </c>
      <c r="AV365" s="14" t="s">
        <v>79</v>
      </c>
      <c r="AW365" s="14" t="s">
        <v>31</v>
      </c>
      <c r="AX365" s="14" t="s">
        <v>69</v>
      </c>
      <c r="AY365" s="245" t="s">
        <v>117</v>
      </c>
    </row>
    <row r="366" s="14" customFormat="1">
      <c r="A366" s="14"/>
      <c r="B366" s="235"/>
      <c r="C366" s="236"/>
      <c r="D366" s="226" t="s">
        <v>128</v>
      </c>
      <c r="E366" s="237" t="s">
        <v>19</v>
      </c>
      <c r="F366" s="238" t="s">
        <v>402</v>
      </c>
      <c r="G366" s="236"/>
      <c r="H366" s="239">
        <v>1.7949999999999999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128</v>
      </c>
      <c r="AU366" s="245" t="s">
        <v>79</v>
      </c>
      <c r="AV366" s="14" t="s">
        <v>79</v>
      </c>
      <c r="AW366" s="14" t="s">
        <v>31</v>
      </c>
      <c r="AX366" s="14" t="s">
        <v>69</v>
      </c>
      <c r="AY366" s="245" t="s">
        <v>117</v>
      </c>
    </row>
    <row r="367" s="14" customFormat="1">
      <c r="A367" s="14"/>
      <c r="B367" s="235"/>
      <c r="C367" s="236"/>
      <c r="D367" s="226" t="s">
        <v>128</v>
      </c>
      <c r="E367" s="237" t="s">
        <v>19</v>
      </c>
      <c r="F367" s="238" t="s">
        <v>403</v>
      </c>
      <c r="G367" s="236"/>
      <c r="H367" s="239">
        <v>2.0800000000000001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128</v>
      </c>
      <c r="AU367" s="245" t="s">
        <v>79</v>
      </c>
      <c r="AV367" s="14" t="s">
        <v>79</v>
      </c>
      <c r="AW367" s="14" t="s">
        <v>31</v>
      </c>
      <c r="AX367" s="14" t="s">
        <v>69</v>
      </c>
      <c r="AY367" s="245" t="s">
        <v>117</v>
      </c>
    </row>
    <row r="368" s="16" customFormat="1">
      <c r="A368" s="16"/>
      <c r="B368" s="270"/>
      <c r="C368" s="271"/>
      <c r="D368" s="226" t="s">
        <v>128</v>
      </c>
      <c r="E368" s="272" t="s">
        <v>19</v>
      </c>
      <c r="F368" s="273" t="s">
        <v>307</v>
      </c>
      <c r="G368" s="271"/>
      <c r="H368" s="274">
        <v>9.3550000000000004</v>
      </c>
      <c r="I368" s="275"/>
      <c r="J368" s="271"/>
      <c r="K368" s="271"/>
      <c r="L368" s="276"/>
      <c r="M368" s="277"/>
      <c r="N368" s="278"/>
      <c r="O368" s="278"/>
      <c r="P368" s="278"/>
      <c r="Q368" s="278"/>
      <c r="R368" s="278"/>
      <c r="S368" s="278"/>
      <c r="T368" s="279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80" t="s">
        <v>128</v>
      </c>
      <c r="AU368" s="280" t="s">
        <v>79</v>
      </c>
      <c r="AV368" s="16" t="s">
        <v>140</v>
      </c>
      <c r="AW368" s="16" t="s">
        <v>31</v>
      </c>
      <c r="AX368" s="16" t="s">
        <v>69</v>
      </c>
      <c r="AY368" s="280" t="s">
        <v>117</v>
      </c>
    </row>
    <row r="369" s="13" customFormat="1">
      <c r="A369" s="13"/>
      <c r="B369" s="224"/>
      <c r="C369" s="225"/>
      <c r="D369" s="226" t="s">
        <v>128</v>
      </c>
      <c r="E369" s="227" t="s">
        <v>19</v>
      </c>
      <c r="F369" s="228" t="s">
        <v>308</v>
      </c>
      <c r="G369" s="225"/>
      <c r="H369" s="227" t="s">
        <v>19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128</v>
      </c>
      <c r="AU369" s="234" t="s">
        <v>79</v>
      </c>
      <c r="AV369" s="13" t="s">
        <v>77</v>
      </c>
      <c r="AW369" s="13" t="s">
        <v>31</v>
      </c>
      <c r="AX369" s="13" t="s">
        <v>69</v>
      </c>
      <c r="AY369" s="234" t="s">
        <v>117</v>
      </c>
    </row>
    <row r="370" s="14" customFormat="1">
      <c r="A370" s="14"/>
      <c r="B370" s="235"/>
      <c r="C370" s="236"/>
      <c r="D370" s="226" t="s">
        <v>128</v>
      </c>
      <c r="E370" s="237" t="s">
        <v>19</v>
      </c>
      <c r="F370" s="238" t="s">
        <v>404</v>
      </c>
      <c r="G370" s="236"/>
      <c r="H370" s="239">
        <v>10.135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128</v>
      </c>
      <c r="AU370" s="245" t="s">
        <v>79</v>
      </c>
      <c r="AV370" s="14" t="s">
        <v>79</v>
      </c>
      <c r="AW370" s="14" t="s">
        <v>31</v>
      </c>
      <c r="AX370" s="14" t="s">
        <v>69</v>
      </c>
      <c r="AY370" s="245" t="s">
        <v>117</v>
      </c>
    </row>
    <row r="371" s="14" customFormat="1">
      <c r="A371" s="14"/>
      <c r="B371" s="235"/>
      <c r="C371" s="236"/>
      <c r="D371" s="226" t="s">
        <v>128</v>
      </c>
      <c r="E371" s="237" t="s">
        <v>19</v>
      </c>
      <c r="F371" s="238" t="s">
        <v>405</v>
      </c>
      <c r="G371" s="236"/>
      <c r="H371" s="239">
        <v>1.6299999999999999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128</v>
      </c>
      <c r="AU371" s="245" t="s">
        <v>79</v>
      </c>
      <c r="AV371" s="14" t="s">
        <v>79</v>
      </c>
      <c r="AW371" s="14" t="s">
        <v>31</v>
      </c>
      <c r="AX371" s="14" t="s">
        <v>69</v>
      </c>
      <c r="AY371" s="245" t="s">
        <v>117</v>
      </c>
    </row>
    <row r="372" s="14" customFormat="1">
      <c r="A372" s="14"/>
      <c r="B372" s="235"/>
      <c r="C372" s="236"/>
      <c r="D372" s="226" t="s">
        <v>128</v>
      </c>
      <c r="E372" s="237" t="s">
        <v>19</v>
      </c>
      <c r="F372" s="238" t="s">
        <v>406</v>
      </c>
      <c r="G372" s="236"/>
      <c r="H372" s="239">
        <v>0.55000000000000004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5" t="s">
        <v>128</v>
      </c>
      <c r="AU372" s="245" t="s">
        <v>79</v>
      </c>
      <c r="AV372" s="14" t="s">
        <v>79</v>
      </c>
      <c r="AW372" s="14" t="s">
        <v>31</v>
      </c>
      <c r="AX372" s="14" t="s">
        <v>69</v>
      </c>
      <c r="AY372" s="245" t="s">
        <v>117</v>
      </c>
    </row>
    <row r="373" s="16" customFormat="1">
      <c r="A373" s="16"/>
      <c r="B373" s="270"/>
      <c r="C373" s="271"/>
      <c r="D373" s="226" t="s">
        <v>128</v>
      </c>
      <c r="E373" s="272" t="s">
        <v>19</v>
      </c>
      <c r="F373" s="273" t="s">
        <v>307</v>
      </c>
      <c r="G373" s="271"/>
      <c r="H373" s="274">
        <v>12.315</v>
      </c>
      <c r="I373" s="275"/>
      <c r="J373" s="271"/>
      <c r="K373" s="271"/>
      <c r="L373" s="276"/>
      <c r="M373" s="277"/>
      <c r="N373" s="278"/>
      <c r="O373" s="278"/>
      <c r="P373" s="278"/>
      <c r="Q373" s="278"/>
      <c r="R373" s="278"/>
      <c r="S373" s="278"/>
      <c r="T373" s="279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80" t="s">
        <v>128</v>
      </c>
      <c r="AU373" s="280" t="s">
        <v>79</v>
      </c>
      <c r="AV373" s="16" t="s">
        <v>140</v>
      </c>
      <c r="AW373" s="16" t="s">
        <v>31</v>
      </c>
      <c r="AX373" s="16" t="s">
        <v>69</v>
      </c>
      <c r="AY373" s="280" t="s">
        <v>117</v>
      </c>
    </row>
    <row r="374" s="13" customFormat="1">
      <c r="A374" s="13"/>
      <c r="B374" s="224"/>
      <c r="C374" s="225"/>
      <c r="D374" s="226" t="s">
        <v>128</v>
      </c>
      <c r="E374" s="227" t="s">
        <v>19</v>
      </c>
      <c r="F374" s="228" t="s">
        <v>313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128</v>
      </c>
      <c r="AU374" s="234" t="s">
        <v>79</v>
      </c>
      <c r="AV374" s="13" t="s">
        <v>77</v>
      </c>
      <c r="AW374" s="13" t="s">
        <v>31</v>
      </c>
      <c r="AX374" s="13" t="s">
        <v>69</v>
      </c>
      <c r="AY374" s="234" t="s">
        <v>117</v>
      </c>
    </row>
    <row r="375" s="14" customFormat="1">
      <c r="A375" s="14"/>
      <c r="B375" s="235"/>
      <c r="C375" s="236"/>
      <c r="D375" s="226" t="s">
        <v>128</v>
      </c>
      <c r="E375" s="237" t="s">
        <v>19</v>
      </c>
      <c r="F375" s="238" t="s">
        <v>407</v>
      </c>
      <c r="G375" s="236"/>
      <c r="H375" s="239">
        <v>9.4600000000000009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128</v>
      </c>
      <c r="AU375" s="245" t="s">
        <v>79</v>
      </c>
      <c r="AV375" s="14" t="s">
        <v>79</v>
      </c>
      <c r="AW375" s="14" t="s">
        <v>31</v>
      </c>
      <c r="AX375" s="14" t="s">
        <v>69</v>
      </c>
      <c r="AY375" s="245" t="s">
        <v>117</v>
      </c>
    </row>
    <row r="376" s="14" customFormat="1">
      <c r="A376" s="14"/>
      <c r="B376" s="235"/>
      <c r="C376" s="236"/>
      <c r="D376" s="226" t="s">
        <v>128</v>
      </c>
      <c r="E376" s="237" t="s">
        <v>19</v>
      </c>
      <c r="F376" s="238" t="s">
        <v>408</v>
      </c>
      <c r="G376" s="236"/>
      <c r="H376" s="239">
        <v>14.925000000000001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128</v>
      </c>
      <c r="AU376" s="245" t="s">
        <v>79</v>
      </c>
      <c r="AV376" s="14" t="s">
        <v>79</v>
      </c>
      <c r="AW376" s="14" t="s">
        <v>31</v>
      </c>
      <c r="AX376" s="14" t="s">
        <v>69</v>
      </c>
      <c r="AY376" s="245" t="s">
        <v>117</v>
      </c>
    </row>
    <row r="377" s="16" customFormat="1">
      <c r="A377" s="16"/>
      <c r="B377" s="270"/>
      <c r="C377" s="271"/>
      <c r="D377" s="226" t="s">
        <v>128</v>
      </c>
      <c r="E377" s="272" t="s">
        <v>19</v>
      </c>
      <c r="F377" s="273" t="s">
        <v>307</v>
      </c>
      <c r="G377" s="271"/>
      <c r="H377" s="274">
        <v>24.385000000000002</v>
      </c>
      <c r="I377" s="275"/>
      <c r="J377" s="271"/>
      <c r="K377" s="271"/>
      <c r="L377" s="276"/>
      <c r="M377" s="277"/>
      <c r="N377" s="278"/>
      <c r="O377" s="278"/>
      <c r="P377" s="278"/>
      <c r="Q377" s="278"/>
      <c r="R377" s="278"/>
      <c r="S377" s="278"/>
      <c r="T377" s="279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80" t="s">
        <v>128</v>
      </c>
      <c r="AU377" s="280" t="s">
        <v>79</v>
      </c>
      <c r="AV377" s="16" t="s">
        <v>140</v>
      </c>
      <c r="AW377" s="16" t="s">
        <v>31</v>
      </c>
      <c r="AX377" s="16" t="s">
        <v>69</v>
      </c>
      <c r="AY377" s="280" t="s">
        <v>117</v>
      </c>
    </row>
    <row r="378" s="13" customFormat="1">
      <c r="A378" s="13"/>
      <c r="B378" s="224"/>
      <c r="C378" s="225"/>
      <c r="D378" s="226" t="s">
        <v>128</v>
      </c>
      <c r="E378" s="227" t="s">
        <v>19</v>
      </c>
      <c r="F378" s="228" t="s">
        <v>318</v>
      </c>
      <c r="G378" s="225"/>
      <c r="H378" s="227" t="s">
        <v>19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128</v>
      </c>
      <c r="AU378" s="234" t="s">
        <v>79</v>
      </c>
      <c r="AV378" s="13" t="s">
        <v>77</v>
      </c>
      <c r="AW378" s="13" t="s">
        <v>31</v>
      </c>
      <c r="AX378" s="13" t="s">
        <v>69</v>
      </c>
      <c r="AY378" s="234" t="s">
        <v>117</v>
      </c>
    </row>
    <row r="379" s="14" customFormat="1">
      <c r="A379" s="14"/>
      <c r="B379" s="235"/>
      <c r="C379" s="236"/>
      <c r="D379" s="226" t="s">
        <v>128</v>
      </c>
      <c r="E379" s="237" t="s">
        <v>19</v>
      </c>
      <c r="F379" s="238" t="s">
        <v>409</v>
      </c>
      <c r="G379" s="236"/>
      <c r="H379" s="239">
        <v>10.85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128</v>
      </c>
      <c r="AU379" s="245" t="s">
        <v>79</v>
      </c>
      <c r="AV379" s="14" t="s">
        <v>79</v>
      </c>
      <c r="AW379" s="14" t="s">
        <v>31</v>
      </c>
      <c r="AX379" s="14" t="s">
        <v>69</v>
      </c>
      <c r="AY379" s="245" t="s">
        <v>117</v>
      </c>
    </row>
    <row r="380" s="14" customFormat="1">
      <c r="A380" s="14"/>
      <c r="B380" s="235"/>
      <c r="C380" s="236"/>
      <c r="D380" s="226" t="s">
        <v>128</v>
      </c>
      <c r="E380" s="237" t="s">
        <v>19</v>
      </c>
      <c r="F380" s="238" t="s">
        <v>410</v>
      </c>
      <c r="G380" s="236"/>
      <c r="H380" s="239">
        <v>0.34999999999999998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128</v>
      </c>
      <c r="AU380" s="245" t="s">
        <v>79</v>
      </c>
      <c r="AV380" s="14" t="s">
        <v>79</v>
      </c>
      <c r="AW380" s="14" t="s">
        <v>31</v>
      </c>
      <c r="AX380" s="14" t="s">
        <v>69</v>
      </c>
      <c r="AY380" s="245" t="s">
        <v>117</v>
      </c>
    </row>
    <row r="381" s="16" customFormat="1">
      <c r="A381" s="16"/>
      <c r="B381" s="270"/>
      <c r="C381" s="271"/>
      <c r="D381" s="226" t="s">
        <v>128</v>
      </c>
      <c r="E381" s="272" t="s">
        <v>19</v>
      </c>
      <c r="F381" s="273" t="s">
        <v>307</v>
      </c>
      <c r="G381" s="271"/>
      <c r="H381" s="274">
        <v>11.199999999999999</v>
      </c>
      <c r="I381" s="275"/>
      <c r="J381" s="271"/>
      <c r="K381" s="271"/>
      <c r="L381" s="276"/>
      <c r="M381" s="277"/>
      <c r="N381" s="278"/>
      <c r="O381" s="278"/>
      <c r="P381" s="278"/>
      <c r="Q381" s="278"/>
      <c r="R381" s="278"/>
      <c r="S381" s="278"/>
      <c r="T381" s="279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T381" s="280" t="s">
        <v>128</v>
      </c>
      <c r="AU381" s="280" t="s">
        <v>79</v>
      </c>
      <c r="AV381" s="16" t="s">
        <v>140</v>
      </c>
      <c r="AW381" s="16" t="s">
        <v>31</v>
      </c>
      <c r="AX381" s="16" t="s">
        <v>69</v>
      </c>
      <c r="AY381" s="280" t="s">
        <v>117</v>
      </c>
    </row>
    <row r="382" s="13" customFormat="1">
      <c r="A382" s="13"/>
      <c r="B382" s="224"/>
      <c r="C382" s="225"/>
      <c r="D382" s="226" t="s">
        <v>128</v>
      </c>
      <c r="E382" s="227" t="s">
        <v>19</v>
      </c>
      <c r="F382" s="228" t="s">
        <v>324</v>
      </c>
      <c r="G382" s="225"/>
      <c r="H382" s="227" t="s">
        <v>19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128</v>
      </c>
      <c r="AU382" s="234" t="s">
        <v>79</v>
      </c>
      <c r="AV382" s="13" t="s">
        <v>77</v>
      </c>
      <c r="AW382" s="13" t="s">
        <v>31</v>
      </c>
      <c r="AX382" s="13" t="s">
        <v>69</v>
      </c>
      <c r="AY382" s="234" t="s">
        <v>117</v>
      </c>
    </row>
    <row r="383" s="14" customFormat="1">
      <c r="A383" s="14"/>
      <c r="B383" s="235"/>
      <c r="C383" s="236"/>
      <c r="D383" s="226" t="s">
        <v>128</v>
      </c>
      <c r="E383" s="237" t="s">
        <v>19</v>
      </c>
      <c r="F383" s="238" t="s">
        <v>411</v>
      </c>
      <c r="G383" s="236"/>
      <c r="H383" s="239">
        <v>7.2599999999999998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128</v>
      </c>
      <c r="AU383" s="245" t="s">
        <v>79</v>
      </c>
      <c r="AV383" s="14" t="s">
        <v>79</v>
      </c>
      <c r="AW383" s="14" t="s">
        <v>31</v>
      </c>
      <c r="AX383" s="14" t="s">
        <v>69</v>
      </c>
      <c r="AY383" s="245" t="s">
        <v>117</v>
      </c>
    </row>
    <row r="384" s="14" customFormat="1">
      <c r="A384" s="14"/>
      <c r="B384" s="235"/>
      <c r="C384" s="236"/>
      <c r="D384" s="226" t="s">
        <v>128</v>
      </c>
      <c r="E384" s="237" t="s">
        <v>19</v>
      </c>
      <c r="F384" s="238" t="s">
        <v>412</v>
      </c>
      <c r="G384" s="236"/>
      <c r="H384" s="239">
        <v>1.2749999999999999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128</v>
      </c>
      <c r="AU384" s="245" t="s">
        <v>79</v>
      </c>
      <c r="AV384" s="14" t="s">
        <v>79</v>
      </c>
      <c r="AW384" s="14" t="s">
        <v>31</v>
      </c>
      <c r="AX384" s="14" t="s">
        <v>69</v>
      </c>
      <c r="AY384" s="245" t="s">
        <v>117</v>
      </c>
    </row>
    <row r="385" s="16" customFormat="1">
      <c r="A385" s="16"/>
      <c r="B385" s="270"/>
      <c r="C385" s="271"/>
      <c r="D385" s="226" t="s">
        <v>128</v>
      </c>
      <c r="E385" s="272" t="s">
        <v>19</v>
      </c>
      <c r="F385" s="273" t="s">
        <v>307</v>
      </c>
      <c r="G385" s="271"/>
      <c r="H385" s="274">
        <v>8.5350000000000001</v>
      </c>
      <c r="I385" s="275"/>
      <c r="J385" s="271"/>
      <c r="K385" s="271"/>
      <c r="L385" s="276"/>
      <c r="M385" s="277"/>
      <c r="N385" s="278"/>
      <c r="O385" s="278"/>
      <c r="P385" s="278"/>
      <c r="Q385" s="278"/>
      <c r="R385" s="278"/>
      <c r="S385" s="278"/>
      <c r="T385" s="279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80" t="s">
        <v>128</v>
      </c>
      <c r="AU385" s="280" t="s">
        <v>79</v>
      </c>
      <c r="AV385" s="16" t="s">
        <v>140</v>
      </c>
      <c r="AW385" s="16" t="s">
        <v>31</v>
      </c>
      <c r="AX385" s="16" t="s">
        <v>69</v>
      </c>
      <c r="AY385" s="280" t="s">
        <v>117</v>
      </c>
    </row>
    <row r="386" s="13" customFormat="1">
      <c r="A386" s="13"/>
      <c r="B386" s="224"/>
      <c r="C386" s="225"/>
      <c r="D386" s="226" t="s">
        <v>128</v>
      </c>
      <c r="E386" s="227" t="s">
        <v>19</v>
      </c>
      <c r="F386" s="228" t="s">
        <v>288</v>
      </c>
      <c r="G386" s="225"/>
      <c r="H386" s="227" t="s">
        <v>19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128</v>
      </c>
      <c r="AU386" s="234" t="s">
        <v>79</v>
      </c>
      <c r="AV386" s="13" t="s">
        <v>77</v>
      </c>
      <c r="AW386" s="13" t="s">
        <v>31</v>
      </c>
      <c r="AX386" s="13" t="s">
        <v>69</v>
      </c>
      <c r="AY386" s="234" t="s">
        <v>117</v>
      </c>
    </row>
    <row r="387" s="14" customFormat="1">
      <c r="A387" s="14"/>
      <c r="B387" s="235"/>
      <c r="C387" s="236"/>
      <c r="D387" s="226" t="s">
        <v>128</v>
      </c>
      <c r="E387" s="237" t="s">
        <v>19</v>
      </c>
      <c r="F387" s="238" t="s">
        <v>289</v>
      </c>
      <c r="G387" s="236"/>
      <c r="H387" s="239">
        <v>3.7490000000000001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128</v>
      </c>
      <c r="AU387" s="245" t="s">
        <v>79</v>
      </c>
      <c r="AV387" s="14" t="s">
        <v>79</v>
      </c>
      <c r="AW387" s="14" t="s">
        <v>31</v>
      </c>
      <c r="AX387" s="14" t="s">
        <v>69</v>
      </c>
      <c r="AY387" s="245" t="s">
        <v>117</v>
      </c>
    </row>
    <row r="388" s="14" customFormat="1">
      <c r="A388" s="14"/>
      <c r="B388" s="235"/>
      <c r="C388" s="236"/>
      <c r="D388" s="226" t="s">
        <v>128</v>
      </c>
      <c r="E388" s="237" t="s">
        <v>19</v>
      </c>
      <c r="F388" s="238" t="s">
        <v>290</v>
      </c>
      <c r="G388" s="236"/>
      <c r="H388" s="239">
        <v>3.972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128</v>
      </c>
      <c r="AU388" s="245" t="s">
        <v>79</v>
      </c>
      <c r="AV388" s="14" t="s">
        <v>79</v>
      </c>
      <c r="AW388" s="14" t="s">
        <v>31</v>
      </c>
      <c r="AX388" s="14" t="s">
        <v>69</v>
      </c>
      <c r="AY388" s="245" t="s">
        <v>117</v>
      </c>
    </row>
    <row r="389" s="15" customFormat="1">
      <c r="A389" s="15"/>
      <c r="B389" s="246"/>
      <c r="C389" s="247"/>
      <c r="D389" s="226" t="s">
        <v>128</v>
      </c>
      <c r="E389" s="248" t="s">
        <v>19</v>
      </c>
      <c r="F389" s="249" t="s">
        <v>130</v>
      </c>
      <c r="G389" s="247"/>
      <c r="H389" s="250">
        <v>73.510999999999996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6" t="s">
        <v>128</v>
      </c>
      <c r="AU389" s="256" t="s">
        <v>79</v>
      </c>
      <c r="AV389" s="15" t="s">
        <v>125</v>
      </c>
      <c r="AW389" s="15" t="s">
        <v>31</v>
      </c>
      <c r="AX389" s="15" t="s">
        <v>77</v>
      </c>
      <c r="AY389" s="256" t="s">
        <v>117</v>
      </c>
    </row>
    <row r="390" s="2" customFormat="1" ht="37.8" customHeight="1">
      <c r="A390" s="40"/>
      <c r="B390" s="41"/>
      <c r="C390" s="206" t="s">
        <v>282</v>
      </c>
      <c r="D390" s="206" t="s">
        <v>120</v>
      </c>
      <c r="E390" s="207" t="s">
        <v>413</v>
      </c>
      <c r="F390" s="208" t="s">
        <v>414</v>
      </c>
      <c r="G390" s="209" t="s">
        <v>179</v>
      </c>
      <c r="H390" s="210">
        <v>372.46600000000001</v>
      </c>
      <c r="I390" s="211"/>
      <c r="J390" s="212">
        <f>ROUND(I390*H390,2)</f>
        <v>0</v>
      </c>
      <c r="K390" s="208" t="s">
        <v>124</v>
      </c>
      <c r="L390" s="46"/>
      <c r="M390" s="213" t="s">
        <v>19</v>
      </c>
      <c r="N390" s="214" t="s">
        <v>40</v>
      </c>
      <c r="O390" s="86"/>
      <c r="P390" s="215">
        <f>O390*H390</f>
        <v>0</v>
      </c>
      <c r="Q390" s="215">
        <v>0.0085199999999999998</v>
      </c>
      <c r="R390" s="215">
        <f>Q390*H390</f>
        <v>3.1734103199999999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125</v>
      </c>
      <c r="AT390" s="217" t="s">
        <v>120</v>
      </c>
      <c r="AU390" s="217" t="s">
        <v>79</v>
      </c>
      <c r="AY390" s="19" t="s">
        <v>117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77</v>
      </c>
      <c r="BK390" s="218">
        <f>ROUND(I390*H390,2)</f>
        <v>0</v>
      </c>
      <c r="BL390" s="19" t="s">
        <v>125</v>
      </c>
      <c r="BM390" s="217" t="s">
        <v>415</v>
      </c>
    </row>
    <row r="391" s="2" customFormat="1">
      <c r="A391" s="40"/>
      <c r="B391" s="41"/>
      <c r="C391" s="42"/>
      <c r="D391" s="219" t="s">
        <v>126</v>
      </c>
      <c r="E391" s="42"/>
      <c r="F391" s="220" t="s">
        <v>416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126</v>
      </c>
      <c r="AU391" s="19" t="s">
        <v>79</v>
      </c>
    </row>
    <row r="392" s="13" customFormat="1">
      <c r="A392" s="13"/>
      <c r="B392" s="224"/>
      <c r="C392" s="225"/>
      <c r="D392" s="226" t="s">
        <v>128</v>
      </c>
      <c r="E392" s="227" t="s">
        <v>19</v>
      </c>
      <c r="F392" s="228" t="s">
        <v>300</v>
      </c>
      <c r="G392" s="225"/>
      <c r="H392" s="227" t="s">
        <v>19</v>
      </c>
      <c r="I392" s="229"/>
      <c r="J392" s="225"/>
      <c r="K392" s="225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128</v>
      </c>
      <c r="AU392" s="234" t="s">
        <v>79</v>
      </c>
      <c r="AV392" s="13" t="s">
        <v>77</v>
      </c>
      <c r="AW392" s="13" t="s">
        <v>31</v>
      </c>
      <c r="AX392" s="13" t="s">
        <v>69</v>
      </c>
      <c r="AY392" s="234" t="s">
        <v>117</v>
      </c>
    </row>
    <row r="393" s="13" customFormat="1">
      <c r="A393" s="13"/>
      <c r="B393" s="224"/>
      <c r="C393" s="225"/>
      <c r="D393" s="226" t="s">
        <v>128</v>
      </c>
      <c r="E393" s="227" t="s">
        <v>19</v>
      </c>
      <c r="F393" s="228" t="s">
        <v>301</v>
      </c>
      <c r="G393" s="225"/>
      <c r="H393" s="227" t="s">
        <v>19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128</v>
      </c>
      <c r="AU393" s="234" t="s">
        <v>79</v>
      </c>
      <c r="AV393" s="13" t="s">
        <v>77</v>
      </c>
      <c r="AW393" s="13" t="s">
        <v>31</v>
      </c>
      <c r="AX393" s="13" t="s">
        <v>69</v>
      </c>
      <c r="AY393" s="234" t="s">
        <v>117</v>
      </c>
    </row>
    <row r="394" s="14" customFormat="1">
      <c r="A394" s="14"/>
      <c r="B394" s="235"/>
      <c r="C394" s="236"/>
      <c r="D394" s="226" t="s">
        <v>128</v>
      </c>
      <c r="E394" s="237" t="s">
        <v>19</v>
      </c>
      <c r="F394" s="238" t="s">
        <v>377</v>
      </c>
      <c r="G394" s="236"/>
      <c r="H394" s="239">
        <v>35.619999999999997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128</v>
      </c>
      <c r="AU394" s="245" t="s">
        <v>79</v>
      </c>
      <c r="AV394" s="14" t="s">
        <v>79</v>
      </c>
      <c r="AW394" s="14" t="s">
        <v>31</v>
      </c>
      <c r="AX394" s="14" t="s">
        <v>69</v>
      </c>
      <c r="AY394" s="245" t="s">
        <v>117</v>
      </c>
    </row>
    <row r="395" s="14" customFormat="1">
      <c r="A395" s="14"/>
      <c r="B395" s="235"/>
      <c r="C395" s="236"/>
      <c r="D395" s="226" t="s">
        <v>128</v>
      </c>
      <c r="E395" s="237" t="s">
        <v>19</v>
      </c>
      <c r="F395" s="238" t="s">
        <v>378</v>
      </c>
      <c r="G395" s="236"/>
      <c r="H395" s="239">
        <v>10.77</v>
      </c>
      <c r="I395" s="240"/>
      <c r="J395" s="236"/>
      <c r="K395" s="236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128</v>
      </c>
      <c r="AU395" s="245" t="s">
        <v>79</v>
      </c>
      <c r="AV395" s="14" t="s">
        <v>79</v>
      </c>
      <c r="AW395" s="14" t="s">
        <v>31</v>
      </c>
      <c r="AX395" s="14" t="s">
        <v>69</v>
      </c>
      <c r="AY395" s="245" t="s">
        <v>117</v>
      </c>
    </row>
    <row r="396" s="14" customFormat="1">
      <c r="A396" s="14"/>
      <c r="B396" s="235"/>
      <c r="C396" s="236"/>
      <c r="D396" s="226" t="s">
        <v>128</v>
      </c>
      <c r="E396" s="237" t="s">
        <v>19</v>
      </c>
      <c r="F396" s="238" t="s">
        <v>379</v>
      </c>
      <c r="G396" s="236"/>
      <c r="H396" s="239">
        <v>-4.2000000000000002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5" t="s">
        <v>128</v>
      </c>
      <c r="AU396" s="245" t="s">
        <v>79</v>
      </c>
      <c r="AV396" s="14" t="s">
        <v>79</v>
      </c>
      <c r="AW396" s="14" t="s">
        <v>31</v>
      </c>
      <c r="AX396" s="14" t="s">
        <v>69</v>
      </c>
      <c r="AY396" s="245" t="s">
        <v>117</v>
      </c>
    </row>
    <row r="397" s="14" customFormat="1">
      <c r="A397" s="14"/>
      <c r="B397" s="235"/>
      <c r="C397" s="236"/>
      <c r="D397" s="226" t="s">
        <v>128</v>
      </c>
      <c r="E397" s="237" t="s">
        <v>19</v>
      </c>
      <c r="F397" s="238" t="s">
        <v>380</v>
      </c>
      <c r="G397" s="236"/>
      <c r="H397" s="239">
        <v>12.896000000000001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128</v>
      </c>
      <c r="AU397" s="245" t="s">
        <v>79</v>
      </c>
      <c r="AV397" s="14" t="s">
        <v>79</v>
      </c>
      <c r="AW397" s="14" t="s">
        <v>31</v>
      </c>
      <c r="AX397" s="14" t="s">
        <v>69</v>
      </c>
      <c r="AY397" s="245" t="s">
        <v>117</v>
      </c>
    </row>
    <row r="398" s="16" customFormat="1">
      <c r="A398" s="16"/>
      <c r="B398" s="270"/>
      <c r="C398" s="271"/>
      <c r="D398" s="226" t="s">
        <v>128</v>
      </c>
      <c r="E398" s="272" t="s">
        <v>19</v>
      </c>
      <c r="F398" s="273" t="s">
        <v>307</v>
      </c>
      <c r="G398" s="271"/>
      <c r="H398" s="274">
        <v>55.085999999999999</v>
      </c>
      <c r="I398" s="275"/>
      <c r="J398" s="271"/>
      <c r="K398" s="271"/>
      <c r="L398" s="276"/>
      <c r="M398" s="277"/>
      <c r="N398" s="278"/>
      <c r="O398" s="278"/>
      <c r="P398" s="278"/>
      <c r="Q398" s="278"/>
      <c r="R398" s="278"/>
      <c r="S398" s="278"/>
      <c r="T398" s="279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T398" s="280" t="s">
        <v>128</v>
      </c>
      <c r="AU398" s="280" t="s">
        <v>79</v>
      </c>
      <c r="AV398" s="16" t="s">
        <v>140</v>
      </c>
      <c r="AW398" s="16" t="s">
        <v>31</v>
      </c>
      <c r="AX398" s="16" t="s">
        <v>69</v>
      </c>
      <c r="AY398" s="280" t="s">
        <v>117</v>
      </c>
    </row>
    <row r="399" s="13" customFormat="1">
      <c r="A399" s="13"/>
      <c r="B399" s="224"/>
      <c r="C399" s="225"/>
      <c r="D399" s="226" t="s">
        <v>128</v>
      </c>
      <c r="E399" s="227" t="s">
        <v>19</v>
      </c>
      <c r="F399" s="228" t="s">
        <v>308</v>
      </c>
      <c r="G399" s="225"/>
      <c r="H399" s="227" t="s">
        <v>19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128</v>
      </c>
      <c r="AU399" s="234" t="s">
        <v>79</v>
      </c>
      <c r="AV399" s="13" t="s">
        <v>77</v>
      </c>
      <c r="AW399" s="13" t="s">
        <v>31</v>
      </c>
      <c r="AX399" s="13" t="s">
        <v>69</v>
      </c>
      <c r="AY399" s="234" t="s">
        <v>117</v>
      </c>
    </row>
    <row r="400" s="14" customFormat="1">
      <c r="A400" s="14"/>
      <c r="B400" s="235"/>
      <c r="C400" s="236"/>
      <c r="D400" s="226" t="s">
        <v>128</v>
      </c>
      <c r="E400" s="237" t="s">
        <v>19</v>
      </c>
      <c r="F400" s="238" t="s">
        <v>382</v>
      </c>
      <c r="G400" s="236"/>
      <c r="H400" s="239">
        <v>79.798000000000002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128</v>
      </c>
      <c r="AU400" s="245" t="s">
        <v>79</v>
      </c>
      <c r="AV400" s="14" t="s">
        <v>79</v>
      </c>
      <c r="AW400" s="14" t="s">
        <v>31</v>
      </c>
      <c r="AX400" s="14" t="s">
        <v>69</v>
      </c>
      <c r="AY400" s="245" t="s">
        <v>117</v>
      </c>
    </row>
    <row r="401" s="14" customFormat="1">
      <c r="A401" s="14"/>
      <c r="B401" s="235"/>
      <c r="C401" s="236"/>
      <c r="D401" s="226" t="s">
        <v>128</v>
      </c>
      <c r="E401" s="237" t="s">
        <v>19</v>
      </c>
      <c r="F401" s="238" t="s">
        <v>383</v>
      </c>
      <c r="G401" s="236"/>
      <c r="H401" s="239">
        <v>-21.52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128</v>
      </c>
      <c r="AU401" s="245" t="s">
        <v>79</v>
      </c>
      <c r="AV401" s="14" t="s">
        <v>79</v>
      </c>
      <c r="AW401" s="14" t="s">
        <v>31</v>
      </c>
      <c r="AX401" s="14" t="s">
        <v>69</v>
      </c>
      <c r="AY401" s="245" t="s">
        <v>117</v>
      </c>
    </row>
    <row r="402" s="14" customFormat="1">
      <c r="A402" s="14"/>
      <c r="B402" s="235"/>
      <c r="C402" s="236"/>
      <c r="D402" s="226" t="s">
        <v>128</v>
      </c>
      <c r="E402" s="237" t="s">
        <v>19</v>
      </c>
      <c r="F402" s="238" t="s">
        <v>384</v>
      </c>
      <c r="G402" s="236"/>
      <c r="H402" s="239">
        <v>10.121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5" t="s">
        <v>128</v>
      </c>
      <c r="AU402" s="245" t="s">
        <v>79</v>
      </c>
      <c r="AV402" s="14" t="s">
        <v>79</v>
      </c>
      <c r="AW402" s="14" t="s">
        <v>31</v>
      </c>
      <c r="AX402" s="14" t="s">
        <v>69</v>
      </c>
      <c r="AY402" s="245" t="s">
        <v>117</v>
      </c>
    </row>
    <row r="403" s="16" customFormat="1">
      <c r="A403" s="16"/>
      <c r="B403" s="270"/>
      <c r="C403" s="271"/>
      <c r="D403" s="226" t="s">
        <v>128</v>
      </c>
      <c r="E403" s="272" t="s">
        <v>19</v>
      </c>
      <c r="F403" s="273" t="s">
        <v>307</v>
      </c>
      <c r="G403" s="271"/>
      <c r="H403" s="274">
        <v>68.399000000000001</v>
      </c>
      <c r="I403" s="275"/>
      <c r="J403" s="271"/>
      <c r="K403" s="271"/>
      <c r="L403" s="276"/>
      <c r="M403" s="277"/>
      <c r="N403" s="278"/>
      <c r="O403" s="278"/>
      <c r="P403" s="278"/>
      <c r="Q403" s="278"/>
      <c r="R403" s="278"/>
      <c r="S403" s="278"/>
      <c r="T403" s="279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280" t="s">
        <v>128</v>
      </c>
      <c r="AU403" s="280" t="s">
        <v>79</v>
      </c>
      <c r="AV403" s="16" t="s">
        <v>140</v>
      </c>
      <c r="AW403" s="16" t="s">
        <v>31</v>
      </c>
      <c r="AX403" s="16" t="s">
        <v>69</v>
      </c>
      <c r="AY403" s="280" t="s">
        <v>117</v>
      </c>
    </row>
    <row r="404" s="13" customFormat="1">
      <c r="A404" s="13"/>
      <c r="B404" s="224"/>
      <c r="C404" s="225"/>
      <c r="D404" s="226" t="s">
        <v>128</v>
      </c>
      <c r="E404" s="227" t="s">
        <v>19</v>
      </c>
      <c r="F404" s="228" t="s">
        <v>313</v>
      </c>
      <c r="G404" s="225"/>
      <c r="H404" s="227" t="s">
        <v>19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128</v>
      </c>
      <c r="AU404" s="234" t="s">
        <v>79</v>
      </c>
      <c r="AV404" s="13" t="s">
        <v>77</v>
      </c>
      <c r="AW404" s="13" t="s">
        <v>31</v>
      </c>
      <c r="AX404" s="13" t="s">
        <v>69</v>
      </c>
      <c r="AY404" s="234" t="s">
        <v>117</v>
      </c>
    </row>
    <row r="405" s="14" customFormat="1">
      <c r="A405" s="14"/>
      <c r="B405" s="235"/>
      <c r="C405" s="236"/>
      <c r="D405" s="226" t="s">
        <v>128</v>
      </c>
      <c r="E405" s="237" t="s">
        <v>19</v>
      </c>
      <c r="F405" s="238" t="s">
        <v>417</v>
      </c>
      <c r="G405" s="236"/>
      <c r="H405" s="239">
        <v>60.003999999999998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128</v>
      </c>
      <c r="AU405" s="245" t="s">
        <v>79</v>
      </c>
      <c r="AV405" s="14" t="s">
        <v>79</v>
      </c>
      <c r="AW405" s="14" t="s">
        <v>31</v>
      </c>
      <c r="AX405" s="14" t="s">
        <v>69</v>
      </c>
      <c r="AY405" s="245" t="s">
        <v>117</v>
      </c>
    </row>
    <row r="406" s="14" customFormat="1">
      <c r="A406" s="14"/>
      <c r="B406" s="235"/>
      <c r="C406" s="236"/>
      <c r="D406" s="226" t="s">
        <v>128</v>
      </c>
      <c r="E406" s="237" t="s">
        <v>19</v>
      </c>
      <c r="F406" s="238" t="s">
        <v>387</v>
      </c>
      <c r="G406" s="236"/>
      <c r="H406" s="239">
        <v>95.519999999999996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128</v>
      </c>
      <c r="AU406" s="245" t="s">
        <v>79</v>
      </c>
      <c r="AV406" s="14" t="s">
        <v>79</v>
      </c>
      <c r="AW406" s="14" t="s">
        <v>31</v>
      </c>
      <c r="AX406" s="14" t="s">
        <v>69</v>
      </c>
      <c r="AY406" s="245" t="s">
        <v>117</v>
      </c>
    </row>
    <row r="407" s="14" customFormat="1">
      <c r="A407" s="14"/>
      <c r="B407" s="235"/>
      <c r="C407" s="236"/>
      <c r="D407" s="226" t="s">
        <v>128</v>
      </c>
      <c r="E407" s="237" t="s">
        <v>19</v>
      </c>
      <c r="F407" s="238" t="s">
        <v>388</v>
      </c>
      <c r="G407" s="236"/>
      <c r="H407" s="239">
        <v>-16.600000000000001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128</v>
      </c>
      <c r="AU407" s="245" t="s">
        <v>79</v>
      </c>
      <c r="AV407" s="14" t="s">
        <v>79</v>
      </c>
      <c r="AW407" s="14" t="s">
        <v>31</v>
      </c>
      <c r="AX407" s="14" t="s">
        <v>69</v>
      </c>
      <c r="AY407" s="245" t="s">
        <v>117</v>
      </c>
    </row>
    <row r="408" s="16" customFormat="1">
      <c r="A408" s="16"/>
      <c r="B408" s="270"/>
      <c r="C408" s="271"/>
      <c r="D408" s="226" t="s">
        <v>128</v>
      </c>
      <c r="E408" s="272" t="s">
        <v>19</v>
      </c>
      <c r="F408" s="273" t="s">
        <v>307</v>
      </c>
      <c r="G408" s="271"/>
      <c r="H408" s="274">
        <v>138.92400000000001</v>
      </c>
      <c r="I408" s="275"/>
      <c r="J408" s="271"/>
      <c r="K408" s="271"/>
      <c r="L408" s="276"/>
      <c r="M408" s="277"/>
      <c r="N408" s="278"/>
      <c r="O408" s="278"/>
      <c r="P408" s="278"/>
      <c r="Q408" s="278"/>
      <c r="R408" s="278"/>
      <c r="S408" s="278"/>
      <c r="T408" s="279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80" t="s">
        <v>128</v>
      </c>
      <c r="AU408" s="280" t="s">
        <v>79</v>
      </c>
      <c r="AV408" s="16" t="s">
        <v>140</v>
      </c>
      <c r="AW408" s="16" t="s">
        <v>31</v>
      </c>
      <c r="AX408" s="16" t="s">
        <v>69</v>
      </c>
      <c r="AY408" s="280" t="s">
        <v>117</v>
      </c>
    </row>
    <row r="409" s="13" customFormat="1">
      <c r="A409" s="13"/>
      <c r="B409" s="224"/>
      <c r="C409" s="225"/>
      <c r="D409" s="226" t="s">
        <v>128</v>
      </c>
      <c r="E409" s="227" t="s">
        <v>19</v>
      </c>
      <c r="F409" s="228" t="s">
        <v>318</v>
      </c>
      <c r="G409" s="225"/>
      <c r="H409" s="227" t="s">
        <v>19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128</v>
      </c>
      <c r="AU409" s="234" t="s">
        <v>79</v>
      </c>
      <c r="AV409" s="13" t="s">
        <v>77</v>
      </c>
      <c r="AW409" s="13" t="s">
        <v>31</v>
      </c>
      <c r="AX409" s="13" t="s">
        <v>69</v>
      </c>
      <c r="AY409" s="234" t="s">
        <v>117</v>
      </c>
    </row>
    <row r="410" s="14" customFormat="1">
      <c r="A410" s="14"/>
      <c r="B410" s="235"/>
      <c r="C410" s="236"/>
      <c r="D410" s="226" t="s">
        <v>128</v>
      </c>
      <c r="E410" s="237" t="s">
        <v>19</v>
      </c>
      <c r="F410" s="238" t="s">
        <v>418</v>
      </c>
      <c r="G410" s="236"/>
      <c r="H410" s="239">
        <v>66.247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128</v>
      </c>
      <c r="AU410" s="245" t="s">
        <v>79</v>
      </c>
      <c r="AV410" s="14" t="s">
        <v>79</v>
      </c>
      <c r="AW410" s="14" t="s">
        <v>31</v>
      </c>
      <c r="AX410" s="14" t="s">
        <v>69</v>
      </c>
      <c r="AY410" s="245" t="s">
        <v>117</v>
      </c>
    </row>
    <row r="411" s="16" customFormat="1">
      <c r="A411" s="16"/>
      <c r="B411" s="270"/>
      <c r="C411" s="271"/>
      <c r="D411" s="226" t="s">
        <v>128</v>
      </c>
      <c r="E411" s="272" t="s">
        <v>19</v>
      </c>
      <c r="F411" s="273" t="s">
        <v>307</v>
      </c>
      <c r="G411" s="271"/>
      <c r="H411" s="274">
        <v>66.247</v>
      </c>
      <c r="I411" s="275"/>
      <c r="J411" s="271"/>
      <c r="K411" s="271"/>
      <c r="L411" s="276"/>
      <c r="M411" s="277"/>
      <c r="N411" s="278"/>
      <c r="O411" s="278"/>
      <c r="P411" s="278"/>
      <c r="Q411" s="278"/>
      <c r="R411" s="278"/>
      <c r="S411" s="278"/>
      <c r="T411" s="279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80" t="s">
        <v>128</v>
      </c>
      <c r="AU411" s="280" t="s">
        <v>79</v>
      </c>
      <c r="AV411" s="16" t="s">
        <v>140</v>
      </c>
      <c r="AW411" s="16" t="s">
        <v>31</v>
      </c>
      <c r="AX411" s="16" t="s">
        <v>69</v>
      </c>
      <c r="AY411" s="280" t="s">
        <v>117</v>
      </c>
    </row>
    <row r="412" s="13" customFormat="1">
      <c r="A412" s="13"/>
      <c r="B412" s="224"/>
      <c r="C412" s="225"/>
      <c r="D412" s="226" t="s">
        <v>128</v>
      </c>
      <c r="E412" s="227" t="s">
        <v>19</v>
      </c>
      <c r="F412" s="228" t="s">
        <v>324</v>
      </c>
      <c r="G412" s="225"/>
      <c r="H412" s="227" t="s">
        <v>19</v>
      </c>
      <c r="I412" s="229"/>
      <c r="J412" s="225"/>
      <c r="K412" s="225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128</v>
      </c>
      <c r="AU412" s="234" t="s">
        <v>79</v>
      </c>
      <c r="AV412" s="13" t="s">
        <v>77</v>
      </c>
      <c r="AW412" s="13" t="s">
        <v>31</v>
      </c>
      <c r="AX412" s="13" t="s">
        <v>69</v>
      </c>
      <c r="AY412" s="234" t="s">
        <v>117</v>
      </c>
    </row>
    <row r="413" s="14" customFormat="1">
      <c r="A413" s="14"/>
      <c r="B413" s="235"/>
      <c r="C413" s="236"/>
      <c r="D413" s="226" t="s">
        <v>128</v>
      </c>
      <c r="E413" s="237" t="s">
        <v>19</v>
      </c>
      <c r="F413" s="238" t="s">
        <v>419</v>
      </c>
      <c r="G413" s="236"/>
      <c r="H413" s="239">
        <v>43.810000000000002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128</v>
      </c>
      <c r="AU413" s="245" t="s">
        <v>79</v>
      </c>
      <c r="AV413" s="14" t="s">
        <v>79</v>
      </c>
      <c r="AW413" s="14" t="s">
        <v>31</v>
      </c>
      <c r="AX413" s="14" t="s">
        <v>69</v>
      </c>
      <c r="AY413" s="245" t="s">
        <v>117</v>
      </c>
    </row>
    <row r="414" s="16" customFormat="1">
      <c r="A414" s="16"/>
      <c r="B414" s="270"/>
      <c r="C414" s="271"/>
      <c r="D414" s="226" t="s">
        <v>128</v>
      </c>
      <c r="E414" s="272" t="s">
        <v>19</v>
      </c>
      <c r="F414" s="273" t="s">
        <v>307</v>
      </c>
      <c r="G414" s="271"/>
      <c r="H414" s="274">
        <v>43.810000000000002</v>
      </c>
      <c r="I414" s="275"/>
      <c r="J414" s="271"/>
      <c r="K414" s="271"/>
      <c r="L414" s="276"/>
      <c r="M414" s="277"/>
      <c r="N414" s="278"/>
      <c r="O414" s="278"/>
      <c r="P414" s="278"/>
      <c r="Q414" s="278"/>
      <c r="R414" s="278"/>
      <c r="S414" s="278"/>
      <c r="T414" s="279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T414" s="280" t="s">
        <v>128</v>
      </c>
      <c r="AU414" s="280" t="s">
        <v>79</v>
      </c>
      <c r="AV414" s="16" t="s">
        <v>140</v>
      </c>
      <c r="AW414" s="16" t="s">
        <v>31</v>
      </c>
      <c r="AX414" s="16" t="s">
        <v>69</v>
      </c>
      <c r="AY414" s="280" t="s">
        <v>117</v>
      </c>
    </row>
    <row r="415" s="15" customFormat="1">
      <c r="A415" s="15"/>
      <c r="B415" s="246"/>
      <c r="C415" s="247"/>
      <c r="D415" s="226" t="s">
        <v>128</v>
      </c>
      <c r="E415" s="248" t="s">
        <v>19</v>
      </c>
      <c r="F415" s="249" t="s">
        <v>130</v>
      </c>
      <c r="G415" s="247"/>
      <c r="H415" s="250">
        <v>372.46600000000001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6" t="s">
        <v>128</v>
      </c>
      <c r="AU415" s="256" t="s">
        <v>79</v>
      </c>
      <c r="AV415" s="15" t="s">
        <v>125</v>
      </c>
      <c r="AW415" s="15" t="s">
        <v>31</v>
      </c>
      <c r="AX415" s="15" t="s">
        <v>77</v>
      </c>
      <c r="AY415" s="256" t="s">
        <v>117</v>
      </c>
    </row>
    <row r="416" s="2" customFormat="1" ht="16.5" customHeight="1">
      <c r="A416" s="40"/>
      <c r="B416" s="41"/>
      <c r="C416" s="260" t="s">
        <v>420</v>
      </c>
      <c r="D416" s="260" t="s">
        <v>235</v>
      </c>
      <c r="E416" s="261" t="s">
        <v>421</v>
      </c>
      <c r="F416" s="262" t="s">
        <v>422</v>
      </c>
      <c r="G416" s="263" t="s">
        <v>179</v>
      </c>
      <c r="H416" s="264">
        <v>315.00599999999997</v>
      </c>
      <c r="I416" s="265"/>
      <c r="J416" s="266">
        <f>ROUND(I416*H416,2)</f>
        <v>0</v>
      </c>
      <c r="K416" s="262" t="s">
        <v>124</v>
      </c>
      <c r="L416" s="267"/>
      <c r="M416" s="268" t="s">
        <v>19</v>
      </c>
      <c r="N416" s="269" t="s">
        <v>40</v>
      </c>
      <c r="O416" s="86"/>
      <c r="P416" s="215">
        <f>O416*H416</f>
        <v>0</v>
      </c>
      <c r="Q416" s="215">
        <v>0.0020400000000000001</v>
      </c>
      <c r="R416" s="215">
        <f>Q416*H416</f>
        <v>0.64261223999999995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133</v>
      </c>
      <c r="AT416" s="217" t="s">
        <v>235</v>
      </c>
      <c r="AU416" s="217" t="s">
        <v>79</v>
      </c>
      <c r="AY416" s="19" t="s">
        <v>117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77</v>
      </c>
      <c r="BK416" s="218">
        <f>ROUND(I416*H416,2)</f>
        <v>0</v>
      </c>
      <c r="BL416" s="19" t="s">
        <v>125</v>
      </c>
      <c r="BM416" s="217" t="s">
        <v>423</v>
      </c>
    </row>
    <row r="417" s="13" customFormat="1">
      <c r="A417" s="13"/>
      <c r="B417" s="224"/>
      <c r="C417" s="225"/>
      <c r="D417" s="226" t="s">
        <v>128</v>
      </c>
      <c r="E417" s="227" t="s">
        <v>19</v>
      </c>
      <c r="F417" s="228" t="s">
        <v>376</v>
      </c>
      <c r="G417" s="225"/>
      <c r="H417" s="227" t="s">
        <v>19</v>
      </c>
      <c r="I417" s="229"/>
      <c r="J417" s="225"/>
      <c r="K417" s="225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128</v>
      </c>
      <c r="AU417" s="234" t="s">
        <v>79</v>
      </c>
      <c r="AV417" s="13" t="s">
        <v>77</v>
      </c>
      <c r="AW417" s="13" t="s">
        <v>31</v>
      </c>
      <c r="AX417" s="13" t="s">
        <v>69</v>
      </c>
      <c r="AY417" s="234" t="s">
        <v>117</v>
      </c>
    </row>
    <row r="418" s="14" customFormat="1">
      <c r="A418" s="14"/>
      <c r="B418" s="235"/>
      <c r="C418" s="236"/>
      <c r="D418" s="226" t="s">
        <v>128</v>
      </c>
      <c r="E418" s="237" t="s">
        <v>19</v>
      </c>
      <c r="F418" s="238" t="s">
        <v>424</v>
      </c>
      <c r="G418" s="236"/>
      <c r="H418" s="239">
        <v>379.89499999999998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5" t="s">
        <v>128</v>
      </c>
      <c r="AU418" s="245" t="s">
        <v>79</v>
      </c>
      <c r="AV418" s="14" t="s">
        <v>79</v>
      </c>
      <c r="AW418" s="14" t="s">
        <v>31</v>
      </c>
      <c r="AX418" s="14" t="s">
        <v>69</v>
      </c>
      <c r="AY418" s="245" t="s">
        <v>117</v>
      </c>
    </row>
    <row r="419" s="14" customFormat="1">
      <c r="A419" s="14"/>
      <c r="B419" s="235"/>
      <c r="C419" s="236"/>
      <c r="D419" s="226" t="s">
        <v>128</v>
      </c>
      <c r="E419" s="237" t="s">
        <v>19</v>
      </c>
      <c r="F419" s="238" t="s">
        <v>425</v>
      </c>
      <c r="G419" s="236"/>
      <c r="H419" s="239">
        <v>-64.888999999999996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128</v>
      </c>
      <c r="AU419" s="245" t="s">
        <v>79</v>
      </c>
      <c r="AV419" s="14" t="s">
        <v>79</v>
      </c>
      <c r="AW419" s="14" t="s">
        <v>31</v>
      </c>
      <c r="AX419" s="14" t="s">
        <v>69</v>
      </c>
      <c r="AY419" s="245" t="s">
        <v>117</v>
      </c>
    </row>
    <row r="420" s="15" customFormat="1">
      <c r="A420" s="15"/>
      <c r="B420" s="246"/>
      <c r="C420" s="247"/>
      <c r="D420" s="226" t="s">
        <v>128</v>
      </c>
      <c r="E420" s="248" t="s">
        <v>19</v>
      </c>
      <c r="F420" s="249" t="s">
        <v>130</v>
      </c>
      <c r="G420" s="247"/>
      <c r="H420" s="250">
        <v>315.00599999999997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6" t="s">
        <v>128</v>
      </c>
      <c r="AU420" s="256" t="s">
        <v>79</v>
      </c>
      <c r="AV420" s="15" t="s">
        <v>125</v>
      </c>
      <c r="AW420" s="15" t="s">
        <v>31</v>
      </c>
      <c r="AX420" s="15" t="s">
        <v>77</v>
      </c>
      <c r="AY420" s="256" t="s">
        <v>117</v>
      </c>
    </row>
    <row r="421" s="2" customFormat="1" ht="16.5" customHeight="1">
      <c r="A421" s="40"/>
      <c r="B421" s="41"/>
      <c r="C421" s="260" t="s">
        <v>286</v>
      </c>
      <c r="D421" s="260" t="s">
        <v>235</v>
      </c>
      <c r="E421" s="261" t="s">
        <v>426</v>
      </c>
      <c r="F421" s="262" t="s">
        <v>422</v>
      </c>
      <c r="G421" s="263" t="s">
        <v>179</v>
      </c>
      <c r="H421" s="264">
        <v>64.888999999999996</v>
      </c>
      <c r="I421" s="265"/>
      <c r="J421" s="266">
        <f>ROUND(I421*H421,2)</f>
        <v>0</v>
      </c>
      <c r="K421" s="262" t="s">
        <v>124</v>
      </c>
      <c r="L421" s="267"/>
      <c r="M421" s="268" t="s">
        <v>19</v>
      </c>
      <c r="N421" s="269" t="s">
        <v>40</v>
      </c>
      <c r="O421" s="86"/>
      <c r="P421" s="215">
        <f>O421*H421</f>
        <v>0</v>
      </c>
      <c r="Q421" s="215">
        <v>0.0020400000000000001</v>
      </c>
      <c r="R421" s="215">
        <f>Q421*H421</f>
        <v>0.13237356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133</v>
      </c>
      <c r="AT421" s="217" t="s">
        <v>235</v>
      </c>
      <c r="AU421" s="217" t="s">
        <v>79</v>
      </c>
      <c r="AY421" s="19" t="s">
        <v>117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77</v>
      </c>
      <c r="BK421" s="218">
        <f>ROUND(I421*H421,2)</f>
        <v>0</v>
      </c>
      <c r="BL421" s="19" t="s">
        <v>125</v>
      </c>
      <c r="BM421" s="217" t="s">
        <v>427</v>
      </c>
    </row>
    <row r="422" s="13" customFormat="1">
      <c r="A422" s="13"/>
      <c r="B422" s="224"/>
      <c r="C422" s="225"/>
      <c r="D422" s="226" t="s">
        <v>128</v>
      </c>
      <c r="E422" s="227" t="s">
        <v>19</v>
      </c>
      <c r="F422" s="228" t="s">
        <v>400</v>
      </c>
      <c r="G422" s="225"/>
      <c r="H422" s="227" t="s">
        <v>19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128</v>
      </c>
      <c r="AU422" s="234" t="s">
        <v>79</v>
      </c>
      <c r="AV422" s="13" t="s">
        <v>77</v>
      </c>
      <c r="AW422" s="13" t="s">
        <v>31</v>
      </c>
      <c r="AX422" s="13" t="s">
        <v>69</v>
      </c>
      <c r="AY422" s="234" t="s">
        <v>117</v>
      </c>
    </row>
    <row r="423" s="13" customFormat="1">
      <c r="A423" s="13"/>
      <c r="B423" s="224"/>
      <c r="C423" s="225"/>
      <c r="D423" s="226" t="s">
        <v>128</v>
      </c>
      <c r="E423" s="227" t="s">
        <v>19</v>
      </c>
      <c r="F423" s="228" t="s">
        <v>301</v>
      </c>
      <c r="G423" s="225"/>
      <c r="H423" s="227" t="s">
        <v>19</v>
      </c>
      <c r="I423" s="229"/>
      <c r="J423" s="225"/>
      <c r="K423" s="225"/>
      <c r="L423" s="230"/>
      <c r="M423" s="231"/>
      <c r="N423" s="232"/>
      <c r="O423" s="232"/>
      <c r="P423" s="232"/>
      <c r="Q423" s="232"/>
      <c r="R423" s="232"/>
      <c r="S423" s="232"/>
      <c r="T423" s="23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4" t="s">
        <v>128</v>
      </c>
      <c r="AU423" s="234" t="s">
        <v>79</v>
      </c>
      <c r="AV423" s="13" t="s">
        <v>77</v>
      </c>
      <c r="AW423" s="13" t="s">
        <v>31</v>
      </c>
      <c r="AX423" s="13" t="s">
        <v>69</v>
      </c>
      <c r="AY423" s="234" t="s">
        <v>117</v>
      </c>
    </row>
    <row r="424" s="14" customFormat="1">
      <c r="A424" s="14"/>
      <c r="B424" s="235"/>
      <c r="C424" s="236"/>
      <c r="D424" s="226" t="s">
        <v>128</v>
      </c>
      <c r="E424" s="237" t="s">
        <v>19</v>
      </c>
      <c r="F424" s="238" t="s">
        <v>428</v>
      </c>
      <c r="G424" s="236"/>
      <c r="H424" s="239">
        <v>5.5899999999999999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5" t="s">
        <v>128</v>
      </c>
      <c r="AU424" s="245" t="s">
        <v>79</v>
      </c>
      <c r="AV424" s="14" t="s">
        <v>79</v>
      </c>
      <c r="AW424" s="14" t="s">
        <v>31</v>
      </c>
      <c r="AX424" s="14" t="s">
        <v>69</v>
      </c>
      <c r="AY424" s="245" t="s">
        <v>117</v>
      </c>
    </row>
    <row r="425" s="14" customFormat="1">
      <c r="A425" s="14"/>
      <c r="B425" s="235"/>
      <c r="C425" s="236"/>
      <c r="D425" s="226" t="s">
        <v>128</v>
      </c>
      <c r="E425" s="237" t="s">
        <v>19</v>
      </c>
      <c r="F425" s="238" t="s">
        <v>429</v>
      </c>
      <c r="G425" s="236"/>
      <c r="H425" s="239">
        <v>1.831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5" t="s">
        <v>128</v>
      </c>
      <c r="AU425" s="245" t="s">
        <v>79</v>
      </c>
      <c r="AV425" s="14" t="s">
        <v>79</v>
      </c>
      <c r="AW425" s="14" t="s">
        <v>31</v>
      </c>
      <c r="AX425" s="14" t="s">
        <v>69</v>
      </c>
      <c r="AY425" s="245" t="s">
        <v>117</v>
      </c>
    </row>
    <row r="426" s="14" customFormat="1">
      <c r="A426" s="14"/>
      <c r="B426" s="235"/>
      <c r="C426" s="236"/>
      <c r="D426" s="226" t="s">
        <v>128</v>
      </c>
      <c r="E426" s="237" t="s">
        <v>19</v>
      </c>
      <c r="F426" s="238" t="s">
        <v>430</v>
      </c>
      <c r="G426" s="236"/>
      <c r="H426" s="239">
        <v>2.1219999999999999</v>
      </c>
      <c r="I426" s="240"/>
      <c r="J426" s="236"/>
      <c r="K426" s="236"/>
      <c r="L426" s="241"/>
      <c r="M426" s="242"/>
      <c r="N426" s="243"/>
      <c r="O426" s="243"/>
      <c r="P426" s="243"/>
      <c r="Q426" s="243"/>
      <c r="R426" s="243"/>
      <c r="S426" s="243"/>
      <c r="T426" s="24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5" t="s">
        <v>128</v>
      </c>
      <c r="AU426" s="245" t="s">
        <v>79</v>
      </c>
      <c r="AV426" s="14" t="s">
        <v>79</v>
      </c>
      <c r="AW426" s="14" t="s">
        <v>31</v>
      </c>
      <c r="AX426" s="14" t="s">
        <v>69</v>
      </c>
      <c r="AY426" s="245" t="s">
        <v>117</v>
      </c>
    </row>
    <row r="427" s="16" customFormat="1">
      <c r="A427" s="16"/>
      <c r="B427" s="270"/>
      <c r="C427" s="271"/>
      <c r="D427" s="226" t="s">
        <v>128</v>
      </c>
      <c r="E427" s="272" t="s">
        <v>19</v>
      </c>
      <c r="F427" s="273" t="s">
        <v>307</v>
      </c>
      <c r="G427" s="271"/>
      <c r="H427" s="274">
        <v>9.5429999999999993</v>
      </c>
      <c r="I427" s="275"/>
      <c r="J427" s="271"/>
      <c r="K427" s="271"/>
      <c r="L427" s="276"/>
      <c r="M427" s="277"/>
      <c r="N427" s="278"/>
      <c r="O427" s="278"/>
      <c r="P427" s="278"/>
      <c r="Q427" s="278"/>
      <c r="R427" s="278"/>
      <c r="S427" s="278"/>
      <c r="T427" s="279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80" t="s">
        <v>128</v>
      </c>
      <c r="AU427" s="280" t="s">
        <v>79</v>
      </c>
      <c r="AV427" s="16" t="s">
        <v>140</v>
      </c>
      <c r="AW427" s="16" t="s">
        <v>31</v>
      </c>
      <c r="AX427" s="16" t="s">
        <v>69</v>
      </c>
      <c r="AY427" s="280" t="s">
        <v>117</v>
      </c>
    </row>
    <row r="428" s="13" customFormat="1">
      <c r="A428" s="13"/>
      <c r="B428" s="224"/>
      <c r="C428" s="225"/>
      <c r="D428" s="226" t="s">
        <v>128</v>
      </c>
      <c r="E428" s="227" t="s">
        <v>19</v>
      </c>
      <c r="F428" s="228" t="s">
        <v>308</v>
      </c>
      <c r="G428" s="225"/>
      <c r="H428" s="227" t="s">
        <v>19</v>
      </c>
      <c r="I428" s="229"/>
      <c r="J428" s="225"/>
      <c r="K428" s="225"/>
      <c r="L428" s="230"/>
      <c r="M428" s="231"/>
      <c r="N428" s="232"/>
      <c r="O428" s="232"/>
      <c r="P428" s="232"/>
      <c r="Q428" s="232"/>
      <c r="R428" s="232"/>
      <c r="S428" s="232"/>
      <c r="T428" s="23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4" t="s">
        <v>128</v>
      </c>
      <c r="AU428" s="234" t="s">
        <v>79</v>
      </c>
      <c r="AV428" s="13" t="s">
        <v>77</v>
      </c>
      <c r="AW428" s="13" t="s">
        <v>31</v>
      </c>
      <c r="AX428" s="13" t="s">
        <v>69</v>
      </c>
      <c r="AY428" s="234" t="s">
        <v>117</v>
      </c>
    </row>
    <row r="429" s="14" customFormat="1">
      <c r="A429" s="14"/>
      <c r="B429" s="235"/>
      <c r="C429" s="236"/>
      <c r="D429" s="226" t="s">
        <v>128</v>
      </c>
      <c r="E429" s="237" t="s">
        <v>19</v>
      </c>
      <c r="F429" s="238" t="s">
        <v>431</v>
      </c>
      <c r="G429" s="236"/>
      <c r="H429" s="239">
        <v>10.337999999999999</v>
      </c>
      <c r="I429" s="240"/>
      <c r="J429" s="236"/>
      <c r="K429" s="236"/>
      <c r="L429" s="241"/>
      <c r="M429" s="242"/>
      <c r="N429" s="243"/>
      <c r="O429" s="243"/>
      <c r="P429" s="243"/>
      <c r="Q429" s="243"/>
      <c r="R429" s="243"/>
      <c r="S429" s="243"/>
      <c r="T429" s="24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5" t="s">
        <v>128</v>
      </c>
      <c r="AU429" s="245" t="s">
        <v>79</v>
      </c>
      <c r="AV429" s="14" t="s">
        <v>79</v>
      </c>
      <c r="AW429" s="14" t="s">
        <v>31</v>
      </c>
      <c r="AX429" s="14" t="s">
        <v>69</v>
      </c>
      <c r="AY429" s="245" t="s">
        <v>117</v>
      </c>
    </row>
    <row r="430" s="14" customFormat="1">
      <c r="A430" s="14"/>
      <c r="B430" s="235"/>
      <c r="C430" s="236"/>
      <c r="D430" s="226" t="s">
        <v>128</v>
      </c>
      <c r="E430" s="237" t="s">
        <v>19</v>
      </c>
      <c r="F430" s="238" t="s">
        <v>432</v>
      </c>
      <c r="G430" s="236"/>
      <c r="H430" s="239">
        <v>1.663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5" t="s">
        <v>128</v>
      </c>
      <c r="AU430" s="245" t="s">
        <v>79</v>
      </c>
      <c r="AV430" s="14" t="s">
        <v>79</v>
      </c>
      <c r="AW430" s="14" t="s">
        <v>31</v>
      </c>
      <c r="AX430" s="14" t="s">
        <v>69</v>
      </c>
      <c r="AY430" s="245" t="s">
        <v>117</v>
      </c>
    </row>
    <row r="431" s="16" customFormat="1">
      <c r="A431" s="16"/>
      <c r="B431" s="270"/>
      <c r="C431" s="271"/>
      <c r="D431" s="226" t="s">
        <v>128</v>
      </c>
      <c r="E431" s="272" t="s">
        <v>19</v>
      </c>
      <c r="F431" s="273" t="s">
        <v>307</v>
      </c>
      <c r="G431" s="271"/>
      <c r="H431" s="274">
        <v>12.000999999999999</v>
      </c>
      <c r="I431" s="275"/>
      <c r="J431" s="271"/>
      <c r="K431" s="271"/>
      <c r="L431" s="276"/>
      <c r="M431" s="277"/>
      <c r="N431" s="278"/>
      <c r="O431" s="278"/>
      <c r="P431" s="278"/>
      <c r="Q431" s="278"/>
      <c r="R431" s="278"/>
      <c r="S431" s="278"/>
      <c r="T431" s="279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T431" s="280" t="s">
        <v>128</v>
      </c>
      <c r="AU431" s="280" t="s">
        <v>79</v>
      </c>
      <c r="AV431" s="16" t="s">
        <v>140</v>
      </c>
      <c r="AW431" s="16" t="s">
        <v>31</v>
      </c>
      <c r="AX431" s="16" t="s">
        <v>69</v>
      </c>
      <c r="AY431" s="280" t="s">
        <v>117</v>
      </c>
    </row>
    <row r="432" s="13" customFormat="1">
      <c r="A432" s="13"/>
      <c r="B432" s="224"/>
      <c r="C432" s="225"/>
      <c r="D432" s="226" t="s">
        <v>128</v>
      </c>
      <c r="E432" s="227" t="s">
        <v>19</v>
      </c>
      <c r="F432" s="228" t="s">
        <v>313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128</v>
      </c>
      <c r="AU432" s="234" t="s">
        <v>79</v>
      </c>
      <c r="AV432" s="13" t="s">
        <v>77</v>
      </c>
      <c r="AW432" s="13" t="s">
        <v>31</v>
      </c>
      <c r="AX432" s="13" t="s">
        <v>69</v>
      </c>
      <c r="AY432" s="234" t="s">
        <v>117</v>
      </c>
    </row>
    <row r="433" s="14" customFormat="1">
      <c r="A433" s="14"/>
      <c r="B433" s="235"/>
      <c r="C433" s="236"/>
      <c r="D433" s="226" t="s">
        <v>128</v>
      </c>
      <c r="E433" s="237" t="s">
        <v>19</v>
      </c>
      <c r="F433" s="238" t="s">
        <v>433</v>
      </c>
      <c r="G433" s="236"/>
      <c r="H433" s="239">
        <v>9.6489999999999991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128</v>
      </c>
      <c r="AU433" s="245" t="s">
        <v>79</v>
      </c>
      <c r="AV433" s="14" t="s">
        <v>79</v>
      </c>
      <c r="AW433" s="14" t="s">
        <v>31</v>
      </c>
      <c r="AX433" s="14" t="s">
        <v>69</v>
      </c>
      <c r="AY433" s="245" t="s">
        <v>117</v>
      </c>
    </row>
    <row r="434" s="14" customFormat="1">
      <c r="A434" s="14"/>
      <c r="B434" s="235"/>
      <c r="C434" s="236"/>
      <c r="D434" s="226" t="s">
        <v>128</v>
      </c>
      <c r="E434" s="237" t="s">
        <v>19</v>
      </c>
      <c r="F434" s="238" t="s">
        <v>434</v>
      </c>
      <c r="G434" s="236"/>
      <c r="H434" s="239">
        <v>15.224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128</v>
      </c>
      <c r="AU434" s="245" t="s">
        <v>79</v>
      </c>
      <c r="AV434" s="14" t="s">
        <v>79</v>
      </c>
      <c r="AW434" s="14" t="s">
        <v>31</v>
      </c>
      <c r="AX434" s="14" t="s">
        <v>69</v>
      </c>
      <c r="AY434" s="245" t="s">
        <v>117</v>
      </c>
    </row>
    <row r="435" s="16" customFormat="1">
      <c r="A435" s="16"/>
      <c r="B435" s="270"/>
      <c r="C435" s="271"/>
      <c r="D435" s="226" t="s">
        <v>128</v>
      </c>
      <c r="E435" s="272" t="s">
        <v>19</v>
      </c>
      <c r="F435" s="273" t="s">
        <v>307</v>
      </c>
      <c r="G435" s="271"/>
      <c r="H435" s="274">
        <v>24.873000000000001</v>
      </c>
      <c r="I435" s="275"/>
      <c r="J435" s="271"/>
      <c r="K435" s="271"/>
      <c r="L435" s="276"/>
      <c r="M435" s="277"/>
      <c r="N435" s="278"/>
      <c r="O435" s="278"/>
      <c r="P435" s="278"/>
      <c r="Q435" s="278"/>
      <c r="R435" s="278"/>
      <c r="S435" s="278"/>
      <c r="T435" s="279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280" t="s">
        <v>128</v>
      </c>
      <c r="AU435" s="280" t="s">
        <v>79</v>
      </c>
      <c r="AV435" s="16" t="s">
        <v>140</v>
      </c>
      <c r="AW435" s="16" t="s">
        <v>31</v>
      </c>
      <c r="AX435" s="16" t="s">
        <v>69</v>
      </c>
      <c r="AY435" s="280" t="s">
        <v>117</v>
      </c>
    </row>
    <row r="436" s="13" customFormat="1">
      <c r="A436" s="13"/>
      <c r="B436" s="224"/>
      <c r="C436" s="225"/>
      <c r="D436" s="226" t="s">
        <v>128</v>
      </c>
      <c r="E436" s="227" t="s">
        <v>19</v>
      </c>
      <c r="F436" s="228" t="s">
        <v>318</v>
      </c>
      <c r="G436" s="225"/>
      <c r="H436" s="227" t="s">
        <v>19</v>
      </c>
      <c r="I436" s="229"/>
      <c r="J436" s="225"/>
      <c r="K436" s="225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128</v>
      </c>
      <c r="AU436" s="234" t="s">
        <v>79</v>
      </c>
      <c r="AV436" s="13" t="s">
        <v>77</v>
      </c>
      <c r="AW436" s="13" t="s">
        <v>31</v>
      </c>
      <c r="AX436" s="13" t="s">
        <v>69</v>
      </c>
      <c r="AY436" s="234" t="s">
        <v>117</v>
      </c>
    </row>
    <row r="437" s="14" customFormat="1">
      <c r="A437" s="14"/>
      <c r="B437" s="235"/>
      <c r="C437" s="236"/>
      <c r="D437" s="226" t="s">
        <v>128</v>
      </c>
      <c r="E437" s="237" t="s">
        <v>19</v>
      </c>
      <c r="F437" s="238" t="s">
        <v>435</v>
      </c>
      <c r="G437" s="236"/>
      <c r="H437" s="239">
        <v>11.067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5" t="s">
        <v>128</v>
      </c>
      <c r="AU437" s="245" t="s">
        <v>79</v>
      </c>
      <c r="AV437" s="14" t="s">
        <v>79</v>
      </c>
      <c r="AW437" s="14" t="s">
        <v>31</v>
      </c>
      <c r="AX437" s="14" t="s">
        <v>69</v>
      </c>
      <c r="AY437" s="245" t="s">
        <v>117</v>
      </c>
    </row>
    <row r="438" s="16" customFormat="1">
      <c r="A438" s="16"/>
      <c r="B438" s="270"/>
      <c r="C438" s="271"/>
      <c r="D438" s="226" t="s">
        <v>128</v>
      </c>
      <c r="E438" s="272" t="s">
        <v>19</v>
      </c>
      <c r="F438" s="273" t="s">
        <v>307</v>
      </c>
      <c r="G438" s="271"/>
      <c r="H438" s="274">
        <v>11.067</v>
      </c>
      <c r="I438" s="275"/>
      <c r="J438" s="271"/>
      <c r="K438" s="271"/>
      <c r="L438" s="276"/>
      <c r="M438" s="277"/>
      <c r="N438" s="278"/>
      <c r="O438" s="278"/>
      <c r="P438" s="278"/>
      <c r="Q438" s="278"/>
      <c r="R438" s="278"/>
      <c r="S438" s="278"/>
      <c r="T438" s="279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T438" s="280" t="s">
        <v>128</v>
      </c>
      <c r="AU438" s="280" t="s">
        <v>79</v>
      </c>
      <c r="AV438" s="16" t="s">
        <v>140</v>
      </c>
      <c r="AW438" s="16" t="s">
        <v>31</v>
      </c>
      <c r="AX438" s="16" t="s">
        <v>69</v>
      </c>
      <c r="AY438" s="280" t="s">
        <v>117</v>
      </c>
    </row>
    <row r="439" s="13" customFormat="1">
      <c r="A439" s="13"/>
      <c r="B439" s="224"/>
      <c r="C439" s="225"/>
      <c r="D439" s="226" t="s">
        <v>128</v>
      </c>
      <c r="E439" s="227" t="s">
        <v>19</v>
      </c>
      <c r="F439" s="228" t="s">
        <v>324</v>
      </c>
      <c r="G439" s="225"/>
      <c r="H439" s="227" t="s">
        <v>19</v>
      </c>
      <c r="I439" s="229"/>
      <c r="J439" s="225"/>
      <c r="K439" s="225"/>
      <c r="L439" s="230"/>
      <c r="M439" s="231"/>
      <c r="N439" s="232"/>
      <c r="O439" s="232"/>
      <c r="P439" s="232"/>
      <c r="Q439" s="232"/>
      <c r="R439" s="232"/>
      <c r="S439" s="232"/>
      <c r="T439" s="23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4" t="s">
        <v>128</v>
      </c>
      <c r="AU439" s="234" t="s">
        <v>79</v>
      </c>
      <c r="AV439" s="13" t="s">
        <v>77</v>
      </c>
      <c r="AW439" s="13" t="s">
        <v>31</v>
      </c>
      <c r="AX439" s="13" t="s">
        <v>69</v>
      </c>
      <c r="AY439" s="234" t="s">
        <v>117</v>
      </c>
    </row>
    <row r="440" s="14" customFormat="1">
      <c r="A440" s="14"/>
      <c r="B440" s="235"/>
      <c r="C440" s="236"/>
      <c r="D440" s="226" t="s">
        <v>128</v>
      </c>
      <c r="E440" s="237" t="s">
        <v>19</v>
      </c>
      <c r="F440" s="238" t="s">
        <v>436</v>
      </c>
      <c r="G440" s="236"/>
      <c r="H440" s="239">
        <v>7.4050000000000002</v>
      </c>
      <c r="I440" s="240"/>
      <c r="J440" s="236"/>
      <c r="K440" s="236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128</v>
      </c>
      <c r="AU440" s="245" t="s">
        <v>79</v>
      </c>
      <c r="AV440" s="14" t="s">
        <v>79</v>
      </c>
      <c r="AW440" s="14" t="s">
        <v>31</v>
      </c>
      <c r="AX440" s="14" t="s">
        <v>69</v>
      </c>
      <c r="AY440" s="245" t="s">
        <v>117</v>
      </c>
    </row>
    <row r="441" s="16" customFormat="1">
      <c r="A441" s="16"/>
      <c r="B441" s="270"/>
      <c r="C441" s="271"/>
      <c r="D441" s="226" t="s">
        <v>128</v>
      </c>
      <c r="E441" s="272" t="s">
        <v>19</v>
      </c>
      <c r="F441" s="273" t="s">
        <v>307</v>
      </c>
      <c r="G441" s="271"/>
      <c r="H441" s="274">
        <v>7.4050000000000002</v>
      </c>
      <c r="I441" s="275"/>
      <c r="J441" s="271"/>
      <c r="K441" s="271"/>
      <c r="L441" s="276"/>
      <c r="M441" s="277"/>
      <c r="N441" s="278"/>
      <c r="O441" s="278"/>
      <c r="P441" s="278"/>
      <c r="Q441" s="278"/>
      <c r="R441" s="278"/>
      <c r="S441" s="278"/>
      <c r="T441" s="279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80" t="s">
        <v>128</v>
      </c>
      <c r="AU441" s="280" t="s">
        <v>79</v>
      </c>
      <c r="AV441" s="16" t="s">
        <v>140</v>
      </c>
      <c r="AW441" s="16" t="s">
        <v>31</v>
      </c>
      <c r="AX441" s="16" t="s">
        <v>69</v>
      </c>
      <c r="AY441" s="280" t="s">
        <v>117</v>
      </c>
    </row>
    <row r="442" s="15" customFormat="1">
      <c r="A442" s="15"/>
      <c r="B442" s="246"/>
      <c r="C442" s="247"/>
      <c r="D442" s="226" t="s">
        <v>128</v>
      </c>
      <c r="E442" s="248" t="s">
        <v>19</v>
      </c>
      <c r="F442" s="249" t="s">
        <v>130</v>
      </c>
      <c r="G442" s="247"/>
      <c r="H442" s="250">
        <v>64.888999999999996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56" t="s">
        <v>128</v>
      </c>
      <c r="AU442" s="256" t="s">
        <v>79</v>
      </c>
      <c r="AV442" s="15" t="s">
        <v>125</v>
      </c>
      <c r="AW442" s="15" t="s">
        <v>31</v>
      </c>
      <c r="AX442" s="15" t="s">
        <v>77</v>
      </c>
      <c r="AY442" s="256" t="s">
        <v>117</v>
      </c>
    </row>
    <row r="443" s="2" customFormat="1" ht="24.15" customHeight="1">
      <c r="A443" s="40"/>
      <c r="B443" s="41"/>
      <c r="C443" s="206" t="s">
        <v>437</v>
      </c>
      <c r="D443" s="206" t="s">
        <v>120</v>
      </c>
      <c r="E443" s="207" t="s">
        <v>438</v>
      </c>
      <c r="F443" s="208" t="s">
        <v>439</v>
      </c>
      <c r="G443" s="209" t="s">
        <v>190</v>
      </c>
      <c r="H443" s="210">
        <v>44.600000000000001</v>
      </c>
      <c r="I443" s="211"/>
      <c r="J443" s="212">
        <f>ROUND(I443*H443,2)</f>
        <v>0</v>
      </c>
      <c r="K443" s="208" t="s">
        <v>124</v>
      </c>
      <c r="L443" s="46"/>
      <c r="M443" s="213" t="s">
        <v>19</v>
      </c>
      <c r="N443" s="214" t="s">
        <v>40</v>
      </c>
      <c r="O443" s="86"/>
      <c r="P443" s="215">
        <f>O443*H443</f>
        <v>0</v>
      </c>
      <c r="Q443" s="215">
        <v>0.0017600000000000001</v>
      </c>
      <c r="R443" s="215">
        <f>Q443*H443</f>
        <v>0.07849600000000001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125</v>
      </c>
      <c r="AT443" s="217" t="s">
        <v>120</v>
      </c>
      <c r="AU443" s="217" t="s">
        <v>79</v>
      </c>
      <c r="AY443" s="19" t="s">
        <v>117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77</v>
      </c>
      <c r="BK443" s="218">
        <f>ROUND(I443*H443,2)</f>
        <v>0</v>
      </c>
      <c r="BL443" s="19" t="s">
        <v>125</v>
      </c>
      <c r="BM443" s="217" t="s">
        <v>440</v>
      </c>
    </row>
    <row r="444" s="2" customFormat="1">
      <c r="A444" s="40"/>
      <c r="B444" s="41"/>
      <c r="C444" s="42"/>
      <c r="D444" s="219" t="s">
        <v>126</v>
      </c>
      <c r="E444" s="42"/>
      <c r="F444" s="220" t="s">
        <v>441</v>
      </c>
      <c r="G444" s="42"/>
      <c r="H444" s="42"/>
      <c r="I444" s="221"/>
      <c r="J444" s="42"/>
      <c r="K444" s="42"/>
      <c r="L444" s="46"/>
      <c r="M444" s="222"/>
      <c r="N444" s="223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126</v>
      </c>
      <c r="AU444" s="19" t="s">
        <v>79</v>
      </c>
    </row>
    <row r="445" s="13" customFormat="1">
      <c r="A445" s="13"/>
      <c r="B445" s="224"/>
      <c r="C445" s="225"/>
      <c r="D445" s="226" t="s">
        <v>128</v>
      </c>
      <c r="E445" s="227" t="s">
        <v>19</v>
      </c>
      <c r="F445" s="228" t="s">
        <v>442</v>
      </c>
      <c r="G445" s="225"/>
      <c r="H445" s="227" t="s">
        <v>19</v>
      </c>
      <c r="I445" s="229"/>
      <c r="J445" s="225"/>
      <c r="K445" s="225"/>
      <c r="L445" s="230"/>
      <c r="M445" s="231"/>
      <c r="N445" s="232"/>
      <c r="O445" s="232"/>
      <c r="P445" s="232"/>
      <c r="Q445" s="232"/>
      <c r="R445" s="232"/>
      <c r="S445" s="232"/>
      <c r="T445" s="23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4" t="s">
        <v>128</v>
      </c>
      <c r="AU445" s="234" t="s">
        <v>79</v>
      </c>
      <c r="AV445" s="13" t="s">
        <v>77</v>
      </c>
      <c r="AW445" s="13" t="s">
        <v>31</v>
      </c>
      <c r="AX445" s="13" t="s">
        <v>69</v>
      </c>
      <c r="AY445" s="234" t="s">
        <v>117</v>
      </c>
    </row>
    <row r="446" s="13" customFormat="1">
      <c r="A446" s="13"/>
      <c r="B446" s="224"/>
      <c r="C446" s="225"/>
      <c r="D446" s="226" t="s">
        <v>128</v>
      </c>
      <c r="E446" s="227" t="s">
        <v>19</v>
      </c>
      <c r="F446" s="228" t="s">
        <v>301</v>
      </c>
      <c r="G446" s="225"/>
      <c r="H446" s="227" t="s">
        <v>19</v>
      </c>
      <c r="I446" s="229"/>
      <c r="J446" s="225"/>
      <c r="K446" s="225"/>
      <c r="L446" s="230"/>
      <c r="M446" s="231"/>
      <c r="N446" s="232"/>
      <c r="O446" s="232"/>
      <c r="P446" s="232"/>
      <c r="Q446" s="232"/>
      <c r="R446" s="232"/>
      <c r="S446" s="232"/>
      <c r="T446" s="23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4" t="s">
        <v>128</v>
      </c>
      <c r="AU446" s="234" t="s">
        <v>79</v>
      </c>
      <c r="AV446" s="13" t="s">
        <v>77</v>
      </c>
      <c r="AW446" s="13" t="s">
        <v>31</v>
      </c>
      <c r="AX446" s="13" t="s">
        <v>69</v>
      </c>
      <c r="AY446" s="234" t="s">
        <v>117</v>
      </c>
    </row>
    <row r="447" s="14" customFormat="1">
      <c r="A447" s="14"/>
      <c r="B447" s="235"/>
      <c r="C447" s="236"/>
      <c r="D447" s="226" t="s">
        <v>128</v>
      </c>
      <c r="E447" s="237" t="s">
        <v>19</v>
      </c>
      <c r="F447" s="238" t="s">
        <v>443</v>
      </c>
      <c r="G447" s="236"/>
      <c r="H447" s="239">
        <v>3</v>
      </c>
      <c r="I447" s="240"/>
      <c r="J447" s="236"/>
      <c r="K447" s="236"/>
      <c r="L447" s="241"/>
      <c r="M447" s="242"/>
      <c r="N447" s="243"/>
      <c r="O447" s="243"/>
      <c r="P447" s="243"/>
      <c r="Q447" s="243"/>
      <c r="R447" s="243"/>
      <c r="S447" s="243"/>
      <c r="T447" s="24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5" t="s">
        <v>128</v>
      </c>
      <c r="AU447" s="245" t="s">
        <v>79</v>
      </c>
      <c r="AV447" s="14" t="s">
        <v>79</v>
      </c>
      <c r="AW447" s="14" t="s">
        <v>31</v>
      </c>
      <c r="AX447" s="14" t="s">
        <v>69</v>
      </c>
      <c r="AY447" s="245" t="s">
        <v>117</v>
      </c>
    </row>
    <row r="448" s="13" customFormat="1">
      <c r="A448" s="13"/>
      <c r="B448" s="224"/>
      <c r="C448" s="225"/>
      <c r="D448" s="226" t="s">
        <v>128</v>
      </c>
      <c r="E448" s="227" t="s">
        <v>19</v>
      </c>
      <c r="F448" s="228" t="s">
        <v>308</v>
      </c>
      <c r="G448" s="225"/>
      <c r="H448" s="227" t="s">
        <v>19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128</v>
      </c>
      <c r="AU448" s="234" t="s">
        <v>79</v>
      </c>
      <c r="AV448" s="13" t="s">
        <v>77</v>
      </c>
      <c r="AW448" s="13" t="s">
        <v>31</v>
      </c>
      <c r="AX448" s="13" t="s">
        <v>69</v>
      </c>
      <c r="AY448" s="234" t="s">
        <v>117</v>
      </c>
    </row>
    <row r="449" s="14" customFormat="1">
      <c r="A449" s="14"/>
      <c r="B449" s="235"/>
      <c r="C449" s="236"/>
      <c r="D449" s="226" t="s">
        <v>128</v>
      </c>
      <c r="E449" s="237" t="s">
        <v>19</v>
      </c>
      <c r="F449" s="238" t="s">
        <v>444</v>
      </c>
      <c r="G449" s="236"/>
      <c r="H449" s="239">
        <v>10.6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128</v>
      </c>
      <c r="AU449" s="245" t="s">
        <v>79</v>
      </c>
      <c r="AV449" s="14" t="s">
        <v>79</v>
      </c>
      <c r="AW449" s="14" t="s">
        <v>31</v>
      </c>
      <c r="AX449" s="14" t="s">
        <v>69</v>
      </c>
      <c r="AY449" s="245" t="s">
        <v>117</v>
      </c>
    </row>
    <row r="450" s="14" customFormat="1">
      <c r="A450" s="14"/>
      <c r="B450" s="235"/>
      <c r="C450" s="236"/>
      <c r="D450" s="226" t="s">
        <v>128</v>
      </c>
      <c r="E450" s="237" t="s">
        <v>19</v>
      </c>
      <c r="F450" s="238" t="s">
        <v>445</v>
      </c>
      <c r="G450" s="236"/>
      <c r="H450" s="239">
        <v>1.8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5" t="s">
        <v>128</v>
      </c>
      <c r="AU450" s="245" t="s">
        <v>79</v>
      </c>
      <c r="AV450" s="14" t="s">
        <v>79</v>
      </c>
      <c r="AW450" s="14" t="s">
        <v>31</v>
      </c>
      <c r="AX450" s="14" t="s">
        <v>69</v>
      </c>
      <c r="AY450" s="245" t="s">
        <v>117</v>
      </c>
    </row>
    <row r="451" s="13" customFormat="1">
      <c r="A451" s="13"/>
      <c r="B451" s="224"/>
      <c r="C451" s="225"/>
      <c r="D451" s="226" t="s">
        <v>128</v>
      </c>
      <c r="E451" s="227" t="s">
        <v>19</v>
      </c>
      <c r="F451" s="228" t="s">
        <v>313</v>
      </c>
      <c r="G451" s="225"/>
      <c r="H451" s="227" t="s">
        <v>19</v>
      </c>
      <c r="I451" s="229"/>
      <c r="J451" s="225"/>
      <c r="K451" s="225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128</v>
      </c>
      <c r="AU451" s="234" t="s">
        <v>79</v>
      </c>
      <c r="AV451" s="13" t="s">
        <v>77</v>
      </c>
      <c r="AW451" s="13" t="s">
        <v>31</v>
      </c>
      <c r="AX451" s="13" t="s">
        <v>69</v>
      </c>
      <c r="AY451" s="234" t="s">
        <v>117</v>
      </c>
    </row>
    <row r="452" s="14" customFormat="1">
      <c r="A452" s="14"/>
      <c r="B452" s="235"/>
      <c r="C452" s="236"/>
      <c r="D452" s="226" t="s">
        <v>128</v>
      </c>
      <c r="E452" s="237" t="s">
        <v>19</v>
      </c>
      <c r="F452" s="238" t="s">
        <v>445</v>
      </c>
      <c r="G452" s="236"/>
      <c r="H452" s="239">
        <v>1.8</v>
      </c>
      <c r="I452" s="240"/>
      <c r="J452" s="236"/>
      <c r="K452" s="236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128</v>
      </c>
      <c r="AU452" s="245" t="s">
        <v>79</v>
      </c>
      <c r="AV452" s="14" t="s">
        <v>79</v>
      </c>
      <c r="AW452" s="14" t="s">
        <v>31</v>
      </c>
      <c r="AX452" s="14" t="s">
        <v>69</v>
      </c>
      <c r="AY452" s="245" t="s">
        <v>117</v>
      </c>
    </row>
    <row r="453" s="14" customFormat="1">
      <c r="A453" s="14"/>
      <c r="B453" s="235"/>
      <c r="C453" s="236"/>
      <c r="D453" s="226" t="s">
        <v>128</v>
      </c>
      <c r="E453" s="237" t="s">
        <v>19</v>
      </c>
      <c r="F453" s="238" t="s">
        <v>446</v>
      </c>
      <c r="G453" s="236"/>
      <c r="H453" s="239">
        <v>12.300000000000001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128</v>
      </c>
      <c r="AU453" s="245" t="s">
        <v>79</v>
      </c>
      <c r="AV453" s="14" t="s">
        <v>79</v>
      </c>
      <c r="AW453" s="14" t="s">
        <v>31</v>
      </c>
      <c r="AX453" s="14" t="s">
        <v>69</v>
      </c>
      <c r="AY453" s="245" t="s">
        <v>117</v>
      </c>
    </row>
    <row r="454" s="13" customFormat="1">
      <c r="A454" s="13"/>
      <c r="B454" s="224"/>
      <c r="C454" s="225"/>
      <c r="D454" s="226" t="s">
        <v>128</v>
      </c>
      <c r="E454" s="227" t="s">
        <v>19</v>
      </c>
      <c r="F454" s="228" t="s">
        <v>318</v>
      </c>
      <c r="G454" s="225"/>
      <c r="H454" s="227" t="s">
        <v>19</v>
      </c>
      <c r="I454" s="229"/>
      <c r="J454" s="225"/>
      <c r="K454" s="225"/>
      <c r="L454" s="230"/>
      <c r="M454" s="231"/>
      <c r="N454" s="232"/>
      <c r="O454" s="232"/>
      <c r="P454" s="232"/>
      <c r="Q454" s="232"/>
      <c r="R454" s="232"/>
      <c r="S454" s="232"/>
      <c r="T454" s="23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4" t="s">
        <v>128</v>
      </c>
      <c r="AU454" s="234" t="s">
        <v>79</v>
      </c>
      <c r="AV454" s="13" t="s">
        <v>77</v>
      </c>
      <c r="AW454" s="13" t="s">
        <v>31</v>
      </c>
      <c r="AX454" s="13" t="s">
        <v>69</v>
      </c>
      <c r="AY454" s="234" t="s">
        <v>117</v>
      </c>
    </row>
    <row r="455" s="14" customFormat="1">
      <c r="A455" s="14"/>
      <c r="B455" s="235"/>
      <c r="C455" s="236"/>
      <c r="D455" s="226" t="s">
        <v>128</v>
      </c>
      <c r="E455" s="237" t="s">
        <v>19</v>
      </c>
      <c r="F455" s="238" t="s">
        <v>447</v>
      </c>
      <c r="G455" s="236"/>
      <c r="H455" s="239">
        <v>4.5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128</v>
      </c>
      <c r="AU455" s="245" t="s">
        <v>79</v>
      </c>
      <c r="AV455" s="14" t="s">
        <v>79</v>
      </c>
      <c r="AW455" s="14" t="s">
        <v>31</v>
      </c>
      <c r="AX455" s="14" t="s">
        <v>69</v>
      </c>
      <c r="AY455" s="245" t="s">
        <v>117</v>
      </c>
    </row>
    <row r="456" s="14" customFormat="1">
      <c r="A456" s="14"/>
      <c r="B456" s="235"/>
      <c r="C456" s="236"/>
      <c r="D456" s="226" t="s">
        <v>128</v>
      </c>
      <c r="E456" s="237" t="s">
        <v>19</v>
      </c>
      <c r="F456" s="238" t="s">
        <v>448</v>
      </c>
      <c r="G456" s="236"/>
      <c r="H456" s="239">
        <v>1.8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5" t="s">
        <v>128</v>
      </c>
      <c r="AU456" s="245" t="s">
        <v>79</v>
      </c>
      <c r="AV456" s="14" t="s">
        <v>79</v>
      </c>
      <c r="AW456" s="14" t="s">
        <v>31</v>
      </c>
      <c r="AX456" s="14" t="s">
        <v>69</v>
      </c>
      <c r="AY456" s="245" t="s">
        <v>117</v>
      </c>
    </row>
    <row r="457" s="13" customFormat="1">
      <c r="A457" s="13"/>
      <c r="B457" s="224"/>
      <c r="C457" s="225"/>
      <c r="D457" s="226" t="s">
        <v>128</v>
      </c>
      <c r="E457" s="227" t="s">
        <v>19</v>
      </c>
      <c r="F457" s="228" t="s">
        <v>324</v>
      </c>
      <c r="G457" s="225"/>
      <c r="H457" s="227" t="s">
        <v>19</v>
      </c>
      <c r="I457" s="229"/>
      <c r="J457" s="225"/>
      <c r="K457" s="225"/>
      <c r="L457" s="230"/>
      <c r="M457" s="231"/>
      <c r="N457" s="232"/>
      <c r="O457" s="232"/>
      <c r="P457" s="232"/>
      <c r="Q457" s="232"/>
      <c r="R457" s="232"/>
      <c r="S457" s="232"/>
      <c r="T457" s="23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4" t="s">
        <v>128</v>
      </c>
      <c r="AU457" s="234" t="s">
        <v>79</v>
      </c>
      <c r="AV457" s="13" t="s">
        <v>77</v>
      </c>
      <c r="AW457" s="13" t="s">
        <v>31</v>
      </c>
      <c r="AX457" s="13" t="s">
        <v>69</v>
      </c>
      <c r="AY457" s="234" t="s">
        <v>117</v>
      </c>
    </row>
    <row r="458" s="14" customFormat="1">
      <c r="A458" s="14"/>
      <c r="B458" s="235"/>
      <c r="C458" s="236"/>
      <c r="D458" s="226" t="s">
        <v>128</v>
      </c>
      <c r="E458" s="237" t="s">
        <v>19</v>
      </c>
      <c r="F458" s="238" t="s">
        <v>449</v>
      </c>
      <c r="G458" s="236"/>
      <c r="H458" s="239">
        <v>3.8999999999999999</v>
      </c>
      <c r="I458" s="240"/>
      <c r="J458" s="236"/>
      <c r="K458" s="236"/>
      <c r="L458" s="241"/>
      <c r="M458" s="242"/>
      <c r="N458" s="243"/>
      <c r="O458" s="243"/>
      <c r="P458" s="243"/>
      <c r="Q458" s="243"/>
      <c r="R458" s="243"/>
      <c r="S458" s="243"/>
      <c r="T458" s="24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5" t="s">
        <v>128</v>
      </c>
      <c r="AU458" s="245" t="s">
        <v>79</v>
      </c>
      <c r="AV458" s="14" t="s">
        <v>79</v>
      </c>
      <c r="AW458" s="14" t="s">
        <v>31</v>
      </c>
      <c r="AX458" s="14" t="s">
        <v>69</v>
      </c>
      <c r="AY458" s="245" t="s">
        <v>117</v>
      </c>
    </row>
    <row r="459" s="16" customFormat="1">
      <c r="A459" s="16"/>
      <c r="B459" s="270"/>
      <c r="C459" s="271"/>
      <c r="D459" s="226" t="s">
        <v>128</v>
      </c>
      <c r="E459" s="272" t="s">
        <v>19</v>
      </c>
      <c r="F459" s="273" t="s">
        <v>307</v>
      </c>
      <c r="G459" s="271"/>
      <c r="H459" s="274">
        <v>39.700000000000003</v>
      </c>
      <c r="I459" s="275"/>
      <c r="J459" s="271"/>
      <c r="K459" s="271"/>
      <c r="L459" s="276"/>
      <c r="M459" s="277"/>
      <c r="N459" s="278"/>
      <c r="O459" s="278"/>
      <c r="P459" s="278"/>
      <c r="Q459" s="278"/>
      <c r="R459" s="278"/>
      <c r="S459" s="278"/>
      <c r="T459" s="279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80" t="s">
        <v>128</v>
      </c>
      <c r="AU459" s="280" t="s">
        <v>79</v>
      </c>
      <c r="AV459" s="16" t="s">
        <v>140</v>
      </c>
      <c r="AW459" s="16" t="s">
        <v>31</v>
      </c>
      <c r="AX459" s="16" t="s">
        <v>69</v>
      </c>
      <c r="AY459" s="280" t="s">
        <v>117</v>
      </c>
    </row>
    <row r="460" s="13" customFormat="1">
      <c r="A460" s="13"/>
      <c r="B460" s="224"/>
      <c r="C460" s="225"/>
      <c r="D460" s="226" t="s">
        <v>128</v>
      </c>
      <c r="E460" s="227" t="s">
        <v>19</v>
      </c>
      <c r="F460" s="228" t="s">
        <v>450</v>
      </c>
      <c r="G460" s="225"/>
      <c r="H460" s="227" t="s">
        <v>19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128</v>
      </c>
      <c r="AU460" s="234" t="s">
        <v>79</v>
      </c>
      <c r="AV460" s="13" t="s">
        <v>77</v>
      </c>
      <c r="AW460" s="13" t="s">
        <v>31</v>
      </c>
      <c r="AX460" s="13" t="s">
        <v>69</v>
      </c>
      <c r="AY460" s="234" t="s">
        <v>117</v>
      </c>
    </row>
    <row r="461" s="13" customFormat="1">
      <c r="A461" s="13"/>
      <c r="B461" s="224"/>
      <c r="C461" s="225"/>
      <c r="D461" s="226" t="s">
        <v>128</v>
      </c>
      <c r="E461" s="227" t="s">
        <v>19</v>
      </c>
      <c r="F461" s="228" t="s">
        <v>318</v>
      </c>
      <c r="G461" s="225"/>
      <c r="H461" s="227" t="s">
        <v>19</v>
      </c>
      <c r="I461" s="229"/>
      <c r="J461" s="225"/>
      <c r="K461" s="225"/>
      <c r="L461" s="230"/>
      <c r="M461" s="231"/>
      <c r="N461" s="232"/>
      <c r="O461" s="232"/>
      <c r="P461" s="232"/>
      <c r="Q461" s="232"/>
      <c r="R461" s="232"/>
      <c r="S461" s="232"/>
      <c r="T461" s="23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4" t="s">
        <v>128</v>
      </c>
      <c r="AU461" s="234" t="s">
        <v>79</v>
      </c>
      <c r="AV461" s="13" t="s">
        <v>77</v>
      </c>
      <c r="AW461" s="13" t="s">
        <v>31</v>
      </c>
      <c r="AX461" s="13" t="s">
        <v>69</v>
      </c>
      <c r="AY461" s="234" t="s">
        <v>117</v>
      </c>
    </row>
    <row r="462" s="14" customFormat="1">
      <c r="A462" s="14"/>
      <c r="B462" s="235"/>
      <c r="C462" s="236"/>
      <c r="D462" s="226" t="s">
        <v>128</v>
      </c>
      <c r="E462" s="237" t="s">
        <v>19</v>
      </c>
      <c r="F462" s="238" t="s">
        <v>451</v>
      </c>
      <c r="G462" s="236"/>
      <c r="H462" s="239">
        <v>4.9000000000000004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128</v>
      </c>
      <c r="AU462" s="245" t="s">
        <v>79</v>
      </c>
      <c r="AV462" s="14" t="s">
        <v>79</v>
      </c>
      <c r="AW462" s="14" t="s">
        <v>31</v>
      </c>
      <c r="AX462" s="14" t="s">
        <v>69</v>
      </c>
      <c r="AY462" s="245" t="s">
        <v>117</v>
      </c>
    </row>
    <row r="463" s="16" customFormat="1">
      <c r="A463" s="16"/>
      <c r="B463" s="270"/>
      <c r="C463" s="271"/>
      <c r="D463" s="226" t="s">
        <v>128</v>
      </c>
      <c r="E463" s="272" t="s">
        <v>19</v>
      </c>
      <c r="F463" s="273" t="s">
        <v>307</v>
      </c>
      <c r="G463" s="271"/>
      <c r="H463" s="274">
        <v>4.9000000000000004</v>
      </c>
      <c r="I463" s="275"/>
      <c r="J463" s="271"/>
      <c r="K463" s="271"/>
      <c r="L463" s="276"/>
      <c r="M463" s="277"/>
      <c r="N463" s="278"/>
      <c r="O463" s="278"/>
      <c r="P463" s="278"/>
      <c r="Q463" s="278"/>
      <c r="R463" s="278"/>
      <c r="S463" s="278"/>
      <c r="T463" s="279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80" t="s">
        <v>128</v>
      </c>
      <c r="AU463" s="280" t="s">
        <v>79</v>
      </c>
      <c r="AV463" s="16" t="s">
        <v>140</v>
      </c>
      <c r="AW463" s="16" t="s">
        <v>31</v>
      </c>
      <c r="AX463" s="16" t="s">
        <v>69</v>
      </c>
      <c r="AY463" s="280" t="s">
        <v>117</v>
      </c>
    </row>
    <row r="464" s="15" customFormat="1">
      <c r="A464" s="15"/>
      <c r="B464" s="246"/>
      <c r="C464" s="247"/>
      <c r="D464" s="226" t="s">
        <v>128</v>
      </c>
      <c r="E464" s="248" t="s">
        <v>19</v>
      </c>
      <c r="F464" s="249" t="s">
        <v>130</v>
      </c>
      <c r="G464" s="247"/>
      <c r="H464" s="250">
        <v>44.600000000000001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6" t="s">
        <v>128</v>
      </c>
      <c r="AU464" s="256" t="s">
        <v>79</v>
      </c>
      <c r="AV464" s="15" t="s">
        <v>125</v>
      </c>
      <c r="AW464" s="15" t="s">
        <v>31</v>
      </c>
      <c r="AX464" s="15" t="s">
        <v>77</v>
      </c>
      <c r="AY464" s="256" t="s">
        <v>117</v>
      </c>
    </row>
    <row r="465" s="2" customFormat="1" ht="16.5" customHeight="1">
      <c r="A465" s="40"/>
      <c r="B465" s="41"/>
      <c r="C465" s="260" t="s">
        <v>294</v>
      </c>
      <c r="D465" s="260" t="s">
        <v>235</v>
      </c>
      <c r="E465" s="261" t="s">
        <v>452</v>
      </c>
      <c r="F465" s="262" t="s">
        <v>453</v>
      </c>
      <c r="G465" s="263" t="s">
        <v>179</v>
      </c>
      <c r="H465" s="264">
        <v>6.0739999999999998</v>
      </c>
      <c r="I465" s="265"/>
      <c r="J465" s="266">
        <f>ROUND(I465*H465,2)</f>
        <v>0</v>
      </c>
      <c r="K465" s="262" t="s">
        <v>124</v>
      </c>
      <c r="L465" s="267"/>
      <c r="M465" s="268" t="s">
        <v>19</v>
      </c>
      <c r="N465" s="269" t="s">
        <v>40</v>
      </c>
      <c r="O465" s="86"/>
      <c r="P465" s="215">
        <f>O465*H465</f>
        <v>0</v>
      </c>
      <c r="Q465" s="215">
        <v>0.00089999999999999998</v>
      </c>
      <c r="R465" s="215">
        <f>Q465*H465</f>
        <v>0.0054665999999999994</v>
      </c>
      <c r="S465" s="215">
        <v>0</v>
      </c>
      <c r="T465" s="216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7" t="s">
        <v>133</v>
      </c>
      <c r="AT465" s="217" t="s">
        <v>235</v>
      </c>
      <c r="AU465" s="217" t="s">
        <v>79</v>
      </c>
      <c r="AY465" s="19" t="s">
        <v>117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9" t="s">
        <v>77</v>
      </c>
      <c r="BK465" s="218">
        <f>ROUND(I465*H465,2)</f>
        <v>0</v>
      </c>
      <c r="BL465" s="19" t="s">
        <v>125</v>
      </c>
      <c r="BM465" s="217" t="s">
        <v>454</v>
      </c>
    </row>
    <row r="466" s="14" customFormat="1">
      <c r="A466" s="14"/>
      <c r="B466" s="235"/>
      <c r="C466" s="236"/>
      <c r="D466" s="226" t="s">
        <v>128</v>
      </c>
      <c r="E466" s="237" t="s">
        <v>19</v>
      </c>
      <c r="F466" s="238" t="s">
        <v>455</v>
      </c>
      <c r="G466" s="236"/>
      <c r="H466" s="239">
        <v>6.0739999999999998</v>
      </c>
      <c r="I466" s="240"/>
      <c r="J466" s="236"/>
      <c r="K466" s="236"/>
      <c r="L466" s="241"/>
      <c r="M466" s="242"/>
      <c r="N466" s="243"/>
      <c r="O466" s="243"/>
      <c r="P466" s="243"/>
      <c r="Q466" s="243"/>
      <c r="R466" s="243"/>
      <c r="S466" s="243"/>
      <c r="T466" s="24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5" t="s">
        <v>128</v>
      </c>
      <c r="AU466" s="245" t="s">
        <v>79</v>
      </c>
      <c r="AV466" s="14" t="s">
        <v>79</v>
      </c>
      <c r="AW466" s="14" t="s">
        <v>31</v>
      </c>
      <c r="AX466" s="14" t="s">
        <v>69</v>
      </c>
      <c r="AY466" s="245" t="s">
        <v>117</v>
      </c>
    </row>
    <row r="467" s="15" customFormat="1">
      <c r="A467" s="15"/>
      <c r="B467" s="246"/>
      <c r="C467" s="247"/>
      <c r="D467" s="226" t="s">
        <v>128</v>
      </c>
      <c r="E467" s="248" t="s">
        <v>19</v>
      </c>
      <c r="F467" s="249" t="s">
        <v>130</v>
      </c>
      <c r="G467" s="247"/>
      <c r="H467" s="250">
        <v>6.0739999999999998</v>
      </c>
      <c r="I467" s="251"/>
      <c r="J467" s="247"/>
      <c r="K467" s="247"/>
      <c r="L467" s="252"/>
      <c r="M467" s="253"/>
      <c r="N467" s="254"/>
      <c r="O467" s="254"/>
      <c r="P467" s="254"/>
      <c r="Q467" s="254"/>
      <c r="R467" s="254"/>
      <c r="S467" s="254"/>
      <c r="T467" s="25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6" t="s">
        <v>128</v>
      </c>
      <c r="AU467" s="256" t="s">
        <v>79</v>
      </c>
      <c r="AV467" s="15" t="s">
        <v>125</v>
      </c>
      <c r="AW467" s="15" t="s">
        <v>31</v>
      </c>
      <c r="AX467" s="15" t="s">
        <v>77</v>
      </c>
      <c r="AY467" s="256" t="s">
        <v>117</v>
      </c>
    </row>
    <row r="468" s="2" customFormat="1" ht="16.5" customHeight="1">
      <c r="A468" s="40"/>
      <c r="B468" s="41"/>
      <c r="C468" s="260" t="s">
        <v>456</v>
      </c>
      <c r="D468" s="260" t="s">
        <v>235</v>
      </c>
      <c r="E468" s="261" t="s">
        <v>457</v>
      </c>
      <c r="F468" s="262" t="s">
        <v>458</v>
      </c>
      <c r="G468" s="263" t="s">
        <v>179</v>
      </c>
      <c r="H468" s="264">
        <v>1</v>
      </c>
      <c r="I468" s="265"/>
      <c r="J468" s="266">
        <f>ROUND(I468*H468,2)</f>
        <v>0</v>
      </c>
      <c r="K468" s="262" t="s">
        <v>124</v>
      </c>
      <c r="L468" s="267"/>
      <c r="M468" s="268" t="s">
        <v>19</v>
      </c>
      <c r="N468" s="269" t="s">
        <v>40</v>
      </c>
      <c r="O468" s="86"/>
      <c r="P468" s="215">
        <f>O468*H468</f>
        <v>0</v>
      </c>
      <c r="Q468" s="215">
        <v>0.00068000000000000005</v>
      </c>
      <c r="R468" s="215">
        <f>Q468*H468</f>
        <v>0.00068000000000000005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133</v>
      </c>
      <c r="AT468" s="217" t="s">
        <v>235</v>
      </c>
      <c r="AU468" s="217" t="s">
        <v>79</v>
      </c>
      <c r="AY468" s="19" t="s">
        <v>117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77</v>
      </c>
      <c r="BK468" s="218">
        <f>ROUND(I468*H468,2)</f>
        <v>0</v>
      </c>
      <c r="BL468" s="19" t="s">
        <v>125</v>
      </c>
      <c r="BM468" s="217" t="s">
        <v>459</v>
      </c>
    </row>
    <row r="469" s="14" customFormat="1">
      <c r="A469" s="14"/>
      <c r="B469" s="235"/>
      <c r="C469" s="236"/>
      <c r="D469" s="226" t="s">
        <v>128</v>
      </c>
      <c r="E469" s="237" t="s">
        <v>19</v>
      </c>
      <c r="F469" s="238" t="s">
        <v>460</v>
      </c>
      <c r="G469" s="236"/>
      <c r="H469" s="239">
        <v>1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5" t="s">
        <v>128</v>
      </c>
      <c r="AU469" s="245" t="s">
        <v>79</v>
      </c>
      <c r="AV469" s="14" t="s">
        <v>79</v>
      </c>
      <c r="AW469" s="14" t="s">
        <v>31</v>
      </c>
      <c r="AX469" s="14" t="s">
        <v>69</v>
      </c>
      <c r="AY469" s="245" t="s">
        <v>117</v>
      </c>
    </row>
    <row r="470" s="15" customFormat="1">
      <c r="A470" s="15"/>
      <c r="B470" s="246"/>
      <c r="C470" s="247"/>
      <c r="D470" s="226" t="s">
        <v>128</v>
      </c>
      <c r="E470" s="248" t="s">
        <v>19</v>
      </c>
      <c r="F470" s="249" t="s">
        <v>130</v>
      </c>
      <c r="G470" s="247"/>
      <c r="H470" s="250">
        <v>1</v>
      </c>
      <c r="I470" s="251"/>
      <c r="J470" s="247"/>
      <c r="K470" s="247"/>
      <c r="L470" s="252"/>
      <c r="M470" s="253"/>
      <c r="N470" s="254"/>
      <c r="O470" s="254"/>
      <c r="P470" s="254"/>
      <c r="Q470" s="254"/>
      <c r="R470" s="254"/>
      <c r="S470" s="254"/>
      <c r="T470" s="25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6" t="s">
        <v>128</v>
      </c>
      <c r="AU470" s="256" t="s">
        <v>79</v>
      </c>
      <c r="AV470" s="15" t="s">
        <v>125</v>
      </c>
      <c r="AW470" s="15" t="s">
        <v>31</v>
      </c>
      <c r="AX470" s="15" t="s">
        <v>77</v>
      </c>
      <c r="AY470" s="256" t="s">
        <v>117</v>
      </c>
    </row>
    <row r="471" s="2" customFormat="1" ht="24.15" customHeight="1">
      <c r="A471" s="40"/>
      <c r="B471" s="41"/>
      <c r="C471" s="206" t="s">
        <v>298</v>
      </c>
      <c r="D471" s="206" t="s">
        <v>120</v>
      </c>
      <c r="E471" s="207" t="s">
        <v>461</v>
      </c>
      <c r="F471" s="208" t="s">
        <v>462</v>
      </c>
      <c r="G471" s="209" t="s">
        <v>190</v>
      </c>
      <c r="H471" s="210">
        <v>116.59999999999999</v>
      </c>
      <c r="I471" s="211"/>
      <c r="J471" s="212">
        <f>ROUND(I471*H471,2)</f>
        <v>0</v>
      </c>
      <c r="K471" s="208" t="s">
        <v>124</v>
      </c>
      <c r="L471" s="46"/>
      <c r="M471" s="213" t="s">
        <v>19</v>
      </c>
      <c r="N471" s="214" t="s">
        <v>40</v>
      </c>
      <c r="O471" s="86"/>
      <c r="P471" s="215">
        <f>O471*H471</f>
        <v>0</v>
      </c>
      <c r="Q471" s="215">
        <v>0.0017600000000000001</v>
      </c>
      <c r="R471" s="215">
        <f>Q471*H471</f>
        <v>0.20521600000000001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125</v>
      </c>
      <c r="AT471" s="217" t="s">
        <v>120</v>
      </c>
      <c r="AU471" s="217" t="s">
        <v>79</v>
      </c>
      <c r="AY471" s="19" t="s">
        <v>117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77</v>
      </c>
      <c r="BK471" s="218">
        <f>ROUND(I471*H471,2)</f>
        <v>0</v>
      </c>
      <c r="BL471" s="19" t="s">
        <v>125</v>
      </c>
      <c r="BM471" s="217" t="s">
        <v>463</v>
      </c>
    </row>
    <row r="472" s="2" customFormat="1">
      <c r="A472" s="40"/>
      <c r="B472" s="41"/>
      <c r="C472" s="42"/>
      <c r="D472" s="219" t="s">
        <v>126</v>
      </c>
      <c r="E472" s="42"/>
      <c r="F472" s="220" t="s">
        <v>464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126</v>
      </c>
      <c r="AU472" s="19" t="s">
        <v>79</v>
      </c>
    </row>
    <row r="473" s="13" customFormat="1">
      <c r="A473" s="13"/>
      <c r="B473" s="224"/>
      <c r="C473" s="225"/>
      <c r="D473" s="226" t="s">
        <v>128</v>
      </c>
      <c r="E473" s="227" t="s">
        <v>19</v>
      </c>
      <c r="F473" s="228" t="s">
        <v>465</v>
      </c>
      <c r="G473" s="225"/>
      <c r="H473" s="227" t="s">
        <v>19</v>
      </c>
      <c r="I473" s="229"/>
      <c r="J473" s="225"/>
      <c r="K473" s="225"/>
      <c r="L473" s="230"/>
      <c r="M473" s="231"/>
      <c r="N473" s="232"/>
      <c r="O473" s="232"/>
      <c r="P473" s="232"/>
      <c r="Q473" s="232"/>
      <c r="R473" s="232"/>
      <c r="S473" s="232"/>
      <c r="T473" s="23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4" t="s">
        <v>128</v>
      </c>
      <c r="AU473" s="234" t="s">
        <v>79</v>
      </c>
      <c r="AV473" s="13" t="s">
        <v>77</v>
      </c>
      <c r="AW473" s="13" t="s">
        <v>31</v>
      </c>
      <c r="AX473" s="13" t="s">
        <v>69</v>
      </c>
      <c r="AY473" s="234" t="s">
        <v>117</v>
      </c>
    </row>
    <row r="474" s="13" customFormat="1">
      <c r="A474" s="13"/>
      <c r="B474" s="224"/>
      <c r="C474" s="225"/>
      <c r="D474" s="226" t="s">
        <v>128</v>
      </c>
      <c r="E474" s="227" t="s">
        <v>19</v>
      </c>
      <c r="F474" s="228" t="s">
        <v>301</v>
      </c>
      <c r="G474" s="225"/>
      <c r="H474" s="227" t="s">
        <v>19</v>
      </c>
      <c r="I474" s="229"/>
      <c r="J474" s="225"/>
      <c r="K474" s="225"/>
      <c r="L474" s="230"/>
      <c r="M474" s="231"/>
      <c r="N474" s="232"/>
      <c r="O474" s="232"/>
      <c r="P474" s="232"/>
      <c r="Q474" s="232"/>
      <c r="R474" s="232"/>
      <c r="S474" s="232"/>
      <c r="T474" s="23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4" t="s">
        <v>128</v>
      </c>
      <c r="AU474" s="234" t="s">
        <v>79</v>
      </c>
      <c r="AV474" s="13" t="s">
        <v>77</v>
      </c>
      <c r="AW474" s="13" t="s">
        <v>31</v>
      </c>
      <c r="AX474" s="13" t="s">
        <v>69</v>
      </c>
      <c r="AY474" s="234" t="s">
        <v>117</v>
      </c>
    </row>
    <row r="475" s="14" customFormat="1">
      <c r="A475" s="14"/>
      <c r="B475" s="235"/>
      <c r="C475" s="236"/>
      <c r="D475" s="226" t="s">
        <v>128</v>
      </c>
      <c r="E475" s="237" t="s">
        <v>19</v>
      </c>
      <c r="F475" s="238" t="s">
        <v>362</v>
      </c>
      <c r="G475" s="236"/>
      <c r="H475" s="239">
        <v>9.4000000000000004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5" t="s">
        <v>128</v>
      </c>
      <c r="AU475" s="245" t="s">
        <v>79</v>
      </c>
      <c r="AV475" s="14" t="s">
        <v>79</v>
      </c>
      <c r="AW475" s="14" t="s">
        <v>31</v>
      </c>
      <c r="AX475" s="14" t="s">
        <v>69</v>
      </c>
      <c r="AY475" s="245" t="s">
        <v>117</v>
      </c>
    </row>
    <row r="476" s="13" customFormat="1">
      <c r="A476" s="13"/>
      <c r="B476" s="224"/>
      <c r="C476" s="225"/>
      <c r="D476" s="226" t="s">
        <v>128</v>
      </c>
      <c r="E476" s="227" t="s">
        <v>19</v>
      </c>
      <c r="F476" s="228" t="s">
        <v>308</v>
      </c>
      <c r="G476" s="225"/>
      <c r="H476" s="227" t="s">
        <v>19</v>
      </c>
      <c r="I476" s="229"/>
      <c r="J476" s="225"/>
      <c r="K476" s="225"/>
      <c r="L476" s="230"/>
      <c r="M476" s="231"/>
      <c r="N476" s="232"/>
      <c r="O476" s="232"/>
      <c r="P476" s="232"/>
      <c r="Q476" s="232"/>
      <c r="R476" s="232"/>
      <c r="S476" s="232"/>
      <c r="T476" s="23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4" t="s">
        <v>128</v>
      </c>
      <c r="AU476" s="234" t="s">
        <v>79</v>
      </c>
      <c r="AV476" s="13" t="s">
        <v>77</v>
      </c>
      <c r="AW476" s="13" t="s">
        <v>31</v>
      </c>
      <c r="AX476" s="13" t="s">
        <v>69</v>
      </c>
      <c r="AY476" s="234" t="s">
        <v>117</v>
      </c>
    </row>
    <row r="477" s="14" customFormat="1">
      <c r="A477" s="14"/>
      <c r="B477" s="235"/>
      <c r="C477" s="236"/>
      <c r="D477" s="226" t="s">
        <v>128</v>
      </c>
      <c r="E477" s="237" t="s">
        <v>19</v>
      </c>
      <c r="F477" s="238" t="s">
        <v>466</v>
      </c>
      <c r="G477" s="236"/>
      <c r="H477" s="239">
        <v>28.199999999999999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128</v>
      </c>
      <c r="AU477" s="245" t="s">
        <v>79</v>
      </c>
      <c r="AV477" s="14" t="s">
        <v>79</v>
      </c>
      <c r="AW477" s="14" t="s">
        <v>31</v>
      </c>
      <c r="AX477" s="14" t="s">
        <v>69</v>
      </c>
      <c r="AY477" s="245" t="s">
        <v>117</v>
      </c>
    </row>
    <row r="478" s="14" customFormat="1">
      <c r="A478" s="14"/>
      <c r="B478" s="235"/>
      <c r="C478" s="236"/>
      <c r="D478" s="226" t="s">
        <v>128</v>
      </c>
      <c r="E478" s="237" t="s">
        <v>19</v>
      </c>
      <c r="F478" s="238" t="s">
        <v>467</v>
      </c>
      <c r="G478" s="236"/>
      <c r="H478" s="239">
        <v>4.2000000000000002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128</v>
      </c>
      <c r="AU478" s="245" t="s">
        <v>79</v>
      </c>
      <c r="AV478" s="14" t="s">
        <v>79</v>
      </c>
      <c r="AW478" s="14" t="s">
        <v>31</v>
      </c>
      <c r="AX478" s="14" t="s">
        <v>69</v>
      </c>
      <c r="AY478" s="245" t="s">
        <v>117</v>
      </c>
    </row>
    <row r="479" s="13" customFormat="1">
      <c r="A479" s="13"/>
      <c r="B479" s="224"/>
      <c r="C479" s="225"/>
      <c r="D479" s="226" t="s">
        <v>128</v>
      </c>
      <c r="E479" s="227" t="s">
        <v>19</v>
      </c>
      <c r="F479" s="228" t="s">
        <v>313</v>
      </c>
      <c r="G479" s="225"/>
      <c r="H479" s="227" t="s">
        <v>19</v>
      </c>
      <c r="I479" s="229"/>
      <c r="J479" s="225"/>
      <c r="K479" s="225"/>
      <c r="L479" s="230"/>
      <c r="M479" s="231"/>
      <c r="N479" s="232"/>
      <c r="O479" s="232"/>
      <c r="P479" s="232"/>
      <c r="Q479" s="232"/>
      <c r="R479" s="232"/>
      <c r="S479" s="232"/>
      <c r="T479" s="23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4" t="s">
        <v>128</v>
      </c>
      <c r="AU479" s="234" t="s">
        <v>79</v>
      </c>
      <c r="AV479" s="13" t="s">
        <v>77</v>
      </c>
      <c r="AW479" s="13" t="s">
        <v>31</v>
      </c>
      <c r="AX479" s="13" t="s">
        <v>69</v>
      </c>
      <c r="AY479" s="234" t="s">
        <v>117</v>
      </c>
    </row>
    <row r="480" s="14" customFormat="1">
      <c r="A480" s="14"/>
      <c r="B480" s="235"/>
      <c r="C480" s="236"/>
      <c r="D480" s="226" t="s">
        <v>128</v>
      </c>
      <c r="E480" s="237" t="s">
        <v>19</v>
      </c>
      <c r="F480" s="238" t="s">
        <v>468</v>
      </c>
      <c r="G480" s="236"/>
      <c r="H480" s="239">
        <v>6.2999999999999998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128</v>
      </c>
      <c r="AU480" s="245" t="s">
        <v>79</v>
      </c>
      <c r="AV480" s="14" t="s">
        <v>79</v>
      </c>
      <c r="AW480" s="14" t="s">
        <v>31</v>
      </c>
      <c r="AX480" s="14" t="s">
        <v>69</v>
      </c>
      <c r="AY480" s="245" t="s">
        <v>117</v>
      </c>
    </row>
    <row r="481" s="14" customFormat="1">
      <c r="A481" s="14"/>
      <c r="B481" s="235"/>
      <c r="C481" s="236"/>
      <c r="D481" s="226" t="s">
        <v>128</v>
      </c>
      <c r="E481" s="237" t="s">
        <v>19</v>
      </c>
      <c r="F481" s="238" t="s">
        <v>469</v>
      </c>
      <c r="G481" s="236"/>
      <c r="H481" s="239">
        <v>39.100000000000001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128</v>
      </c>
      <c r="AU481" s="245" t="s">
        <v>79</v>
      </c>
      <c r="AV481" s="14" t="s">
        <v>79</v>
      </c>
      <c r="AW481" s="14" t="s">
        <v>31</v>
      </c>
      <c r="AX481" s="14" t="s">
        <v>69</v>
      </c>
      <c r="AY481" s="245" t="s">
        <v>117</v>
      </c>
    </row>
    <row r="482" s="13" customFormat="1">
      <c r="A482" s="13"/>
      <c r="B482" s="224"/>
      <c r="C482" s="225"/>
      <c r="D482" s="226" t="s">
        <v>128</v>
      </c>
      <c r="E482" s="227" t="s">
        <v>19</v>
      </c>
      <c r="F482" s="228" t="s">
        <v>318</v>
      </c>
      <c r="G482" s="225"/>
      <c r="H482" s="227" t="s">
        <v>19</v>
      </c>
      <c r="I482" s="229"/>
      <c r="J482" s="225"/>
      <c r="K482" s="225"/>
      <c r="L482" s="230"/>
      <c r="M482" s="231"/>
      <c r="N482" s="232"/>
      <c r="O482" s="232"/>
      <c r="P482" s="232"/>
      <c r="Q482" s="232"/>
      <c r="R482" s="232"/>
      <c r="S482" s="232"/>
      <c r="T482" s="23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4" t="s">
        <v>128</v>
      </c>
      <c r="AU482" s="234" t="s">
        <v>79</v>
      </c>
      <c r="AV482" s="13" t="s">
        <v>77</v>
      </c>
      <c r="AW482" s="13" t="s">
        <v>31</v>
      </c>
      <c r="AX482" s="13" t="s">
        <v>69</v>
      </c>
      <c r="AY482" s="234" t="s">
        <v>117</v>
      </c>
    </row>
    <row r="483" s="14" customFormat="1">
      <c r="A483" s="14"/>
      <c r="B483" s="235"/>
      <c r="C483" s="236"/>
      <c r="D483" s="226" t="s">
        <v>128</v>
      </c>
      <c r="E483" s="237" t="s">
        <v>19</v>
      </c>
      <c r="F483" s="238" t="s">
        <v>470</v>
      </c>
      <c r="G483" s="236"/>
      <c r="H483" s="239">
        <v>10.5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128</v>
      </c>
      <c r="AU483" s="245" t="s">
        <v>79</v>
      </c>
      <c r="AV483" s="14" t="s">
        <v>79</v>
      </c>
      <c r="AW483" s="14" t="s">
        <v>31</v>
      </c>
      <c r="AX483" s="14" t="s">
        <v>69</v>
      </c>
      <c r="AY483" s="245" t="s">
        <v>117</v>
      </c>
    </row>
    <row r="484" s="14" customFormat="1">
      <c r="A484" s="14"/>
      <c r="B484" s="235"/>
      <c r="C484" s="236"/>
      <c r="D484" s="226" t="s">
        <v>128</v>
      </c>
      <c r="E484" s="237" t="s">
        <v>19</v>
      </c>
      <c r="F484" s="238" t="s">
        <v>471</v>
      </c>
      <c r="G484" s="236"/>
      <c r="H484" s="239">
        <v>8.1999999999999993</v>
      </c>
      <c r="I484" s="240"/>
      <c r="J484" s="236"/>
      <c r="K484" s="236"/>
      <c r="L484" s="241"/>
      <c r="M484" s="242"/>
      <c r="N484" s="243"/>
      <c r="O484" s="243"/>
      <c r="P484" s="243"/>
      <c r="Q484" s="243"/>
      <c r="R484" s="243"/>
      <c r="S484" s="243"/>
      <c r="T484" s="24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5" t="s">
        <v>128</v>
      </c>
      <c r="AU484" s="245" t="s">
        <v>79</v>
      </c>
      <c r="AV484" s="14" t="s">
        <v>79</v>
      </c>
      <c r="AW484" s="14" t="s">
        <v>31</v>
      </c>
      <c r="AX484" s="14" t="s">
        <v>69</v>
      </c>
      <c r="AY484" s="245" t="s">
        <v>117</v>
      </c>
    </row>
    <row r="485" s="13" customFormat="1">
      <c r="A485" s="13"/>
      <c r="B485" s="224"/>
      <c r="C485" s="225"/>
      <c r="D485" s="226" t="s">
        <v>128</v>
      </c>
      <c r="E485" s="227" t="s">
        <v>19</v>
      </c>
      <c r="F485" s="228" t="s">
        <v>324</v>
      </c>
      <c r="G485" s="225"/>
      <c r="H485" s="227" t="s">
        <v>19</v>
      </c>
      <c r="I485" s="229"/>
      <c r="J485" s="225"/>
      <c r="K485" s="225"/>
      <c r="L485" s="230"/>
      <c r="M485" s="231"/>
      <c r="N485" s="232"/>
      <c r="O485" s="232"/>
      <c r="P485" s="232"/>
      <c r="Q485" s="232"/>
      <c r="R485" s="232"/>
      <c r="S485" s="232"/>
      <c r="T485" s="23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4" t="s">
        <v>128</v>
      </c>
      <c r="AU485" s="234" t="s">
        <v>79</v>
      </c>
      <c r="AV485" s="13" t="s">
        <v>77</v>
      </c>
      <c r="AW485" s="13" t="s">
        <v>31</v>
      </c>
      <c r="AX485" s="13" t="s">
        <v>69</v>
      </c>
      <c r="AY485" s="234" t="s">
        <v>117</v>
      </c>
    </row>
    <row r="486" s="14" customFormat="1">
      <c r="A486" s="14"/>
      <c r="B486" s="235"/>
      <c r="C486" s="236"/>
      <c r="D486" s="226" t="s">
        <v>128</v>
      </c>
      <c r="E486" s="237" t="s">
        <v>19</v>
      </c>
      <c r="F486" s="238" t="s">
        <v>472</v>
      </c>
      <c r="G486" s="236"/>
      <c r="H486" s="239">
        <v>10.699999999999999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128</v>
      </c>
      <c r="AU486" s="245" t="s">
        <v>79</v>
      </c>
      <c r="AV486" s="14" t="s">
        <v>79</v>
      </c>
      <c r="AW486" s="14" t="s">
        <v>31</v>
      </c>
      <c r="AX486" s="14" t="s">
        <v>69</v>
      </c>
      <c r="AY486" s="245" t="s">
        <v>117</v>
      </c>
    </row>
    <row r="487" s="15" customFormat="1">
      <c r="A487" s="15"/>
      <c r="B487" s="246"/>
      <c r="C487" s="247"/>
      <c r="D487" s="226" t="s">
        <v>128</v>
      </c>
      <c r="E487" s="248" t="s">
        <v>19</v>
      </c>
      <c r="F487" s="249" t="s">
        <v>130</v>
      </c>
      <c r="G487" s="247"/>
      <c r="H487" s="250">
        <v>116.59999999999999</v>
      </c>
      <c r="I487" s="251"/>
      <c r="J487" s="247"/>
      <c r="K487" s="247"/>
      <c r="L487" s="252"/>
      <c r="M487" s="253"/>
      <c r="N487" s="254"/>
      <c r="O487" s="254"/>
      <c r="P487" s="254"/>
      <c r="Q487" s="254"/>
      <c r="R487" s="254"/>
      <c r="S487" s="254"/>
      <c r="T487" s="25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56" t="s">
        <v>128</v>
      </c>
      <c r="AU487" s="256" t="s">
        <v>79</v>
      </c>
      <c r="AV487" s="15" t="s">
        <v>125</v>
      </c>
      <c r="AW487" s="15" t="s">
        <v>31</v>
      </c>
      <c r="AX487" s="15" t="s">
        <v>77</v>
      </c>
      <c r="AY487" s="256" t="s">
        <v>117</v>
      </c>
    </row>
    <row r="488" s="2" customFormat="1" ht="16.5" customHeight="1">
      <c r="A488" s="40"/>
      <c r="B488" s="41"/>
      <c r="C488" s="260" t="s">
        <v>473</v>
      </c>
      <c r="D488" s="260" t="s">
        <v>235</v>
      </c>
      <c r="E488" s="261" t="s">
        <v>474</v>
      </c>
      <c r="F488" s="262" t="s">
        <v>475</v>
      </c>
      <c r="G488" s="263" t="s">
        <v>179</v>
      </c>
      <c r="H488" s="264">
        <v>17.84</v>
      </c>
      <c r="I488" s="265"/>
      <c r="J488" s="266">
        <f>ROUND(I488*H488,2)</f>
        <v>0</v>
      </c>
      <c r="K488" s="262" t="s">
        <v>124</v>
      </c>
      <c r="L488" s="267"/>
      <c r="M488" s="268" t="s">
        <v>19</v>
      </c>
      <c r="N488" s="269" t="s">
        <v>40</v>
      </c>
      <c r="O488" s="86"/>
      <c r="P488" s="215">
        <f>O488*H488</f>
        <v>0</v>
      </c>
      <c r="Q488" s="215">
        <v>0.0010200000000000001</v>
      </c>
      <c r="R488" s="215">
        <f>Q488*H488</f>
        <v>0.018196800000000003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133</v>
      </c>
      <c r="AT488" s="217" t="s">
        <v>235</v>
      </c>
      <c r="AU488" s="217" t="s">
        <v>79</v>
      </c>
      <c r="AY488" s="19" t="s">
        <v>117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77</v>
      </c>
      <c r="BK488" s="218">
        <f>ROUND(I488*H488,2)</f>
        <v>0</v>
      </c>
      <c r="BL488" s="19" t="s">
        <v>125</v>
      </c>
      <c r="BM488" s="217" t="s">
        <v>476</v>
      </c>
    </row>
    <row r="489" s="14" customFormat="1">
      <c r="A489" s="14"/>
      <c r="B489" s="235"/>
      <c r="C489" s="236"/>
      <c r="D489" s="226" t="s">
        <v>128</v>
      </c>
      <c r="E489" s="237" t="s">
        <v>19</v>
      </c>
      <c r="F489" s="238" t="s">
        <v>477</v>
      </c>
      <c r="G489" s="236"/>
      <c r="H489" s="239">
        <v>17.84</v>
      </c>
      <c r="I489" s="240"/>
      <c r="J489" s="236"/>
      <c r="K489" s="236"/>
      <c r="L489" s="241"/>
      <c r="M489" s="242"/>
      <c r="N489" s="243"/>
      <c r="O489" s="243"/>
      <c r="P489" s="243"/>
      <c r="Q489" s="243"/>
      <c r="R489" s="243"/>
      <c r="S489" s="243"/>
      <c r="T489" s="24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5" t="s">
        <v>128</v>
      </c>
      <c r="AU489" s="245" t="s">
        <v>79</v>
      </c>
      <c r="AV489" s="14" t="s">
        <v>79</v>
      </c>
      <c r="AW489" s="14" t="s">
        <v>31</v>
      </c>
      <c r="AX489" s="14" t="s">
        <v>69</v>
      </c>
      <c r="AY489" s="245" t="s">
        <v>117</v>
      </c>
    </row>
    <row r="490" s="15" customFormat="1">
      <c r="A490" s="15"/>
      <c r="B490" s="246"/>
      <c r="C490" s="247"/>
      <c r="D490" s="226" t="s">
        <v>128</v>
      </c>
      <c r="E490" s="248" t="s">
        <v>19</v>
      </c>
      <c r="F490" s="249" t="s">
        <v>130</v>
      </c>
      <c r="G490" s="247"/>
      <c r="H490" s="250">
        <v>17.84</v>
      </c>
      <c r="I490" s="251"/>
      <c r="J490" s="247"/>
      <c r="K490" s="247"/>
      <c r="L490" s="252"/>
      <c r="M490" s="253"/>
      <c r="N490" s="254"/>
      <c r="O490" s="254"/>
      <c r="P490" s="254"/>
      <c r="Q490" s="254"/>
      <c r="R490" s="254"/>
      <c r="S490" s="254"/>
      <c r="T490" s="25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6" t="s">
        <v>128</v>
      </c>
      <c r="AU490" s="256" t="s">
        <v>79</v>
      </c>
      <c r="AV490" s="15" t="s">
        <v>125</v>
      </c>
      <c r="AW490" s="15" t="s">
        <v>31</v>
      </c>
      <c r="AX490" s="15" t="s">
        <v>77</v>
      </c>
      <c r="AY490" s="256" t="s">
        <v>117</v>
      </c>
    </row>
    <row r="491" s="2" customFormat="1" ht="24.15" customHeight="1">
      <c r="A491" s="40"/>
      <c r="B491" s="41"/>
      <c r="C491" s="206" t="s">
        <v>328</v>
      </c>
      <c r="D491" s="206" t="s">
        <v>120</v>
      </c>
      <c r="E491" s="207" t="s">
        <v>478</v>
      </c>
      <c r="F491" s="208" t="s">
        <v>479</v>
      </c>
      <c r="G491" s="209" t="s">
        <v>190</v>
      </c>
      <c r="H491" s="210">
        <v>17.420000000000002</v>
      </c>
      <c r="I491" s="211"/>
      <c r="J491" s="212">
        <f>ROUND(I491*H491,2)</f>
        <v>0</v>
      </c>
      <c r="K491" s="208" t="s">
        <v>124</v>
      </c>
      <c r="L491" s="46"/>
      <c r="M491" s="213" t="s">
        <v>19</v>
      </c>
      <c r="N491" s="214" t="s">
        <v>40</v>
      </c>
      <c r="O491" s="86"/>
      <c r="P491" s="215">
        <f>O491*H491</f>
        <v>0</v>
      </c>
      <c r="Q491" s="215">
        <v>0.0033899999999999998</v>
      </c>
      <c r="R491" s="215">
        <f>Q491*H491</f>
        <v>0.059053800000000004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125</v>
      </c>
      <c r="AT491" s="217" t="s">
        <v>120</v>
      </c>
      <c r="AU491" s="217" t="s">
        <v>79</v>
      </c>
      <c r="AY491" s="19" t="s">
        <v>117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77</v>
      </c>
      <c r="BK491" s="218">
        <f>ROUND(I491*H491,2)</f>
        <v>0</v>
      </c>
      <c r="BL491" s="19" t="s">
        <v>125</v>
      </c>
      <c r="BM491" s="217" t="s">
        <v>480</v>
      </c>
    </row>
    <row r="492" s="2" customFormat="1">
      <c r="A492" s="40"/>
      <c r="B492" s="41"/>
      <c r="C492" s="42"/>
      <c r="D492" s="219" t="s">
        <v>126</v>
      </c>
      <c r="E492" s="42"/>
      <c r="F492" s="220" t="s">
        <v>481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126</v>
      </c>
      <c r="AU492" s="19" t="s">
        <v>79</v>
      </c>
    </row>
    <row r="493" s="13" customFormat="1">
      <c r="A493" s="13"/>
      <c r="B493" s="224"/>
      <c r="C493" s="225"/>
      <c r="D493" s="226" t="s">
        <v>128</v>
      </c>
      <c r="E493" s="227" t="s">
        <v>19</v>
      </c>
      <c r="F493" s="228" t="s">
        <v>465</v>
      </c>
      <c r="G493" s="225"/>
      <c r="H493" s="227" t="s">
        <v>19</v>
      </c>
      <c r="I493" s="229"/>
      <c r="J493" s="225"/>
      <c r="K493" s="225"/>
      <c r="L493" s="230"/>
      <c r="M493" s="231"/>
      <c r="N493" s="232"/>
      <c r="O493" s="232"/>
      <c r="P493" s="232"/>
      <c r="Q493" s="232"/>
      <c r="R493" s="232"/>
      <c r="S493" s="232"/>
      <c r="T493" s="23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4" t="s">
        <v>128</v>
      </c>
      <c r="AU493" s="234" t="s">
        <v>79</v>
      </c>
      <c r="AV493" s="13" t="s">
        <v>77</v>
      </c>
      <c r="AW493" s="13" t="s">
        <v>31</v>
      </c>
      <c r="AX493" s="13" t="s">
        <v>69</v>
      </c>
      <c r="AY493" s="234" t="s">
        <v>117</v>
      </c>
    </row>
    <row r="494" s="13" customFormat="1">
      <c r="A494" s="13"/>
      <c r="B494" s="224"/>
      <c r="C494" s="225"/>
      <c r="D494" s="226" t="s">
        <v>128</v>
      </c>
      <c r="E494" s="227" t="s">
        <v>19</v>
      </c>
      <c r="F494" s="228" t="s">
        <v>308</v>
      </c>
      <c r="G494" s="225"/>
      <c r="H494" s="227" t="s">
        <v>19</v>
      </c>
      <c r="I494" s="229"/>
      <c r="J494" s="225"/>
      <c r="K494" s="225"/>
      <c r="L494" s="230"/>
      <c r="M494" s="231"/>
      <c r="N494" s="232"/>
      <c r="O494" s="232"/>
      <c r="P494" s="232"/>
      <c r="Q494" s="232"/>
      <c r="R494" s="232"/>
      <c r="S494" s="232"/>
      <c r="T494" s="23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4" t="s">
        <v>128</v>
      </c>
      <c r="AU494" s="234" t="s">
        <v>79</v>
      </c>
      <c r="AV494" s="13" t="s">
        <v>77</v>
      </c>
      <c r="AW494" s="13" t="s">
        <v>31</v>
      </c>
      <c r="AX494" s="13" t="s">
        <v>69</v>
      </c>
      <c r="AY494" s="234" t="s">
        <v>117</v>
      </c>
    </row>
    <row r="495" s="14" customFormat="1">
      <c r="A495" s="14"/>
      <c r="B495" s="235"/>
      <c r="C495" s="236"/>
      <c r="D495" s="226" t="s">
        <v>128</v>
      </c>
      <c r="E495" s="237" t="s">
        <v>19</v>
      </c>
      <c r="F495" s="238" t="s">
        <v>451</v>
      </c>
      <c r="G495" s="236"/>
      <c r="H495" s="239">
        <v>4.9000000000000004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5" t="s">
        <v>128</v>
      </c>
      <c r="AU495" s="245" t="s">
        <v>79</v>
      </c>
      <c r="AV495" s="14" t="s">
        <v>79</v>
      </c>
      <c r="AW495" s="14" t="s">
        <v>31</v>
      </c>
      <c r="AX495" s="14" t="s">
        <v>69</v>
      </c>
      <c r="AY495" s="245" t="s">
        <v>117</v>
      </c>
    </row>
    <row r="496" s="13" customFormat="1">
      <c r="A496" s="13"/>
      <c r="B496" s="224"/>
      <c r="C496" s="225"/>
      <c r="D496" s="226" t="s">
        <v>128</v>
      </c>
      <c r="E496" s="227" t="s">
        <v>19</v>
      </c>
      <c r="F496" s="228" t="s">
        <v>324</v>
      </c>
      <c r="G496" s="225"/>
      <c r="H496" s="227" t="s">
        <v>19</v>
      </c>
      <c r="I496" s="229"/>
      <c r="J496" s="225"/>
      <c r="K496" s="225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128</v>
      </c>
      <c r="AU496" s="234" t="s">
        <v>79</v>
      </c>
      <c r="AV496" s="13" t="s">
        <v>77</v>
      </c>
      <c r="AW496" s="13" t="s">
        <v>31</v>
      </c>
      <c r="AX496" s="13" t="s">
        <v>69</v>
      </c>
      <c r="AY496" s="234" t="s">
        <v>117</v>
      </c>
    </row>
    <row r="497" s="14" customFormat="1">
      <c r="A497" s="14"/>
      <c r="B497" s="235"/>
      <c r="C497" s="236"/>
      <c r="D497" s="226" t="s">
        <v>128</v>
      </c>
      <c r="E497" s="237" t="s">
        <v>19</v>
      </c>
      <c r="F497" s="238" t="s">
        <v>482</v>
      </c>
      <c r="G497" s="236"/>
      <c r="H497" s="239">
        <v>12.52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5" t="s">
        <v>128</v>
      </c>
      <c r="AU497" s="245" t="s">
        <v>79</v>
      </c>
      <c r="AV497" s="14" t="s">
        <v>79</v>
      </c>
      <c r="AW497" s="14" t="s">
        <v>31</v>
      </c>
      <c r="AX497" s="14" t="s">
        <v>69</v>
      </c>
      <c r="AY497" s="245" t="s">
        <v>117</v>
      </c>
    </row>
    <row r="498" s="15" customFormat="1">
      <c r="A498" s="15"/>
      <c r="B498" s="246"/>
      <c r="C498" s="247"/>
      <c r="D498" s="226" t="s">
        <v>128</v>
      </c>
      <c r="E498" s="248" t="s">
        <v>19</v>
      </c>
      <c r="F498" s="249" t="s">
        <v>130</v>
      </c>
      <c r="G498" s="247"/>
      <c r="H498" s="250">
        <v>17.420000000000002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6" t="s">
        <v>128</v>
      </c>
      <c r="AU498" s="256" t="s">
        <v>79</v>
      </c>
      <c r="AV498" s="15" t="s">
        <v>125</v>
      </c>
      <c r="AW498" s="15" t="s">
        <v>31</v>
      </c>
      <c r="AX498" s="15" t="s">
        <v>77</v>
      </c>
      <c r="AY498" s="256" t="s">
        <v>117</v>
      </c>
    </row>
    <row r="499" s="2" customFormat="1" ht="16.5" customHeight="1">
      <c r="A499" s="40"/>
      <c r="B499" s="41"/>
      <c r="C499" s="260" t="s">
        <v>483</v>
      </c>
      <c r="D499" s="260" t="s">
        <v>235</v>
      </c>
      <c r="E499" s="261" t="s">
        <v>457</v>
      </c>
      <c r="F499" s="262" t="s">
        <v>458</v>
      </c>
      <c r="G499" s="263" t="s">
        <v>179</v>
      </c>
      <c r="H499" s="264">
        <v>7.1070000000000002</v>
      </c>
      <c r="I499" s="265"/>
      <c r="J499" s="266">
        <f>ROUND(I499*H499,2)</f>
        <v>0</v>
      </c>
      <c r="K499" s="262" t="s">
        <v>124</v>
      </c>
      <c r="L499" s="267"/>
      <c r="M499" s="268" t="s">
        <v>19</v>
      </c>
      <c r="N499" s="269" t="s">
        <v>40</v>
      </c>
      <c r="O499" s="86"/>
      <c r="P499" s="215">
        <f>O499*H499</f>
        <v>0</v>
      </c>
      <c r="Q499" s="215">
        <v>0.00068000000000000005</v>
      </c>
      <c r="R499" s="215">
        <f>Q499*H499</f>
        <v>0.0048327600000000002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133</v>
      </c>
      <c r="AT499" s="217" t="s">
        <v>235</v>
      </c>
      <c r="AU499" s="217" t="s">
        <v>79</v>
      </c>
      <c r="AY499" s="19" t="s">
        <v>117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77</v>
      </c>
      <c r="BK499" s="218">
        <f>ROUND(I499*H499,2)</f>
        <v>0</v>
      </c>
      <c r="BL499" s="19" t="s">
        <v>125</v>
      </c>
      <c r="BM499" s="217" t="s">
        <v>484</v>
      </c>
    </row>
    <row r="500" s="14" customFormat="1">
      <c r="A500" s="14"/>
      <c r="B500" s="235"/>
      <c r="C500" s="236"/>
      <c r="D500" s="226" t="s">
        <v>128</v>
      </c>
      <c r="E500" s="237" t="s">
        <v>19</v>
      </c>
      <c r="F500" s="238" t="s">
        <v>485</v>
      </c>
      <c r="G500" s="236"/>
      <c r="H500" s="239">
        <v>7.1070000000000002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5" t="s">
        <v>128</v>
      </c>
      <c r="AU500" s="245" t="s">
        <v>79</v>
      </c>
      <c r="AV500" s="14" t="s">
        <v>79</v>
      </c>
      <c r="AW500" s="14" t="s">
        <v>31</v>
      </c>
      <c r="AX500" s="14" t="s">
        <v>69</v>
      </c>
      <c r="AY500" s="245" t="s">
        <v>117</v>
      </c>
    </row>
    <row r="501" s="15" customFormat="1">
      <c r="A501" s="15"/>
      <c r="B501" s="246"/>
      <c r="C501" s="247"/>
      <c r="D501" s="226" t="s">
        <v>128</v>
      </c>
      <c r="E501" s="248" t="s">
        <v>19</v>
      </c>
      <c r="F501" s="249" t="s">
        <v>130</v>
      </c>
      <c r="G501" s="247"/>
      <c r="H501" s="250">
        <v>7.1070000000000002</v>
      </c>
      <c r="I501" s="251"/>
      <c r="J501" s="247"/>
      <c r="K501" s="247"/>
      <c r="L501" s="252"/>
      <c r="M501" s="253"/>
      <c r="N501" s="254"/>
      <c r="O501" s="254"/>
      <c r="P501" s="254"/>
      <c r="Q501" s="254"/>
      <c r="R501" s="254"/>
      <c r="S501" s="254"/>
      <c r="T501" s="25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6" t="s">
        <v>128</v>
      </c>
      <c r="AU501" s="256" t="s">
        <v>79</v>
      </c>
      <c r="AV501" s="15" t="s">
        <v>125</v>
      </c>
      <c r="AW501" s="15" t="s">
        <v>31</v>
      </c>
      <c r="AX501" s="15" t="s">
        <v>77</v>
      </c>
      <c r="AY501" s="256" t="s">
        <v>117</v>
      </c>
    </row>
    <row r="502" s="2" customFormat="1" ht="24.15" customHeight="1">
      <c r="A502" s="40"/>
      <c r="B502" s="41"/>
      <c r="C502" s="206" t="s">
        <v>335</v>
      </c>
      <c r="D502" s="206" t="s">
        <v>120</v>
      </c>
      <c r="E502" s="207" t="s">
        <v>486</v>
      </c>
      <c r="F502" s="208" t="s">
        <v>487</v>
      </c>
      <c r="G502" s="209" t="s">
        <v>179</v>
      </c>
      <c r="H502" s="210">
        <v>411.916</v>
      </c>
      <c r="I502" s="211"/>
      <c r="J502" s="212">
        <f>ROUND(I502*H502,2)</f>
        <v>0</v>
      </c>
      <c r="K502" s="208" t="s">
        <v>124</v>
      </c>
      <c r="L502" s="46"/>
      <c r="M502" s="213" t="s">
        <v>19</v>
      </c>
      <c r="N502" s="214" t="s">
        <v>40</v>
      </c>
      <c r="O502" s="86"/>
      <c r="P502" s="215">
        <f>O502*H502</f>
        <v>0</v>
      </c>
      <c r="Q502" s="215">
        <v>8.0000000000000007E-05</v>
      </c>
      <c r="R502" s="215">
        <f>Q502*H502</f>
        <v>0.032953280000000001</v>
      </c>
      <c r="S502" s="215">
        <v>0</v>
      </c>
      <c r="T502" s="21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7" t="s">
        <v>125</v>
      </c>
      <c r="AT502" s="217" t="s">
        <v>120</v>
      </c>
      <c r="AU502" s="217" t="s">
        <v>79</v>
      </c>
      <c r="AY502" s="19" t="s">
        <v>117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9" t="s">
        <v>77</v>
      </c>
      <c r="BK502" s="218">
        <f>ROUND(I502*H502,2)</f>
        <v>0</v>
      </c>
      <c r="BL502" s="19" t="s">
        <v>125</v>
      </c>
      <c r="BM502" s="217" t="s">
        <v>488</v>
      </c>
    </row>
    <row r="503" s="2" customFormat="1">
      <c r="A503" s="40"/>
      <c r="B503" s="41"/>
      <c r="C503" s="42"/>
      <c r="D503" s="219" t="s">
        <v>126</v>
      </c>
      <c r="E503" s="42"/>
      <c r="F503" s="220" t="s">
        <v>489</v>
      </c>
      <c r="G503" s="42"/>
      <c r="H503" s="42"/>
      <c r="I503" s="221"/>
      <c r="J503" s="42"/>
      <c r="K503" s="42"/>
      <c r="L503" s="46"/>
      <c r="M503" s="222"/>
      <c r="N503" s="223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126</v>
      </c>
      <c r="AU503" s="19" t="s">
        <v>79</v>
      </c>
    </row>
    <row r="504" s="14" customFormat="1">
      <c r="A504" s="14"/>
      <c r="B504" s="235"/>
      <c r="C504" s="236"/>
      <c r="D504" s="226" t="s">
        <v>128</v>
      </c>
      <c r="E504" s="237" t="s">
        <v>19</v>
      </c>
      <c r="F504" s="238" t="s">
        <v>490</v>
      </c>
      <c r="G504" s="236"/>
      <c r="H504" s="239">
        <v>411.916</v>
      </c>
      <c r="I504" s="240"/>
      <c r="J504" s="236"/>
      <c r="K504" s="236"/>
      <c r="L504" s="241"/>
      <c r="M504" s="242"/>
      <c r="N504" s="243"/>
      <c r="O504" s="243"/>
      <c r="P504" s="243"/>
      <c r="Q504" s="243"/>
      <c r="R504" s="243"/>
      <c r="S504" s="243"/>
      <c r="T504" s="24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5" t="s">
        <v>128</v>
      </c>
      <c r="AU504" s="245" t="s">
        <v>79</v>
      </c>
      <c r="AV504" s="14" t="s">
        <v>79</v>
      </c>
      <c r="AW504" s="14" t="s">
        <v>31</v>
      </c>
      <c r="AX504" s="14" t="s">
        <v>69</v>
      </c>
      <c r="AY504" s="245" t="s">
        <v>117</v>
      </c>
    </row>
    <row r="505" s="15" customFormat="1">
      <c r="A505" s="15"/>
      <c r="B505" s="246"/>
      <c r="C505" s="247"/>
      <c r="D505" s="226" t="s">
        <v>128</v>
      </c>
      <c r="E505" s="248" t="s">
        <v>19</v>
      </c>
      <c r="F505" s="249" t="s">
        <v>130</v>
      </c>
      <c r="G505" s="247"/>
      <c r="H505" s="250">
        <v>411.916</v>
      </c>
      <c r="I505" s="251"/>
      <c r="J505" s="247"/>
      <c r="K505" s="247"/>
      <c r="L505" s="252"/>
      <c r="M505" s="253"/>
      <c r="N505" s="254"/>
      <c r="O505" s="254"/>
      <c r="P505" s="254"/>
      <c r="Q505" s="254"/>
      <c r="R505" s="254"/>
      <c r="S505" s="254"/>
      <c r="T505" s="25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56" t="s">
        <v>128</v>
      </c>
      <c r="AU505" s="256" t="s">
        <v>79</v>
      </c>
      <c r="AV505" s="15" t="s">
        <v>125</v>
      </c>
      <c r="AW505" s="15" t="s">
        <v>31</v>
      </c>
      <c r="AX505" s="15" t="s">
        <v>77</v>
      </c>
      <c r="AY505" s="256" t="s">
        <v>117</v>
      </c>
    </row>
    <row r="506" s="2" customFormat="1" ht="16.5" customHeight="1">
      <c r="A506" s="40"/>
      <c r="B506" s="41"/>
      <c r="C506" s="206" t="s">
        <v>491</v>
      </c>
      <c r="D506" s="206" t="s">
        <v>120</v>
      </c>
      <c r="E506" s="207" t="s">
        <v>492</v>
      </c>
      <c r="F506" s="208" t="s">
        <v>493</v>
      </c>
      <c r="G506" s="209" t="s">
        <v>190</v>
      </c>
      <c r="H506" s="210">
        <v>314.55000000000001</v>
      </c>
      <c r="I506" s="211"/>
      <c r="J506" s="212">
        <f>ROUND(I506*H506,2)</f>
        <v>0</v>
      </c>
      <c r="K506" s="208" t="s">
        <v>124</v>
      </c>
      <c r="L506" s="46"/>
      <c r="M506" s="213" t="s">
        <v>19</v>
      </c>
      <c r="N506" s="214" t="s">
        <v>40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125</v>
      </c>
      <c r="AT506" s="217" t="s">
        <v>120</v>
      </c>
      <c r="AU506" s="217" t="s">
        <v>79</v>
      </c>
      <c r="AY506" s="19" t="s">
        <v>117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77</v>
      </c>
      <c r="BK506" s="218">
        <f>ROUND(I506*H506,2)</f>
        <v>0</v>
      </c>
      <c r="BL506" s="19" t="s">
        <v>125</v>
      </c>
      <c r="BM506" s="217" t="s">
        <v>494</v>
      </c>
    </row>
    <row r="507" s="2" customFormat="1">
      <c r="A507" s="40"/>
      <c r="B507" s="41"/>
      <c r="C507" s="42"/>
      <c r="D507" s="219" t="s">
        <v>126</v>
      </c>
      <c r="E507" s="42"/>
      <c r="F507" s="220" t="s">
        <v>495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126</v>
      </c>
      <c r="AU507" s="19" t="s">
        <v>79</v>
      </c>
    </row>
    <row r="508" s="13" customFormat="1">
      <c r="A508" s="13"/>
      <c r="B508" s="224"/>
      <c r="C508" s="225"/>
      <c r="D508" s="226" t="s">
        <v>128</v>
      </c>
      <c r="E508" s="227" t="s">
        <v>19</v>
      </c>
      <c r="F508" s="228" t="s">
        <v>496</v>
      </c>
      <c r="G508" s="225"/>
      <c r="H508" s="227" t="s">
        <v>19</v>
      </c>
      <c r="I508" s="229"/>
      <c r="J508" s="225"/>
      <c r="K508" s="225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128</v>
      </c>
      <c r="AU508" s="234" t="s">
        <v>79</v>
      </c>
      <c r="AV508" s="13" t="s">
        <v>77</v>
      </c>
      <c r="AW508" s="13" t="s">
        <v>31</v>
      </c>
      <c r="AX508" s="13" t="s">
        <v>69</v>
      </c>
      <c r="AY508" s="234" t="s">
        <v>117</v>
      </c>
    </row>
    <row r="509" s="13" customFormat="1">
      <c r="A509" s="13"/>
      <c r="B509" s="224"/>
      <c r="C509" s="225"/>
      <c r="D509" s="226" t="s">
        <v>128</v>
      </c>
      <c r="E509" s="227" t="s">
        <v>19</v>
      </c>
      <c r="F509" s="228" t="s">
        <v>301</v>
      </c>
      <c r="G509" s="225"/>
      <c r="H509" s="227" t="s">
        <v>19</v>
      </c>
      <c r="I509" s="229"/>
      <c r="J509" s="225"/>
      <c r="K509" s="225"/>
      <c r="L509" s="230"/>
      <c r="M509" s="231"/>
      <c r="N509" s="232"/>
      <c r="O509" s="232"/>
      <c r="P509" s="232"/>
      <c r="Q509" s="232"/>
      <c r="R509" s="232"/>
      <c r="S509" s="232"/>
      <c r="T509" s="23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4" t="s">
        <v>128</v>
      </c>
      <c r="AU509" s="234" t="s">
        <v>79</v>
      </c>
      <c r="AV509" s="13" t="s">
        <v>77</v>
      </c>
      <c r="AW509" s="13" t="s">
        <v>31</v>
      </c>
      <c r="AX509" s="13" t="s">
        <v>69</v>
      </c>
      <c r="AY509" s="234" t="s">
        <v>117</v>
      </c>
    </row>
    <row r="510" s="14" customFormat="1">
      <c r="A510" s="14"/>
      <c r="B510" s="235"/>
      <c r="C510" s="236"/>
      <c r="D510" s="226" t="s">
        <v>128</v>
      </c>
      <c r="E510" s="237" t="s">
        <v>19</v>
      </c>
      <c r="F510" s="238" t="s">
        <v>497</v>
      </c>
      <c r="G510" s="236"/>
      <c r="H510" s="239">
        <v>19.5</v>
      </c>
      <c r="I510" s="240"/>
      <c r="J510" s="236"/>
      <c r="K510" s="236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128</v>
      </c>
      <c r="AU510" s="245" t="s">
        <v>79</v>
      </c>
      <c r="AV510" s="14" t="s">
        <v>79</v>
      </c>
      <c r="AW510" s="14" t="s">
        <v>31</v>
      </c>
      <c r="AX510" s="14" t="s">
        <v>69</v>
      </c>
      <c r="AY510" s="245" t="s">
        <v>117</v>
      </c>
    </row>
    <row r="511" s="13" customFormat="1">
      <c r="A511" s="13"/>
      <c r="B511" s="224"/>
      <c r="C511" s="225"/>
      <c r="D511" s="226" t="s">
        <v>128</v>
      </c>
      <c r="E511" s="227" t="s">
        <v>19</v>
      </c>
      <c r="F511" s="228" t="s">
        <v>308</v>
      </c>
      <c r="G511" s="225"/>
      <c r="H511" s="227" t="s">
        <v>19</v>
      </c>
      <c r="I511" s="229"/>
      <c r="J511" s="225"/>
      <c r="K511" s="225"/>
      <c r="L511" s="230"/>
      <c r="M511" s="231"/>
      <c r="N511" s="232"/>
      <c r="O511" s="232"/>
      <c r="P511" s="232"/>
      <c r="Q511" s="232"/>
      <c r="R511" s="232"/>
      <c r="S511" s="232"/>
      <c r="T511" s="23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4" t="s">
        <v>128</v>
      </c>
      <c r="AU511" s="234" t="s">
        <v>79</v>
      </c>
      <c r="AV511" s="13" t="s">
        <v>77</v>
      </c>
      <c r="AW511" s="13" t="s">
        <v>31</v>
      </c>
      <c r="AX511" s="13" t="s">
        <v>69</v>
      </c>
      <c r="AY511" s="234" t="s">
        <v>117</v>
      </c>
    </row>
    <row r="512" s="14" customFormat="1">
      <c r="A512" s="14"/>
      <c r="B512" s="235"/>
      <c r="C512" s="236"/>
      <c r="D512" s="226" t="s">
        <v>128</v>
      </c>
      <c r="E512" s="237" t="s">
        <v>19</v>
      </c>
      <c r="F512" s="238" t="s">
        <v>498</v>
      </c>
      <c r="G512" s="236"/>
      <c r="H512" s="239">
        <v>28.100000000000001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128</v>
      </c>
      <c r="AU512" s="245" t="s">
        <v>79</v>
      </c>
      <c r="AV512" s="14" t="s">
        <v>79</v>
      </c>
      <c r="AW512" s="14" t="s">
        <v>31</v>
      </c>
      <c r="AX512" s="14" t="s">
        <v>69</v>
      </c>
      <c r="AY512" s="245" t="s">
        <v>117</v>
      </c>
    </row>
    <row r="513" s="13" customFormat="1">
      <c r="A513" s="13"/>
      <c r="B513" s="224"/>
      <c r="C513" s="225"/>
      <c r="D513" s="226" t="s">
        <v>128</v>
      </c>
      <c r="E513" s="227" t="s">
        <v>19</v>
      </c>
      <c r="F513" s="228" t="s">
        <v>313</v>
      </c>
      <c r="G513" s="225"/>
      <c r="H513" s="227" t="s">
        <v>19</v>
      </c>
      <c r="I513" s="229"/>
      <c r="J513" s="225"/>
      <c r="K513" s="225"/>
      <c r="L513" s="230"/>
      <c r="M513" s="231"/>
      <c r="N513" s="232"/>
      <c r="O513" s="232"/>
      <c r="P513" s="232"/>
      <c r="Q513" s="232"/>
      <c r="R513" s="232"/>
      <c r="S513" s="232"/>
      <c r="T513" s="23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4" t="s">
        <v>128</v>
      </c>
      <c r="AU513" s="234" t="s">
        <v>79</v>
      </c>
      <c r="AV513" s="13" t="s">
        <v>77</v>
      </c>
      <c r="AW513" s="13" t="s">
        <v>31</v>
      </c>
      <c r="AX513" s="13" t="s">
        <v>69</v>
      </c>
      <c r="AY513" s="234" t="s">
        <v>117</v>
      </c>
    </row>
    <row r="514" s="14" customFormat="1">
      <c r="A514" s="14"/>
      <c r="B514" s="235"/>
      <c r="C514" s="236"/>
      <c r="D514" s="226" t="s">
        <v>128</v>
      </c>
      <c r="E514" s="237" t="s">
        <v>19</v>
      </c>
      <c r="F514" s="238" t="s">
        <v>499</v>
      </c>
      <c r="G514" s="236"/>
      <c r="H514" s="239">
        <v>16.899999999999999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5" t="s">
        <v>128</v>
      </c>
      <c r="AU514" s="245" t="s">
        <v>79</v>
      </c>
      <c r="AV514" s="14" t="s">
        <v>79</v>
      </c>
      <c r="AW514" s="14" t="s">
        <v>31</v>
      </c>
      <c r="AX514" s="14" t="s">
        <v>69</v>
      </c>
      <c r="AY514" s="245" t="s">
        <v>117</v>
      </c>
    </row>
    <row r="515" s="14" customFormat="1">
      <c r="A515" s="14"/>
      <c r="B515" s="235"/>
      <c r="C515" s="236"/>
      <c r="D515" s="226" t="s">
        <v>128</v>
      </c>
      <c r="E515" s="237" t="s">
        <v>19</v>
      </c>
      <c r="F515" s="238" t="s">
        <v>500</v>
      </c>
      <c r="G515" s="236"/>
      <c r="H515" s="239">
        <v>35.100000000000001</v>
      </c>
      <c r="I515" s="240"/>
      <c r="J515" s="236"/>
      <c r="K515" s="236"/>
      <c r="L515" s="241"/>
      <c r="M515" s="242"/>
      <c r="N515" s="243"/>
      <c r="O515" s="243"/>
      <c r="P515" s="243"/>
      <c r="Q515" s="243"/>
      <c r="R515" s="243"/>
      <c r="S515" s="243"/>
      <c r="T515" s="24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5" t="s">
        <v>128</v>
      </c>
      <c r="AU515" s="245" t="s">
        <v>79</v>
      </c>
      <c r="AV515" s="14" t="s">
        <v>79</v>
      </c>
      <c r="AW515" s="14" t="s">
        <v>31</v>
      </c>
      <c r="AX515" s="14" t="s">
        <v>69</v>
      </c>
      <c r="AY515" s="245" t="s">
        <v>117</v>
      </c>
    </row>
    <row r="516" s="13" customFormat="1">
      <c r="A516" s="13"/>
      <c r="B516" s="224"/>
      <c r="C516" s="225"/>
      <c r="D516" s="226" t="s">
        <v>128</v>
      </c>
      <c r="E516" s="227" t="s">
        <v>19</v>
      </c>
      <c r="F516" s="228" t="s">
        <v>318</v>
      </c>
      <c r="G516" s="225"/>
      <c r="H516" s="227" t="s">
        <v>19</v>
      </c>
      <c r="I516" s="229"/>
      <c r="J516" s="225"/>
      <c r="K516" s="225"/>
      <c r="L516" s="230"/>
      <c r="M516" s="231"/>
      <c r="N516" s="232"/>
      <c r="O516" s="232"/>
      <c r="P516" s="232"/>
      <c r="Q516" s="232"/>
      <c r="R516" s="232"/>
      <c r="S516" s="232"/>
      <c r="T516" s="23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4" t="s">
        <v>128</v>
      </c>
      <c r="AU516" s="234" t="s">
        <v>79</v>
      </c>
      <c r="AV516" s="13" t="s">
        <v>77</v>
      </c>
      <c r="AW516" s="13" t="s">
        <v>31</v>
      </c>
      <c r="AX516" s="13" t="s">
        <v>69</v>
      </c>
      <c r="AY516" s="234" t="s">
        <v>117</v>
      </c>
    </row>
    <row r="517" s="14" customFormat="1">
      <c r="A517" s="14"/>
      <c r="B517" s="235"/>
      <c r="C517" s="236"/>
      <c r="D517" s="226" t="s">
        <v>128</v>
      </c>
      <c r="E517" s="237" t="s">
        <v>19</v>
      </c>
      <c r="F517" s="238" t="s">
        <v>501</v>
      </c>
      <c r="G517" s="236"/>
      <c r="H517" s="239">
        <v>22.199999999999999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5" t="s">
        <v>128</v>
      </c>
      <c r="AU517" s="245" t="s">
        <v>79</v>
      </c>
      <c r="AV517" s="14" t="s">
        <v>79</v>
      </c>
      <c r="AW517" s="14" t="s">
        <v>31</v>
      </c>
      <c r="AX517" s="14" t="s">
        <v>69</v>
      </c>
      <c r="AY517" s="245" t="s">
        <v>117</v>
      </c>
    </row>
    <row r="518" s="13" customFormat="1">
      <c r="A518" s="13"/>
      <c r="B518" s="224"/>
      <c r="C518" s="225"/>
      <c r="D518" s="226" t="s">
        <v>128</v>
      </c>
      <c r="E518" s="227" t="s">
        <v>19</v>
      </c>
      <c r="F518" s="228" t="s">
        <v>324</v>
      </c>
      <c r="G518" s="225"/>
      <c r="H518" s="227" t="s">
        <v>19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128</v>
      </c>
      <c r="AU518" s="234" t="s">
        <v>79</v>
      </c>
      <c r="AV518" s="13" t="s">
        <v>77</v>
      </c>
      <c r="AW518" s="13" t="s">
        <v>31</v>
      </c>
      <c r="AX518" s="13" t="s">
        <v>69</v>
      </c>
      <c r="AY518" s="234" t="s">
        <v>117</v>
      </c>
    </row>
    <row r="519" s="14" customFormat="1">
      <c r="A519" s="14"/>
      <c r="B519" s="235"/>
      <c r="C519" s="236"/>
      <c r="D519" s="226" t="s">
        <v>128</v>
      </c>
      <c r="E519" s="237" t="s">
        <v>19</v>
      </c>
      <c r="F519" s="238" t="s">
        <v>502</v>
      </c>
      <c r="G519" s="236"/>
      <c r="H519" s="239">
        <v>31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5" t="s">
        <v>128</v>
      </c>
      <c r="AU519" s="245" t="s">
        <v>79</v>
      </c>
      <c r="AV519" s="14" t="s">
        <v>79</v>
      </c>
      <c r="AW519" s="14" t="s">
        <v>31</v>
      </c>
      <c r="AX519" s="14" t="s">
        <v>69</v>
      </c>
      <c r="AY519" s="245" t="s">
        <v>117</v>
      </c>
    </row>
    <row r="520" s="16" customFormat="1">
      <c r="A520" s="16"/>
      <c r="B520" s="270"/>
      <c r="C520" s="271"/>
      <c r="D520" s="226" t="s">
        <v>128</v>
      </c>
      <c r="E520" s="272" t="s">
        <v>19</v>
      </c>
      <c r="F520" s="273" t="s">
        <v>307</v>
      </c>
      <c r="G520" s="271"/>
      <c r="H520" s="274">
        <v>152.80000000000001</v>
      </c>
      <c r="I520" s="275"/>
      <c r="J520" s="271"/>
      <c r="K520" s="271"/>
      <c r="L520" s="276"/>
      <c r="M520" s="277"/>
      <c r="N520" s="278"/>
      <c r="O520" s="278"/>
      <c r="P520" s="278"/>
      <c r="Q520" s="278"/>
      <c r="R520" s="278"/>
      <c r="S520" s="278"/>
      <c r="T520" s="279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T520" s="280" t="s">
        <v>128</v>
      </c>
      <c r="AU520" s="280" t="s">
        <v>79</v>
      </c>
      <c r="AV520" s="16" t="s">
        <v>140</v>
      </c>
      <c r="AW520" s="16" t="s">
        <v>31</v>
      </c>
      <c r="AX520" s="16" t="s">
        <v>69</v>
      </c>
      <c r="AY520" s="280" t="s">
        <v>117</v>
      </c>
    </row>
    <row r="521" s="13" customFormat="1">
      <c r="A521" s="13"/>
      <c r="B521" s="224"/>
      <c r="C521" s="225"/>
      <c r="D521" s="226" t="s">
        <v>128</v>
      </c>
      <c r="E521" s="227" t="s">
        <v>19</v>
      </c>
      <c r="F521" s="228" t="s">
        <v>267</v>
      </c>
      <c r="G521" s="225"/>
      <c r="H521" s="227" t="s">
        <v>19</v>
      </c>
      <c r="I521" s="229"/>
      <c r="J521" s="225"/>
      <c r="K521" s="225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128</v>
      </c>
      <c r="AU521" s="234" t="s">
        <v>79</v>
      </c>
      <c r="AV521" s="13" t="s">
        <v>77</v>
      </c>
      <c r="AW521" s="13" t="s">
        <v>31</v>
      </c>
      <c r="AX521" s="13" t="s">
        <v>69</v>
      </c>
      <c r="AY521" s="234" t="s">
        <v>117</v>
      </c>
    </row>
    <row r="522" s="14" customFormat="1">
      <c r="A522" s="14"/>
      <c r="B522" s="235"/>
      <c r="C522" s="236"/>
      <c r="D522" s="226" t="s">
        <v>128</v>
      </c>
      <c r="E522" s="237" t="s">
        <v>19</v>
      </c>
      <c r="F522" s="238" t="s">
        <v>503</v>
      </c>
      <c r="G522" s="236"/>
      <c r="H522" s="239">
        <v>12.949999999999999</v>
      </c>
      <c r="I522" s="240"/>
      <c r="J522" s="236"/>
      <c r="K522" s="236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128</v>
      </c>
      <c r="AU522" s="245" t="s">
        <v>79</v>
      </c>
      <c r="AV522" s="14" t="s">
        <v>79</v>
      </c>
      <c r="AW522" s="14" t="s">
        <v>31</v>
      </c>
      <c r="AX522" s="14" t="s">
        <v>69</v>
      </c>
      <c r="AY522" s="245" t="s">
        <v>117</v>
      </c>
    </row>
    <row r="523" s="14" customFormat="1">
      <c r="A523" s="14"/>
      <c r="B523" s="235"/>
      <c r="C523" s="236"/>
      <c r="D523" s="226" t="s">
        <v>128</v>
      </c>
      <c r="E523" s="237" t="s">
        <v>19</v>
      </c>
      <c r="F523" s="238" t="s">
        <v>504</v>
      </c>
      <c r="G523" s="236"/>
      <c r="H523" s="239">
        <v>7.4000000000000004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5" t="s">
        <v>128</v>
      </c>
      <c r="AU523" s="245" t="s">
        <v>79</v>
      </c>
      <c r="AV523" s="14" t="s">
        <v>79</v>
      </c>
      <c r="AW523" s="14" t="s">
        <v>31</v>
      </c>
      <c r="AX523" s="14" t="s">
        <v>69</v>
      </c>
      <c r="AY523" s="245" t="s">
        <v>117</v>
      </c>
    </row>
    <row r="524" s="14" customFormat="1">
      <c r="A524" s="14"/>
      <c r="B524" s="235"/>
      <c r="C524" s="236"/>
      <c r="D524" s="226" t="s">
        <v>128</v>
      </c>
      <c r="E524" s="237" t="s">
        <v>19</v>
      </c>
      <c r="F524" s="238" t="s">
        <v>505</v>
      </c>
      <c r="G524" s="236"/>
      <c r="H524" s="239">
        <v>29.149999999999999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128</v>
      </c>
      <c r="AU524" s="245" t="s">
        <v>79</v>
      </c>
      <c r="AV524" s="14" t="s">
        <v>79</v>
      </c>
      <c r="AW524" s="14" t="s">
        <v>31</v>
      </c>
      <c r="AX524" s="14" t="s">
        <v>69</v>
      </c>
      <c r="AY524" s="245" t="s">
        <v>117</v>
      </c>
    </row>
    <row r="525" s="14" customFormat="1">
      <c r="A525" s="14"/>
      <c r="B525" s="235"/>
      <c r="C525" s="236"/>
      <c r="D525" s="226" t="s">
        <v>128</v>
      </c>
      <c r="E525" s="237" t="s">
        <v>19</v>
      </c>
      <c r="F525" s="238" t="s">
        <v>506</v>
      </c>
      <c r="G525" s="236"/>
      <c r="H525" s="239">
        <v>10.25</v>
      </c>
      <c r="I525" s="240"/>
      <c r="J525" s="236"/>
      <c r="K525" s="236"/>
      <c r="L525" s="241"/>
      <c r="M525" s="242"/>
      <c r="N525" s="243"/>
      <c r="O525" s="243"/>
      <c r="P525" s="243"/>
      <c r="Q525" s="243"/>
      <c r="R525" s="243"/>
      <c r="S525" s="243"/>
      <c r="T525" s="24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5" t="s">
        <v>128</v>
      </c>
      <c r="AU525" s="245" t="s">
        <v>79</v>
      </c>
      <c r="AV525" s="14" t="s">
        <v>79</v>
      </c>
      <c r="AW525" s="14" t="s">
        <v>31</v>
      </c>
      <c r="AX525" s="14" t="s">
        <v>69</v>
      </c>
      <c r="AY525" s="245" t="s">
        <v>117</v>
      </c>
    </row>
    <row r="526" s="14" customFormat="1">
      <c r="A526" s="14"/>
      <c r="B526" s="235"/>
      <c r="C526" s="236"/>
      <c r="D526" s="226" t="s">
        <v>128</v>
      </c>
      <c r="E526" s="237" t="s">
        <v>19</v>
      </c>
      <c r="F526" s="238" t="s">
        <v>507</v>
      </c>
      <c r="G526" s="236"/>
      <c r="H526" s="239">
        <v>3.5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5" t="s">
        <v>128</v>
      </c>
      <c r="AU526" s="245" t="s">
        <v>79</v>
      </c>
      <c r="AV526" s="14" t="s">
        <v>79</v>
      </c>
      <c r="AW526" s="14" t="s">
        <v>31</v>
      </c>
      <c r="AX526" s="14" t="s">
        <v>69</v>
      </c>
      <c r="AY526" s="245" t="s">
        <v>117</v>
      </c>
    </row>
    <row r="527" s="14" customFormat="1">
      <c r="A527" s="14"/>
      <c r="B527" s="235"/>
      <c r="C527" s="236"/>
      <c r="D527" s="226" t="s">
        <v>128</v>
      </c>
      <c r="E527" s="237" t="s">
        <v>19</v>
      </c>
      <c r="F527" s="238" t="s">
        <v>508</v>
      </c>
      <c r="G527" s="236"/>
      <c r="H527" s="239">
        <v>16.550000000000001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128</v>
      </c>
      <c r="AU527" s="245" t="s">
        <v>79</v>
      </c>
      <c r="AV527" s="14" t="s">
        <v>79</v>
      </c>
      <c r="AW527" s="14" t="s">
        <v>31</v>
      </c>
      <c r="AX527" s="14" t="s">
        <v>69</v>
      </c>
      <c r="AY527" s="245" t="s">
        <v>117</v>
      </c>
    </row>
    <row r="528" s="16" customFormat="1">
      <c r="A528" s="16"/>
      <c r="B528" s="270"/>
      <c r="C528" s="271"/>
      <c r="D528" s="226" t="s">
        <v>128</v>
      </c>
      <c r="E528" s="272" t="s">
        <v>19</v>
      </c>
      <c r="F528" s="273" t="s">
        <v>307</v>
      </c>
      <c r="G528" s="271"/>
      <c r="H528" s="274">
        <v>79.799999999999997</v>
      </c>
      <c r="I528" s="275"/>
      <c r="J528" s="271"/>
      <c r="K528" s="271"/>
      <c r="L528" s="276"/>
      <c r="M528" s="277"/>
      <c r="N528" s="278"/>
      <c r="O528" s="278"/>
      <c r="P528" s="278"/>
      <c r="Q528" s="278"/>
      <c r="R528" s="278"/>
      <c r="S528" s="278"/>
      <c r="T528" s="279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T528" s="280" t="s">
        <v>128</v>
      </c>
      <c r="AU528" s="280" t="s">
        <v>79</v>
      </c>
      <c r="AV528" s="16" t="s">
        <v>140</v>
      </c>
      <c r="AW528" s="16" t="s">
        <v>31</v>
      </c>
      <c r="AX528" s="16" t="s">
        <v>69</v>
      </c>
      <c r="AY528" s="280" t="s">
        <v>117</v>
      </c>
    </row>
    <row r="529" s="13" customFormat="1">
      <c r="A529" s="13"/>
      <c r="B529" s="224"/>
      <c r="C529" s="225"/>
      <c r="D529" s="226" t="s">
        <v>128</v>
      </c>
      <c r="E529" s="227" t="s">
        <v>19</v>
      </c>
      <c r="F529" s="228" t="s">
        <v>509</v>
      </c>
      <c r="G529" s="225"/>
      <c r="H529" s="227" t="s">
        <v>19</v>
      </c>
      <c r="I529" s="229"/>
      <c r="J529" s="225"/>
      <c r="K529" s="225"/>
      <c r="L529" s="230"/>
      <c r="M529" s="231"/>
      <c r="N529" s="232"/>
      <c r="O529" s="232"/>
      <c r="P529" s="232"/>
      <c r="Q529" s="232"/>
      <c r="R529" s="232"/>
      <c r="S529" s="232"/>
      <c r="T529" s="23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4" t="s">
        <v>128</v>
      </c>
      <c r="AU529" s="234" t="s">
        <v>79</v>
      </c>
      <c r="AV529" s="13" t="s">
        <v>77</v>
      </c>
      <c r="AW529" s="13" t="s">
        <v>31</v>
      </c>
      <c r="AX529" s="13" t="s">
        <v>69</v>
      </c>
      <c r="AY529" s="234" t="s">
        <v>117</v>
      </c>
    </row>
    <row r="530" s="13" customFormat="1">
      <c r="A530" s="13"/>
      <c r="B530" s="224"/>
      <c r="C530" s="225"/>
      <c r="D530" s="226" t="s">
        <v>128</v>
      </c>
      <c r="E530" s="227" t="s">
        <v>19</v>
      </c>
      <c r="F530" s="228" t="s">
        <v>301</v>
      </c>
      <c r="G530" s="225"/>
      <c r="H530" s="227" t="s">
        <v>19</v>
      </c>
      <c r="I530" s="229"/>
      <c r="J530" s="225"/>
      <c r="K530" s="225"/>
      <c r="L530" s="230"/>
      <c r="M530" s="231"/>
      <c r="N530" s="232"/>
      <c r="O530" s="232"/>
      <c r="P530" s="232"/>
      <c r="Q530" s="232"/>
      <c r="R530" s="232"/>
      <c r="S530" s="232"/>
      <c r="T530" s="23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4" t="s">
        <v>128</v>
      </c>
      <c r="AU530" s="234" t="s">
        <v>79</v>
      </c>
      <c r="AV530" s="13" t="s">
        <v>77</v>
      </c>
      <c r="AW530" s="13" t="s">
        <v>31</v>
      </c>
      <c r="AX530" s="13" t="s">
        <v>69</v>
      </c>
      <c r="AY530" s="234" t="s">
        <v>117</v>
      </c>
    </row>
    <row r="531" s="14" customFormat="1">
      <c r="A531" s="14"/>
      <c r="B531" s="235"/>
      <c r="C531" s="236"/>
      <c r="D531" s="226" t="s">
        <v>128</v>
      </c>
      <c r="E531" s="237" t="s">
        <v>19</v>
      </c>
      <c r="F531" s="238" t="s">
        <v>510</v>
      </c>
      <c r="G531" s="236"/>
      <c r="H531" s="239">
        <v>2.7999999999999998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128</v>
      </c>
      <c r="AU531" s="245" t="s">
        <v>79</v>
      </c>
      <c r="AV531" s="14" t="s">
        <v>79</v>
      </c>
      <c r="AW531" s="14" t="s">
        <v>31</v>
      </c>
      <c r="AX531" s="14" t="s">
        <v>69</v>
      </c>
      <c r="AY531" s="245" t="s">
        <v>117</v>
      </c>
    </row>
    <row r="532" s="13" customFormat="1">
      <c r="A532" s="13"/>
      <c r="B532" s="224"/>
      <c r="C532" s="225"/>
      <c r="D532" s="226" t="s">
        <v>128</v>
      </c>
      <c r="E532" s="227" t="s">
        <v>19</v>
      </c>
      <c r="F532" s="228" t="s">
        <v>308</v>
      </c>
      <c r="G532" s="225"/>
      <c r="H532" s="227" t="s">
        <v>19</v>
      </c>
      <c r="I532" s="229"/>
      <c r="J532" s="225"/>
      <c r="K532" s="225"/>
      <c r="L532" s="230"/>
      <c r="M532" s="231"/>
      <c r="N532" s="232"/>
      <c r="O532" s="232"/>
      <c r="P532" s="232"/>
      <c r="Q532" s="232"/>
      <c r="R532" s="232"/>
      <c r="S532" s="232"/>
      <c r="T532" s="23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4" t="s">
        <v>128</v>
      </c>
      <c r="AU532" s="234" t="s">
        <v>79</v>
      </c>
      <c r="AV532" s="13" t="s">
        <v>77</v>
      </c>
      <c r="AW532" s="13" t="s">
        <v>31</v>
      </c>
      <c r="AX532" s="13" t="s">
        <v>69</v>
      </c>
      <c r="AY532" s="234" t="s">
        <v>117</v>
      </c>
    </row>
    <row r="533" s="14" customFormat="1">
      <c r="A533" s="14"/>
      <c r="B533" s="235"/>
      <c r="C533" s="236"/>
      <c r="D533" s="226" t="s">
        <v>128</v>
      </c>
      <c r="E533" s="237" t="s">
        <v>19</v>
      </c>
      <c r="F533" s="238" t="s">
        <v>511</v>
      </c>
      <c r="G533" s="236"/>
      <c r="H533" s="239">
        <v>11.65</v>
      </c>
      <c r="I533" s="240"/>
      <c r="J533" s="236"/>
      <c r="K533" s="236"/>
      <c r="L533" s="241"/>
      <c r="M533" s="242"/>
      <c r="N533" s="243"/>
      <c r="O533" s="243"/>
      <c r="P533" s="243"/>
      <c r="Q533" s="243"/>
      <c r="R533" s="243"/>
      <c r="S533" s="243"/>
      <c r="T533" s="24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5" t="s">
        <v>128</v>
      </c>
      <c r="AU533" s="245" t="s">
        <v>79</v>
      </c>
      <c r="AV533" s="14" t="s">
        <v>79</v>
      </c>
      <c r="AW533" s="14" t="s">
        <v>31</v>
      </c>
      <c r="AX533" s="14" t="s">
        <v>69</v>
      </c>
      <c r="AY533" s="245" t="s">
        <v>117</v>
      </c>
    </row>
    <row r="534" s="13" customFormat="1">
      <c r="A534" s="13"/>
      <c r="B534" s="224"/>
      <c r="C534" s="225"/>
      <c r="D534" s="226" t="s">
        <v>128</v>
      </c>
      <c r="E534" s="227" t="s">
        <v>19</v>
      </c>
      <c r="F534" s="228" t="s">
        <v>313</v>
      </c>
      <c r="G534" s="225"/>
      <c r="H534" s="227" t="s">
        <v>19</v>
      </c>
      <c r="I534" s="229"/>
      <c r="J534" s="225"/>
      <c r="K534" s="225"/>
      <c r="L534" s="230"/>
      <c r="M534" s="231"/>
      <c r="N534" s="232"/>
      <c r="O534" s="232"/>
      <c r="P534" s="232"/>
      <c r="Q534" s="232"/>
      <c r="R534" s="232"/>
      <c r="S534" s="232"/>
      <c r="T534" s="23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4" t="s">
        <v>128</v>
      </c>
      <c r="AU534" s="234" t="s">
        <v>79</v>
      </c>
      <c r="AV534" s="13" t="s">
        <v>77</v>
      </c>
      <c r="AW534" s="13" t="s">
        <v>31</v>
      </c>
      <c r="AX534" s="13" t="s">
        <v>69</v>
      </c>
      <c r="AY534" s="234" t="s">
        <v>117</v>
      </c>
    </row>
    <row r="535" s="14" customFormat="1">
      <c r="A535" s="14"/>
      <c r="B535" s="235"/>
      <c r="C535" s="236"/>
      <c r="D535" s="226" t="s">
        <v>128</v>
      </c>
      <c r="E535" s="237" t="s">
        <v>19</v>
      </c>
      <c r="F535" s="238" t="s">
        <v>512</v>
      </c>
      <c r="G535" s="236"/>
      <c r="H535" s="239">
        <v>13.800000000000001</v>
      </c>
      <c r="I535" s="240"/>
      <c r="J535" s="236"/>
      <c r="K535" s="236"/>
      <c r="L535" s="241"/>
      <c r="M535" s="242"/>
      <c r="N535" s="243"/>
      <c r="O535" s="243"/>
      <c r="P535" s="243"/>
      <c r="Q535" s="243"/>
      <c r="R535" s="243"/>
      <c r="S535" s="243"/>
      <c r="T535" s="24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5" t="s">
        <v>128</v>
      </c>
      <c r="AU535" s="245" t="s">
        <v>79</v>
      </c>
      <c r="AV535" s="14" t="s">
        <v>79</v>
      </c>
      <c r="AW535" s="14" t="s">
        <v>31</v>
      </c>
      <c r="AX535" s="14" t="s">
        <v>69</v>
      </c>
      <c r="AY535" s="245" t="s">
        <v>117</v>
      </c>
    </row>
    <row r="536" s="13" customFormat="1">
      <c r="A536" s="13"/>
      <c r="B536" s="224"/>
      <c r="C536" s="225"/>
      <c r="D536" s="226" t="s">
        <v>128</v>
      </c>
      <c r="E536" s="227" t="s">
        <v>19</v>
      </c>
      <c r="F536" s="228" t="s">
        <v>318</v>
      </c>
      <c r="G536" s="225"/>
      <c r="H536" s="227" t="s">
        <v>19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4" t="s">
        <v>128</v>
      </c>
      <c r="AU536" s="234" t="s">
        <v>79</v>
      </c>
      <c r="AV536" s="13" t="s">
        <v>77</v>
      </c>
      <c r="AW536" s="13" t="s">
        <v>31</v>
      </c>
      <c r="AX536" s="13" t="s">
        <v>69</v>
      </c>
      <c r="AY536" s="234" t="s">
        <v>117</v>
      </c>
    </row>
    <row r="537" s="14" customFormat="1">
      <c r="A537" s="14"/>
      <c r="B537" s="235"/>
      <c r="C537" s="236"/>
      <c r="D537" s="226" t="s">
        <v>128</v>
      </c>
      <c r="E537" s="237" t="s">
        <v>19</v>
      </c>
      <c r="F537" s="238" t="s">
        <v>513</v>
      </c>
      <c r="G537" s="236"/>
      <c r="H537" s="239">
        <v>5.5999999999999996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5" t="s">
        <v>128</v>
      </c>
      <c r="AU537" s="245" t="s">
        <v>79</v>
      </c>
      <c r="AV537" s="14" t="s">
        <v>79</v>
      </c>
      <c r="AW537" s="14" t="s">
        <v>31</v>
      </c>
      <c r="AX537" s="14" t="s">
        <v>69</v>
      </c>
      <c r="AY537" s="245" t="s">
        <v>117</v>
      </c>
    </row>
    <row r="538" s="13" customFormat="1">
      <c r="A538" s="13"/>
      <c r="B538" s="224"/>
      <c r="C538" s="225"/>
      <c r="D538" s="226" t="s">
        <v>128</v>
      </c>
      <c r="E538" s="227" t="s">
        <v>19</v>
      </c>
      <c r="F538" s="228" t="s">
        <v>324</v>
      </c>
      <c r="G538" s="225"/>
      <c r="H538" s="227" t="s">
        <v>19</v>
      </c>
      <c r="I538" s="229"/>
      <c r="J538" s="225"/>
      <c r="K538" s="225"/>
      <c r="L538" s="230"/>
      <c r="M538" s="231"/>
      <c r="N538" s="232"/>
      <c r="O538" s="232"/>
      <c r="P538" s="232"/>
      <c r="Q538" s="232"/>
      <c r="R538" s="232"/>
      <c r="S538" s="232"/>
      <c r="T538" s="23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4" t="s">
        <v>128</v>
      </c>
      <c r="AU538" s="234" t="s">
        <v>79</v>
      </c>
      <c r="AV538" s="13" t="s">
        <v>77</v>
      </c>
      <c r="AW538" s="13" t="s">
        <v>31</v>
      </c>
      <c r="AX538" s="13" t="s">
        <v>69</v>
      </c>
      <c r="AY538" s="234" t="s">
        <v>117</v>
      </c>
    </row>
    <row r="539" s="14" customFormat="1">
      <c r="A539" s="14"/>
      <c r="B539" s="235"/>
      <c r="C539" s="236"/>
      <c r="D539" s="226" t="s">
        <v>128</v>
      </c>
      <c r="E539" s="237" t="s">
        <v>19</v>
      </c>
      <c r="F539" s="238" t="s">
        <v>514</v>
      </c>
      <c r="G539" s="236"/>
      <c r="H539" s="239">
        <v>3.5</v>
      </c>
      <c r="I539" s="240"/>
      <c r="J539" s="236"/>
      <c r="K539" s="236"/>
      <c r="L539" s="241"/>
      <c r="M539" s="242"/>
      <c r="N539" s="243"/>
      <c r="O539" s="243"/>
      <c r="P539" s="243"/>
      <c r="Q539" s="243"/>
      <c r="R539" s="243"/>
      <c r="S539" s="243"/>
      <c r="T539" s="24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5" t="s">
        <v>128</v>
      </c>
      <c r="AU539" s="245" t="s">
        <v>79</v>
      </c>
      <c r="AV539" s="14" t="s">
        <v>79</v>
      </c>
      <c r="AW539" s="14" t="s">
        <v>31</v>
      </c>
      <c r="AX539" s="14" t="s">
        <v>69</v>
      </c>
      <c r="AY539" s="245" t="s">
        <v>117</v>
      </c>
    </row>
    <row r="540" s="16" customFormat="1">
      <c r="A540" s="16"/>
      <c r="B540" s="270"/>
      <c r="C540" s="271"/>
      <c r="D540" s="226" t="s">
        <v>128</v>
      </c>
      <c r="E540" s="272" t="s">
        <v>19</v>
      </c>
      <c r="F540" s="273" t="s">
        <v>307</v>
      </c>
      <c r="G540" s="271"/>
      <c r="H540" s="274">
        <v>37.350000000000001</v>
      </c>
      <c r="I540" s="275"/>
      <c r="J540" s="271"/>
      <c r="K540" s="271"/>
      <c r="L540" s="276"/>
      <c r="M540" s="277"/>
      <c r="N540" s="278"/>
      <c r="O540" s="278"/>
      <c r="P540" s="278"/>
      <c r="Q540" s="278"/>
      <c r="R540" s="278"/>
      <c r="S540" s="278"/>
      <c r="T540" s="279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T540" s="280" t="s">
        <v>128</v>
      </c>
      <c r="AU540" s="280" t="s">
        <v>79</v>
      </c>
      <c r="AV540" s="16" t="s">
        <v>140</v>
      </c>
      <c r="AW540" s="16" t="s">
        <v>31</v>
      </c>
      <c r="AX540" s="16" t="s">
        <v>69</v>
      </c>
      <c r="AY540" s="280" t="s">
        <v>117</v>
      </c>
    </row>
    <row r="541" s="13" customFormat="1">
      <c r="A541" s="13"/>
      <c r="B541" s="224"/>
      <c r="C541" s="225"/>
      <c r="D541" s="226" t="s">
        <v>128</v>
      </c>
      <c r="E541" s="227" t="s">
        <v>19</v>
      </c>
      <c r="F541" s="228" t="s">
        <v>515</v>
      </c>
      <c r="G541" s="225"/>
      <c r="H541" s="227" t="s">
        <v>19</v>
      </c>
      <c r="I541" s="229"/>
      <c r="J541" s="225"/>
      <c r="K541" s="225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128</v>
      </c>
      <c r="AU541" s="234" t="s">
        <v>79</v>
      </c>
      <c r="AV541" s="13" t="s">
        <v>77</v>
      </c>
      <c r="AW541" s="13" t="s">
        <v>31</v>
      </c>
      <c r="AX541" s="13" t="s">
        <v>69</v>
      </c>
      <c r="AY541" s="234" t="s">
        <v>117</v>
      </c>
    </row>
    <row r="542" s="13" customFormat="1">
      <c r="A542" s="13"/>
      <c r="B542" s="224"/>
      <c r="C542" s="225"/>
      <c r="D542" s="226" t="s">
        <v>128</v>
      </c>
      <c r="E542" s="227" t="s">
        <v>19</v>
      </c>
      <c r="F542" s="228" t="s">
        <v>301</v>
      </c>
      <c r="G542" s="225"/>
      <c r="H542" s="227" t="s">
        <v>19</v>
      </c>
      <c r="I542" s="229"/>
      <c r="J542" s="225"/>
      <c r="K542" s="225"/>
      <c r="L542" s="230"/>
      <c r="M542" s="231"/>
      <c r="N542" s="232"/>
      <c r="O542" s="232"/>
      <c r="P542" s="232"/>
      <c r="Q542" s="232"/>
      <c r="R542" s="232"/>
      <c r="S542" s="232"/>
      <c r="T542" s="23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4" t="s">
        <v>128</v>
      </c>
      <c r="AU542" s="234" t="s">
        <v>79</v>
      </c>
      <c r="AV542" s="13" t="s">
        <v>77</v>
      </c>
      <c r="AW542" s="13" t="s">
        <v>31</v>
      </c>
      <c r="AX542" s="13" t="s">
        <v>69</v>
      </c>
      <c r="AY542" s="234" t="s">
        <v>117</v>
      </c>
    </row>
    <row r="543" s="14" customFormat="1">
      <c r="A543" s="14"/>
      <c r="B543" s="235"/>
      <c r="C543" s="236"/>
      <c r="D543" s="226" t="s">
        <v>128</v>
      </c>
      <c r="E543" s="237" t="s">
        <v>19</v>
      </c>
      <c r="F543" s="238" t="s">
        <v>510</v>
      </c>
      <c r="G543" s="236"/>
      <c r="H543" s="239">
        <v>2.7999999999999998</v>
      </c>
      <c r="I543" s="240"/>
      <c r="J543" s="236"/>
      <c r="K543" s="236"/>
      <c r="L543" s="241"/>
      <c r="M543" s="242"/>
      <c r="N543" s="243"/>
      <c r="O543" s="243"/>
      <c r="P543" s="243"/>
      <c r="Q543" s="243"/>
      <c r="R543" s="243"/>
      <c r="S543" s="243"/>
      <c r="T543" s="24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5" t="s">
        <v>128</v>
      </c>
      <c r="AU543" s="245" t="s">
        <v>79</v>
      </c>
      <c r="AV543" s="14" t="s">
        <v>79</v>
      </c>
      <c r="AW543" s="14" t="s">
        <v>31</v>
      </c>
      <c r="AX543" s="14" t="s">
        <v>69</v>
      </c>
      <c r="AY543" s="245" t="s">
        <v>117</v>
      </c>
    </row>
    <row r="544" s="13" customFormat="1">
      <c r="A544" s="13"/>
      <c r="B544" s="224"/>
      <c r="C544" s="225"/>
      <c r="D544" s="226" t="s">
        <v>128</v>
      </c>
      <c r="E544" s="227" t="s">
        <v>19</v>
      </c>
      <c r="F544" s="228" t="s">
        <v>308</v>
      </c>
      <c r="G544" s="225"/>
      <c r="H544" s="227" t="s">
        <v>19</v>
      </c>
      <c r="I544" s="229"/>
      <c r="J544" s="225"/>
      <c r="K544" s="225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128</v>
      </c>
      <c r="AU544" s="234" t="s">
        <v>79</v>
      </c>
      <c r="AV544" s="13" t="s">
        <v>77</v>
      </c>
      <c r="AW544" s="13" t="s">
        <v>31</v>
      </c>
      <c r="AX544" s="13" t="s">
        <v>69</v>
      </c>
      <c r="AY544" s="234" t="s">
        <v>117</v>
      </c>
    </row>
    <row r="545" s="14" customFormat="1">
      <c r="A545" s="14"/>
      <c r="B545" s="235"/>
      <c r="C545" s="236"/>
      <c r="D545" s="226" t="s">
        <v>128</v>
      </c>
      <c r="E545" s="237" t="s">
        <v>19</v>
      </c>
      <c r="F545" s="238" t="s">
        <v>516</v>
      </c>
      <c r="G545" s="236"/>
      <c r="H545" s="239">
        <v>14.9</v>
      </c>
      <c r="I545" s="240"/>
      <c r="J545" s="236"/>
      <c r="K545" s="236"/>
      <c r="L545" s="241"/>
      <c r="M545" s="242"/>
      <c r="N545" s="243"/>
      <c r="O545" s="243"/>
      <c r="P545" s="243"/>
      <c r="Q545" s="243"/>
      <c r="R545" s="243"/>
      <c r="S545" s="243"/>
      <c r="T545" s="24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5" t="s">
        <v>128</v>
      </c>
      <c r="AU545" s="245" t="s">
        <v>79</v>
      </c>
      <c r="AV545" s="14" t="s">
        <v>79</v>
      </c>
      <c r="AW545" s="14" t="s">
        <v>31</v>
      </c>
      <c r="AX545" s="14" t="s">
        <v>69</v>
      </c>
      <c r="AY545" s="245" t="s">
        <v>117</v>
      </c>
    </row>
    <row r="546" s="13" customFormat="1">
      <c r="A546" s="13"/>
      <c r="B546" s="224"/>
      <c r="C546" s="225"/>
      <c r="D546" s="226" t="s">
        <v>128</v>
      </c>
      <c r="E546" s="227" t="s">
        <v>19</v>
      </c>
      <c r="F546" s="228" t="s">
        <v>313</v>
      </c>
      <c r="G546" s="225"/>
      <c r="H546" s="227" t="s">
        <v>19</v>
      </c>
      <c r="I546" s="229"/>
      <c r="J546" s="225"/>
      <c r="K546" s="225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128</v>
      </c>
      <c r="AU546" s="234" t="s">
        <v>79</v>
      </c>
      <c r="AV546" s="13" t="s">
        <v>77</v>
      </c>
      <c r="AW546" s="13" t="s">
        <v>31</v>
      </c>
      <c r="AX546" s="13" t="s">
        <v>69</v>
      </c>
      <c r="AY546" s="234" t="s">
        <v>117</v>
      </c>
    </row>
    <row r="547" s="14" customFormat="1">
      <c r="A547" s="14"/>
      <c r="B547" s="235"/>
      <c r="C547" s="236"/>
      <c r="D547" s="226" t="s">
        <v>128</v>
      </c>
      <c r="E547" s="237" t="s">
        <v>19</v>
      </c>
      <c r="F547" s="238" t="s">
        <v>512</v>
      </c>
      <c r="G547" s="236"/>
      <c r="H547" s="239">
        <v>13.800000000000001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5" t="s">
        <v>128</v>
      </c>
      <c r="AU547" s="245" t="s">
        <v>79</v>
      </c>
      <c r="AV547" s="14" t="s">
        <v>79</v>
      </c>
      <c r="AW547" s="14" t="s">
        <v>31</v>
      </c>
      <c r="AX547" s="14" t="s">
        <v>69</v>
      </c>
      <c r="AY547" s="245" t="s">
        <v>117</v>
      </c>
    </row>
    <row r="548" s="13" customFormat="1">
      <c r="A548" s="13"/>
      <c r="B548" s="224"/>
      <c r="C548" s="225"/>
      <c r="D548" s="226" t="s">
        <v>128</v>
      </c>
      <c r="E548" s="227" t="s">
        <v>19</v>
      </c>
      <c r="F548" s="228" t="s">
        <v>318</v>
      </c>
      <c r="G548" s="225"/>
      <c r="H548" s="227" t="s">
        <v>19</v>
      </c>
      <c r="I548" s="229"/>
      <c r="J548" s="225"/>
      <c r="K548" s="225"/>
      <c r="L548" s="230"/>
      <c r="M548" s="231"/>
      <c r="N548" s="232"/>
      <c r="O548" s="232"/>
      <c r="P548" s="232"/>
      <c r="Q548" s="232"/>
      <c r="R548" s="232"/>
      <c r="S548" s="232"/>
      <c r="T548" s="23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4" t="s">
        <v>128</v>
      </c>
      <c r="AU548" s="234" t="s">
        <v>79</v>
      </c>
      <c r="AV548" s="13" t="s">
        <v>77</v>
      </c>
      <c r="AW548" s="13" t="s">
        <v>31</v>
      </c>
      <c r="AX548" s="13" t="s">
        <v>69</v>
      </c>
      <c r="AY548" s="234" t="s">
        <v>117</v>
      </c>
    </row>
    <row r="549" s="14" customFormat="1">
      <c r="A549" s="14"/>
      <c r="B549" s="235"/>
      <c r="C549" s="236"/>
      <c r="D549" s="226" t="s">
        <v>128</v>
      </c>
      <c r="E549" s="237" t="s">
        <v>19</v>
      </c>
      <c r="F549" s="238" t="s">
        <v>517</v>
      </c>
      <c r="G549" s="236"/>
      <c r="H549" s="239">
        <v>6.4000000000000004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5" t="s">
        <v>128</v>
      </c>
      <c r="AU549" s="245" t="s">
        <v>79</v>
      </c>
      <c r="AV549" s="14" t="s">
        <v>79</v>
      </c>
      <c r="AW549" s="14" t="s">
        <v>31</v>
      </c>
      <c r="AX549" s="14" t="s">
        <v>69</v>
      </c>
      <c r="AY549" s="245" t="s">
        <v>117</v>
      </c>
    </row>
    <row r="550" s="13" customFormat="1">
      <c r="A550" s="13"/>
      <c r="B550" s="224"/>
      <c r="C550" s="225"/>
      <c r="D550" s="226" t="s">
        <v>128</v>
      </c>
      <c r="E550" s="227" t="s">
        <v>19</v>
      </c>
      <c r="F550" s="228" t="s">
        <v>324</v>
      </c>
      <c r="G550" s="225"/>
      <c r="H550" s="227" t="s">
        <v>19</v>
      </c>
      <c r="I550" s="229"/>
      <c r="J550" s="225"/>
      <c r="K550" s="225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128</v>
      </c>
      <c r="AU550" s="234" t="s">
        <v>79</v>
      </c>
      <c r="AV550" s="13" t="s">
        <v>77</v>
      </c>
      <c r="AW550" s="13" t="s">
        <v>31</v>
      </c>
      <c r="AX550" s="13" t="s">
        <v>69</v>
      </c>
      <c r="AY550" s="234" t="s">
        <v>117</v>
      </c>
    </row>
    <row r="551" s="14" customFormat="1">
      <c r="A551" s="14"/>
      <c r="B551" s="235"/>
      <c r="C551" s="236"/>
      <c r="D551" s="226" t="s">
        <v>128</v>
      </c>
      <c r="E551" s="237" t="s">
        <v>19</v>
      </c>
      <c r="F551" s="238" t="s">
        <v>518</v>
      </c>
      <c r="G551" s="236"/>
      <c r="H551" s="239">
        <v>6.7000000000000002</v>
      </c>
      <c r="I551" s="240"/>
      <c r="J551" s="236"/>
      <c r="K551" s="236"/>
      <c r="L551" s="241"/>
      <c r="M551" s="242"/>
      <c r="N551" s="243"/>
      <c r="O551" s="243"/>
      <c r="P551" s="243"/>
      <c r="Q551" s="243"/>
      <c r="R551" s="243"/>
      <c r="S551" s="243"/>
      <c r="T551" s="24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5" t="s">
        <v>128</v>
      </c>
      <c r="AU551" s="245" t="s">
        <v>79</v>
      </c>
      <c r="AV551" s="14" t="s">
        <v>79</v>
      </c>
      <c r="AW551" s="14" t="s">
        <v>31</v>
      </c>
      <c r="AX551" s="14" t="s">
        <v>69</v>
      </c>
      <c r="AY551" s="245" t="s">
        <v>117</v>
      </c>
    </row>
    <row r="552" s="16" customFormat="1">
      <c r="A552" s="16"/>
      <c r="B552" s="270"/>
      <c r="C552" s="271"/>
      <c r="D552" s="226" t="s">
        <v>128</v>
      </c>
      <c r="E552" s="272" t="s">
        <v>19</v>
      </c>
      <c r="F552" s="273" t="s">
        <v>307</v>
      </c>
      <c r="G552" s="271"/>
      <c r="H552" s="274">
        <v>44.600000000000001</v>
      </c>
      <c r="I552" s="275"/>
      <c r="J552" s="271"/>
      <c r="K552" s="271"/>
      <c r="L552" s="276"/>
      <c r="M552" s="277"/>
      <c r="N552" s="278"/>
      <c r="O552" s="278"/>
      <c r="P552" s="278"/>
      <c r="Q552" s="278"/>
      <c r="R552" s="278"/>
      <c r="S552" s="278"/>
      <c r="T552" s="279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T552" s="280" t="s">
        <v>128</v>
      </c>
      <c r="AU552" s="280" t="s">
        <v>79</v>
      </c>
      <c r="AV552" s="16" t="s">
        <v>140</v>
      </c>
      <c r="AW552" s="16" t="s">
        <v>31</v>
      </c>
      <c r="AX552" s="16" t="s">
        <v>69</v>
      </c>
      <c r="AY552" s="280" t="s">
        <v>117</v>
      </c>
    </row>
    <row r="553" s="15" customFormat="1">
      <c r="A553" s="15"/>
      <c r="B553" s="246"/>
      <c r="C553" s="247"/>
      <c r="D553" s="226" t="s">
        <v>128</v>
      </c>
      <c r="E553" s="248" t="s">
        <v>19</v>
      </c>
      <c r="F553" s="249" t="s">
        <v>130</v>
      </c>
      <c r="G553" s="247"/>
      <c r="H553" s="250">
        <v>314.55000000000001</v>
      </c>
      <c r="I553" s="251"/>
      <c r="J553" s="247"/>
      <c r="K553" s="247"/>
      <c r="L553" s="252"/>
      <c r="M553" s="253"/>
      <c r="N553" s="254"/>
      <c r="O553" s="254"/>
      <c r="P553" s="254"/>
      <c r="Q553" s="254"/>
      <c r="R553" s="254"/>
      <c r="S553" s="254"/>
      <c r="T553" s="25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56" t="s">
        <v>128</v>
      </c>
      <c r="AU553" s="256" t="s">
        <v>79</v>
      </c>
      <c r="AV553" s="15" t="s">
        <v>125</v>
      </c>
      <c r="AW553" s="15" t="s">
        <v>31</v>
      </c>
      <c r="AX553" s="15" t="s">
        <v>77</v>
      </c>
      <c r="AY553" s="256" t="s">
        <v>117</v>
      </c>
    </row>
    <row r="554" s="2" customFormat="1" ht="16.5" customHeight="1">
      <c r="A554" s="40"/>
      <c r="B554" s="41"/>
      <c r="C554" s="260" t="s">
        <v>346</v>
      </c>
      <c r="D554" s="260" t="s">
        <v>235</v>
      </c>
      <c r="E554" s="261" t="s">
        <v>519</v>
      </c>
      <c r="F554" s="262" t="s">
        <v>520</v>
      </c>
      <c r="G554" s="263" t="s">
        <v>190</v>
      </c>
      <c r="H554" s="264">
        <v>160.44</v>
      </c>
      <c r="I554" s="265"/>
      <c r="J554" s="266">
        <f>ROUND(I554*H554,2)</f>
        <v>0</v>
      </c>
      <c r="K554" s="262" t="s">
        <v>124</v>
      </c>
      <c r="L554" s="267"/>
      <c r="M554" s="268" t="s">
        <v>19</v>
      </c>
      <c r="N554" s="269" t="s">
        <v>40</v>
      </c>
      <c r="O554" s="86"/>
      <c r="P554" s="215">
        <f>O554*H554</f>
        <v>0</v>
      </c>
      <c r="Q554" s="215">
        <v>0.00010000000000000001</v>
      </c>
      <c r="R554" s="215">
        <f>Q554*H554</f>
        <v>0.016043999999999999</v>
      </c>
      <c r="S554" s="215">
        <v>0</v>
      </c>
      <c r="T554" s="216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7" t="s">
        <v>133</v>
      </c>
      <c r="AT554" s="217" t="s">
        <v>235</v>
      </c>
      <c r="AU554" s="217" t="s">
        <v>79</v>
      </c>
      <c r="AY554" s="19" t="s">
        <v>117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19" t="s">
        <v>77</v>
      </c>
      <c r="BK554" s="218">
        <f>ROUND(I554*H554,2)</f>
        <v>0</v>
      </c>
      <c r="BL554" s="19" t="s">
        <v>125</v>
      </c>
      <c r="BM554" s="217" t="s">
        <v>521</v>
      </c>
    </row>
    <row r="555" s="13" customFormat="1">
      <c r="A555" s="13"/>
      <c r="B555" s="224"/>
      <c r="C555" s="225"/>
      <c r="D555" s="226" t="s">
        <v>128</v>
      </c>
      <c r="E555" s="227" t="s">
        <v>19</v>
      </c>
      <c r="F555" s="228" t="s">
        <v>496</v>
      </c>
      <c r="G555" s="225"/>
      <c r="H555" s="227" t="s">
        <v>19</v>
      </c>
      <c r="I555" s="229"/>
      <c r="J555" s="225"/>
      <c r="K555" s="225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128</v>
      </c>
      <c r="AU555" s="234" t="s">
        <v>79</v>
      </c>
      <c r="AV555" s="13" t="s">
        <v>77</v>
      </c>
      <c r="AW555" s="13" t="s">
        <v>31</v>
      </c>
      <c r="AX555" s="13" t="s">
        <v>69</v>
      </c>
      <c r="AY555" s="234" t="s">
        <v>117</v>
      </c>
    </row>
    <row r="556" s="13" customFormat="1">
      <c r="A556" s="13"/>
      <c r="B556" s="224"/>
      <c r="C556" s="225"/>
      <c r="D556" s="226" t="s">
        <v>128</v>
      </c>
      <c r="E556" s="227" t="s">
        <v>19</v>
      </c>
      <c r="F556" s="228" t="s">
        <v>301</v>
      </c>
      <c r="G556" s="225"/>
      <c r="H556" s="227" t="s">
        <v>19</v>
      </c>
      <c r="I556" s="229"/>
      <c r="J556" s="225"/>
      <c r="K556" s="225"/>
      <c r="L556" s="230"/>
      <c r="M556" s="231"/>
      <c r="N556" s="232"/>
      <c r="O556" s="232"/>
      <c r="P556" s="232"/>
      <c r="Q556" s="232"/>
      <c r="R556" s="232"/>
      <c r="S556" s="232"/>
      <c r="T556" s="23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4" t="s">
        <v>128</v>
      </c>
      <c r="AU556" s="234" t="s">
        <v>79</v>
      </c>
      <c r="AV556" s="13" t="s">
        <v>77</v>
      </c>
      <c r="AW556" s="13" t="s">
        <v>31</v>
      </c>
      <c r="AX556" s="13" t="s">
        <v>69</v>
      </c>
      <c r="AY556" s="234" t="s">
        <v>117</v>
      </c>
    </row>
    <row r="557" s="14" customFormat="1">
      <c r="A557" s="14"/>
      <c r="B557" s="235"/>
      <c r="C557" s="236"/>
      <c r="D557" s="226" t="s">
        <v>128</v>
      </c>
      <c r="E557" s="237" t="s">
        <v>19</v>
      </c>
      <c r="F557" s="238" t="s">
        <v>497</v>
      </c>
      <c r="G557" s="236"/>
      <c r="H557" s="239">
        <v>19.5</v>
      </c>
      <c r="I557" s="240"/>
      <c r="J557" s="236"/>
      <c r="K557" s="236"/>
      <c r="L557" s="241"/>
      <c r="M557" s="242"/>
      <c r="N557" s="243"/>
      <c r="O557" s="243"/>
      <c r="P557" s="243"/>
      <c r="Q557" s="243"/>
      <c r="R557" s="243"/>
      <c r="S557" s="243"/>
      <c r="T557" s="24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5" t="s">
        <v>128</v>
      </c>
      <c r="AU557" s="245" t="s">
        <v>79</v>
      </c>
      <c r="AV557" s="14" t="s">
        <v>79</v>
      </c>
      <c r="AW557" s="14" t="s">
        <v>31</v>
      </c>
      <c r="AX557" s="14" t="s">
        <v>69</v>
      </c>
      <c r="AY557" s="245" t="s">
        <v>117</v>
      </c>
    </row>
    <row r="558" s="13" customFormat="1">
      <c r="A558" s="13"/>
      <c r="B558" s="224"/>
      <c r="C558" s="225"/>
      <c r="D558" s="226" t="s">
        <v>128</v>
      </c>
      <c r="E558" s="227" t="s">
        <v>19</v>
      </c>
      <c r="F558" s="228" t="s">
        <v>308</v>
      </c>
      <c r="G558" s="225"/>
      <c r="H558" s="227" t="s">
        <v>19</v>
      </c>
      <c r="I558" s="229"/>
      <c r="J558" s="225"/>
      <c r="K558" s="225"/>
      <c r="L558" s="230"/>
      <c r="M558" s="231"/>
      <c r="N558" s="232"/>
      <c r="O558" s="232"/>
      <c r="P558" s="232"/>
      <c r="Q558" s="232"/>
      <c r="R558" s="232"/>
      <c r="S558" s="232"/>
      <c r="T558" s="23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4" t="s">
        <v>128</v>
      </c>
      <c r="AU558" s="234" t="s">
        <v>79</v>
      </c>
      <c r="AV558" s="13" t="s">
        <v>77</v>
      </c>
      <c r="AW558" s="13" t="s">
        <v>31</v>
      </c>
      <c r="AX558" s="13" t="s">
        <v>69</v>
      </c>
      <c r="AY558" s="234" t="s">
        <v>117</v>
      </c>
    </row>
    <row r="559" s="14" customFormat="1">
      <c r="A559" s="14"/>
      <c r="B559" s="235"/>
      <c r="C559" s="236"/>
      <c r="D559" s="226" t="s">
        <v>128</v>
      </c>
      <c r="E559" s="237" t="s">
        <v>19</v>
      </c>
      <c r="F559" s="238" t="s">
        <v>498</v>
      </c>
      <c r="G559" s="236"/>
      <c r="H559" s="239">
        <v>28.100000000000001</v>
      </c>
      <c r="I559" s="240"/>
      <c r="J559" s="236"/>
      <c r="K559" s="236"/>
      <c r="L559" s="241"/>
      <c r="M559" s="242"/>
      <c r="N559" s="243"/>
      <c r="O559" s="243"/>
      <c r="P559" s="243"/>
      <c r="Q559" s="243"/>
      <c r="R559" s="243"/>
      <c r="S559" s="243"/>
      <c r="T559" s="24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5" t="s">
        <v>128</v>
      </c>
      <c r="AU559" s="245" t="s">
        <v>79</v>
      </c>
      <c r="AV559" s="14" t="s">
        <v>79</v>
      </c>
      <c r="AW559" s="14" t="s">
        <v>31</v>
      </c>
      <c r="AX559" s="14" t="s">
        <v>69</v>
      </c>
      <c r="AY559" s="245" t="s">
        <v>117</v>
      </c>
    </row>
    <row r="560" s="13" customFormat="1">
      <c r="A560" s="13"/>
      <c r="B560" s="224"/>
      <c r="C560" s="225"/>
      <c r="D560" s="226" t="s">
        <v>128</v>
      </c>
      <c r="E560" s="227" t="s">
        <v>19</v>
      </c>
      <c r="F560" s="228" t="s">
        <v>313</v>
      </c>
      <c r="G560" s="225"/>
      <c r="H560" s="227" t="s">
        <v>19</v>
      </c>
      <c r="I560" s="229"/>
      <c r="J560" s="225"/>
      <c r="K560" s="225"/>
      <c r="L560" s="230"/>
      <c r="M560" s="231"/>
      <c r="N560" s="232"/>
      <c r="O560" s="232"/>
      <c r="P560" s="232"/>
      <c r="Q560" s="232"/>
      <c r="R560" s="232"/>
      <c r="S560" s="232"/>
      <c r="T560" s="23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4" t="s">
        <v>128</v>
      </c>
      <c r="AU560" s="234" t="s">
        <v>79</v>
      </c>
      <c r="AV560" s="13" t="s">
        <v>77</v>
      </c>
      <c r="AW560" s="13" t="s">
        <v>31</v>
      </c>
      <c r="AX560" s="13" t="s">
        <v>69</v>
      </c>
      <c r="AY560" s="234" t="s">
        <v>117</v>
      </c>
    </row>
    <row r="561" s="14" customFormat="1">
      <c r="A561" s="14"/>
      <c r="B561" s="235"/>
      <c r="C561" s="236"/>
      <c r="D561" s="226" t="s">
        <v>128</v>
      </c>
      <c r="E561" s="237" t="s">
        <v>19</v>
      </c>
      <c r="F561" s="238" t="s">
        <v>499</v>
      </c>
      <c r="G561" s="236"/>
      <c r="H561" s="239">
        <v>16.899999999999999</v>
      </c>
      <c r="I561" s="240"/>
      <c r="J561" s="236"/>
      <c r="K561" s="236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128</v>
      </c>
      <c r="AU561" s="245" t="s">
        <v>79</v>
      </c>
      <c r="AV561" s="14" t="s">
        <v>79</v>
      </c>
      <c r="AW561" s="14" t="s">
        <v>31</v>
      </c>
      <c r="AX561" s="14" t="s">
        <v>69</v>
      </c>
      <c r="AY561" s="245" t="s">
        <v>117</v>
      </c>
    </row>
    <row r="562" s="14" customFormat="1">
      <c r="A562" s="14"/>
      <c r="B562" s="235"/>
      <c r="C562" s="236"/>
      <c r="D562" s="226" t="s">
        <v>128</v>
      </c>
      <c r="E562" s="237" t="s">
        <v>19</v>
      </c>
      <c r="F562" s="238" t="s">
        <v>500</v>
      </c>
      <c r="G562" s="236"/>
      <c r="H562" s="239">
        <v>35.100000000000001</v>
      </c>
      <c r="I562" s="240"/>
      <c r="J562" s="236"/>
      <c r="K562" s="236"/>
      <c r="L562" s="241"/>
      <c r="M562" s="242"/>
      <c r="N562" s="243"/>
      <c r="O562" s="243"/>
      <c r="P562" s="243"/>
      <c r="Q562" s="243"/>
      <c r="R562" s="243"/>
      <c r="S562" s="243"/>
      <c r="T562" s="24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5" t="s">
        <v>128</v>
      </c>
      <c r="AU562" s="245" t="s">
        <v>79</v>
      </c>
      <c r="AV562" s="14" t="s">
        <v>79</v>
      </c>
      <c r="AW562" s="14" t="s">
        <v>31</v>
      </c>
      <c r="AX562" s="14" t="s">
        <v>69</v>
      </c>
      <c r="AY562" s="245" t="s">
        <v>117</v>
      </c>
    </row>
    <row r="563" s="13" customFormat="1">
      <c r="A563" s="13"/>
      <c r="B563" s="224"/>
      <c r="C563" s="225"/>
      <c r="D563" s="226" t="s">
        <v>128</v>
      </c>
      <c r="E563" s="227" t="s">
        <v>19</v>
      </c>
      <c r="F563" s="228" t="s">
        <v>318</v>
      </c>
      <c r="G563" s="225"/>
      <c r="H563" s="227" t="s">
        <v>19</v>
      </c>
      <c r="I563" s="229"/>
      <c r="J563" s="225"/>
      <c r="K563" s="225"/>
      <c r="L563" s="230"/>
      <c r="M563" s="231"/>
      <c r="N563" s="232"/>
      <c r="O563" s="232"/>
      <c r="P563" s="232"/>
      <c r="Q563" s="232"/>
      <c r="R563" s="232"/>
      <c r="S563" s="232"/>
      <c r="T563" s="23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4" t="s">
        <v>128</v>
      </c>
      <c r="AU563" s="234" t="s">
        <v>79</v>
      </c>
      <c r="AV563" s="13" t="s">
        <v>77</v>
      </c>
      <c r="AW563" s="13" t="s">
        <v>31</v>
      </c>
      <c r="AX563" s="13" t="s">
        <v>69</v>
      </c>
      <c r="AY563" s="234" t="s">
        <v>117</v>
      </c>
    </row>
    <row r="564" s="14" customFormat="1">
      <c r="A564" s="14"/>
      <c r="B564" s="235"/>
      <c r="C564" s="236"/>
      <c r="D564" s="226" t="s">
        <v>128</v>
      </c>
      <c r="E564" s="237" t="s">
        <v>19</v>
      </c>
      <c r="F564" s="238" t="s">
        <v>501</v>
      </c>
      <c r="G564" s="236"/>
      <c r="H564" s="239">
        <v>22.199999999999999</v>
      </c>
      <c r="I564" s="240"/>
      <c r="J564" s="236"/>
      <c r="K564" s="236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128</v>
      </c>
      <c r="AU564" s="245" t="s">
        <v>79</v>
      </c>
      <c r="AV564" s="14" t="s">
        <v>79</v>
      </c>
      <c r="AW564" s="14" t="s">
        <v>31</v>
      </c>
      <c r="AX564" s="14" t="s">
        <v>69</v>
      </c>
      <c r="AY564" s="245" t="s">
        <v>117</v>
      </c>
    </row>
    <row r="565" s="13" customFormat="1">
      <c r="A565" s="13"/>
      <c r="B565" s="224"/>
      <c r="C565" s="225"/>
      <c r="D565" s="226" t="s">
        <v>128</v>
      </c>
      <c r="E565" s="227" t="s">
        <v>19</v>
      </c>
      <c r="F565" s="228" t="s">
        <v>324</v>
      </c>
      <c r="G565" s="225"/>
      <c r="H565" s="227" t="s">
        <v>19</v>
      </c>
      <c r="I565" s="229"/>
      <c r="J565" s="225"/>
      <c r="K565" s="225"/>
      <c r="L565" s="230"/>
      <c r="M565" s="231"/>
      <c r="N565" s="232"/>
      <c r="O565" s="232"/>
      <c r="P565" s="232"/>
      <c r="Q565" s="232"/>
      <c r="R565" s="232"/>
      <c r="S565" s="232"/>
      <c r="T565" s="23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4" t="s">
        <v>128</v>
      </c>
      <c r="AU565" s="234" t="s">
        <v>79</v>
      </c>
      <c r="AV565" s="13" t="s">
        <v>77</v>
      </c>
      <c r="AW565" s="13" t="s">
        <v>31</v>
      </c>
      <c r="AX565" s="13" t="s">
        <v>69</v>
      </c>
      <c r="AY565" s="234" t="s">
        <v>117</v>
      </c>
    </row>
    <row r="566" s="14" customFormat="1">
      <c r="A566" s="14"/>
      <c r="B566" s="235"/>
      <c r="C566" s="236"/>
      <c r="D566" s="226" t="s">
        <v>128</v>
      </c>
      <c r="E566" s="237" t="s">
        <v>19</v>
      </c>
      <c r="F566" s="238" t="s">
        <v>502</v>
      </c>
      <c r="G566" s="236"/>
      <c r="H566" s="239">
        <v>31</v>
      </c>
      <c r="I566" s="240"/>
      <c r="J566" s="236"/>
      <c r="K566" s="236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128</v>
      </c>
      <c r="AU566" s="245" t="s">
        <v>79</v>
      </c>
      <c r="AV566" s="14" t="s">
        <v>79</v>
      </c>
      <c r="AW566" s="14" t="s">
        <v>31</v>
      </c>
      <c r="AX566" s="14" t="s">
        <v>69</v>
      </c>
      <c r="AY566" s="245" t="s">
        <v>117</v>
      </c>
    </row>
    <row r="567" s="15" customFormat="1">
      <c r="A567" s="15"/>
      <c r="B567" s="246"/>
      <c r="C567" s="247"/>
      <c r="D567" s="226" t="s">
        <v>128</v>
      </c>
      <c r="E567" s="248" t="s">
        <v>19</v>
      </c>
      <c r="F567" s="249" t="s">
        <v>130</v>
      </c>
      <c r="G567" s="247"/>
      <c r="H567" s="250">
        <v>152.80000000000001</v>
      </c>
      <c r="I567" s="251"/>
      <c r="J567" s="247"/>
      <c r="K567" s="247"/>
      <c r="L567" s="252"/>
      <c r="M567" s="253"/>
      <c r="N567" s="254"/>
      <c r="O567" s="254"/>
      <c r="P567" s="254"/>
      <c r="Q567" s="254"/>
      <c r="R567" s="254"/>
      <c r="S567" s="254"/>
      <c r="T567" s="25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56" t="s">
        <v>128</v>
      </c>
      <c r="AU567" s="256" t="s">
        <v>79</v>
      </c>
      <c r="AV567" s="15" t="s">
        <v>125</v>
      </c>
      <c r="AW567" s="15" t="s">
        <v>31</v>
      </c>
      <c r="AX567" s="15" t="s">
        <v>69</v>
      </c>
      <c r="AY567" s="256" t="s">
        <v>117</v>
      </c>
    </row>
    <row r="568" s="14" customFormat="1">
      <c r="A568" s="14"/>
      <c r="B568" s="235"/>
      <c r="C568" s="236"/>
      <c r="D568" s="226" t="s">
        <v>128</v>
      </c>
      <c r="E568" s="237" t="s">
        <v>19</v>
      </c>
      <c r="F568" s="238" t="s">
        <v>522</v>
      </c>
      <c r="G568" s="236"/>
      <c r="H568" s="239">
        <v>160.44</v>
      </c>
      <c r="I568" s="240"/>
      <c r="J568" s="236"/>
      <c r="K568" s="236"/>
      <c r="L568" s="241"/>
      <c r="M568" s="242"/>
      <c r="N568" s="243"/>
      <c r="O568" s="243"/>
      <c r="P568" s="243"/>
      <c r="Q568" s="243"/>
      <c r="R568" s="243"/>
      <c r="S568" s="243"/>
      <c r="T568" s="24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5" t="s">
        <v>128</v>
      </c>
      <c r="AU568" s="245" t="s">
        <v>79</v>
      </c>
      <c r="AV568" s="14" t="s">
        <v>79</v>
      </c>
      <c r="AW568" s="14" t="s">
        <v>31</v>
      </c>
      <c r="AX568" s="14" t="s">
        <v>69</v>
      </c>
      <c r="AY568" s="245" t="s">
        <v>117</v>
      </c>
    </row>
    <row r="569" s="15" customFormat="1">
      <c r="A569" s="15"/>
      <c r="B569" s="246"/>
      <c r="C569" s="247"/>
      <c r="D569" s="226" t="s">
        <v>128</v>
      </c>
      <c r="E569" s="248" t="s">
        <v>19</v>
      </c>
      <c r="F569" s="249" t="s">
        <v>130</v>
      </c>
      <c r="G569" s="247"/>
      <c r="H569" s="250">
        <v>160.44</v>
      </c>
      <c r="I569" s="251"/>
      <c r="J569" s="247"/>
      <c r="K569" s="247"/>
      <c r="L569" s="252"/>
      <c r="M569" s="253"/>
      <c r="N569" s="254"/>
      <c r="O569" s="254"/>
      <c r="P569" s="254"/>
      <c r="Q569" s="254"/>
      <c r="R569" s="254"/>
      <c r="S569" s="254"/>
      <c r="T569" s="25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56" t="s">
        <v>128</v>
      </c>
      <c r="AU569" s="256" t="s">
        <v>79</v>
      </c>
      <c r="AV569" s="15" t="s">
        <v>125</v>
      </c>
      <c r="AW569" s="15" t="s">
        <v>31</v>
      </c>
      <c r="AX569" s="15" t="s">
        <v>77</v>
      </c>
      <c r="AY569" s="256" t="s">
        <v>117</v>
      </c>
    </row>
    <row r="570" s="2" customFormat="1" ht="16.5" customHeight="1">
      <c r="A570" s="40"/>
      <c r="B570" s="41"/>
      <c r="C570" s="260" t="s">
        <v>523</v>
      </c>
      <c r="D570" s="260" t="s">
        <v>235</v>
      </c>
      <c r="E570" s="261" t="s">
        <v>524</v>
      </c>
      <c r="F570" s="262" t="s">
        <v>525</v>
      </c>
      <c r="G570" s="263" t="s">
        <v>190</v>
      </c>
      <c r="H570" s="264">
        <v>130.62000000000001</v>
      </c>
      <c r="I570" s="265"/>
      <c r="J570" s="266">
        <f>ROUND(I570*H570,2)</f>
        <v>0</v>
      </c>
      <c r="K570" s="262" t="s">
        <v>124</v>
      </c>
      <c r="L570" s="267"/>
      <c r="M570" s="268" t="s">
        <v>19</v>
      </c>
      <c r="N570" s="269" t="s">
        <v>40</v>
      </c>
      <c r="O570" s="86"/>
      <c r="P570" s="215">
        <f>O570*H570</f>
        <v>0</v>
      </c>
      <c r="Q570" s="215">
        <v>0.00029999999999999997</v>
      </c>
      <c r="R570" s="215">
        <f>Q570*H570</f>
        <v>0.039185999999999999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133</v>
      </c>
      <c r="AT570" s="217" t="s">
        <v>235</v>
      </c>
      <c r="AU570" s="217" t="s">
        <v>79</v>
      </c>
      <c r="AY570" s="19" t="s">
        <v>117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77</v>
      </c>
      <c r="BK570" s="218">
        <f>ROUND(I570*H570,2)</f>
        <v>0</v>
      </c>
      <c r="BL570" s="19" t="s">
        <v>125</v>
      </c>
      <c r="BM570" s="217" t="s">
        <v>526</v>
      </c>
    </row>
    <row r="571" s="13" customFormat="1">
      <c r="A571" s="13"/>
      <c r="B571" s="224"/>
      <c r="C571" s="225"/>
      <c r="D571" s="226" t="s">
        <v>128</v>
      </c>
      <c r="E571" s="227" t="s">
        <v>19</v>
      </c>
      <c r="F571" s="228" t="s">
        <v>527</v>
      </c>
      <c r="G571" s="225"/>
      <c r="H571" s="227" t="s">
        <v>19</v>
      </c>
      <c r="I571" s="229"/>
      <c r="J571" s="225"/>
      <c r="K571" s="225"/>
      <c r="L571" s="230"/>
      <c r="M571" s="231"/>
      <c r="N571" s="232"/>
      <c r="O571" s="232"/>
      <c r="P571" s="232"/>
      <c r="Q571" s="232"/>
      <c r="R571" s="232"/>
      <c r="S571" s="232"/>
      <c r="T571" s="23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4" t="s">
        <v>128</v>
      </c>
      <c r="AU571" s="234" t="s">
        <v>79</v>
      </c>
      <c r="AV571" s="13" t="s">
        <v>77</v>
      </c>
      <c r="AW571" s="13" t="s">
        <v>31</v>
      </c>
      <c r="AX571" s="13" t="s">
        <v>69</v>
      </c>
      <c r="AY571" s="234" t="s">
        <v>117</v>
      </c>
    </row>
    <row r="572" s="14" customFormat="1">
      <c r="A572" s="14"/>
      <c r="B572" s="235"/>
      <c r="C572" s="236"/>
      <c r="D572" s="226" t="s">
        <v>128</v>
      </c>
      <c r="E572" s="237" t="s">
        <v>19</v>
      </c>
      <c r="F572" s="238" t="s">
        <v>503</v>
      </c>
      <c r="G572" s="236"/>
      <c r="H572" s="239">
        <v>12.949999999999999</v>
      </c>
      <c r="I572" s="240"/>
      <c r="J572" s="236"/>
      <c r="K572" s="236"/>
      <c r="L572" s="241"/>
      <c r="M572" s="242"/>
      <c r="N572" s="243"/>
      <c r="O572" s="243"/>
      <c r="P572" s="243"/>
      <c r="Q572" s="243"/>
      <c r="R572" s="243"/>
      <c r="S572" s="243"/>
      <c r="T572" s="24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5" t="s">
        <v>128</v>
      </c>
      <c r="AU572" s="245" t="s">
        <v>79</v>
      </c>
      <c r="AV572" s="14" t="s">
        <v>79</v>
      </c>
      <c r="AW572" s="14" t="s">
        <v>31</v>
      </c>
      <c r="AX572" s="14" t="s">
        <v>69</v>
      </c>
      <c r="AY572" s="245" t="s">
        <v>117</v>
      </c>
    </row>
    <row r="573" s="14" customFormat="1">
      <c r="A573" s="14"/>
      <c r="B573" s="235"/>
      <c r="C573" s="236"/>
      <c r="D573" s="226" t="s">
        <v>128</v>
      </c>
      <c r="E573" s="237" t="s">
        <v>19</v>
      </c>
      <c r="F573" s="238" t="s">
        <v>504</v>
      </c>
      <c r="G573" s="236"/>
      <c r="H573" s="239">
        <v>7.4000000000000004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5" t="s">
        <v>128</v>
      </c>
      <c r="AU573" s="245" t="s">
        <v>79</v>
      </c>
      <c r="AV573" s="14" t="s">
        <v>79</v>
      </c>
      <c r="AW573" s="14" t="s">
        <v>31</v>
      </c>
      <c r="AX573" s="14" t="s">
        <v>69</v>
      </c>
      <c r="AY573" s="245" t="s">
        <v>117</v>
      </c>
    </row>
    <row r="574" s="14" customFormat="1">
      <c r="A574" s="14"/>
      <c r="B574" s="235"/>
      <c r="C574" s="236"/>
      <c r="D574" s="226" t="s">
        <v>128</v>
      </c>
      <c r="E574" s="237" t="s">
        <v>19</v>
      </c>
      <c r="F574" s="238" t="s">
        <v>505</v>
      </c>
      <c r="G574" s="236"/>
      <c r="H574" s="239">
        <v>29.149999999999999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5" t="s">
        <v>128</v>
      </c>
      <c r="AU574" s="245" t="s">
        <v>79</v>
      </c>
      <c r="AV574" s="14" t="s">
        <v>79</v>
      </c>
      <c r="AW574" s="14" t="s">
        <v>31</v>
      </c>
      <c r="AX574" s="14" t="s">
        <v>69</v>
      </c>
      <c r="AY574" s="245" t="s">
        <v>117</v>
      </c>
    </row>
    <row r="575" s="14" customFormat="1">
      <c r="A575" s="14"/>
      <c r="B575" s="235"/>
      <c r="C575" s="236"/>
      <c r="D575" s="226" t="s">
        <v>128</v>
      </c>
      <c r="E575" s="237" t="s">
        <v>19</v>
      </c>
      <c r="F575" s="238" t="s">
        <v>506</v>
      </c>
      <c r="G575" s="236"/>
      <c r="H575" s="239">
        <v>10.25</v>
      </c>
      <c r="I575" s="240"/>
      <c r="J575" s="236"/>
      <c r="K575" s="236"/>
      <c r="L575" s="241"/>
      <c r="M575" s="242"/>
      <c r="N575" s="243"/>
      <c r="O575" s="243"/>
      <c r="P575" s="243"/>
      <c r="Q575" s="243"/>
      <c r="R575" s="243"/>
      <c r="S575" s="243"/>
      <c r="T575" s="24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5" t="s">
        <v>128</v>
      </c>
      <c r="AU575" s="245" t="s">
        <v>79</v>
      </c>
      <c r="AV575" s="14" t="s">
        <v>79</v>
      </c>
      <c r="AW575" s="14" t="s">
        <v>31</v>
      </c>
      <c r="AX575" s="14" t="s">
        <v>69</v>
      </c>
      <c r="AY575" s="245" t="s">
        <v>117</v>
      </c>
    </row>
    <row r="576" s="14" customFormat="1">
      <c r="A576" s="14"/>
      <c r="B576" s="235"/>
      <c r="C576" s="236"/>
      <c r="D576" s="226" t="s">
        <v>128</v>
      </c>
      <c r="E576" s="237" t="s">
        <v>19</v>
      </c>
      <c r="F576" s="238" t="s">
        <v>507</v>
      </c>
      <c r="G576" s="236"/>
      <c r="H576" s="239">
        <v>3.5</v>
      </c>
      <c r="I576" s="240"/>
      <c r="J576" s="236"/>
      <c r="K576" s="236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128</v>
      </c>
      <c r="AU576" s="245" t="s">
        <v>79</v>
      </c>
      <c r="AV576" s="14" t="s">
        <v>79</v>
      </c>
      <c r="AW576" s="14" t="s">
        <v>31</v>
      </c>
      <c r="AX576" s="14" t="s">
        <v>69</v>
      </c>
      <c r="AY576" s="245" t="s">
        <v>117</v>
      </c>
    </row>
    <row r="577" s="14" customFormat="1">
      <c r="A577" s="14"/>
      <c r="B577" s="235"/>
      <c r="C577" s="236"/>
      <c r="D577" s="226" t="s">
        <v>128</v>
      </c>
      <c r="E577" s="237" t="s">
        <v>19</v>
      </c>
      <c r="F577" s="238" t="s">
        <v>508</v>
      </c>
      <c r="G577" s="236"/>
      <c r="H577" s="239">
        <v>16.550000000000001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5" t="s">
        <v>128</v>
      </c>
      <c r="AU577" s="245" t="s">
        <v>79</v>
      </c>
      <c r="AV577" s="14" t="s">
        <v>79</v>
      </c>
      <c r="AW577" s="14" t="s">
        <v>31</v>
      </c>
      <c r="AX577" s="14" t="s">
        <v>69</v>
      </c>
      <c r="AY577" s="245" t="s">
        <v>117</v>
      </c>
    </row>
    <row r="578" s="16" customFormat="1">
      <c r="A578" s="16"/>
      <c r="B578" s="270"/>
      <c r="C578" s="271"/>
      <c r="D578" s="226" t="s">
        <v>128</v>
      </c>
      <c r="E578" s="272" t="s">
        <v>19</v>
      </c>
      <c r="F578" s="273" t="s">
        <v>307</v>
      </c>
      <c r="G578" s="271"/>
      <c r="H578" s="274">
        <v>79.799999999999997</v>
      </c>
      <c r="I578" s="275"/>
      <c r="J578" s="271"/>
      <c r="K578" s="271"/>
      <c r="L578" s="276"/>
      <c r="M578" s="277"/>
      <c r="N578" s="278"/>
      <c r="O578" s="278"/>
      <c r="P578" s="278"/>
      <c r="Q578" s="278"/>
      <c r="R578" s="278"/>
      <c r="S578" s="278"/>
      <c r="T578" s="279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T578" s="280" t="s">
        <v>128</v>
      </c>
      <c r="AU578" s="280" t="s">
        <v>79</v>
      </c>
      <c r="AV578" s="16" t="s">
        <v>140</v>
      </c>
      <c r="AW578" s="16" t="s">
        <v>31</v>
      </c>
      <c r="AX578" s="16" t="s">
        <v>69</v>
      </c>
      <c r="AY578" s="280" t="s">
        <v>117</v>
      </c>
    </row>
    <row r="579" s="13" customFormat="1">
      <c r="A579" s="13"/>
      <c r="B579" s="224"/>
      <c r="C579" s="225"/>
      <c r="D579" s="226" t="s">
        <v>128</v>
      </c>
      <c r="E579" s="227" t="s">
        <v>19</v>
      </c>
      <c r="F579" s="228" t="s">
        <v>515</v>
      </c>
      <c r="G579" s="225"/>
      <c r="H579" s="227" t="s">
        <v>19</v>
      </c>
      <c r="I579" s="229"/>
      <c r="J579" s="225"/>
      <c r="K579" s="225"/>
      <c r="L579" s="230"/>
      <c r="M579" s="231"/>
      <c r="N579" s="232"/>
      <c r="O579" s="232"/>
      <c r="P579" s="232"/>
      <c r="Q579" s="232"/>
      <c r="R579" s="232"/>
      <c r="S579" s="232"/>
      <c r="T579" s="23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4" t="s">
        <v>128</v>
      </c>
      <c r="AU579" s="234" t="s">
        <v>79</v>
      </c>
      <c r="AV579" s="13" t="s">
        <v>77</v>
      </c>
      <c r="AW579" s="13" t="s">
        <v>31</v>
      </c>
      <c r="AX579" s="13" t="s">
        <v>69</v>
      </c>
      <c r="AY579" s="234" t="s">
        <v>117</v>
      </c>
    </row>
    <row r="580" s="13" customFormat="1">
      <c r="A580" s="13"/>
      <c r="B580" s="224"/>
      <c r="C580" s="225"/>
      <c r="D580" s="226" t="s">
        <v>128</v>
      </c>
      <c r="E580" s="227" t="s">
        <v>19</v>
      </c>
      <c r="F580" s="228" t="s">
        <v>301</v>
      </c>
      <c r="G580" s="225"/>
      <c r="H580" s="227" t="s">
        <v>19</v>
      </c>
      <c r="I580" s="229"/>
      <c r="J580" s="225"/>
      <c r="K580" s="225"/>
      <c r="L580" s="230"/>
      <c r="M580" s="231"/>
      <c r="N580" s="232"/>
      <c r="O580" s="232"/>
      <c r="P580" s="232"/>
      <c r="Q580" s="232"/>
      <c r="R580" s="232"/>
      <c r="S580" s="232"/>
      <c r="T580" s="23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4" t="s">
        <v>128</v>
      </c>
      <c r="AU580" s="234" t="s">
        <v>79</v>
      </c>
      <c r="AV580" s="13" t="s">
        <v>77</v>
      </c>
      <c r="AW580" s="13" t="s">
        <v>31</v>
      </c>
      <c r="AX580" s="13" t="s">
        <v>69</v>
      </c>
      <c r="AY580" s="234" t="s">
        <v>117</v>
      </c>
    </row>
    <row r="581" s="14" customFormat="1">
      <c r="A581" s="14"/>
      <c r="B581" s="235"/>
      <c r="C581" s="236"/>
      <c r="D581" s="226" t="s">
        <v>128</v>
      </c>
      <c r="E581" s="237" t="s">
        <v>19</v>
      </c>
      <c r="F581" s="238" t="s">
        <v>510</v>
      </c>
      <c r="G581" s="236"/>
      <c r="H581" s="239">
        <v>2.7999999999999998</v>
      </c>
      <c r="I581" s="240"/>
      <c r="J581" s="236"/>
      <c r="K581" s="236"/>
      <c r="L581" s="241"/>
      <c r="M581" s="242"/>
      <c r="N581" s="243"/>
      <c r="O581" s="243"/>
      <c r="P581" s="243"/>
      <c r="Q581" s="243"/>
      <c r="R581" s="243"/>
      <c r="S581" s="243"/>
      <c r="T581" s="24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5" t="s">
        <v>128</v>
      </c>
      <c r="AU581" s="245" t="s">
        <v>79</v>
      </c>
      <c r="AV581" s="14" t="s">
        <v>79</v>
      </c>
      <c r="AW581" s="14" t="s">
        <v>31</v>
      </c>
      <c r="AX581" s="14" t="s">
        <v>69</v>
      </c>
      <c r="AY581" s="245" t="s">
        <v>117</v>
      </c>
    </row>
    <row r="582" s="13" customFormat="1">
      <c r="A582" s="13"/>
      <c r="B582" s="224"/>
      <c r="C582" s="225"/>
      <c r="D582" s="226" t="s">
        <v>128</v>
      </c>
      <c r="E582" s="227" t="s">
        <v>19</v>
      </c>
      <c r="F582" s="228" t="s">
        <v>308</v>
      </c>
      <c r="G582" s="225"/>
      <c r="H582" s="227" t="s">
        <v>19</v>
      </c>
      <c r="I582" s="229"/>
      <c r="J582" s="225"/>
      <c r="K582" s="225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128</v>
      </c>
      <c r="AU582" s="234" t="s">
        <v>79</v>
      </c>
      <c r="AV582" s="13" t="s">
        <v>77</v>
      </c>
      <c r="AW582" s="13" t="s">
        <v>31</v>
      </c>
      <c r="AX582" s="13" t="s">
        <v>69</v>
      </c>
      <c r="AY582" s="234" t="s">
        <v>117</v>
      </c>
    </row>
    <row r="583" s="14" customFormat="1">
      <c r="A583" s="14"/>
      <c r="B583" s="235"/>
      <c r="C583" s="236"/>
      <c r="D583" s="226" t="s">
        <v>128</v>
      </c>
      <c r="E583" s="237" t="s">
        <v>19</v>
      </c>
      <c r="F583" s="238" t="s">
        <v>516</v>
      </c>
      <c r="G583" s="236"/>
      <c r="H583" s="239">
        <v>14.9</v>
      </c>
      <c r="I583" s="240"/>
      <c r="J583" s="236"/>
      <c r="K583" s="236"/>
      <c r="L583" s="241"/>
      <c r="M583" s="242"/>
      <c r="N583" s="243"/>
      <c r="O583" s="243"/>
      <c r="P583" s="243"/>
      <c r="Q583" s="243"/>
      <c r="R583" s="243"/>
      <c r="S583" s="243"/>
      <c r="T583" s="24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5" t="s">
        <v>128</v>
      </c>
      <c r="AU583" s="245" t="s">
        <v>79</v>
      </c>
      <c r="AV583" s="14" t="s">
        <v>79</v>
      </c>
      <c r="AW583" s="14" t="s">
        <v>31</v>
      </c>
      <c r="AX583" s="14" t="s">
        <v>69</v>
      </c>
      <c r="AY583" s="245" t="s">
        <v>117</v>
      </c>
    </row>
    <row r="584" s="13" customFormat="1">
      <c r="A584" s="13"/>
      <c r="B584" s="224"/>
      <c r="C584" s="225"/>
      <c r="D584" s="226" t="s">
        <v>128</v>
      </c>
      <c r="E584" s="227" t="s">
        <v>19</v>
      </c>
      <c r="F584" s="228" t="s">
        <v>313</v>
      </c>
      <c r="G584" s="225"/>
      <c r="H584" s="227" t="s">
        <v>19</v>
      </c>
      <c r="I584" s="229"/>
      <c r="J584" s="225"/>
      <c r="K584" s="225"/>
      <c r="L584" s="230"/>
      <c r="M584" s="231"/>
      <c r="N584" s="232"/>
      <c r="O584" s="232"/>
      <c r="P584" s="232"/>
      <c r="Q584" s="232"/>
      <c r="R584" s="232"/>
      <c r="S584" s="232"/>
      <c r="T584" s="23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4" t="s">
        <v>128</v>
      </c>
      <c r="AU584" s="234" t="s">
        <v>79</v>
      </c>
      <c r="AV584" s="13" t="s">
        <v>77</v>
      </c>
      <c r="AW584" s="13" t="s">
        <v>31</v>
      </c>
      <c r="AX584" s="13" t="s">
        <v>69</v>
      </c>
      <c r="AY584" s="234" t="s">
        <v>117</v>
      </c>
    </row>
    <row r="585" s="14" customFormat="1">
      <c r="A585" s="14"/>
      <c r="B585" s="235"/>
      <c r="C585" s="236"/>
      <c r="D585" s="226" t="s">
        <v>128</v>
      </c>
      <c r="E585" s="237" t="s">
        <v>19</v>
      </c>
      <c r="F585" s="238" t="s">
        <v>512</v>
      </c>
      <c r="G585" s="236"/>
      <c r="H585" s="239">
        <v>13.800000000000001</v>
      </c>
      <c r="I585" s="240"/>
      <c r="J585" s="236"/>
      <c r="K585" s="236"/>
      <c r="L585" s="241"/>
      <c r="M585" s="242"/>
      <c r="N585" s="243"/>
      <c r="O585" s="243"/>
      <c r="P585" s="243"/>
      <c r="Q585" s="243"/>
      <c r="R585" s="243"/>
      <c r="S585" s="243"/>
      <c r="T585" s="24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5" t="s">
        <v>128</v>
      </c>
      <c r="AU585" s="245" t="s">
        <v>79</v>
      </c>
      <c r="AV585" s="14" t="s">
        <v>79</v>
      </c>
      <c r="AW585" s="14" t="s">
        <v>31</v>
      </c>
      <c r="AX585" s="14" t="s">
        <v>69</v>
      </c>
      <c r="AY585" s="245" t="s">
        <v>117</v>
      </c>
    </row>
    <row r="586" s="13" customFormat="1">
      <c r="A586" s="13"/>
      <c r="B586" s="224"/>
      <c r="C586" s="225"/>
      <c r="D586" s="226" t="s">
        <v>128</v>
      </c>
      <c r="E586" s="227" t="s">
        <v>19</v>
      </c>
      <c r="F586" s="228" t="s">
        <v>318</v>
      </c>
      <c r="G586" s="225"/>
      <c r="H586" s="227" t="s">
        <v>19</v>
      </c>
      <c r="I586" s="229"/>
      <c r="J586" s="225"/>
      <c r="K586" s="225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128</v>
      </c>
      <c r="AU586" s="234" t="s">
        <v>79</v>
      </c>
      <c r="AV586" s="13" t="s">
        <v>77</v>
      </c>
      <c r="AW586" s="13" t="s">
        <v>31</v>
      </c>
      <c r="AX586" s="13" t="s">
        <v>69</v>
      </c>
      <c r="AY586" s="234" t="s">
        <v>117</v>
      </c>
    </row>
    <row r="587" s="14" customFormat="1">
      <c r="A587" s="14"/>
      <c r="B587" s="235"/>
      <c r="C587" s="236"/>
      <c r="D587" s="226" t="s">
        <v>128</v>
      </c>
      <c r="E587" s="237" t="s">
        <v>19</v>
      </c>
      <c r="F587" s="238" t="s">
        <v>517</v>
      </c>
      <c r="G587" s="236"/>
      <c r="H587" s="239">
        <v>6.4000000000000004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5" t="s">
        <v>128</v>
      </c>
      <c r="AU587" s="245" t="s">
        <v>79</v>
      </c>
      <c r="AV587" s="14" t="s">
        <v>79</v>
      </c>
      <c r="AW587" s="14" t="s">
        <v>31</v>
      </c>
      <c r="AX587" s="14" t="s">
        <v>69</v>
      </c>
      <c r="AY587" s="245" t="s">
        <v>117</v>
      </c>
    </row>
    <row r="588" s="13" customFormat="1">
      <c r="A588" s="13"/>
      <c r="B588" s="224"/>
      <c r="C588" s="225"/>
      <c r="D588" s="226" t="s">
        <v>128</v>
      </c>
      <c r="E588" s="227" t="s">
        <v>19</v>
      </c>
      <c r="F588" s="228" t="s">
        <v>324</v>
      </c>
      <c r="G588" s="225"/>
      <c r="H588" s="227" t="s">
        <v>19</v>
      </c>
      <c r="I588" s="229"/>
      <c r="J588" s="225"/>
      <c r="K588" s="225"/>
      <c r="L588" s="230"/>
      <c r="M588" s="231"/>
      <c r="N588" s="232"/>
      <c r="O588" s="232"/>
      <c r="P588" s="232"/>
      <c r="Q588" s="232"/>
      <c r="R588" s="232"/>
      <c r="S588" s="232"/>
      <c r="T588" s="23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4" t="s">
        <v>128</v>
      </c>
      <c r="AU588" s="234" t="s">
        <v>79</v>
      </c>
      <c r="AV588" s="13" t="s">
        <v>77</v>
      </c>
      <c r="AW588" s="13" t="s">
        <v>31</v>
      </c>
      <c r="AX588" s="13" t="s">
        <v>69</v>
      </c>
      <c r="AY588" s="234" t="s">
        <v>117</v>
      </c>
    </row>
    <row r="589" s="14" customFormat="1">
      <c r="A589" s="14"/>
      <c r="B589" s="235"/>
      <c r="C589" s="236"/>
      <c r="D589" s="226" t="s">
        <v>128</v>
      </c>
      <c r="E589" s="237" t="s">
        <v>19</v>
      </c>
      <c r="F589" s="238" t="s">
        <v>518</v>
      </c>
      <c r="G589" s="236"/>
      <c r="H589" s="239">
        <v>6.7000000000000002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5" t="s">
        <v>128</v>
      </c>
      <c r="AU589" s="245" t="s">
        <v>79</v>
      </c>
      <c r="AV589" s="14" t="s">
        <v>79</v>
      </c>
      <c r="AW589" s="14" t="s">
        <v>31</v>
      </c>
      <c r="AX589" s="14" t="s">
        <v>69</v>
      </c>
      <c r="AY589" s="245" t="s">
        <v>117</v>
      </c>
    </row>
    <row r="590" s="16" customFormat="1">
      <c r="A590" s="16"/>
      <c r="B590" s="270"/>
      <c r="C590" s="271"/>
      <c r="D590" s="226" t="s">
        <v>128</v>
      </c>
      <c r="E590" s="272" t="s">
        <v>19</v>
      </c>
      <c r="F590" s="273" t="s">
        <v>307</v>
      </c>
      <c r="G590" s="271"/>
      <c r="H590" s="274">
        <v>44.600000000000001</v>
      </c>
      <c r="I590" s="275"/>
      <c r="J590" s="271"/>
      <c r="K590" s="271"/>
      <c r="L590" s="276"/>
      <c r="M590" s="277"/>
      <c r="N590" s="278"/>
      <c r="O590" s="278"/>
      <c r="P590" s="278"/>
      <c r="Q590" s="278"/>
      <c r="R590" s="278"/>
      <c r="S590" s="278"/>
      <c r="T590" s="279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T590" s="280" t="s">
        <v>128</v>
      </c>
      <c r="AU590" s="280" t="s">
        <v>79</v>
      </c>
      <c r="AV590" s="16" t="s">
        <v>140</v>
      </c>
      <c r="AW590" s="16" t="s">
        <v>31</v>
      </c>
      <c r="AX590" s="16" t="s">
        <v>69</v>
      </c>
      <c r="AY590" s="280" t="s">
        <v>117</v>
      </c>
    </row>
    <row r="591" s="15" customFormat="1">
      <c r="A591" s="15"/>
      <c r="B591" s="246"/>
      <c r="C591" s="247"/>
      <c r="D591" s="226" t="s">
        <v>128</v>
      </c>
      <c r="E591" s="248" t="s">
        <v>19</v>
      </c>
      <c r="F591" s="249" t="s">
        <v>130</v>
      </c>
      <c r="G591" s="247"/>
      <c r="H591" s="250">
        <v>124.40000000000001</v>
      </c>
      <c r="I591" s="251"/>
      <c r="J591" s="247"/>
      <c r="K591" s="247"/>
      <c r="L591" s="252"/>
      <c r="M591" s="253"/>
      <c r="N591" s="254"/>
      <c r="O591" s="254"/>
      <c r="P591" s="254"/>
      <c r="Q591" s="254"/>
      <c r="R591" s="254"/>
      <c r="S591" s="254"/>
      <c r="T591" s="25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6" t="s">
        <v>128</v>
      </c>
      <c r="AU591" s="256" t="s">
        <v>79</v>
      </c>
      <c r="AV591" s="15" t="s">
        <v>125</v>
      </c>
      <c r="AW591" s="15" t="s">
        <v>31</v>
      </c>
      <c r="AX591" s="15" t="s">
        <v>69</v>
      </c>
      <c r="AY591" s="256" t="s">
        <v>117</v>
      </c>
    </row>
    <row r="592" s="14" customFormat="1">
      <c r="A592" s="14"/>
      <c r="B592" s="235"/>
      <c r="C592" s="236"/>
      <c r="D592" s="226" t="s">
        <v>128</v>
      </c>
      <c r="E592" s="237" t="s">
        <v>19</v>
      </c>
      <c r="F592" s="238" t="s">
        <v>528</v>
      </c>
      <c r="G592" s="236"/>
      <c r="H592" s="239">
        <v>130.62000000000001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128</v>
      </c>
      <c r="AU592" s="245" t="s">
        <v>79</v>
      </c>
      <c r="AV592" s="14" t="s">
        <v>79</v>
      </c>
      <c r="AW592" s="14" t="s">
        <v>31</v>
      </c>
      <c r="AX592" s="14" t="s">
        <v>69</v>
      </c>
      <c r="AY592" s="245" t="s">
        <v>117</v>
      </c>
    </row>
    <row r="593" s="15" customFormat="1">
      <c r="A593" s="15"/>
      <c r="B593" s="246"/>
      <c r="C593" s="247"/>
      <c r="D593" s="226" t="s">
        <v>128</v>
      </c>
      <c r="E593" s="248" t="s">
        <v>19</v>
      </c>
      <c r="F593" s="249" t="s">
        <v>130</v>
      </c>
      <c r="G593" s="247"/>
      <c r="H593" s="250">
        <v>130.62000000000001</v>
      </c>
      <c r="I593" s="251"/>
      <c r="J593" s="247"/>
      <c r="K593" s="247"/>
      <c r="L593" s="252"/>
      <c r="M593" s="253"/>
      <c r="N593" s="254"/>
      <c r="O593" s="254"/>
      <c r="P593" s="254"/>
      <c r="Q593" s="254"/>
      <c r="R593" s="254"/>
      <c r="S593" s="254"/>
      <c r="T593" s="25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56" t="s">
        <v>128</v>
      </c>
      <c r="AU593" s="256" t="s">
        <v>79</v>
      </c>
      <c r="AV593" s="15" t="s">
        <v>125</v>
      </c>
      <c r="AW593" s="15" t="s">
        <v>31</v>
      </c>
      <c r="AX593" s="15" t="s">
        <v>77</v>
      </c>
      <c r="AY593" s="256" t="s">
        <v>117</v>
      </c>
    </row>
    <row r="594" s="2" customFormat="1" ht="16.5" customHeight="1">
      <c r="A594" s="40"/>
      <c r="B594" s="41"/>
      <c r="C594" s="260" t="s">
        <v>351</v>
      </c>
      <c r="D594" s="260" t="s">
        <v>235</v>
      </c>
      <c r="E594" s="261" t="s">
        <v>529</v>
      </c>
      <c r="F594" s="262" t="s">
        <v>530</v>
      </c>
      <c r="G594" s="263" t="s">
        <v>190</v>
      </c>
      <c r="H594" s="264">
        <v>39.218000000000004</v>
      </c>
      <c r="I594" s="265"/>
      <c r="J594" s="266">
        <f>ROUND(I594*H594,2)</f>
        <v>0</v>
      </c>
      <c r="K594" s="262" t="s">
        <v>124</v>
      </c>
      <c r="L594" s="267"/>
      <c r="M594" s="268" t="s">
        <v>19</v>
      </c>
      <c r="N594" s="269" t="s">
        <v>40</v>
      </c>
      <c r="O594" s="86"/>
      <c r="P594" s="215">
        <f>O594*H594</f>
        <v>0</v>
      </c>
      <c r="Q594" s="215">
        <v>0.00020000000000000001</v>
      </c>
      <c r="R594" s="215">
        <f>Q594*H594</f>
        <v>0.0078436000000000009</v>
      </c>
      <c r="S594" s="215">
        <v>0</v>
      </c>
      <c r="T594" s="216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17" t="s">
        <v>133</v>
      </c>
      <c r="AT594" s="217" t="s">
        <v>235</v>
      </c>
      <c r="AU594" s="217" t="s">
        <v>79</v>
      </c>
      <c r="AY594" s="19" t="s">
        <v>117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19" t="s">
        <v>77</v>
      </c>
      <c r="BK594" s="218">
        <f>ROUND(I594*H594,2)</f>
        <v>0</v>
      </c>
      <c r="BL594" s="19" t="s">
        <v>125</v>
      </c>
      <c r="BM594" s="217" t="s">
        <v>531</v>
      </c>
    </row>
    <row r="595" s="13" customFormat="1">
      <c r="A595" s="13"/>
      <c r="B595" s="224"/>
      <c r="C595" s="225"/>
      <c r="D595" s="226" t="s">
        <v>128</v>
      </c>
      <c r="E595" s="227" t="s">
        <v>19</v>
      </c>
      <c r="F595" s="228" t="s">
        <v>509</v>
      </c>
      <c r="G595" s="225"/>
      <c r="H595" s="227" t="s">
        <v>19</v>
      </c>
      <c r="I595" s="229"/>
      <c r="J595" s="225"/>
      <c r="K595" s="225"/>
      <c r="L595" s="230"/>
      <c r="M595" s="231"/>
      <c r="N595" s="232"/>
      <c r="O595" s="232"/>
      <c r="P595" s="232"/>
      <c r="Q595" s="232"/>
      <c r="R595" s="232"/>
      <c r="S595" s="232"/>
      <c r="T595" s="23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4" t="s">
        <v>128</v>
      </c>
      <c r="AU595" s="234" t="s">
        <v>79</v>
      </c>
      <c r="AV595" s="13" t="s">
        <v>77</v>
      </c>
      <c r="AW595" s="13" t="s">
        <v>31</v>
      </c>
      <c r="AX595" s="13" t="s">
        <v>69</v>
      </c>
      <c r="AY595" s="234" t="s">
        <v>117</v>
      </c>
    </row>
    <row r="596" s="13" customFormat="1">
      <c r="A596" s="13"/>
      <c r="B596" s="224"/>
      <c r="C596" s="225"/>
      <c r="D596" s="226" t="s">
        <v>128</v>
      </c>
      <c r="E596" s="227" t="s">
        <v>19</v>
      </c>
      <c r="F596" s="228" t="s">
        <v>301</v>
      </c>
      <c r="G596" s="225"/>
      <c r="H596" s="227" t="s">
        <v>19</v>
      </c>
      <c r="I596" s="229"/>
      <c r="J596" s="225"/>
      <c r="K596" s="225"/>
      <c r="L596" s="230"/>
      <c r="M596" s="231"/>
      <c r="N596" s="232"/>
      <c r="O596" s="232"/>
      <c r="P596" s="232"/>
      <c r="Q596" s="232"/>
      <c r="R596" s="232"/>
      <c r="S596" s="232"/>
      <c r="T596" s="23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4" t="s">
        <v>128</v>
      </c>
      <c r="AU596" s="234" t="s">
        <v>79</v>
      </c>
      <c r="AV596" s="13" t="s">
        <v>77</v>
      </c>
      <c r="AW596" s="13" t="s">
        <v>31</v>
      </c>
      <c r="AX596" s="13" t="s">
        <v>69</v>
      </c>
      <c r="AY596" s="234" t="s">
        <v>117</v>
      </c>
    </row>
    <row r="597" s="14" customFormat="1">
      <c r="A597" s="14"/>
      <c r="B597" s="235"/>
      <c r="C597" s="236"/>
      <c r="D597" s="226" t="s">
        <v>128</v>
      </c>
      <c r="E597" s="237" t="s">
        <v>19</v>
      </c>
      <c r="F597" s="238" t="s">
        <v>510</v>
      </c>
      <c r="G597" s="236"/>
      <c r="H597" s="239">
        <v>2.7999999999999998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5" t="s">
        <v>128</v>
      </c>
      <c r="AU597" s="245" t="s">
        <v>79</v>
      </c>
      <c r="AV597" s="14" t="s">
        <v>79</v>
      </c>
      <c r="AW597" s="14" t="s">
        <v>31</v>
      </c>
      <c r="AX597" s="14" t="s">
        <v>69</v>
      </c>
      <c r="AY597" s="245" t="s">
        <v>117</v>
      </c>
    </row>
    <row r="598" s="13" customFormat="1">
      <c r="A598" s="13"/>
      <c r="B598" s="224"/>
      <c r="C598" s="225"/>
      <c r="D598" s="226" t="s">
        <v>128</v>
      </c>
      <c r="E598" s="227" t="s">
        <v>19</v>
      </c>
      <c r="F598" s="228" t="s">
        <v>308</v>
      </c>
      <c r="G598" s="225"/>
      <c r="H598" s="227" t="s">
        <v>19</v>
      </c>
      <c r="I598" s="229"/>
      <c r="J598" s="225"/>
      <c r="K598" s="225"/>
      <c r="L598" s="230"/>
      <c r="M598" s="231"/>
      <c r="N598" s="232"/>
      <c r="O598" s="232"/>
      <c r="P598" s="232"/>
      <c r="Q598" s="232"/>
      <c r="R598" s="232"/>
      <c r="S598" s="232"/>
      <c r="T598" s="23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4" t="s">
        <v>128</v>
      </c>
      <c r="AU598" s="234" t="s">
        <v>79</v>
      </c>
      <c r="AV598" s="13" t="s">
        <v>77</v>
      </c>
      <c r="AW598" s="13" t="s">
        <v>31</v>
      </c>
      <c r="AX598" s="13" t="s">
        <v>69</v>
      </c>
      <c r="AY598" s="234" t="s">
        <v>117</v>
      </c>
    </row>
    <row r="599" s="14" customFormat="1">
      <c r="A599" s="14"/>
      <c r="B599" s="235"/>
      <c r="C599" s="236"/>
      <c r="D599" s="226" t="s">
        <v>128</v>
      </c>
      <c r="E599" s="237" t="s">
        <v>19</v>
      </c>
      <c r="F599" s="238" t="s">
        <v>511</v>
      </c>
      <c r="G599" s="236"/>
      <c r="H599" s="239">
        <v>11.65</v>
      </c>
      <c r="I599" s="240"/>
      <c r="J599" s="236"/>
      <c r="K599" s="236"/>
      <c r="L599" s="241"/>
      <c r="M599" s="242"/>
      <c r="N599" s="243"/>
      <c r="O599" s="243"/>
      <c r="P599" s="243"/>
      <c r="Q599" s="243"/>
      <c r="R599" s="243"/>
      <c r="S599" s="243"/>
      <c r="T599" s="24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5" t="s">
        <v>128</v>
      </c>
      <c r="AU599" s="245" t="s">
        <v>79</v>
      </c>
      <c r="AV599" s="14" t="s">
        <v>79</v>
      </c>
      <c r="AW599" s="14" t="s">
        <v>31</v>
      </c>
      <c r="AX599" s="14" t="s">
        <v>69</v>
      </c>
      <c r="AY599" s="245" t="s">
        <v>117</v>
      </c>
    </row>
    <row r="600" s="13" customFormat="1">
      <c r="A600" s="13"/>
      <c r="B600" s="224"/>
      <c r="C600" s="225"/>
      <c r="D600" s="226" t="s">
        <v>128</v>
      </c>
      <c r="E600" s="227" t="s">
        <v>19</v>
      </c>
      <c r="F600" s="228" t="s">
        <v>313</v>
      </c>
      <c r="G600" s="225"/>
      <c r="H600" s="227" t="s">
        <v>19</v>
      </c>
      <c r="I600" s="229"/>
      <c r="J600" s="225"/>
      <c r="K600" s="225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128</v>
      </c>
      <c r="AU600" s="234" t="s">
        <v>79</v>
      </c>
      <c r="AV600" s="13" t="s">
        <v>77</v>
      </c>
      <c r="AW600" s="13" t="s">
        <v>31</v>
      </c>
      <c r="AX600" s="13" t="s">
        <v>69</v>
      </c>
      <c r="AY600" s="234" t="s">
        <v>117</v>
      </c>
    </row>
    <row r="601" s="14" customFormat="1">
      <c r="A601" s="14"/>
      <c r="B601" s="235"/>
      <c r="C601" s="236"/>
      <c r="D601" s="226" t="s">
        <v>128</v>
      </c>
      <c r="E601" s="237" t="s">
        <v>19</v>
      </c>
      <c r="F601" s="238" t="s">
        <v>512</v>
      </c>
      <c r="G601" s="236"/>
      <c r="H601" s="239">
        <v>13.800000000000001</v>
      </c>
      <c r="I601" s="240"/>
      <c r="J601" s="236"/>
      <c r="K601" s="236"/>
      <c r="L601" s="241"/>
      <c r="M601" s="242"/>
      <c r="N601" s="243"/>
      <c r="O601" s="243"/>
      <c r="P601" s="243"/>
      <c r="Q601" s="243"/>
      <c r="R601" s="243"/>
      <c r="S601" s="243"/>
      <c r="T601" s="24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5" t="s">
        <v>128</v>
      </c>
      <c r="AU601" s="245" t="s">
        <v>79</v>
      </c>
      <c r="AV601" s="14" t="s">
        <v>79</v>
      </c>
      <c r="AW601" s="14" t="s">
        <v>31</v>
      </c>
      <c r="AX601" s="14" t="s">
        <v>69</v>
      </c>
      <c r="AY601" s="245" t="s">
        <v>117</v>
      </c>
    </row>
    <row r="602" s="13" customFormat="1">
      <c r="A602" s="13"/>
      <c r="B602" s="224"/>
      <c r="C602" s="225"/>
      <c r="D602" s="226" t="s">
        <v>128</v>
      </c>
      <c r="E602" s="227" t="s">
        <v>19</v>
      </c>
      <c r="F602" s="228" t="s">
        <v>318</v>
      </c>
      <c r="G602" s="225"/>
      <c r="H602" s="227" t="s">
        <v>19</v>
      </c>
      <c r="I602" s="229"/>
      <c r="J602" s="225"/>
      <c r="K602" s="225"/>
      <c r="L602" s="230"/>
      <c r="M602" s="231"/>
      <c r="N602" s="232"/>
      <c r="O602" s="232"/>
      <c r="P602" s="232"/>
      <c r="Q602" s="232"/>
      <c r="R602" s="232"/>
      <c r="S602" s="232"/>
      <c r="T602" s="23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4" t="s">
        <v>128</v>
      </c>
      <c r="AU602" s="234" t="s">
        <v>79</v>
      </c>
      <c r="AV602" s="13" t="s">
        <v>77</v>
      </c>
      <c r="AW602" s="13" t="s">
        <v>31</v>
      </c>
      <c r="AX602" s="13" t="s">
        <v>69</v>
      </c>
      <c r="AY602" s="234" t="s">
        <v>117</v>
      </c>
    </row>
    <row r="603" s="14" customFormat="1">
      <c r="A603" s="14"/>
      <c r="B603" s="235"/>
      <c r="C603" s="236"/>
      <c r="D603" s="226" t="s">
        <v>128</v>
      </c>
      <c r="E603" s="237" t="s">
        <v>19</v>
      </c>
      <c r="F603" s="238" t="s">
        <v>513</v>
      </c>
      <c r="G603" s="236"/>
      <c r="H603" s="239">
        <v>5.5999999999999996</v>
      </c>
      <c r="I603" s="240"/>
      <c r="J603" s="236"/>
      <c r="K603" s="236"/>
      <c r="L603" s="241"/>
      <c r="M603" s="242"/>
      <c r="N603" s="243"/>
      <c r="O603" s="243"/>
      <c r="P603" s="243"/>
      <c r="Q603" s="243"/>
      <c r="R603" s="243"/>
      <c r="S603" s="243"/>
      <c r="T603" s="24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5" t="s">
        <v>128</v>
      </c>
      <c r="AU603" s="245" t="s">
        <v>79</v>
      </c>
      <c r="AV603" s="14" t="s">
        <v>79</v>
      </c>
      <c r="AW603" s="14" t="s">
        <v>31</v>
      </c>
      <c r="AX603" s="14" t="s">
        <v>69</v>
      </c>
      <c r="AY603" s="245" t="s">
        <v>117</v>
      </c>
    </row>
    <row r="604" s="13" customFormat="1">
      <c r="A604" s="13"/>
      <c r="B604" s="224"/>
      <c r="C604" s="225"/>
      <c r="D604" s="226" t="s">
        <v>128</v>
      </c>
      <c r="E604" s="227" t="s">
        <v>19</v>
      </c>
      <c r="F604" s="228" t="s">
        <v>324</v>
      </c>
      <c r="G604" s="225"/>
      <c r="H604" s="227" t="s">
        <v>19</v>
      </c>
      <c r="I604" s="229"/>
      <c r="J604" s="225"/>
      <c r="K604" s="225"/>
      <c r="L604" s="230"/>
      <c r="M604" s="231"/>
      <c r="N604" s="232"/>
      <c r="O604" s="232"/>
      <c r="P604" s="232"/>
      <c r="Q604" s="232"/>
      <c r="R604" s="232"/>
      <c r="S604" s="232"/>
      <c r="T604" s="23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4" t="s">
        <v>128</v>
      </c>
      <c r="AU604" s="234" t="s">
        <v>79</v>
      </c>
      <c r="AV604" s="13" t="s">
        <v>77</v>
      </c>
      <c r="AW604" s="13" t="s">
        <v>31</v>
      </c>
      <c r="AX604" s="13" t="s">
        <v>69</v>
      </c>
      <c r="AY604" s="234" t="s">
        <v>117</v>
      </c>
    </row>
    <row r="605" s="14" customFormat="1">
      <c r="A605" s="14"/>
      <c r="B605" s="235"/>
      <c r="C605" s="236"/>
      <c r="D605" s="226" t="s">
        <v>128</v>
      </c>
      <c r="E605" s="237" t="s">
        <v>19</v>
      </c>
      <c r="F605" s="238" t="s">
        <v>514</v>
      </c>
      <c r="G605" s="236"/>
      <c r="H605" s="239">
        <v>3.5</v>
      </c>
      <c r="I605" s="240"/>
      <c r="J605" s="236"/>
      <c r="K605" s="236"/>
      <c r="L605" s="241"/>
      <c r="M605" s="242"/>
      <c r="N605" s="243"/>
      <c r="O605" s="243"/>
      <c r="P605" s="243"/>
      <c r="Q605" s="243"/>
      <c r="R605" s="243"/>
      <c r="S605" s="243"/>
      <c r="T605" s="24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5" t="s">
        <v>128</v>
      </c>
      <c r="AU605" s="245" t="s">
        <v>79</v>
      </c>
      <c r="AV605" s="14" t="s">
        <v>79</v>
      </c>
      <c r="AW605" s="14" t="s">
        <v>31</v>
      </c>
      <c r="AX605" s="14" t="s">
        <v>69</v>
      </c>
      <c r="AY605" s="245" t="s">
        <v>117</v>
      </c>
    </row>
    <row r="606" s="15" customFormat="1">
      <c r="A606" s="15"/>
      <c r="B606" s="246"/>
      <c r="C606" s="247"/>
      <c r="D606" s="226" t="s">
        <v>128</v>
      </c>
      <c r="E606" s="248" t="s">
        <v>19</v>
      </c>
      <c r="F606" s="249" t="s">
        <v>130</v>
      </c>
      <c r="G606" s="247"/>
      <c r="H606" s="250">
        <v>37.350000000000001</v>
      </c>
      <c r="I606" s="251"/>
      <c r="J606" s="247"/>
      <c r="K606" s="247"/>
      <c r="L606" s="252"/>
      <c r="M606" s="253"/>
      <c r="N606" s="254"/>
      <c r="O606" s="254"/>
      <c r="P606" s="254"/>
      <c r="Q606" s="254"/>
      <c r="R606" s="254"/>
      <c r="S606" s="254"/>
      <c r="T606" s="25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6" t="s">
        <v>128</v>
      </c>
      <c r="AU606" s="256" t="s">
        <v>79</v>
      </c>
      <c r="AV606" s="15" t="s">
        <v>125</v>
      </c>
      <c r="AW606" s="15" t="s">
        <v>31</v>
      </c>
      <c r="AX606" s="15" t="s">
        <v>69</v>
      </c>
      <c r="AY606" s="256" t="s">
        <v>117</v>
      </c>
    </row>
    <row r="607" s="14" customFormat="1">
      <c r="A607" s="14"/>
      <c r="B607" s="235"/>
      <c r="C607" s="236"/>
      <c r="D607" s="226" t="s">
        <v>128</v>
      </c>
      <c r="E607" s="237" t="s">
        <v>19</v>
      </c>
      <c r="F607" s="238" t="s">
        <v>532</v>
      </c>
      <c r="G607" s="236"/>
      <c r="H607" s="239">
        <v>39.218000000000004</v>
      </c>
      <c r="I607" s="240"/>
      <c r="J607" s="236"/>
      <c r="K607" s="236"/>
      <c r="L607" s="241"/>
      <c r="M607" s="242"/>
      <c r="N607" s="243"/>
      <c r="O607" s="243"/>
      <c r="P607" s="243"/>
      <c r="Q607" s="243"/>
      <c r="R607" s="243"/>
      <c r="S607" s="243"/>
      <c r="T607" s="24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5" t="s">
        <v>128</v>
      </c>
      <c r="AU607" s="245" t="s">
        <v>79</v>
      </c>
      <c r="AV607" s="14" t="s">
        <v>79</v>
      </c>
      <c r="AW607" s="14" t="s">
        <v>31</v>
      </c>
      <c r="AX607" s="14" t="s">
        <v>69</v>
      </c>
      <c r="AY607" s="245" t="s">
        <v>117</v>
      </c>
    </row>
    <row r="608" s="15" customFormat="1">
      <c r="A608" s="15"/>
      <c r="B608" s="246"/>
      <c r="C608" s="247"/>
      <c r="D608" s="226" t="s">
        <v>128</v>
      </c>
      <c r="E608" s="248" t="s">
        <v>19</v>
      </c>
      <c r="F608" s="249" t="s">
        <v>130</v>
      </c>
      <c r="G608" s="247"/>
      <c r="H608" s="250">
        <v>39.218000000000004</v>
      </c>
      <c r="I608" s="251"/>
      <c r="J608" s="247"/>
      <c r="K608" s="247"/>
      <c r="L608" s="252"/>
      <c r="M608" s="253"/>
      <c r="N608" s="254"/>
      <c r="O608" s="254"/>
      <c r="P608" s="254"/>
      <c r="Q608" s="254"/>
      <c r="R608" s="254"/>
      <c r="S608" s="254"/>
      <c r="T608" s="255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56" t="s">
        <v>128</v>
      </c>
      <c r="AU608" s="256" t="s">
        <v>79</v>
      </c>
      <c r="AV608" s="15" t="s">
        <v>125</v>
      </c>
      <c r="AW608" s="15" t="s">
        <v>31</v>
      </c>
      <c r="AX608" s="15" t="s">
        <v>77</v>
      </c>
      <c r="AY608" s="256" t="s">
        <v>117</v>
      </c>
    </row>
    <row r="609" s="2" customFormat="1" ht="21.75" customHeight="1">
      <c r="A609" s="40"/>
      <c r="B609" s="41"/>
      <c r="C609" s="206" t="s">
        <v>533</v>
      </c>
      <c r="D609" s="206" t="s">
        <v>120</v>
      </c>
      <c r="E609" s="207" t="s">
        <v>534</v>
      </c>
      <c r="F609" s="208" t="s">
        <v>535</v>
      </c>
      <c r="G609" s="209" t="s">
        <v>179</v>
      </c>
      <c r="H609" s="210">
        <v>63.692</v>
      </c>
      <c r="I609" s="211"/>
      <c r="J609" s="212">
        <f>ROUND(I609*H609,2)</f>
        <v>0</v>
      </c>
      <c r="K609" s="208" t="s">
        <v>124</v>
      </c>
      <c r="L609" s="46"/>
      <c r="M609" s="213" t="s">
        <v>19</v>
      </c>
      <c r="N609" s="214" t="s">
        <v>40</v>
      </c>
      <c r="O609" s="86"/>
      <c r="P609" s="215">
        <f>O609*H609</f>
        <v>0</v>
      </c>
      <c r="Q609" s="215">
        <v>0.023099999999999999</v>
      </c>
      <c r="R609" s="215">
        <f>Q609*H609</f>
        <v>1.4712851999999999</v>
      </c>
      <c r="S609" s="215">
        <v>0</v>
      </c>
      <c r="T609" s="216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7" t="s">
        <v>125</v>
      </c>
      <c r="AT609" s="217" t="s">
        <v>120</v>
      </c>
      <c r="AU609" s="217" t="s">
        <v>79</v>
      </c>
      <c r="AY609" s="19" t="s">
        <v>117</v>
      </c>
      <c r="BE609" s="218">
        <f>IF(N609="základní",J609,0)</f>
        <v>0</v>
      </c>
      <c r="BF609" s="218">
        <f>IF(N609="snížená",J609,0)</f>
        <v>0</v>
      </c>
      <c r="BG609" s="218">
        <f>IF(N609="zákl. přenesená",J609,0)</f>
        <v>0</v>
      </c>
      <c r="BH609" s="218">
        <f>IF(N609="sníž. přenesená",J609,0)</f>
        <v>0</v>
      </c>
      <c r="BI609" s="218">
        <f>IF(N609="nulová",J609,0)</f>
        <v>0</v>
      </c>
      <c r="BJ609" s="19" t="s">
        <v>77</v>
      </c>
      <c r="BK609" s="218">
        <f>ROUND(I609*H609,2)</f>
        <v>0</v>
      </c>
      <c r="BL609" s="19" t="s">
        <v>125</v>
      </c>
      <c r="BM609" s="217" t="s">
        <v>536</v>
      </c>
    </row>
    <row r="610" s="2" customFormat="1">
      <c r="A610" s="40"/>
      <c r="B610" s="41"/>
      <c r="C610" s="42"/>
      <c r="D610" s="219" t="s">
        <v>126</v>
      </c>
      <c r="E610" s="42"/>
      <c r="F610" s="220" t="s">
        <v>537</v>
      </c>
      <c r="G610" s="42"/>
      <c r="H610" s="42"/>
      <c r="I610" s="221"/>
      <c r="J610" s="42"/>
      <c r="K610" s="42"/>
      <c r="L610" s="46"/>
      <c r="M610" s="222"/>
      <c r="N610" s="223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126</v>
      </c>
      <c r="AU610" s="19" t="s">
        <v>79</v>
      </c>
    </row>
    <row r="611" s="13" customFormat="1">
      <c r="A611" s="13"/>
      <c r="B611" s="224"/>
      <c r="C611" s="225"/>
      <c r="D611" s="226" t="s">
        <v>128</v>
      </c>
      <c r="E611" s="227" t="s">
        <v>19</v>
      </c>
      <c r="F611" s="228" t="s">
        <v>538</v>
      </c>
      <c r="G611" s="225"/>
      <c r="H611" s="227" t="s">
        <v>19</v>
      </c>
      <c r="I611" s="229"/>
      <c r="J611" s="225"/>
      <c r="K611" s="225"/>
      <c r="L611" s="230"/>
      <c r="M611" s="231"/>
      <c r="N611" s="232"/>
      <c r="O611" s="232"/>
      <c r="P611" s="232"/>
      <c r="Q611" s="232"/>
      <c r="R611" s="232"/>
      <c r="S611" s="232"/>
      <c r="T611" s="23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4" t="s">
        <v>128</v>
      </c>
      <c r="AU611" s="234" t="s">
        <v>79</v>
      </c>
      <c r="AV611" s="13" t="s">
        <v>77</v>
      </c>
      <c r="AW611" s="13" t="s">
        <v>31</v>
      </c>
      <c r="AX611" s="13" t="s">
        <v>69</v>
      </c>
      <c r="AY611" s="234" t="s">
        <v>117</v>
      </c>
    </row>
    <row r="612" s="13" customFormat="1">
      <c r="A612" s="13"/>
      <c r="B612" s="224"/>
      <c r="C612" s="225"/>
      <c r="D612" s="226" t="s">
        <v>128</v>
      </c>
      <c r="E612" s="227" t="s">
        <v>19</v>
      </c>
      <c r="F612" s="228" t="s">
        <v>301</v>
      </c>
      <c r="G612" s="225"/>
      <c r="H612" s="227" t="s">
        <v>19</v>
      </c>
      <c r="I612" s="229"/>
      <c r="J612" s="225"/>
      <c r="K612" s="225"/>
      <c r="L612" s="230"/>
      <c r="M612" s="231"/>
      <c r="N612" s="232"/>
      <c r="O612" s="232"/>
      <c r="P612" s="232"/>
      <c r="Q612" s="232"/>
      <c r="R612" s="232"/>
      <c r="S612" s="232"/>
      <c r="T612" s="23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4" t="s">
        <v>128</v>
      </c>
      <c r="AU612" s="234" t="s">
        <v>79</v>
      </c>
      <c r="AV612" s="13" t="s">
        <v>77</v>
      </c>
      <c r="AW612" s="13" t="s">
        <v>31</v>
      </c>
      <c r="AX612" s="13" t="s">
        <v>69</v>
      </c>
      <c r="AY612" s="234" t="s">
        <v>117</v>
      </c>
    </row>
    <row r="613" s="14" customFormat="1">
      <c r="A613" s="14"/>
      <c r="B613" s="235"/>
      <c r="C613" s="236"/>
      <c r="D613" s="226" t="s">
        <v>128</v>
      </c>
      <c r="E613" s="237" t="s">
        <v>19</v>
      </c>
      <c r="F613" s="238" t="s">
        <v>539</v>
      </c>
      <c r="G613" s="236"/>
      <c r="H613" s="239">
        <v>3.5299999999999998</v>
      </c>
      <c r="I613" s="240"/>
      <c r="J613" s="236"/>
      <c r="K613" s="236"/>
      <c r="L613" s="241"/>
      <c r="M613" s="242"/>
      <c r="N613" s="243"/>
      <c r="O613" s="243"/>
      <c r="P613" s="243"/>
      <c r="Q613" s="243"/>
      <c r="R613" s="243"/>
      <c r="S613" s="243"/>
      <c r="T613" s="24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5" t="s">
        <v>128</v>
      </c>
      <c r="AU613" s="245" t="s">
        <v>79</v>
      </c>
      <c r="AV613" s="14" t="s">
        <v>79</v>
      </c>
      <c r="AW613" s="14" t="s">
        <v>31</v>
      </c>
      <c r="AX613" s="14" t="s">
        <v>69</v>
      </c>
      <c r="AY613" s="245" t="s">
        <v>117</v>
      </c>
    </row>
    <row r="614" s="14" customFormat="1">
      <c r="A614" s="14"/>
      <c r="B614" s="235"/>
      <c r="C614" s="236"/>
      <c r="D614" s="226" t="s">
        <v>128</v>
      </c>
      <c r="E614" s="237" t="s">
        <v>19</v>
      </c>
      <c r="F614" s="238" t="s">
        <v>540</v>
      </c>
      <c r="G614" s="236"/>
      <c r="H614" s="239">
        <v>2.645</v>
      </c>
      <c r="I614" s="240"/>
      <c r="J614" s="236"/>
      <c r="K614" s="236"/>
      <c r="L614" s="241"/>
      <c r="M614" s="242"/>
      <c r="N614" s="243"/>
      <c r="O614" s="243"/>
      <c r="P614" s="243"/>
      <c r="Q614" s="243"/>
      <c r="R614" s="243"/>
      <c r="S614" s="243"/>
      <c r="T614" s="24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5" t="s">
        <v>128</v>
      </c>
      <c r="AU614" s="245" t="s">
        <v>79</v>
      </c>
      <c r="AV614" s="14" t="s">
        <v>79</v>
      </c>
      <c r="AW614" s="14" t="s">
        <v>31</v>
      </c>
      <c r="AX614" s="14" t="s">
        <v>69</v>
      </c>
      <c r="AY614" s="245" t="s">
        <v>117</v>
      </c>
    </row>
    <row r="615" s="13" customFormat="1">
      <c r="A615" s="13"/>
      <c r="B615" s="224"/>
      <c r="C615" s="225"/>
      <c r="D615" s="226" t="s">
        <v>128</v>
      </c>
      <c r="E615" s="227" t="s">
        <v>19</v>
      </c>
      <c r="F615" s="228" t="s">
        <v>308</v>
      </c>
      <c r="G615" s="225"/>
      <c r="H615" s="227" t="s">
        <v>19</v>
      </c>
      <c r="I615" s="229"/>
      <c r="J615" s="225"/>
      <c r="K615" s="225"/>
      <c r="L615" s="230"/>
      <c r="M615" s="231"/>
      <c r="N615" s="232"/>
      <c r="O615" s="232"/>
      <c r="P615" s="232"/>
      <c r="Q615" s="232"/>
      <c r="R615" s="232"/>
      <c r="S615" s="232"/>
      <c r="T615" s="23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4" t="s">
        <v>128</v>
      </c>
      <c r="AU615" s="234" t="s">
        <v>79</v>
      </c>
      <c r="AV615" s="13" t="s">
        <v>77</v>
      </c>
      <c r="AW615" s="13" t="s">
        <v>31</v>
      </c>
      <c r="AX615" s="13" t="s">
        <v>69</v>
      </c>
      <c r="AY615" s="234" t="s">
        <v>117</v>
      </c>
    </row>
    <row r="616" s="14" customFormat="1">
      <c r="A616" s="14"/>
      <c r="B616" s="235"/>
      <c r="C616" s="236"/>
      <c r="D616" s="226" t="s">
        <v>128</v>
      </c>
      <c r="E616" s="237" t="s">
        <v>19</v>
      </c>
      <c r="F616" s="238" t="s">
        <v>541</v>
      </c>
      <c r="G616" s="236"/>
      <c r="H616" s="239">
        <v>1.6000000000000001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128</v>
      </c>
      <c r="AU616" s="245" t="s">
        <v>79</v>
      </c>
      <c r="AV616" s="14" t="s">
        <v>79</v>
      </c>
      <c r="AW616" s="14" t="s">
        <v>31</v>
      </c>
      <c r="AX616" s="14" t="s">
        <v>69</v>
      </c>
      <c r="AY616" s="245" t="s">
        <v>117</v>
      </c>
    </row>
    <row r="617" s="13" customFormat="1">
      <c r="A617" s="13"/>
      <c r="B617" s="224"/>
      <c r="C617" s="225"/>
      <c r="D617" s="226" t="s">
        <v>128</v>
      </c>
      <c r="E617" s="227" t="s">
        <v>19</v>
      </c>
      <c r="F617" s="228" t="s">
        <v>313</v>
      </c>
      <c r="G617" s="225"/>
      <c r="H617" s="227" t="s">
        <v>19</v>
      </c>
      <c r="I617" s="229"/>
      <c r="J617" s="225"/>
      <c r="K617" s="225"/>
      <c r="L617" s="230"/>
      <c r="M617" s="231"/>
      <c r="N617" s="232"/>
      <c r="O617" s="232"/>
      <c r="P617" s="232"/>
      <c r="Q617" s="232"/>
      <c r="R617" s="232"/>
      <c r="S617" s="232"/>
      <c r="T617" s="23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4" t="s">
        <v>128</v>
      </c>
      <c r="AU617" s="234" t="s">
        <v>79</v>
      </c>
      <c r="AV617" s="13" t="s">
        <v>77</v>
      </c>
      <c r="AW617" s="13" t="s">
        <v>31</v>
      </c>
      <c r="AX617" s="13" t="s">
        <v>69</v>
      </c>
      <c r="AY617" s="234" t="s">
        <v>117</v>
      </c>
    </row>
    <row r="618" s="14" customFormat="1">
      <c r="A618" s="14"/>
      <c r="B618" s="235"/>
      <c r="C618" s="236"/>
      <c r="D618" s="226" t="s">
        <v>128</v>
      </c>
      <c r="E618" s="237" t="s">
        <v>19</v>
      </c>
      <c r="F618" s="238" t="s">
        <v>542</v>
      </c>
      <c r="G618" s="236"/>
      <c r="H618" s="239">
        <v>19.655000000000001</v>
      </c>
      <c r="I618" s="240"/>
      <c r="J618" s="236"/>
      <c r="K618" s="236"/>
      <c r="L618" s="241"/>
      <c r="M618" s="242"/>
      <c r="N618" s="243"/>
      <c r="O618" s="243"/>
      <c r="P618" s="243"/>
      <c r="Q618" s="243"/>
      <c r="R618" s="243"/>
      <c r="S618" s="243"/>
      <c r="T618" s="24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5" t="s">
        <v>128</v>
      </c>
      <c r="AU618" s="245" t="s">
        <v>79</v>
      </c>
      <c r="AV618" s="14" t="s">
        <v>79</v>
      </c>
      <c r="AW618" s="14" t="s">
        <v>31</v>
      </c>
      <c r="AX618" s="14" t="s">
        <v>69</v>
      </c>
      <c r="AY618" s="245" t="s">
        <v>117</v>
      </c>
    </row>
    <row r="619" s="13" customFormat="1">
      <c r="A619" s="13"/>
      <c r="B619" s="224"/>
      <c r="C619" s="225"/>
      <c r="D619" s="226" t="s">
        <v>128</v>
      </c>
      <c r="E619" s="227" t="s">
        <v>19</v>
      </c>
      <c r="F619" s="228" t="s">
        <v>318</v>
      </c>
      <c r="G619" s="225"/>
      <c r="H619" s="227" t="s">
        <v>19</v>
      </c>
      <c r="I619" s="229"/>
      <c r="J619" s="225"/>
      <c r="K619" s="225"/>
      <c r="L619" s="230"/>
      <c r="M619" s="231"/>
      <c r="N619" s="232"/>
      <c r="O619" s="232"/>
      <c r="P619" s="232"/>
      <c r="Q619" s="232"/>
      <c r="R619" s="232"/>
      <c r="S619" s="232"/>
      <c r="T619" s="23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4" t="s">
        <v>128</v>
      </c>
      <c r="AU619" s="234" t="s">
        <v>79</v>
      </c>
      <c r="AV619" s="13" t="s">
        <v>77</v>
      </c>
      <c r="AW619" s="13" t="s">
        <v>31</v>
      </c>
      <c r="AX619" s="13" t="s">
        <v>69</v>
      </c>
      <c r="AY619" s="234" t="s">
        <v>117</v>
      </c>
    </row>
    <row r="620" s="14" customFormat="1">
      <c r="A620" s="14"/>
      <c r="B620" s="235"/>
      <c r="C620" s="236"/>
      <c r="D620" s="226" t="s">
        <v>128</v>
      </c>
      <c r="E620" s="237" t="s">
        <v>19</v>
      </c>
      <c r="F620" s="238" t="s">
        <v>543</v>
      </c>
      <c r="G620" s="236"/>
      <c r="H620" s="239">
        <v>8.5299999999999994</v>
      </c>
      <c r="I620" s="240"/>
      <c r="J620" s="236"/>
      <c r="K620" s="236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128</v>
      </c>
      <c r="AU620" s="245" t="s">
        <v>79</v>
      </c>
      <c r="AV620" s="14" t="s">
        <v>79</v>
      </c>
      <c r="AW620" s="14" t="s">
        <v>31</v>
      </c>
      <c r="AX620" s="14" t="s">
        <v>69</v>
      </c>
      <c r="AY620" s="245" t="s">
        <v>117</v>
      </c>
    </row>
    <row r="621" s="13" customFormat="1">
      <c r="A621" s="13"/>
      <c r="B621" s="224"/>
      <c r="C621" s="225"/>
      <c r="D621" s="226" t="s">
        <v>128</v>
      </c>
      <c r="E621" s="227" t="s">
        <v>19</v>
      </c>
      <c r="F621" s="228" t="s">
        <v>324</v>
      </c>
      <c r="G621" s="225"/>
      <c r="H621" s="227" t="s">
        <v>19</v>
      </c>
      <c r="I621" s="229"/>
      <c r="J621" s="225"/>
      <c r="K621" s="225"/>
      <c r="L621" s="230"/>
      <c r="M621" s="231"/>
      <c r="N621" s="232"/>
      <c r="O621" s="232"/>
      <c r="P621" s="232"/>
      <c r="Q621" s="232"/>
      <c r="R621" s="232"/>
      <c r="S621" s="232"/>
      <c r="T621" s="23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4" t="s">
        <v>128</v>
      </c>
      <c r="AU621" s="234" t="s">
        <v>79</v>
      </c>
      <c r="AV621" s="13" t="s">
        <v>77</v>
      </c>
      <c r="AW621" s="13" t="s">
        <v>31</v>
      </c>
      <c r="AX621" s="13" t="s">
        <v>69</v>
      </c>
      <c r="AY621" s="234" t="s">
        <v>117</v>
      </c>
    </row>
    <row r="622" s="14" customFormat="1">
      <c r="A622" s="14"/>
      <c r="B622" s="235"/>
      <c r="C622" s="236"/>
      <c r="D622" s="226" t="s">
        <v>128</v>
      </c>
      <c r="E622" s="237" t="s">
        <v>19</v>
      </c>
      <c r="F622" s="238" t="s">
        <v>544</v>
      </c>
      <c r="G622" s="236"/>
      <c r="H622" s="239">
        <v>27.731999999999999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5" t="s">
        <v>128</v>
      </c>
      <c r="AU622" s="245" t="s">
        <v>79</v>
      </c>
      <c r="AV622" s="14" t="s">
        <v>79</v>
      </c>
      <c r="AW622" s="14" t="s">
        <v>31</v>
      </c>
      <c r="AX622" s="14" t="s">
        <v>69</v>
      </c>
      <c r="AY622" s="245" t="s">
        <v>117</v>
      </c>
    </row>
    <row r="623" s="15" customFormat="1">
      <c r="A623" s="15"/>
      <c r="B623" s="246"/>
      <c r="C623" s="247"/>
      <c r="D623" s="226" t="s">
        <v>128</v>
      </c>
      <c r="E623" s="248" t="s">
        <v>19</v>
      </c>
      <c r="F623" s="249" t="s">
        <v>130</v>
      </c>
      <c r="G623" s="247"/>
      <c r="H623" s="250">
        <v>63.692</v>
      </c>
      <c r="I623" s="251"/>
      <c r="J623" s="247"/>
      <c r="K623" s="247"/>
      <c r="L623" s="252"/>
      <c r="M623" s="253"/>
      <c r="N623" s="254"/>
      <c r="O623" s="254"/>
      <c r="P623" s="254"/>
      <c r="Q623" s="254"/>
      <c r="R623" s="254"/>
      <c r="S623" s="254"/>
      <c r="T623" s="25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6" t="s">
        <v>128</v>
      </c>
      <c r="AU623" s="256" t="s">
        <v>79</v>
      </c>
      <c r="AV623" s="15" t="s">
        <v>125</v>
      </c>
      <c r="AW623" s="15" t="s">
        <v>31</v>
      </c>
      <c r="AX623" s="15" t="s">
        <v>77</v>
      </c>
      <c r="AY623" s="256" t="s">
        <v>117</v>
      </c>
    </row>
    <row r="624" s="2" customFormat="1" ht="24.15" customHeight="1">
      <c r="A624" s="40"/>
      <c r="B624" s="41"/>
      <c r="C624" s="206" t="s">
        <v>356</v>
      </c>
      <c r="D624" s="206" t="s">
        <v>120</v>
      </c>
      <c r="E624" s="207" t="s">
        <v>545</v>
      </c>
      <c r="F624" s="208" t="s">
        <v>546</v>
      </c>
      <c r="G624" s="209" t="s">
        <v>179</v>
      </c>
      <c r="H624" s="210">
        <v>340.50299999999999</v>
      </c>
      <c r="I624" s="211"/>
      <c r="J624" s="212">
        <f>ROUND(I624*H624,2)</f>
        <v>0</v>
      </c>
      <c r="K624" s="208" t="s">
        <v>124</v>
      </c>
      <c r="L624" s="46"/>
      <c r="M624" s="213" t="s">
        <v>19</v>
      </c>
      <c r="N624" s="214" t="s">
        <v>40</v>
      </c>
      <c r="O624" s="86"/>
      <c r="P624" s="215">
        <f>O624*H624</f>
        <v>0</v>
      </c>
      <c r="Q624" s="215">
        <v>0.01146</v>
      </c>
      <c r="R624" s="215">
        <f>Q624*H624</f>
        <v>3.9021643799999999</v>
      </c>
      <c r="S624" s="215">
        <v>0</v>
      </c>
      <c r="T624" s="21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7" t="s">
        <v>125</v>
      </c>
      <c r="AT624" s="217" t="s">
        <v>120</v>
      </c>
      <c r="AU624" s="217" t="s">
        <v>79</v>
      </c>
      <c r="AY624" s="19" t="s">
        <v>117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9" t="s">
        <v>77</v>
      </c>
      <c r="BK624" s="218">
        <f>ROUND(I624*H624,2)</f>
        <v>0</v>
      </c>
      <c r="BL624" s="19" t="s">
        <v>125</v>
      </c>
      <c r="BM624" s="217" t="s">
        <v>547</v>
      </c>
    </row>
    <row r="625" s="2" customFormat="1">
      <c r="A625" s="40"/>
      <c r="B625" s="41"/>
      <c r="C625" s="42"/>
      <c r="D625" s="219" t="s">
        <v>126</v>
      </c>
      <c r="E625" s="42"/>
      <c r="F625" s="220" t="s">
        <v>548</v>
      </c>
      <c r="G625" s="42"/>
      <c r="H625" s="42"/>
      <c r="I625" s="221"/>
      <c r="J625" s="42"/>
      <c r="K625" s="42"/>
      <c r="L625" s="46"/>
      <c r="M625" s="222"/>
      <c r="N625" s="223"/>
      <c r="O625" s="86"/>
      <c r="P625" s="86"/>
      <c r="Q625" s="86"/>
      <c r="R625" s="86"/>
      <c r="S625" s="86"/>
      <c r="T625" s="8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126</v>
      </c>
      <c r="AU625" s="19" t="s">
        <v>79</v>
      </c>
    </row>
    <row r="626" s="13" customFormat="1">
      <c r="A626" s="13"/>
      <c r="B626" s="224"/>
      <c r="C626" s="225"/>
      <c r="D626" s="226" t="s">
        <v>128</v>
      </c>
      <c r="E626" s="227" t="s">
        <v>19</v>
      </c>
      <c r="F626" s="228" t="s">
        <v>376</v>
      </c>
      <c r="G626" s="225"/>
      <c r="H626" s="227" t="s">
        <v>19</v>
      </c>
      <c r="I626" s="229"/>
      <c r="J626" s="225"/>
      <c r="K626" s="225"/>
      <c r="L626" s="230"/>
      <c r="M626" s="231"/>
      <c r="N626" s="232"/>
      <c r="O626" s="232"/>
      <c r="P626" s="232"/>
      <c r="Q626" s="232"/>
      <c r="R626" s="232"/>
      <c r="S626" s="232"/>
      <c r="T626" s="23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4" t="s">
        <v>128</v>
      </c>
      <c r="AU626" s="234" t="s">
        <v>79</v>
      </c>
      <c r="AV626" s="13" t="s">
        <v>77</v>
      </c>
      <c r="AW626" s="13" t="s">
        <v>31</v>
      </c>
      <c r="AX626" s="13" t="s">
        <v>69</v>
      </c>
      <c r="AY626" s="234" t="s">
        <v>117</v>
      </c>
    </row>
    <row r="627" s="13" customFormat="1">
      <c r="A627" s="13"/>
      <c r="B627" s="224"/>
      <c r="C627" s="225"/>
      <c r="D627" s="226" t="s">
        <v>128</v>
      </c>
      <c r="E627" s="227" t="s">
        <v>19</v>
      </c>
      <c r="F627" s="228" t="s">
        <v>301</v>
      </c>
      <c r="G627" s="225"/>
      <c r="H627" s="227" t="s">
        <v>19</v>
      </c>
      <c r="I627" s="229"/>
      <c r="J627" s="225"/>
      <c r="K627" s="225"/>
      <c r="L627" s="230"/>
      <c r="M627" s="231"/>
      <c r="N627" s="232"/>
      <c r="O627" s="232"/>
      <c r="P627" s="232"/>
      <c r="Q627" s="232"/>
      <c r="R627" s="232"/>
      <c r="S627" s="232"/>
      <c r="T627" s="23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4" t="s">
        <v>128</v>
      </c>
      <c r="AU627" s="234" t="s">
        <v>79</v>
      </c>
      <c r="AV627" s="13" t="s">
        <v>77</v>
      </c>
      <c r="AW627" s="13" t="s">
        <v>31</v>
      </c>
      <c r="AX627" s="13" t="s">
        <v>69</v>
      </c>
      <c r="AY627" s="234" t="s">
        <v>117</v>
      </c>
    </row>
    <row r="628" s="14" customFormat="1">
      <c r="A628" s="14"/>
      <c r="B628" s="235"/>
      <c r="C628" s="236"/>
      <c r="D628" s="226" t="s">
        <v>128</v>
      </c>
      <c r="E628" s="237" t="s">
        <v>19</v>
      </c>
      <c r="F628" s="238" t="s">
        <v>549</v>
      </c>
      <c r="G628" s="236"/>
      <c r="H628" s="239">
        <v>17.649999999999999</v>
      </c>
      <c r="I628" s="240"/>
      <c r="J628" s="236"/>
      <c r="K628" s="236"/>
      <c r="L628" s="241"/>
      <c r="M628" s="242"/>
      <c r="N628" s="243"/>
      <c r="O628" s="243"/>
      <c r="P628" s="243"/>
      <c r="Q628" s="243"/>
      <c r="R628" s="243"/>
      <c r="S628" s="243"/>
      <c r="T628" s="24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5" t="s">
        <v>128</v>
      </c>
      <c r="AU628" s="245" t="s">
        <v>79</v>
      </c>
      <c r="AV628" s="14" t="s">
        <v>79</v>
      </c>
      <c r="AW628" s="14" t="s">
        <v>31</v>
      </c>
      <c r="AX628" s="14" t="s">
        <v>69</v>
      </c>
      <c r="AY628" s="245" t="s">
        <v>117</v>
      </c>
    </row>
    <row r="629" s="14" customFormat="1">
      <c r="A629" s="14"/>
      <c r="B629" s="235"/>
      <c r="C629" s="236"/>
      <c r="D629" s="226" t="s">
        <v>128</v>
      </c>
      <c r="E629" s="237" t="s">
        <v>19</v>
      </c>
      <c r="F629" s="238" t="s">
        <v>550</v>
      </c>
      <c r="G629" s="236"/>
      <c r="H629" s="239">
        <v>31.48</v>
      </c>
      <c r="I629" s="240"/>
      <c r="J629" s="236"/>
      <c r="K629" s="236"/>
      <c r="L629" s="241"/>
      <c r="M629" s="242"/>
      <c r="N629" s="243"/>
      <c r="O629" s="243"/>
      <c r="P629" s="243"/>
      <c r="Q629" s="243"/>
      <c r="R629" s="243"/>
      <c r="S629" s="243"/>
      <c r="T629" s="24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5" t="s">
        <v>128</v>
      </c>
      <c r="AU629" s="245" t="s">
        <v>79</v>
      </c>
      <c r="AV629" s="14" t="s">
        <v>79</v>
      </c>
      <c r="AW629" s="14" t="s">
        <v>31</v>
      </c>
      <c r="AX629" s="14" t="s">
        <v>69</v>
      </c>
      <c r="AY629" s="245" t="s">
        <v>117</v>
      </c>
    </row>
    <row r="630" s="14" customFormat="1">
      <c r="A630" s="14"/>
      <c r="B630" s="235"/>
      <c r="C630" s="236"/>
      <c r="D630" s="226" t="s">
        <v>128</v>
      </c>
      <c r="E630" s="237" t="s">
        <v>19</v>
      </c>
      <c r="F630" s="238" t="s">
        <v>304</v>
      </c>
      <c r="G630" s="236"/>
      <c r="H630" s="239">
        <v>18.84</v>
      </c>
      <c r="I630" s="240"/>
      <c r="J630" s="236"/>
      <c r="K630" s="236"/>
      <c r="L630" s="241"/>
      <c r="M630" s="242"/>
      <c r="N630" s="243"/>
      <c r="O630" s="243"/>
      <c r="P630" s="243"/>
      <c r="Q630" s="243"/>
      <c r="R630" s="243"/>
      <c r="S630" s="243"/>
      <c r="T630" s="24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5" t="s">
        <v>128</v>
      </c>
      <c r="AU630" s="245" t="s">
        <v>79</v>
      </c>
      <c r="AV630" s="14" t="s">
        <v>79</v>
      </c>
      <c r="AW630" s="14" t="s">
        <v>31</v>
      </c>
      <c r="AX630" s="14" t="s">
        <v>69</v>
      </c>
      <c r="AY630" s="245" t="s">
        <v>117</v>
      </c>
    </row>
    <row r="631" s="14" customFormat="1">
      <c r="A631" s="14"/>
      <c r="B631" s="235"/>
      <c r="C631" s="236"/>
      <c r="D631" s="226" t="s">
        <v>128</v>
      </c>
      <c r="E631" s="237" t="s">
        <v>19</v>
      </c>
      <c r="F631" s="238" t="s">
        <v>305</v>
      </c>
      <c r="G631" s="236"/>
      <c r="H631" s="239">
        <v>-4.7999999999999998</v>
      </c>
      <c r="I631" s="240"/>
      <c r="J631" s="236"/>
      <c r="K631" s="236"/>
      <c r="L631" s="241"/>
      <c r="M631" s="242"/>
      <c r="N631" s="243"/>
      <c r="O631" s="243"/>
      <c r="P631" s="243"/>
      <c r="Q631" s="243"/>
      <c r="R631" s="243"/>
      <c r="S631" s="243"/>
      <c r="T631" s="24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5" t="s">
        <v>128</v>
      </c>
      <c r="AU631" s="245" t="s">
        <v>79</v>
      </c>
      <c r="AV631" s="14" t="s">
        <v>79</v>
      </c>
      <c r="AW631" s="14" t="s">
        <v>31</v>
      </c>
      <c r="AX631" s="14" t="s">
        <v>69</v>
      </c>
      <c r="AY631" s="245" t="s">
        <v>117</v>
      </c>
    </row>
    <row r="632" s="14" customFormat="1">
      <c r="A632" s="14"/>
      <c r="B632" s="235"/>
      <c r="C632" s="236"/>
      <c r="D632" s="226" t="s">
        <v>128</v>
      </c>
      <c r="E632" s="237" t="s">
        <v>19</v>
      </c>
      <c r="F632" s="238" t="s">
        <v>551</v>
      </c>
      <c r="G632" s="236"/>
      <c r="H632" s="239">
        <v>12.523999999999999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128</v>
      </c>
      <c r="AU632" s="245" t="s">
        <v>79</v>
      </c>
      <c r="AV632" s="14" t="s">
        <v>79</v>
      </c>
      <c r="AW632" s="14" t="s">
        <v>31</v>
      </c>
      <c r="AX632" s="14" t="s">
        <v>69</v>
      </c>
      <c r="AY632" s="245" t="s">
        <v>117</v>
      </c>
    </row>
    <row r="633" s="16" customFormat="1">
      <c r="A633" s="16"/>
      <c r="B633" s="270"/>
      <c r="C633" s="271"/>
      <c r="D633" s="226" t="s">
        <v>128</v>
      </c>
      <c r="E633" s="272" t="s">
        <v>19</v>
      </c>
      <c r="F633" s="273" t="s">
        <v>307</v>
      </c>
      <c r="G633" s="271"/>
      <c r="H633" s="274">
        <v>75.694000000000003</v>
      </c>
      <c r="I633" s="275"/>
      <c r="J633" s="271"/>
      <c r="K633" s="271"/>
      <c r="L633" s="276"/>
      <c r="M633" s="277"/>
      <c r="N633" s="278"/>
      <c r="O633" s="278"/>
      <c r="P633" s="278"/>
      <c r="Q633" s="278"/>
      <c r="R633" s="278"/>
      <c r="S633" s="278"/>
      <c r="T633" s="279"/>
      <c r="U633" s="16"/>
      <c r="V633" s="16"/>
      <c r="W633" s="16"/>
      <c r="X633" s="16"/>
      <c r="Y633" s="16"/>
      <c r="Z633" s="16"/>
      <c r="AA633" s="16"/>
      <c r="AB633" s="16"/>
      <c r="AC633" s="16"/>
      <c r="AD633" s="16"/>
      <c r="AE633" s="16"/>
      <c r="AT633" s="280" t="s">
        <v>128</v>
      </c>
      <c r="AU633" s="280" t="s">
        <v>79</v>
      </c>
      <c r="AV633" s="16" t="s">
        <v>140</v>
      </c>
      <c r="AW633" s="16" t="s">
        <v>31</v>
      </c>
      <c r="AX633" s="16" t="s">
        <v>69</v>
      </c>
      <c r="AY633" s="280" t="s">
        <v>117</v>
      </c>
    </row>
    <row r="634" s="13" customFormat="1">
      <c r="A634" s="13"/>
      <c r="B634" s="224"/>
      <c r="C634" s="225"/>
      <c r="D634" s="226" t="s">
        <v>128</v>
      </c>
      <c r="E634" s="227" t="s">
        <v>19</v>
      </c>
      <c r="F634" s="228" t="s">
        <v>308</v>
      </c>
      <c r="G634" s="225"/>
      <c r="H634" s="227" t="s">
        <v>19</v>
      </c>
      <c r="I634" s="229"/>
      <c r="J634" s="225"/>
      <c r="K634" s="225"/>
      <c r="L634" s="230"/>
      <c r="M634" s="231"/>
      <c r="N634" s="232"/>
      <c r="O634" s="232"/>
      <c r="P634" s="232"/>
      <c r="Q634" s="232"/>
      <c r="R634" s="232"/>
      <c r="S634" s="232"/>
      <c r="T634" s="23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4" t="s">
        <v>128</v>
      </c>
      <c r="AU634" s="234" t="s">
        <v>79</v>
      </c>
      <c r="AV634" s="13" t="s">
        <v>77</v>
      </c>
      <c r="AW634" s="13" t="s">
        <v>31</v>
      </c>
      <c r="AX634" s="13" t="s">
        <v>69</v>
      </c>
      <c r="AY634" s="234" t="s">
        <v>117</v>
      </c>
    </row>
    <row r="635" s="14" customFormat="1">
      <c r="A635" s="14"/>
      <c r="B635" s="235"/>
      <c r="C635" s="236"/>
      <c r="D635" s="226" t="s">
        <v>128</v>
      </c>
      <c r="E635" s="237" t="s">
        <v>19</v>
      </c>
      <c r="F635" s="238" t="s">
        <v>552</v>
      </c>
      <c r="G635" s="236"/>
      <c r="H635" s="239">
        <v>47.939999999999998</v>
      </c>
      <c r="I635" s="240"/>
      <c r="J635" s="236"/>
      <c r="K635" s="236"/>
      <c r="L635" s="241"/>
      <c r="M635" s="242"/>
      <c r="N635" s="243"/>
      <c r="O635" s="243"/>
      <c r="P635" s="243"/>
      <c r="Q635" s="243"/>
      <c r="R635" s="243"/>
      <c r="S635" s="243"/>
      <c r="T635" s="24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5" t="s">
        <v>128</v>
      </c>
      <c r="AU635" s="245" t="s">
        <v>79</v>
      </c>
      <c r="AV635" s="14" t="s">
        <v>79</v>
      </c>
      <c r="AW635" s="14" t="s">
        <v>31</v>
      </c>
      <c r="AX635" s="14" t="s">
        <v>69</v>
      </c>
      <c r="AY635" s="245" t="s">
        <v>117</v>
      </c>
    </row>
    <row r="636" s="14" customFormat="1">
      <c r="A636" s="14"/>
      <c r="B636" s="235"/>
      <c r="C636" s="236"/>
      <c r="D636" s="226" t="s">
        <v>128</v>
      </c>
      <c r="E636" s="237" t="s">
        <v>19</v>
      </c>
      <c r="F636" s="238" t="s">
        <v>553</v>
      </c>
      <c r="G636" s="236"/>
      <c r="H636" s="239">
        <v>-15.925000000000001</v>
      </c>
      <c r="I636" s="240"/>
      <c r="J636" s="236"/>
      <c r="K636" s="236"/>
      <c r="L636" s="241"/>
      <c r="M636" s="242"/>
      <c r="N636" s="243"/>
      <c r="O636" s="243"/>
      <c r="P636" s="243"/>
      <c r="Q636" s="243"/>
      <c r="R636" s="243"/>
      <c r="S636" s="243"/>
      <c r="T636" s="24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5" t="s">
        <v>128</v>
      </c>
      <c r="AU636" s="245" t="s">
        <v>79</v>
      </c>
      <c r="AV636" s="14" t="s">
        <v>79</v>
      </c>
      <c r="AW636" s="14" t="s">
        <v>31</v>
      </c>
      <c r="AX636" s="14" t="s">
        <v>69</v>
      </c>
      <c r="AY636" s="245" t="s">
        <v>117</v>
      </c>
    </row>
    <row r="637" s="14" customFormat="1">
      <c r="A637" s="14"/>
      <c r="B637" s="235"/>
      <c r="C637" s="236"/>
      <c r="D637" s="226" t="s">
        <v>128</v>
      </c>
      <c r="E637" s="237" t="s">
        <v>19</v>
      </c>
      <c r="F637" s="238" t="s">
        <v>311</v>
      </c>
      <c r="G637" s="236"/>
      <c r="H637" s="239">
        <v>10.243</v>
      </c>
      <c r="I637" s="240"/>
      <c r="J637" s="236"/>
      <c r="K637" s="236"/>
      <c r="L637" s="241"/>
      <c r="M637" s="242"/>
      <c r="N637" s="243"/>
      <c r="O637" s="243"/>
      <c r="P637" s="243"/>
      <c r="Q637" s="243"/>
      <c r="R637" s="243"/>
      <c r="S637" s="243"/>
      <c r="T637" s="24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5" t="s">
        <v>128</v>
      </c>
      <c r="AU637" s="245" t="s">
        <v>79</v>
      </c>
      <c r="AV637" s="14" t="s">
        <v>79</v>
      </c>
      <c r="AW637" s="14" t="s">
        <v>31</v>
      </c>
      <c r="AX637" s="14" t="s">
        <v>69</v>
      </c>
      <c r="AY637" s="245" t="s">
        <v>117</v>
      </c>
    </row>
    <row r="638" s="14" customFormat="1">
      <c r="A638" s="14"/>
      <c r="B638" s="235"/>
      <c r="C638" s="236"/>
      <c r="D638" s="226" t="s">
        <v>128</v>
      </c>
      <c r="E638" s="237" t="s">
        <v>19</v>
      </c>
      <c r="F638" s="238" t="s">
        <v>312</v>
      </c>
      <c r="G638" s="236"/>
      <c r="H638" s="239">
        <v>5.1870000000000003</v>
      </c>
      <c r="I638" s="240"/>
      <c r="J638" s="236"/>
      <c r="K638" s="236"/>
      <c r="L638" s="241"/>
      <c r="M638" s="242"/>
      <c r="N638" s="243"/>
      <c r="O638" s="243"/>
      <c r="P638" s="243"/>
      <c r="Q638" s="243"/>
      <c r="R638" s="243"/>
      <c r="S638" s="243"/>
      <c r="T638" s="24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5" t="s">
        <v>128</v>
      </c>
      <c r="AU638" s="245" t="s">
        <v>79</v>
      </c>
      <c r="AV638" s="14" t="s">
        <v>79</v>
      </c>
      <c r="AW638" s="14" t="s">
        <v>31</v>
      </c>
      <c r="AX638" s="14" t="s">
        <v>69</v>
      </c>
      <c r="AY638" s="245" t="s">
        <v>117</v>
      </c>
    </row>
    <row r="639" s="16" customFormat="1">
      <c r="A639" s="16"/>
      <c r="B639" s="270"/>
      <c r="C639" s="271"/>
      <c r="D639" s="226" t="s">
        <v>128</v>
      </c>
      <c r="E639" s="272" t="s">
        <v>19</v>
      </c>
      <c r="F639" s="273" t="s">
        <v>307</v>
      </c>
      <c r="G639" s="271"/>
      <c r="H639" s="274">
        <v>47.445</v>
      </c>
      <c r="I639" s="275"/>
      <c r="J639" s="271"/>
      <c r="K639" s="271"/>
      <c r="L639" s="276"/>
      <c r="M639" s="277"/>
      <c r="N639" s="278"/>
      <c r="O639" s="278"/>
      <c r="P639" s="278"/>
      <c r="Q639" s="278"/>
      <c r="R639" s="278"/>
      <c r="S639" s="278"/>
      <c r="T639" s="279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T639" s="280" t="s">
        <v>128</v>
      </c>
      <c r="AU639" s="280" t="s">
        <v>79</v>
      </c>
      <c r="AV639" s="16" t="s">
        <v>140</v>
      </c>
      <c r="AW639" s="16" t="s">
        <v>31</v>
      </c>
      <c r="AX639" s="16" t="s">
        <v>69</v>
      </c>
      <c r="AY639" s="280" t="s">
        <v>117</v>
      </c>
    </row>
    <row r="640" s="13" customFormat="1">
      <c r="A640" s="13"/>
      <c r="B640" s="224"/>
      <c r="C640" s="225"/>
      <c r="D640" s="226" t="s">
        <v>128</v>
      </c>
      <c r="E640" s="227" t="s">
        <v>19</v>
      </c>
      <c r="F640" s="228" t="s">
        <v>313</v>
      </c>
      <c r="G640" s="225"/>
      <c r="H640" s="227" t="s">
        <v>19</v>
      </c>
      <c r="I640" s="229"/>
      <c r="J640" s="225"/>
      <c r="K640" s="225"/>
      <c r="L640" s="230"/>
      <c r="M640" s="231"/>
      <c r="N640" s="232"/>
      <c r="O640" s="232"/>
      <c r="P640" s="232"/>
      <c r="Q640" s="232"/>
      <c r="R640" s="232"/>
      <c r="S640" s="232"/>
      <c r="T640" s="23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4" t="s">
        <v>128</v>
      </c>
      <c r="AU640" s="234" t="s">
        <v>79</v>
      </c>
      <c r="AV640" s="13" t="s">
        <v>77</v>
      </c>
      <c r="AW640" s="13" t="s">
        <v>31</v>
      </c>
      <c r="AX640" s="13" t="s">
        <v>69</v>
      </c>
      <c r="AY640" s="234" t="s">
        <v>117</v>
      </c>
    </row>
    <row r="641" s="14" customFormat="1">
      <c r="A641" s="14"/>
      <c r="B641" s="235"/>
      <c r="C641" s="236"/>
      <c r="D641" s="226" t="s">
        <v>128</v>
      </c>
      <c r="E641" s="237" t="s">
        <v>19</v>
      </c>
      <c r="F641" s="238" t="s">
        <v>554</v>
      </c>
      <c r="G641" s="236"/>
      <c r="H641" s="239">
        <v>18.030999999999999</v>
      </c>
      <c r="I641" s="240"/>
      <c r="J641" s="236"/>
      <c r="K641" s="236"/>
      <c r="L641" s="241"/>
      <c r="M641" s="242"/>
      <c r="N641" s="243"/>
      <c r="O641" s="243"/>
      <c r="P641" s="243"/>
      <c r="Q641" s="243"/>
      <c r="R641" s="243"/>
      <c r="S641" s="243"/>
      <c r="T641" s="24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5" t="s">
        <v>128</v>
      </c>
      <c r="AU641" s="245" t="s">
        <v>79</v>
      </c>
      <c r="AV641" s="14" t="s">
        <v>79</v>
      </c>
      <c r="AW641" s="14" t="s">
        <v>31</v>
      </c>
      <c r="AX641" s="14" t="s">
        <v>69</v>
      </c>
      <c r="AY641" s="245" t="s">
        <v>117</v>
      </c>
    </row>
    <row r="642" s="14" customFormat="1">
      <c r="A642" s="14"/>
      <c r="B642" s="235"/>
      <c r="C642" s="236"/>
      <c r="D642" s="226" t="s">
        <v>128</v>
      </c>
      <c r="E642" s="237" t="s">
        <v>19</v>
      </c>
      <c r="F642" s="238" t="s">
        <v>555</v>
      </c>
      <c r="G642" s="236"/>
      <c r="H642" s="239">
        <v>16.382000000000001</v>
      </c>
      <c r="I642" s="240"/>
      <c r="J642" s="236"/>
      <c r="K642" s="236"/>
      <c r="L642" s="241"/>
      <c r="M642" s="242"/>
      <c r="N642" s="243"/>
      <c r="O642" s="243"/>
      <c r="P642" s="243"/>
      <c r="Q642" s="243"/>
      <c r="R642" s="243"/>
      <c r="S642" s="243"/>
      <c r="T642" s="24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5" t="s">
        <v>128</v>
      </c>
      <c r="AU642" s="245" t="s">
        <v>79</v>
      </c>
      <c r="AV642" s="14" t="s">
        <v>79</v>
      </c>
      <c r="AW642" s="14" t="s">
        <v>31</v>
      </c>
      <c r="AX642" s="14" t="s">
        <v>69</v>
      </c>
      <c r="AY642" s="245" t="s">
        <v>117</v>
      </c>
    </row>
    <row r="643" s="14" customFormat="1">
      <c r="A643" s="14"/>
      <c r="B643" s="235"/>
      <c r="C643" s="236"/>
      <c r="D643" s="226" t="s">
        <v>128</v>
      </c>
      <c r="E643" s="237" t="s">
        <v>19</v>
      </c>
      <c r="F643" s="238" t="s">
        <v>316</v>
      </c>
      <c r="G643" s="236"/>
      <c r="H643" s="239">
        <v>20.879999999999999</v>
      </c>
      <c r="I643" s="240"/>
      <c r="J643" s="236"/>
      <c r="K643" s="236"/>
      <c r="L643" s="241"/>
      <c r="M643" s="242"/>
      <c r="N643" s="243"/>
      <c r="O643" s="243"/>
      <c r="P643" s="243"/>
      <c r="Q643" s="243"/>
      <c r="R643" s="243"/>
      <c r="S643" s="243"/>
      <c r="T643" s="24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5" t="s">
        <v>128</v>
      </c>
      <c r="AU643" s="245" t="s">
        <v>79</v>
      </c>
      <c r="AV643" s="14" t="s">
        <v>79</v>
      </c>
      <c r="AW643" s="14" t="s">
        <v>31</v>
      </c>
      <c r="AX643" s="14" t="s">
        <v>69</v>
      </c>
      <c r="AY643" s="245" t="s">
        <v>117</v>
      </c>
    </row>
    <row r="644" s="14" customFormat="1">
      <c r="A644" s="14"/>
      <c r="B644" s="235"/>
      <c r="C644" s="236"/>
      <c r="D644" s="226" t="s">
        <v>128</v>
      </c>
      <c r="E644" s="237" t="s">
        <v>19</v>
      </c>
      <c r="F644" s="238" t="s">
        <v>556</v>
      </c>
      <c r="G644" s="236"/>
      <c r="H644" s="239">
        <v>75.141000000000005</v>
      </c>
      <c r="I644" s="240"/>
      <c r="J644" s="236"/>
      <c r="K644" s="236"/>
      <c r="L644" s="241"/>
      <c r="M644" s="242"/>
      <c r="N644" s="243"/>
      <c r="O644" s="243"/>
      <c r="P644" s="243"/>
      <c r="Q644" s="243"/>
      <c r="R644" s="243"/>
      <c r="S644" s="243"/>
      <c r="T644" s="24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5" t="s">
        <v>128</v>
      </c>
      <c r="AU644" s="245" t="s">
        <v>79</v>
      </c>
      <c r="AV644" s="14" t="s">
        <v>79</v>
      </c>
      <c r="AW644" s="14" t="s">
        <v>31</v>
      </c>
      <c r="AX644" s="14" t="s">
        <v>69</v>
      </c>
      <c r="AY644" s="245" t="s">
        <v>117</v>
      </c>
    </row>
    <row r="645" s="16" customFormat="1">
      <c r="A645" s="16"/>
      <c r="B645" s="270"/>
      <c r="C645" s="271"/>
      <c r="D645" s="226" t="s">
        <v>128</v>
      </c>
      <c r="E645" s="272" t="s">
        <v>19</v>
      </c>
      <c r="F645" s="273" t="s">
        <v>307</v>
      </c>
      <c r="G645" s="271"/>
      <c r="H645" s="274">
        <v>130.434</v>
      </c>
      <c r="I645" s="275"/>
      <c r="J645" s="271"/>
      <c r="K645" s="271"/>
      <c r="L645" s="276"/>
      <c r="M645" s="277"/>
      <c r="N645" s="278"/>
      <c r="O645" s="278"/>
      <c r="P645" s="278"/>
      <c r="Q645" s="278"/>
      <c r="R645" s="278"/>
      <c r="S645" s="278"/>
      <c r="T645" s="279"/>
      <c r="U645" s="16"/>
      <c r="V645" s="16"/>
      <c r="W645" s="16"/>
      <c r="X645" s="16"/>
      <c r="Y645" s="16"/>
      <c r="Z645" s="16"/>
      <c r="AA645" s="16"/>
      <c r="AB645" s="16"/>
      <c r="AC645" s="16"/>
      <c r="AD645" s="16"/>
      <c r="AE645" s="16"/>
      <c r="AT645" s="280" t="s">
        <v>128</v>
      </c>
      <c r="AU645" s="280" t="s">
        <v>79</v>
      </c>
      <c r="AV645" s="16" t="s">
        <v>140</v>
      </c>
      <c r="AW645" s="16" t="s">
        <v>31</v>
      </c>
      <c r="AX645" s="16" t="s">
        <v>69</v>
      </c>
      <c r="AY645" s="280" t="s">
        <v>117</v>
      </c>
    </row>
    <row r="646" s="13" customFormat="1">
      <c r="A646" s="13"/>
      <c r="B646" s="224"/>
      <c r="C646" s="225"/>
      <c r="D646" s="226" t="s">
        <v>128</v>
      </c>
      <c r="E646" s="227" t="s">
        <v>19</v>
      </c>
      <c r="F646" s="228" t="s">
        <v>318</v>
      </c>
      <c r="G646" s="225"/>
      <c r="H646" s="227" t="s">
        <v>19</v>
      </c>
      <c r="I646" s="229"/>
      <c r="J646" s="225"/>
      <c r="K646" s="225"/>
      <c r="L646" s="230"/>
      <c r="M646" s="231"/>
      <c r="N646" s="232"/>
      <c r="O646" s="232"/>
      <c r="P646" s="232"/>
      <c r="Q646" s="232"/>
      <c r="R646" s="232"/>
      <c r="S646" s="232"/>
      <c r="T646" s="23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4" t="s">
        <v>128</v>
      </c>
      <c r="AU646" s="234" t="s">
        <v>79</v>
      </c>
      <c r="AV646" s="13" t="s">
        <v>77</v>
      </c>
      <c r="AW646" s="13" t="s">
        <v>31</v>
      </c>
      <c r="AX646" s="13" t="s">
        <v>69</v>
      </c>
      <c r="AY646" s="234" t="s">
        <v>117</v>
      </c>
    </row>
    <row r="647" s="14" customFormat="1">
      <c r="A647" s="14"/>
      <c r="B647" s="235"/>
      <c r="C647" s="236"/>
      <c r="D647" s="226" t="s">
        <v>128</v>
      </c>
      <c r="E647" s="237" t="s">
        <v>19</v>
      </c>
      <c r="F647" s="238" t="s">
        <v>557</v>
      </c>
      <c r="G647" s="236"/>
      <c r="H647" s="239">
        <v>8.4499999999999993</v>
      </c>
      <c r="I647" s="240"/>
      <c r="J647" s="236"/>
      <c r="K647" s="236"/>
      <c r="L647" s="241"/>
      <c r="M647" s="242"/>
      <c r="N647" s="243"/>
      <c r="O647" s="243"/>
      <c r="P647" s="243"/>
      <c r="Q647" s="243"/>
      <c r="R647" s="243"/>
      <c r="S647" s="243"/>
      <c r="T647" s="24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5" t="s">
        <v>128</v>
      </c>
      <c r="AU647" s="245" t="s">
        <v>79</v>
      </c>
      <c r="AV647" s="14" t="s">
        <v>79</v>
      </c>
      <c r="AW647" s="14" t="s">
        <v>31</v>
      </c>
      <c r="AX647" s="14" t="s">
        <v>69</v>
      </c>
      <c r="AY647" s="245" t="s">
        <v>117</v>
      </c>
    </row>
    <row r="648" s="14" customFormat="1">
      <c r="A648" s="14"/>
      <c r="B648" s="235"/>
      <c r="C648" s="236"/>
      <c r="D648" s="226" t="s">
        <v>128</v>
      </c>
      <c r="E648" s="237" t="s">
        <v>19</v>
      </c>
      <c r="F648" s="238" t="s">
        <v>558</v>
      </c>
      <c r="G648" s="236"/>
      <c r="H648" s="239">
        <v>25.190000000000001</v>
      </c>
      <c r="I648" s="240"/>
      <c r="J648" s="236"/>
      <c r="K648" s="236"/>
      <c r="L648" s="241"/>
      <c r="M648" s="242"/>
      <c r="N648" s="243"/>
      <c r="O648" s="243"/>
      <c r="P648" s="243"/>
      <c r="Q648" s="243"/>
      <c r="R648" s="243"/>
      <c r="S648" s="243"/>
      <c r="T648" s="24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5" t="s">
        <v>128</v>
      </c>
      <c r="AU648" s="245" t="s">
        <v>79</v>
      </c>
      <c r="AV648" s="14" t="s">
        <v>79</v>
      </c>
      <c r="AW648" s="14" t="s">
        <v>31</v>
      </c>
      <c r="AX648" s="14" t="s">
        <v>69</v>
      </c>
      <c r="AY648" s="245" t="s">
        <v>117</v>
      </c>
    </row>
    <row r="649" s="14" customFormat="1">
      <c r="A649" s="14"/>
      <c r="B649" s="235"/>
      <c r="C649" s="236"/>
      <c r="D649" s="226" t="s">
        <v>128</v>
      </c>
      <c r="E649" s="237" t="s">
        <v>19</v>
      </c>
      <c r="F649" s="238" t="s">
        <v>559</v>
      </c>
      <c r="G649" s="236"/>
      <c r="H649" s="239">
        <v>10.675000000000001</v>
      </c>
      <c r="I649" s="240"/>
      <c r="J649" s="236"/>
      <c r="K649" s="236"/>
      <c r="L649" s="241"/>
      <c r="M649" s="242"/>
      <c r="N649" s="243"/>
      <c r="O649" s="243"/>
      <c r="P649" s="243"/>
      <c r="Q649" s="243"/>
      <c r="R649" s="243"/>
      <c r="S649" s="243"/>
      <c r="T649" s="24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5" t="s">
        <v>128</v>
      </c>
      <c r="AU649" s="245" t="s">
        <v>79</v>
      </c>
      <c r="AV649" s="14" t="s">
        <v>79</v>
      </c>
      <c r="AW649" s="14" t="s">
        <v>31</v>
      </c>
      <c r="AX649" s="14" t="s">
        <v>69</v>
      </c>
      <c r="AY649" s="245" t="s">
        <v>117</v>
      </c>
    </row>
    <row r="650" s="14" customFormat="1">
      <c r="A650" s="14"/>
      <c r="B650" s="235"/>
      <c r="C650" s="236"/>
      <c r="D650" s="226" t="s">
        <v>128</v>
      </c>
      <c r="E650" s="237" t="s">
        <v>19</v>
      </c>
      <c r="F650" s="238" t="s">
        <v>323</v>
      </c>
      <c r="G650" s="236"/>
      <c r="H650" s="239">
        <v>3.387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5" t="s">
        <v>128</v>
      </c>
      <c r="AU650" s="245" t="s">
        <v>79</v>
      </c>
      <c r="AV650" s="14" t="s">
        <v>79</v>
      </c>
      <c r="AW650" s="14" t="s">
        <v>31</v>
      </c>
      <c r="AX650" s="14" t="s">
        <v>69</v>
      </c>
      <c r="AY650" s="245" t="s">
        <v>117</v>
      </c>
    </row>
    <row r="651" s="16" customFormat="1">
      <c r="A651" s="16"/>
      <c r="B651" s="270"/>
      <c r="C651" s="271"/>
      <c r="D651" s="226" t="s">
        <v>128</v>
      </c>
      <c r="E651" s="272" t="s">
        <v>19</v>
      </c>
      <c r="F651" s="273" t="s">
        <v>307</v>
      </c>
      <c r="G651" s="271"/>
      <c r="H651" s="274">
        <v>47.701999999999998</v>
      </c>
      <c r="I651" s="275"/>
      <c r="J651" s="271"/>
      <c r="K651" s="271"/>
      <c r="L651" s="276"/>
      <c r="M651" s="277"/>
      <c r="N651" s="278"/>
      <c r="O651" s="278"/>
      <c r="P651" s="278"/>
      <c r="Q651" s="278"/>
      <c r="R651" s="278"/>
      <c r="S651" s="278"/>
      <c r="T651" s="279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T651" s="280" t="s">
        <v>128</v>
      </c>
      <c r="AU651" s="280" t="s">
        <v>79</v>
      </c>
      <c r="AV651" s="16" t="s">
        <v>140</v>
      </c>
      <c r="AW651" s="16" t="s">
        <v>31</v>
      </c>
      <c r="AX651" s="16" t="s">
        <v>69</v>
      </c>
      <c r="AY651" s="280" t="s">
        <v>117</v>
      </c>
    </row>
    <row r="652" s="13" customFormat="1">
      <c r="A652" s="13"/>
      <c r="B652" s="224"/>
      <c r="C652" s="225"/>
      <c r="D652" s="226" t="s">
        <v>128</v>
      </c>
      <c r="E652" s="227" t="s">
        <v>19</v>
      </c>
      <c r="F652" s="228" t="s">
        <v>324</v>
      </c>
      <c r="G652" s="225"/>
      <c r="H652" s="227" t="s">
        <v>19</v>
      </c>
      <c r="I652" s="229"/>
      <c r="J652" s="225"/>
      <c r="K652" s="225"/>
      <c r="L652" s="230"/>
      <c r="M652" s="231"/>
      <c r="N652" s="232"/>
      <c r="O652" s="232"/>
      <c r="P652" s="232"/>
      <c r="Q652" s="232"/>
      <c r="R652" s="232"/>
      <c r="S652" s="232"/>
      <c r="T652" s="23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4" t="s">
        <v>128</v>
      </c>
      <c r="AU652" s="234" t="s">
        <v>79</v>
      </c>
      <c r="AV652" s="13" t="s">
        <v>77</v>
      </c>
      <c r="AW652" s="13" t="s">
        <v>31</v>
      </c>
      <c r="AX652" s="13" t="s">
        <v>69</v>
      </c>
      <c r="AY652" s="234" t="s">
        <v>117</v>
      </c>
    </row>
    <row r="653" s="14" customFormat="1">
      <c r="A653" s="14"/>
      <c r="B653" s="235"/>
      <c r="C653" s="236"/>
      <c r="D653" s="226" t="s">
        <v>128</v>
      </c>
      <c r="E653" s="237" t="s">
        <v>19</v>
      </c>
      <c r="F653" s="238" t="s">
        <v>560</v>
      </c>
      <c r="G653" s="236"/>
      <c r="H653" s="239">
        <v>39.228000000000002</v>
      </c>
      <c r="I653" s="240"/>
      <c r="J653" s="236"/>
      <c r="K653" s="236"/>
      <c r="L653" s="241"/>
      <c r="M653" s="242"/>
      <c r="N653" s="243"/>
      <c r="O653" s="243"/>
      <c r="P653" s="243"/>
      <c r="Q653" s="243"/>
      <c r="R653" s="243"/>
      <c r="S653" s="243"/>
      <c r="T653" s="24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5" t="s">
        <v>128</v>
      </c>
      <c r="AU653" s="245" t="s">
        <v>79</v>
      </c>
      <c r="AV653" s="14" t="s">
        <v>79</v>
      </c>
      <c r="AW653" s="14" t="s">
        <v>31</v>
      </c>
      <c r="AX653" s="14" t="s">
        <v>69</v>
      </c>
      <c r="AY653" s="245" t="s">
        <v>117</v>
      </c>
    </row>
    <row r="654" s="15" customFormat="1">
      <c r="A654" s="15"/>
      <c r="B654" s="246"/>
      <c r="C654" s="247"/>
      <c r="D654" s="226" t="s">
        <v>128</v>
      </c>
      <c r="E654" s="248" t="s">
        <v>19</v>
      </c>
      <c r="F654" s="249" t="s">
        <v>130</v>
      </c>
      <c r="G654" s="247"/>
      <c r="H654" s="250">
        <v>340.50299999999999</v>
      </c>
      <c r="I654" s="251"/>
      <c r="J654" s="247"/>
      <c r="K654" s="247"/>
      <c r="L654" s="252"/>
      <c r="M654" s="253"/>
      <c r="N654" s="254"/>
      <c r="O654" s="254"/>
      <c r="P654" s="254"/>
      <c r="Q654" s="254"/>
      <c r="R654" s="254"/>
      <c r="S654" s="254"/>
      <c r="T654" s="255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56" t="s">
        <v>128</v>
      </c>
      <c r="AU654" s="256" t="s">
        <v>79</v>
      </c>
      <c r="AV654" s="15" t="s">
        <v>125</v>
      </c>
      <c r="AW654" s="15" t="s">
        <v>31</v>
      </c>
      <c r="AX654" s="15" t="s">
        <v>77</v>
      </c>
      <c r="AY654" s="256" t="s">
        <v>117</v>
      </c>
    </row>
    <row r="655" s="2" customFormat="1" ht="16.5" customHeight="1">
      <c r="A655" s="40"/>
      <c r="B655" s="41"/>
      <c r="C655" s="206" t="s">
        <v>561</v>
      </c>
      <c r="D655" s="206" t="s">
        <v>120</v>
      </c>
      <c r="E655" s="207" t="s">
        <v>562</v>
      </c>
      <c r="F655" s="208" t="s">
        <v>563</v>
      </c>
      <c r="G655" s="209" t="s">
        <v>179</v>
      </c>
      <c r="H655" s="210">
        <v>65.790000000000006</v>
      </c>
      <c r="I655" s="211"/>
      <c r="J655" s="212">
        <f>ROUND(I655*H655,2)</f>
        <v>0</v>
      </c>
      <c r="K655" s="208" t="s">
        <v>124</v>
      </c>
      <c r="L655" s="46"/>
      <c r="M655" s="213" t="s">
        <v>19</v>
      </c>
      <c r="N655" s="214" t="s">
        <v>40</v>
      </c>
      <c r="O655" s="86"/>
      <c r="P655" s="215">
        <f>O655*H655</f>
        <v>0</v>
      </c>
      <c r="Q655" s="215">
        <v>0.0038</v>
      </c>
      <c r="R655" s="215">
        <f>Q655*H655</f>
        <v>0.250002</v>
      </c>
      <c r="S655" s="215">
        <v>0</v>
      </c>
      <c r="T655" s="216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7" t="s">
        <v>125</v>
      </c>
      <c r="AT655" s="217" t="s">
        <v>120</v>
      </c>
      <c r="AU655" s="217" t="s">
        <v>79</v>
      </c>
      <c r="AY655" s="19" t="s">
        <v>117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9" t="s">
        <v>77</v>
      </c>
      <c r="BK655" s="218">
        <f>ROUND(I655*H655,2)</f>
        <v>0</v>
      </c>
      <c r="BL655" s="19" t="s">
        <v>125</v>
      </c>
      <c r="BM655" s="217" t="s">
        <v>564</v>
      </c>
    </row>
    <row r="656" s="2" customFormat="1">
      <c r="A656" s="40"/>
      <c r="B656" s="41"/>
      <c r="C656" s="42"/>
      <c r="D656" s="219" t="s">
        <v>126</v>
      </c>
      <c r="E656" s="42"/>
      <c r="F656" s="220" t="s">
        <v>565</v>
      </c>
      <c r="G656" s="42"/>
      <c r="H656" s="42"/>
      <c r="I656" s="221"/>
      <c r="J656" s="42"/>
      <c r="K656" s="42"/>
      <c r="L656" s="46"/>
      <c r="M656" s="222"/>
      <c r="N656" s="223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126</v>
      </c>
      <c r="AU656" s="19" t="s">
        <v>79</v>
      </c>
    </row>
    <row r="657" s="13" customFormat="1">
      <c r="A657" s="13"/>
      <c r="B657" s="224"/>
      <c r="C657" s="225"/>
      <c r="D657" s="226" t="s">
        <v>128</v>
      </c>
      <c r="E657" s="227" t="s">
        <v>19</v>
      </c>
      <c r="F657" s="228" t="s">
        <v>400</v>
      </c>
      <c r="G657" s="225"/>
      <c r="H657" s="227" t="s">
        <v>19</v>
      </c>
      <c r="I657" s="229"/>
      <c r="J657" s="225"/>
      <c r="K657" s="225"/>
      <c r="L657" s="230"/>
      <c r="M657" s="231"/>
      <c r="N657" s="232"/>
      <c r="O657" s="232"/>
      <c r="P657" s="232"/>
      <c r="Q657" s="232"/>
      <c r="R657" s="232"/>
      <c r="S657" s="232"/>
      <c r="T657" s="23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4" t="s">
        <v>128</v>
      </c>
      <c r="AU657" s="234" t="s">
        <v>79</v>
      </c>
      <c r="AV657" s="13" t="s">
        <v>77</v>
      </c>
      <c r="AW657" s="13" t="s">
        <v>31</v>
      </c>
      <c r="AX657" s="13" t="s">
        <v>69</v>
      </c>
      <c r="AY657" s="234" t="s">
        <v>117</v>
      </c>
    </row>
    <row r="658" s="13" customFormat="1">
      <c r="A658" s="13"/>
      <c r="B658" s="224"/>
      <c r="C658" s="225"/>
      <c r="D658" s="226" t="s">
        <v>128</v>
      </c>
      <c r="E658" s="227" t="s">
        <v>19</v>
      </c>
      <c r="F658" s="228" t="s">
        <v>301</v>
      </c>
      <c r="G658" s="225"/>
      <c r="H658" s="227" t="s">
        <v>19</v>
      </c>
      <c r="I658" s="229"/>
      <c r="J658" s="225"/>
      <c r="K658" s="225"/>
      <c r="L658" s="230"/>
      <c r="M658" s="231"/>
      <c r="N658" s="232"/>
      <c r="O658" s="232"/>
      <c r="P658" s="232"/>
      <c r="Q658" s="232"/>
      <c r="R658" s="232"/>
      <c r="S658" s="232"/>
      <c r="T658" s="23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4" t="s">
        <v>128</v>
      </c>
      <c r="AU658" s="234" t="s">
        <v>79</v>
      </c>
      <c r="AV658" s="13" t="s">
        <v>77</v>
      </c>
      <c r="AW658" s="13" t="s">
        <v>31</v>
      </c>
      <c r="AX658" s="13" t="s">
        <v>69</v>
      </c>
      <c r="AY658" s="234" t="s">
        <v>117</v>
      </c>
    </row>
    <row r="659" s="14" customFormat="1">
      <c r="A659" s="14"/>
      <c r="B659" s="235"/>
      <c r="C659" s="236"/>
      <c r="D659" s="226" t="s">
        <v>128</v>
      </c>
      <c r="E659" s="237" t="s">
        <v>19</v>
      </c>
      <c r="F659" s="238" t="s">
        <v>401</v>
      </c>
      <c r="G659" s="236"/>
      <c r="H659" s="239">
        <v>5.4800000000000004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5" t="s">
        <v>128</v>
      </c>
      <c r="AU659" s="245" t="s">
        <v>79</v>
      </c>
      <c r="AV659" s="14" t="s">
        <v>79</v>
      </c>
      <c r="AW659" s="14" t="s">
        <v>31</v>
      </c>
      <c r="AX659" s="14" t="s">
        <v>69</v>
      </c>
      <c r="AY659" s="245" t="s">
        <v>117</v>
      </c>
    </row>
    <row r="660" s="14" customFormat="1">
      <c r="A660" s="14"/>
      <c r="B660" s="235"/>
      <c r="C660" s="236"/>
      <c r="D660" s="226" t="s">
        <v>128</v>
      </c>
      <c r="E660" s="237" t="s">
        <v>19</v>
      </c>
      <c r="F660" s="238" t="s">
        <v>402</v>
      </c>
      <c r="G660" s="236"/>
      <c r="H660" s="239">
        <v>1.7949999999999999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5" t="s">
        <v>128</v>
      </c>
      <c r="AU660" s="245" t="s">
        <v>79</v>
      </c>
      <c r="AV660" s="14" t="s">
        <v>79</v>
      </c>
      <c r="AW660" s="14" t="s">
        <v>31</v>
      </c>
      <c r="AX660" s="14" t="s">
        <v>69</v>
      </c>
      <c r="AY660" s="245" t="s">
        <v>117</v>
      </c>
    </row>
    <row r="661" s="14" customFormat="1">
      <c r="A661" s="14"/>
      <c r="B661" s="235"/>
      <c r="C661" s="236"/>
      <c r="D661" s="226" t="s">
        <v>128</v>
      </c>
      <c r="E661" s="237" t="s">
        <v>19</v>
      </c>
      <c r="F661" s="238" t="s">
        <v>403</v>
      </c>
      <c r="G661" s="236"/>
      <c r="H661" s="239">
        <v>2.0800000000000001</v>
      </c>
      <c r="I661" s="240"/>
      <c r="J661" s="236"/>
      <c r="K661" s="236"/>
      <c r="L661" s="241"/>
      <c r="M661" s="242"/>
      <c r="N661" s="243"/>
      <c r="O661" s="243"/>
      <c r="P661" s="243"/>
      <c r="Q661" s="243"/>
      <c r="R661" s="243"/>
      <c r="S661" s="243"/>
      <c r="T661" s="24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5" t="s">
        <v>128</v>
      </c>
      <c r="AU661" s="245" t="s">
        <v>79</v>
      </c>
      <c r="AV661" s="14" t="s">
        <v>79</v>
      </c>
      <c r="AW661" s="14" t="s">
        <v>31</v>
      </c>
      <c r="AX661" s="14" t="s">
        <v>69</v>
      </c>
      <c r="AY661" s="245" t="s">
        <v>117</v>
      </c>
    </row>
    <row r="662" s="16" customFormat="1">
      <c r="A662" s="16"/>
      <c r="B662" s="270"/>
      <c r="C662" s="271"/>
      <c r="D662" s="226" t="s">
        <v>128</v>
      </c>
      <c r="E662" s="272" t="s">
        <v>19</v>
      </c>
      <c r="F662" s="273" t="s">
        <v>307</v>
      </c>
      <c r="G662" s="271"/>
      <c r="H662" s="274">
        <v>9.3550000000000004</v>
      </c>
      <c r="I662" s="275"/>
      <c r="J662" s="271"/>
      <c r="K662" s="271"/>
      <c r="L662" s="276"/>
      <c r="M662" s="277"/>
      <c r="N662" s="278"/>
      <c r="O662" s="278"/>
      <c r="P662" s="278"/>
      <c r="Q662" s="278"/>
      <c r="R662" s="278"/>
      <c r="S662" s="278"/>
      <c r="T662" s="279"/>
      <c r="U662" s="16"/>
      <c r="V662" s="16"/>
      <c r="W662" s="16"/>
      <c r="X662" s="16"/>
      <c r="Y662" s="16"/>
      <c r="Z662" s="16"/>
      <c r="AA662" s="16"/>
      <c r="AB662" s="16"/>
      <c r="AC662" s="16"/>
      <c r="AD662" s="16"/>
      <c r="AE662" s="16"/>
      <c r="AT662" s="280" t="s">
        <v>128</v>
      </c>
      <c r="AU662" s="280" t="s">
        <v>79</v>
      </c>
      <c r="AV662" s="16" t="s">
        <v>140</v>
      </c>
      <c r="AW662" s="16" t="s">
        <v>31</v>
      </c>
      <c r="AX662" s="16" t="s">
        <v>69</v>
      </c>
      <c r="AY662" s="280" t="s">
        <v>117</v>
      </c>
    </row>
    <row r="663" s="13" customFormat="1">
      <c r="A663" s="13"/>
      <c r="B663" s="224"/>
      <c r="C663" s="225"/>
      <c r="D663" s="226" t="s">
        <v>128</v>
      </c>
      <c r="E663" s="227" t="s">
        <v>19</v>
      </c>
      <c r="F663" s="228" t="s">
        <v>308</v>
      </c>
      <c r="G663" s="225"/>
      <c r="H663" s="227" t="s">
        <v>19</v>
      </c>
      <c r="I663" s="229"/>
      <c r="J663" s="225"/>
      <c r="K663" s="225"/>
      <c r="L663" s="230"/>
      <c r="M663" s="231"/>
      <c r="N663" s="232"/>
      <c r="O663" s="232"/>
      <c r="P663" s="232"/>
      <c r="Q663" s="232"/>
      <c r="R663" s="232"/>
      <c r="S663" s="232"/>
      <c r="T663" s="23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4" t="s">
        <v>128</v>
      </c>
      <c r="AU663" s="234" t="s">
        <v>79</v>
      </c>
      <c r="AV663" s="13" t="s">
        <v>77</v>
      </c>
      <c r="AW663" s="13" t="s">
        <v>31</v>
      </c>
      <c r="AX663" s="13" t="s">
        <v>69</v>
      </c>
      <c r="AY663" s="234" t="s">
        <v>117</v>
      </c>
    </row>
    <row r="664" s="14" customFormat="1">
      <c r="A664" s="14"/>
      <c r="B664" s="235"/>
      <c r="C664" s="236"/>
      <c r="D664" s="226" t="s">
        <v>128</v>
      </c>
      <c r="E664" s="237" t="s">
        <v>19</v>
      </c>
      <c r="F664" s="238" t="s">
        <v>404</v>
      </c>
      <c r="G664" s="236"/>
      <c r="H664" s="239">
        <v>10.135</v>
      </c>
      <c r="I664" s="240"/>
      <c r="J664" s="236"/>
      <c r="K664" s="236"/>
      <c r="L664" s="241"/>
      <c r="M664" s="242"/>
      <c r="N664" s="243"/>
      <c r="O664" s="243"/>
      <c r="P664" s="243"/>
      <c r="Q664" s="243"/>
      <c r="R664" s="243"/>
      <c r="S664" s="243"/>
      <c r="T664" s="24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5" t="s">
        <v>128</v>
      </c>
      <c r="AU664" s="245" t="s">
        <v>79</v>
      </c>
      <c r="AV664" s="14" t="s">
        <v>79</v>
      </c>
      <c r="AW664" s="14" t="s">
        <v>31</v>
      </c>
      <c r="AX664" s="14" t="s">
        <v>69</v>
      </c>
      <c r="AY664" s="245" t="s">
        <v>117</v>
      </c>
    </row>
    <row r="665" s="14" customFormat="1">
      <c r="A665" s="14"/>
      <c r="B665" s="235"/>
      <c r="C665" s="236"/>
      <c r="D665" s="226" t="s">
        <v>128</v>
      </c>
      <c r="E665" s="237" t="s">
        <v>19</v>
      </c>
      <c r="F665" s="238" t="s">
        <v>405</v>
      </c>
      <c r="G665" s="236"/>
      <c r="H665" s="239">
        <v>1.6299999999999999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5" t="s">
        <v>128</v>
      </c>
      <c r="AU665" s="245" t="s">
        <v>79</v>
      </c>
      <c r="AV665" s="14" t="s">
        <v>79</v>
      </c>
      <c r="AW665" s="14" t="s">
        <v>31</v>
      </c>
      <c r="AX665" s="14" t="s">
        <v>69</v>
      </c>
      <c r="AY665" s="245" t="s">
        <v>117</v>
      </c>
    </row>
    <row r="666" s="14" customFormat="1">
      <c r="A666" s="14"/>
      <c r="B666" s="235"/>
      <c r="C666" s="236"/>
      <c r="D666" s="226" t="s">
        <v>128</v>
      </c>
      <c r="E666" s="237" t="s">
        <v>19</v>
      </c>
      <c r="F666" s="238" t="s">
        <v>406</v>
      </c>
      <c r="G666" s="236"/>
      <c r="H666" s="239">
        <v>0.55000000000000004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5" t="s">
        <v>128</v>
      </c>
      <c r="AU666" s="245" t="s">
        <v>79</v>
      </c>
      <c r="AV666" s="14" t="s">
        <v>79</v>
      </c>
      <c r="AW666" s="14" t="s">
        <v>31</v>
      </c>
      <c r="AX666" s="14" t="s">
        <v>69</v>
      </c>
      <c r="AY666" s="245" t="s">
        <v>117</v>
      </c>
    </row>
    <row r="667" s="16" customFormat="1">
      <c r="A667" s="16"/>
      <c r="B667" s="270"/>
      <c r="C667" s="271"/>
      <c r="D667" s="226" t="s">
        <v>128</v>
      </c>
      <c r="E667" s="272" t="s">
        <v>19</v>
      </c>
      <c r="F667" s="273" t="s">
        <v>307</v>
      </c>
      <c r="G667" s="271"/>
      <c r="H667" s="274">
        <v>12.315</v>
      </c>
      <c r="I667" s="275"/>
      <c r="J667" s="271"/>
      <c r="K667" s="271"/>
      <c r="L667" s="276"/>
      <c r="M667" s="277"/>
      <c r="N667" s="278"/>
      <c r="O667" s="278"/>
      <c r="P667" s="278"/>
      <c r="Q667" s="278"/>
      <c r="R667" s="278"/>
      <c r="S667" s="278"/>
      <c r="T667" s="279"/>
      <c r="U667" s="16"/>
      <c r="V667" s="16"/>
      <c r="W667" s="16"/>
      <c r="X667" s="16"/>
      <c r="Y667" s="16"/>
      <c r="Z667" s="16"/>
      <c r="AA667" s="16"/>
      <c r="AB667" s="16"/>
      <c r="AC667" s="16"/>
      <c r="AD667" s="16"/>
      <c r="AE667" s="16"/>
      <c r="AT667" s="280" t="s">
        <v>128</v>
      </c>
      <c r="AU667" s="280" t="s">
        <v>79</v>
      </c>
      <c r="AV667" s="16" t="s">
        <v>140</v>
      </c>
      <c r="AW667" s="16" t="s">
        <v>31</v>
      </c>
      <c r="AX667" s="16" t="s">
        <v>69</v>
      </c>
      <c r="AY667" s="280" t="s">
        <v>117</v>
      </c>
    </row>
    <row r="668" s="13" customFormat="1">
      <c r="A668" s="13"/>
      <c r="B668" s="224"/>
      <c r="C668" s="225"/>
      <c r="D668" s="226" t="s">
        <v>128</v>
      </c>
      <c r="E668" s="227" t="s">
        <v>19</v>
      </c>
      <c r="F668" s="228" t="s">
        <v>313</v>
      </c>
      <c r="G668" s="225"/>
      <c r="H668" s="227" t="s">
        <v>19</v>
      </c>
      <c r="I668" s="229"/>
      <c r="J668" s="225"/>
      <c r="K668" s="225"/>
      <c r="L668" s="230"/>
      <c r="M668" s="231"/>
      <c r="N668" s="232"/>
      <c r="O668" s="232"/>
      <c r="P668" s="232"/>
      <c r="Q668" s="232"/>
      <c r="R668" s="232"/>
      <c r="S668" s="232"/>
      <c r="T668" s="23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4" t="s">
        <v>128</v>
      </c>
      <c r="AU668" s="234" t="s">
        <v>79</v>
      </c>
      <c r="AV668" s="13" t="s">
        <v>77</v>
      </c>
      <c r="AW668" s="13" t="s">
        <v>31</v>
      </c>
      <c r="AX668" s="13" t="s">
        <v>69</v>
      </c>
      <c r="AY668" s="234" t="s">
        <v>117</v>
      </c>
    </row>
    <row r="669" s="14" customFormat="1">
      <c r="A669" s="14"/>
      <c r="B669" s="235"/>
      <c r="C669" s="236"/>
      <c r="D669" s="226" t="s">
        <v>128</v>
      </c>
      <c r="E669" s="237" t="s">
        <v>19</v>
      </c>
      <c r="F669" s="238" t="s">
        <v>407</v>
      </c>
      <c r="G669" s="236"/>
      <c r="H669" s="239">
        <v>9.4600000000000009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5" t="s">
        <v>128</v>
      </c>
      <c r="AU669" s="245" t="s">
        <v>79</v>
      </c>
      <c r="AV669" s="14" t="s">
        <v>79</v>
      </c>
      <c r="AW669" s="14" t="s">
        <v>31</v>
      </c>
      <c r="AX669" s="14" t="s">
        <v>69</v>
      </c>
      <c r="AY669" s="245" t="s">
        <v>117</v>
      </c>
    </row>
    <row r="670" s="14" customFormat="1">
      <c r="A670" s="14"/>
      <c r="B670" s="235"/>
      <c r="C670" s="236"/>
      <c r="D670" s="226" t="s">
        <v>128</v>
      </c>
      <c r="E670" s="237" t="s">
        <v>19</v>
      </c>
      <c r="F670" s="238" t="s">
        <v>408</v>
      </c>
      <c r="G670" s="236"/>
      <c r="H670" s="239">
        <v>14.925000000000001</v>
      </c>
      <c r="I670" s="240"/>
      <c r="J670" s="236"/>
      <c r="K670" s="236"/>
      <c r="L670" s="241"/>
      <c r="M670" s="242"/>
      <c r="N670" s="243"/>
      <c r="O670" s="243"/>
      <c r="P670" s="243"/>
      <c r="Q670" s="243"/>
      <c r="R670" s="243"/>
      <c r="S670" s="243"/>
      <c r="T670" s="24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5" t="s">
        <v>128</v>
      </c>
      <c r="AU670" s="245" t="s">
        <v>79</v>
      </c>
      <c r="AV670" s="14" t="s">
        <v>79</v>
      </c>
      <c r="AW670" s="14" t="s">
        <v>31</v>
      </c>
      <c r="AX670" s="14" t="s">
        <v>69</v>
      </c>
      <c r="AY670" s="245" t="s">
        <v>117</v>
      </c>
    </row>
    <row r="671" s="16" customFormat="1">
      <c r="A671" s="16"/>
      <c r="B671" s="270"/>
      <c r="C671" s="271"/>
      <c r="D671" s="226" t="s">
        <v>128</v>
      </c>
      <c r="E671" s="272" t="s">
        <v>19</v>
      </c>
      <c r="F671" s="273" t="s">
        <v>307</v>
      </c>
      <c r="G671" s="271"/>
      <c r="H671" s="274">
        <v>24.385000000000002</v>
      </c>
      <c r="I671" s="275"/>
      <c r="J671" s="271"/>
      <c r="K671" s="271"/>
      <c r="L671" s="276"/>
      <c r="M671" s="277"/>
      <c r="N671" s="278"/>
      <c r="O671" s="278"/>
      <c r="P671" s="278"/>
      <c r="Q671" s="278"/>
      <c r="R671" s="278"/>
      <c r="S671" s="278"/>
      <c r="T671" s="279"/>
      <c r="U671" s="16"/>
      <c r="V671" s="16"/>
      <c r="W671" s="16"/>
      <c r="X671" s="16"/>
      <c r="Y671" s="16"/>
      <c r="Z671" s="16"/>
      <c r="AA671" s="16"/>
      <c r="AB671" s="16"/>
      <c r="AC671" s="16"/>
      <c r="AD671" s="16"/>
      <c r="AE671" s="16"/>
      <c r="AT671" s="280" t="s">
        <v>128</v>
      </c>
      <c r="AU671" s="280" t="s">
        <v>79</v>
      </c>
      <c r="AV671" s="16" t="s">
        <v>140</v>
      </c>
      <c r="AW671" s="16" t="s">
        <v>31</v>
      </c>
      <c r="AX671" s="16" t="s">
        <v>69</v>
      </c>
      <c r="AY671" s="280" t="s">
        <v>117</v>
      </c>
    </row>
    <row r="672" s="13" customFormat="1">
      <c r="A672" s="13"/>
      <c r="B672" s="224"/>
      <c r="C672" s="225"/>
      <c r="D672" s="226" t="s">
        <v>128</v>
      </c>
      <c r="E672" s="227" t="s">
        <v>19</v>
      </c>
      <c r="F672" s="228" t="s">
        <v>318</v>
      </c>
      <c r="G672" s="225"/>
      <c r="H672" s="227" t="s">
        <v>19</v>
      </c>
      <c r="I672" s="229"/>
      <c r="J672" s="225"/>
      <c r="K672" s="225"/>
      <c r="L672" s="230"/>
      <c r="M672" s="231"/>
      <c r="N672" s="232"/>
      <c r="O672" s="232"/>
      <c r="P672" s="232"/>
      <c r="Q672" s="232"/>
      <c r="R672" s="232"/>
      <c r="S672" s="232"/>
      <c r="T672" s="23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4" t="s">
        <v>128</v>
      </c>
      <c r="AU672" s="234" t="s">
        <v>79</v>
      </c>
      <c r="AV672" s="13" t="s">
        <v>77</v>
      </c>
      <c r="AW672" s="13" t="s">
        <v>31</v>
      </c>
      <c r="AX672" s="13" t="s">
        <v>69</v>
      </c>
      <c r="AY672" s="234" t="s">
        <v>117</v>
      </c>
    </row>
    <row r="673" s="14" customFormat="1">
      <c r="A673" s="14"/>
      <c r="B673" s="235"/>
      <c r="C673" s="236"/>
      <c r="D673" s="226" t="s">
        <v>128</v>
      </c>
      <c r="E673" s="237" t="s">
        <v>19</v>
      </c>
      <c r="F673" s="238" t="s">
        <v>409</v>
      </c>
      <c r="G673" s="236"/>
      <c r="H673" s="239">
        <v>10.85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5" t="s">
        <v>128</v>
      </c>
      <c r="AU673" s="245" t="s">
        <v>79</v>
      </c>
      <c r="AV673" s="14" t="s">
        <v>79</v>
      </c>
      <c r="AW673" s="14" t="s">
        <v>31</v>
      </c>
      <c r="AX673" s="14" t="s">
        <v>69</v>
      </c>
      <c r="AY673" s="245" t="s">
        <v>117</v>
      </c>
    </row>
    <row r="674" s="14" customFormat="1">
      <c r="A674" s="14"/>
      <c r="B674" s="235"/>
      <c r="C674" s="236"/>
      <c r="D674" s="226" t="s">
        <v>128</v>
      </c>
      <c r="E674" s="237" t="s">
        <v>19</v>
      </c>
      <c r="F674" s="238" t="s">
        <v>410</v>
      </c>
      <c r="G674" s="236"/>
      <c r="H674" s="239">
        <v>0.34999999999999998</v>
      </c>
      <c r="I674" s="240"/>
      <c r="J674" s="236"/>
      <c r="K674" s="236"/>
      <c r="L674" s="241"/>
      <c r="M674" s="242"/>
      <c r="N674" s="243"/>
      <c r="O674" s="243"/>
      <c r="P674" s="243"/>
      <c r="Q674" s="243"/>
      <c r="R674" s="243"/>
      <c r="S674" s="243"/>
      <c r="T674" s="24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5" t="s">
        <v>128</v>
      </c>
      <c r="AU674" s="245" t="s">
        <v>79</v>
      </c>
      <c r="AV674" s="14" t="s">
        <v>79</v>
      </c>
      <c r="AW674" s="14" t="s">
        <v>31</v>
      </c>
      <c r="AX674" s="14" t="s">
        <v>69</v>
      </c>
      <c r="AY674" s="245" t="s">
        <v>117</v>
      </c>
    </row>
    <row r="675" s="16" customFormat="1">
      <c r="A675" s="16"/>
      <c r="B675" s="270"/>
      <c r="C675" s="271"/>
      <c r="D675" s="226" t="s">
        <v>128</v>
      </c>
      <c r="E675" s="272" t="s">
        <v>19</v>
      </c>
      <c r="F675" s="273" t="s">
        <v>307</v>
      </c>
      <c r="G675" s="271"/>
      <c r="H675" s="274">
        <v>11.199999999999999</v>
      </c>
      <c r="I675" s="275"/>
      <c r="J675" s="271"/>
      <c r="K675" s="271"/>
      <c r="L675" s="276"/>
      <c r="M675" s="277"/>
      <c r="N675" s="278"/>
      <c r="O675" s="278"/>
      <c r="P675" s="278"/>
      <c r="Q675" s="278"/>
      <c r="R675" s="278"/>
      <c r="S675" s="278"/>
      <c r="T675" s="279"/>
      <c r="U675" s="16"/>
      <c r="V675" s="16"/>
      <c r="W675" s="16"/>
      <c r="X675" s="16"/>
      <c r="Y675" s="16"/>
      <c r="Z675" s="16"/>
      <c r="AA675" s="16"/>
      <c r="AB675" s="16"/>
      <c r="AC675" s="16"/>
      <c r="AD675" s="16"/>
      <c r="AE675" s="16"/>
      <c r="AT675" s="280" t="s">
        <v>128</v>
      </c>
      <c r="AU675" s="280" t="s">
        <v>79</v>
      </c>
      <c r="AV675" s="16" t="s">
        <v>140</v>
      </c>
      <c r="AW675" s="16" t="s">
        <v>31</v>
      </c>
      <c r="AX675" s="16" t="s">
        <v>69</v>
      </c>
      <c r="AY675" s="280" t="s">
        <v>117</v>
      </c>
    </row>
    <row r="676" s="13" customFormat="1">
      <c r="A676" s="13"/>
      <c r="B676" s="224"/>
      <c r="C676" s="225"/>
      <c r="D676" s="226" t="s">
        <v>128</v>
      </c>
      <c r="E676" s="227" t="s">
        <v>19</v>
      </c>
      <c r="F676" s="228" t="s">
        <v>324</v>
      </c>
      <c r="G676" s="225"/>
      <c r="H676" s="227" t="s">
        <v>19</v>
      </c>
      <c r="I676" s="229"/>
      <c r="J676" s="225"/>
      <c r="K676" s="225"/>
      <c r="L676" s="230"/>
      <c r="M676" s="231"/>
      <c r="N676" s="232"/>
      <c r="O676" s="232"/>
      <c r="P676" s="232"/>
      <c r="Q676" s="232"/>
      <c r="R676" s="232"/>
      <c r="S676" s="232"/>
      <c r="T676" s="23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4" t="s">
        <v>128</v>
      </c>
      <c r="AU676" s="234" t="s">
        <v>79</v>
      </c>
      <c r="AV676" s="13" t="s">
        <v>77</v>
      </c>
      <c r="AW676" s="13" t="s">
        <v>31</v>
      </c>
      <c r="AX676" s="13" t="s">
        <v>69</v>
      </c>
      <c r="AY676" s="234" t="s">
        <v>117</v>
      </c>
    </row>
    <row r="677" s="14" customFormat="1">
      <c r="A677" s="14"/>
      <c r="B677" s="235"/>
      <c r="C677" s="236"/>
      <c r="D677" s="226" t="s">
        <v>128</v>
      </c>
      <c r="E677" s="237" t="s">
        <v>19</v>
      </c>
      <c r="F677" s="238" t="s">
        <v>411</v>
      </c>
      <c r="G677" s="236"/>
      <c r="H677" s="239">
        <v>7.2599999999999998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128</v>
      </c>
      <c r="AU677" s="245" t="s">
        <v>79</v>
      </c>
      <c r="AV677" s="14" t="s">
        <v>79</v>
      </c>
      <c r="AW677" s="14" t="s">
        <v>31</v>
      </c>
      <c r="AX677" s="14" t="s">
        <v>69</v>
      </c>
      <c r="AY677" s="245" t="s">
        <v>117</v>
      </c>
    </row>
    <row r="678" s="14" customFormat="1">
      <c r="A678" s="14"/>
      <c r="B678" s="235"/>
      <c r="C678" s="236"/>
      <c r="D678" s="226" t="s">
        <v>128</v>
      </c>
      <c r="E678" s="237" t="s">
        <v>19</v>
      </c>
      <c r="F678" s="238" t="s">
        <v>412</v>
      </c>
      <c r="G678" s="236"/>
      <c r="H678" s="239">
        <v>1.2749999999999999</v>
      </c>
      <c r="I678" s="240"/>
      <c r="J678" s="236"/>
      <c r="K678" s="236"/>
      <c r="L678" s="241"/>
      <c r="M678" s="242"/>
      <c r="N678" s="243"/>
      <c r="O678" s="243"/>
      <c r="P678" s="243"/>
      <c r="Q678" s="243"/>
      <c r="R678" s="243"/>
      <c r="S678" s="243"/>
      <c r="T678" s="24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5" t="s">
        <v>128</v>
      </c>
      <c r="AU678" s="245" t="s">
        <v>79</v>
      </c>
      <c r="AV678" s="14" t="s">
        <v>79</v>
      </c>
      <c r="AW678" s="14" t="s">
        <v>31</v>
      </c>
      <c r="AX678" s="14" t="s">
        <v>69</v>
      </c>
      <c r="AY678" s="245" t="s">
        <v>117</v>
      </c>
    </row>
    <row r="679" s="16" customFormat="1">
      <c r="A679" s="16"/>
      <c r="B679" s="270"/>
      <c r="C679" s="271"/>
      <c r="D679" s="226" t="s">
        <v>128</v>
      </c>
      <c r="E679" s="272" t="s">
        <v>19</v>
      </c>
      <c r="F679" s="273" t="s">
        <v>307</v>
      </c>
      <c r="G679" s="271"/>
      <c r="H679" s="274">
        <v>8.5350000000000001</v>
      </c>
      <c r="I679" s="275"/>
      <c r="J679" s="271"/>
      <c r="K679" s="271"/>
      <c r="L679" s="276"/>
      <c r="M679" s="277"/>
      <c r="N679" s="278"/>
      <c r="O679" s="278"/>
      <c r="P679" s="278"/>
      <c r="Q679" s="278"/>
      <c r="R679" s="278"/>
      <c r="S679" s="278"/>
      <c r="T679" s="279"/>
      <c r="U679" s="16"/>
      <c r="V679" s="16"/>
      <c r="W679" s="16"/>
      <c r="X679" s="16"/>
      <c r="Y679" s="16"/>
      <c r="Z679" s="16"/>
      <c r="AA679" s="16"/>
      <c r="AB679" s="16"/>
      <c r="AC679" s="16"/>
      <c r="AD679" s="16"/>
      <c r="AE679" s="16"/>
      <c r="AT679" s="280" t="s">
        <v>128</v>
      </c>
      <c r="AU679" s="280" t="s">
        <v>79</v>
      </c>
      <c r="AV679" s="16" t="s">
        <v>140</v>
      </c>
      <c r="AW679" s="16" t="s">
        <v>31</v>
      </c>
      <c r="AX679" s="16" t="s">
        <v>69</v>
      </c>
      <c r="AY679" s="280" t="s">
        <v>117</v>
      </c>
    </row>
    <row r="680" s="15" customFormat="1">
      <c r="A680" s="15"/>
      <c r="B680" s="246"/>
      <c r="C680" s="247"/>
      <c r="D680" s="226" t="s">
        <v>128</v>
      </c>
      <c r="E680" s="248" t="s">
        <v>19</v>
      </c>
      <c r="F680" s="249" t="s">
        <v>130</v>
      </c>
      <c r="G680" s="247"/>
      <c r="H680" s="250">
        <v>65.790000000000006</v>
      </c>
      <c r="I680" s="251"/>
      <c r="J680" s="247"/>
      <c r="K680" s="247"/>
      <c r="L680" s="252"/>
      <c r="M680" s="253"/>
      <c r="N680" s="254"/>
      <c r="O680" s="254"/>
      <c r="P680" s="254"/>
      <c r="Q680" s="254"/>
      <c r="R680" s="254"/>
      <c r="S680" s="254"/>
      <c r="T680" s="25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6" t="s">
        <v>128</v>
      </c>
      <c r="AU680" s="256" t="s">
        <v>79</v>
      </c>
      <c r="AV680" s="15" t="s">
        <v>125</v>
      </c>
      <c r="AW680" s="15" t="s">
        <v>31</v>
      </c>
      <c r="AX680" s="15" t="s">
        <v>77</v>
      </c>
      <c r="AY680" s="256" t="s">
        <v>117</v>
      </c>
    </row>
    <row r="681" s="2" customFormat="1" ht="21.75" customHeight="1">
      <c r="A681" s="40"/>
      <c r="B681" s="41"/>
      <c r="C681" s="206" t="s">
        <v>359</v>
      </c>
      <c r="D681" s="206" t="s">
        <v>120</v>
      </c>
      <c r="E681" s="207" t="s">
        <v>566</v>
      </c>
      <c r="F681" s="208" t="s">
        <v>567</v>
      </c>
      <c r="G681" s="209" t="s">
        <v>179</v>
      </c>
      <c r="H681" s="210">
        <v>7.7210000000000001</v>
      </c>
      <c r="I681" s="211"/>
      <c r="J681" s="212">
        <f>ROUND(I681*H681,2)</f>
        <v>0</v>
      </c>
      <c r="K681" s="208" t="s">
        <v>124</v>
      </c>
      <c r="L681" s="46"/>
      <c r="M681" s="213" t="s">
        <v>19</v>
      </c>
      <c r="N681" s="214" t="s">
        <v>40</v>
      </c>
      <c r="O681" s="86"/>
      <c r="P681" s="215">
        <f>O681*H681</f>
        <v>0</v>
      </c>
      <c r="Q681" s="215">
        <v>0.0057000000000000002</v>
      </c>
      <c r="R681" s="215">
        <f>Q681*H681</f>
        <v>0.044009699999999999</v>
      </c>
      <c r="S681" s="215">
        <v>0</v>
      </c>
      <c r="T681" s="216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7" t="s">
        <v>125</v>
      </c>
      <c r="AT681" s="217" t="s">
        <v>120</v>
      </c>
      <c r="AU681" s="217" t="s">
        <v>79</v>
      </c>
      <c r="AY681" s="19" t="s">
        <v>117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9" t="s">
        <v>77</v>
      </c>
      <c r="BK681" s="218">
        <f>ROUND(I681*H681,2)</f>
        <v>0</v>
      </c>
      <c r="BL681" s="19" t="s">
        <v>125</v>
      </c>
      <c r="BM681" s="217" t="s">
        <v>568</v>
      </c>
    </row>
    <row r="682" s="2" customFormat="1">
      <c r="A682" s="40"/>
      <c r="B682" s="41"/>
      <c r="C682" s="42"/>
      <c r="D682" s="219" t="s">
        <v>126</v>
      </c>
      <c r="E682" s="42"/>
      <c r="F682" s="220" t="s">
        <v>569</v>
      </c>
      <c r="G682" s="42"/>
      <c r="H682" s="42"/>
      <c r="I682" s="221"/>
      <c r="J682" s="42"/>
      <c r="K682" s="42"/>
      <c r="L682" s="46"/>
      <c r="M682" s="222"/>
      <c r="N682" s="223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126</v>
      </c>
      <c r="AU682" s="19" t="s">
        <v>79</v>
      </c>
    </row>
    <row r="683" s="13" customFormat="1">
      <c r="A683" s="13"/>
      <c r="B683" s="224"/>
      <c r="C683" s="225"/>
      <c r="D683" s="226" t="s">
        <v>128</v>
      </c>
      <c r="E683" s="227" t="s">
        <v>19</v>
      </c>
      <c r="F683" s="228" t="s">
        <v>288</v>
      </c>
      <c r="G683" s="225"/>
      <c r="H683" s="227" t="s">
        <v>19</v>
      </c>
      <c r="I683" s="229"/>
      <c r="J683" s="225"/>
      <c r="K683" s="225"/>
      <c r="L683" s="230"/>
      <c r="M683" s="231"/>
      <c r="N683" s="232"/>
      <c r="O683" s="232"/>
      <c r="P683" s="232"/>
      <c r="Q683" s="232"/>
      <c r="R683" s="232"/>
      <c r="S683" s="232"/>
      <c r="T683" s="23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4" t="s">
        <v>128</v>
      </c>
      <c r="AU683" s="234" t="s">
        <v>79</v>
      </c>
      <c r="AV683" s="13" t="s">
        <v>77</v>
      </c>
      <c r="AW683" s="13" t="s">
        <v>31</v>
      </c>
      <c r="AX683" s="13" t="s">
        <v>69</v>
      </c>
      <c r="AY683" s="234" t="s">
        <v>117</v>
      </c>
    </row>
    <row r="684" s="14" customFormat="1">
      <c r="A684" s="14"/>
      <c r="B684" s="235"/>
      <c r="C684" s="236"/>
      <c r="D684" s="226" t="s">
        <v>128</v>
      </c>
      <c r="E684" s="237" t="s">
        <v>19</v>
      </c>
      <c r="F684" s="238" t="s">
        <v>289</v>
      </c>
      <c r="G684" s="236"/>
      <c r="H684" s="239">
        <v>3.7490000000000001</v>
      </c>
      <c r="I684" s="240"/>
      <c r="J684" s="236"/>
      <c r="K684" s="236"/>
      <c r="L684" s="241"/>
      <c r="M684" s="242"/>
      <c r="N684" s="243"/>
      <c r="O684" s="243"/>
      <c r="P684" s="243"/>
      <c r="Q684" s="243"/>
      <c r="R684" s="243"/>
      <c r="S684" s="243"/>
      <c r="T684" s="24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5" t="s">
        <v>128</v>
      </c>
      <c r="AU684" s="245" t="s">
        <v>79</v>
      </c>
      <c r="AV684" s="14" t="s">
        <v>79</v>
      </c>
      <c r="AW684" s="14" t="s">
        <v>31</v>
      </c>
      <c r="AX684" s="14" t="s">
        <v>69</v>
      </c>
      <c r="AY684" s="245" t="s">
        <v>117</v>
      </c>
    </row>
    <row r="685" s="14" customFormat="1">
      <c r="A685" s="14"/>
      <c r="B685" s="235"/>
      <c r="C685" s="236"/>
      <c r="D685" s="226" t="s">
        <v>128</v>
      </c>
      <c r="E685" s="237" t="s">
        <v>19</v>
      </c>
      <c r="F685" s="238" t="s">
        <v>290</v>
      </c>
      <c r="G685" s="236"/>
      <c r="H685" s="239">
        <v>3.972</v>
      </c>
      <c r="I685" s="240"/>
      <c r="J685" s="236"/>
      <c r="K685" s="236"/>
      <c r="L685" s="241"/>
      <c r="M685" s="242"/>
      <c r="N685" s="243"/>
      <c r="O685" s="243"/>
      <c r="P685" s="243"/>
      <c r="Q685" s="243"/>
      <c r="R685" s="243"/>
      <c r="S685" s="243"/>
      <c r="T685" s="24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5" t="s">
        <v>128</v>
      </c>
      <c r="AU685" s="245" t="s">
        <v>79</v>
      </c>
      <c r="AV685" s="14" t="s">
        <v>79</v>
      </c>
      <c r="AW685" s="14" t="s">
        <v>31</v>
      </c>
      <c r="AX685" s="14" t="s">
        <v>69</v>
      </c>
      <c r="AY685" s="245" t="s">
        <v>117</v>
      </c>
    </row>
    <row r="686" s="15" customFormat="1">
      <c r="A686" s="15"/>
      <c r="B686" s="246"/>
      <c r="C686" s="247"/>
      <c r="D686" s="226" t="s">
        <v>128</v>
      </c>
      <c r="E686" s="248" t="s">
        <v>19</v>
      </c>
      <c r="F686" s="249" t="s">
        <v>130</v>
      </c>
      <c r="G686" s="247"/>
      <c r="H686" s="250">
        <v>7.7210000000000001</v>
      </c>
      <c r="I686" s="251"/>
      <c r="J686" s="247"/>
      <c r="K686" s="247"/>
      <c r="L686" s="252"/>
      <c r="M686" s="253"/>
      <c r="N686" s="254"/>
      <c r="O686" s="254"/>
      <c r="P686" s="254"/>
      <c r="Q686" s="254"/>
      <c r="R686" s="254"/>
      <c r="S686" s="254"/>
      <c r="T686" s="25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56" t="s">
        <v>128</v>
      </c>
      <c r="AU686" s="256" t="s">
        <v>79</v>
      </c>
      <c r="AV686" s="15" t="s">
        <v>125</v>
      </c>
      <c r="AW686" s="15" t="s">
        <v>31</v>
      </c>
      <c r="AX686" s="15" t="s">
        <v>77</v>
      </c>
      <c r="AY686" s="256" t="s">
        <v>117</v>
      </c>
    </row>
    <row r="687" s="2" customFormat="1" ht="24.15" customHeight="1">
      <c r="A687" s="40"/>
      <c r="B687" s="41"/>
      <c r="C687" s="206" t="s">
        <v>570</v>
      </c>
      <c r="D687" s="206" t="s">
        <v>120</v>
      </c>
      <c r="E687" s="207" t="s">
        <v>571</v>
      </c>
      <c r="F687" s="208" t="s">
        <v>572</v>
      </c>
      <c r="G687" s="209" t="s">
        <v>179</v>
      </c>
      <c r="H687" s="210">
        <v>347.93299999999999</v>
      </c>
      <c r="I687" s="211"/>
      <c r="J687" s="212">
        <f>ROUND(I687*H687,2)</f>
        <v>0</v>
      </c>
      <c r="K687" s="208" t="s">
        <v>124</v>
      </c>
      <c r="L687" s="46"/>
      <c r="M687" s="213" t="s">
        <v>19</v>
      </c>
      <c r="N687" s="214" t="s">
        <v>40</v>
      </c>
      <c r="O687" s="86"/>
      <c r="P687" s="215">
        <f>O687*H687</f>
        <v>0</v>
      </c>
      <c r="Q687" s="215">
        <v>0.0028500000000000001</v>
      </c>
      <c r="R687" s="215">
        <f>Q687*H687</f>
        <v>0.99160904999999999</v>
      </c>
      <c r="S687" s="215">
        <v>0</v>
      </c>
      <c r="T687" s="216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7" t="s">
        <v>125</v>
      </c>
      <c r="AT687" s="217" t="s">
        <v>120</v>
      </c>
      <c r="AU687" s="217" t="s">
        <v>79</v>
      </c>
      <c r="AY687" s="19" t="s">
        <v>117</v>
      </c>
      <c r="BE687" s="218">
        <f>IF(N687="základní",J687,0)</f>
        <v>0</v>
      </c>
      <c r="BF687" s="218">
        <f>IF(N687="snížená",J687,0)</f>
        <v>0</v>
      </c>
      <c r="BG687" s="218">
        <f>IF(N687="zákl. přenesená",J687,0)</f>
        <v>0</v>
      </c>
      <c r="BH687" s="218">
        <f>IF(N687="sníž. přenesená",J687,0)</f>
        <v>0</v>
      </c>
      <c r="BI687" s="218">
        <f>IF(N687="nulová",J687,0)</f>
        <v>0</v>
      </c>
      <c r="BJ687" s="19" t="s">
        <v>77</v>
      </c>
      <c r="BK687" s="218">
        <f>ROUND(I687*H687,2)</f>
        <v>0</v>
      </c>
      <c r="BL687" s="19" t="s">
        <v>125</v>
      </c>
      <c r="BM687" s="217" t="s">
        <v>573</v>
      </c>
    </row>
    <row r="688" s="2" customFormat="1">
      <c r="A688" s="40"/>
      <c r="B688" s="41"/>
      <c r="C688" s="42"/>
      <c r="D688" s="219" t="s">
        <v>126</v>
      </c>
      <c r="E688" s="42"/>
      <c r="F688" s="220" t="s">
        <v>574</v>
      </c>
      <c r="G688" s="42"/>
      <c r="H688" s="42"/>
      <c r="I688" s="221"/>
      <c r="J688" s="42"/>
      <c r="K688" s="42"/>
      <c r="L688" s="46"/>
      <c r="M688" s="222"/>
      <c r="N688" s="223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9" t="s">
        <v>126</v>
      </c>
      <c r="AU688" s="19" t="s">
        <v>79</v>
      </c>
    </row>
    <row r="689" s="13" customFormat="1">
      <c r="A689" s="13"/>
      <c r="B689" s="224"/>
      <c r="C689" s="225"/>
      <c r="D689" s="226" t="s">
        <v>128</v>
      </c>
      <c r="E689" s="227" t="s">
        <v>19</v>
      </c>
      <c r="F689" s="228" t="s">
        <v>376</v>
      </c>
      <c r="G689" s="225"/>
      <c r="H689" s="227" t="s">
        <v>19</v>
      </c>
      <c r="I689" s="229"/>
      <c r="J689" s="225"/>
      <c r="K689" s="225"/>
      <c r="L689" s="230"/>
      <c r="M689" s="231"/>
      <c r="N689" s="232"/>
      <c r="O689" s="232"/>
      <c r="P689" s="232"/>
      <c r="Q689" s="232"/>
      <c r="R689" s="232"/>
      <c r="S689" s="232"/>
      <c r="T689" s="23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4" t="s">
        <v>128</v>
      </c>
      <c r="AU689" s="234" t="s">
        <v>79</v>
      </c>
      <c r="AV689" s="13" t="s">
        <v>77</v>
      </c>
      <c r="AW689" s="13" t="s">
        <v>31</v>
      </c>
      <c r="AX689" s="13" t="s">
        <v>69</v>
      </c>
      <c r="AY689" s="234" t="s">
        <v>117</v>
      </c>
    </row>
    <row r="690" s="13" customFormat="1">
      <c r="A690" s="13"/>
      <c r="B690" s="224"/>
      <c r="C690" s="225"/>
      <c r="D690" s="226" t="s">
        <v>128</v>
      </c>
      <c r="E690" s="227" t="s">
        <v>19</v>
      </c>
      <c r="F690" s="228" t="s">
        <v>301</v>
      </c>
      <c r="G690" s="225"/>
      <c r="H690" s="227" t="s">
        <v>19</v>
      </c>
      <c r="I690" s="229"/>
      <c r="J690" s="225"/>
      <c r="K690" s="225"/>
      <c r="L690" s="230"/>
      <c r="M690" s="231"/>
      <c r="N690" s="232"/>
      <c r="O690" s="232"/>
      <c r="P690" s="232"/>
      <c r="Q690" s="232"/>
      <c r="R690" s="232"/>
      <c r="S690" s="232"/>
      <c r="T690" s="23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4" t="s">
        <v>128</v>
      </c>
      <c r="AU690" s="234" t="s">
        <v>79</v>
      </c>
      <c r="AV690" s="13" t="s">
        <v>77</v>
      </c>
      <c r="AW690" s="13" t="s">
        <v>31</v>
      </c>
      <c r="AX690" s="13" t="s">
        <v>69</v>
      </c>
      <c r="AY690" s="234" t="s">
        <v>117</v>
      </c>
    </row>
    <row r="691" s="14" customFormat="1">
      <c r="A691" s="14"/>
      <c r="B691" s="235"/>
      <c r="C691" s="236"/>
      <c r="D691" s="226" t="s">
        <v>128</v>
      </c>
      <c r="E691" s="237" t="s">
        <v>19</v>
      </c>
      <c r="F691" s="238" t="s">
        <v>377</v>
      </c>
      <c r="G691" s="236"/>
      <c r="H691" s="239">
        <v>35.619999999999997</v>
      </c>
      <c r="I691" s="240"/>
      <c r="J691" s="236"/>
      <c r="K691" s="236"/>
      <c r="L691" s="241"/>
      <c r="M691" s="242"/>
      <c r="N691" s="243"/>
      <c r="O691" s="243"/>
      <c r="P691" s="243"/>
      <c r="Q691" s="243"/>
      <c r="R691" s="243"/>
      <c r="S691" s="243"/>
      <c r="T691" s="24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5" t="s">
        <v>128</v>
      </c>
      <c r="AU691" s="245" t="s">
        <v>79</v>
      </c>
      <c r="AV691" s="14" t="s">
        <v>79</v>
      </c>
      <c r="AW691" s="14" t="s">
        <v>31</v>
      </c>
      <c r="AX691" s="14" t="s">
        <v>69</v>
      </c>
      <c r="AY691" s="245" t="s">
        <v>117</v>
      </c>
    </row>
    <row r="692" s="14" customFormat="1">
      <c r="A692" s="14"/>
      <c r="B692" s="235"/>
      <c r="C692" s="236"/>
      <c r="D692" s="226" t="s">
        <v>128</v>
      </c>
      <c r="E692" s="237" t="s">
        <v>19</v>
      </c>
      <c r="F692" s="238" t="s">
        <v>378</v>
      </c>
      <c r="G692" s="236"/>
      <c r="H692" s="239">
        <v>10.77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5" t="s">
        <v>128</v>
      </c>
      <c r="AU692" s="245" t="s">
        <v>79</v>
      </c>
      <c r="AV692" s="14" t="s">
        <v>79</v>
      </c>
      <c r="AW692" s="14" t="s">
        <v>31</v>
      </c>
      <c r="AX692" s="14" t="s">
        <v>69</v>
      </c>
      <c r="AY692" s="245" t="s">
        <v>117</v>
      </c>
    </row>
    <row r="693" s="14" customFormat="1">
      <c r="A693" s="14"/>
      <c r="B693" s="235"/>
      <c r="C693" s="236"/>
      <c r="D693" s="226" t="s">
        <v>128</v>
      </c>
      <c r="E693" s="237" t="s">
        <v>19</v>
      </c>
      <c r="F693" s="238" t="s">
        <v>379</v>
      </c>
      <c r="G693" s="236"/>
      <c r="H693" s="239">
        <v>-4.2000000000000002</v>
      </c>
      <c r="I693" s="240"/>
      <c r="J693" s="236"/>
      <c r="K693" s="236"/>
      <c r="L693" s="241"/>
      <c r="M693" s="242"/>
      <c r="N693" s="243"/>
      <c r="O693" s="243"/>
      <c r="P693" s="243"/>
      <c r="Q693" s="243"/>
      <c r="R693" s="243"/>
      <c r="S693" s="243"/>
      <c r="T693" s="24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5" t="s">
        <v>128</v>
      </c>
      <c r="AU693" s="245" t="s">
        <v>79</v>
      </c>
      <c r="AV693" s="14" t="s">
        <v>79</v>
      </c>
      <c r="AW693" s="14" t="s">
        <v>31</v>
      </c>
      <c r="AX693" s="14" t="s">
        <v>69</v>
      </c>
      <c r="AY693" s="245" t="s">
        <v>117</v>
      </c>
    </row>
    <row r="694" s="14" customFormat="1">
      <c r="A694" s="14"/>
      <c r="B694" s="235"/>
      <c r="C694" s="236"/>
      <c r="D694" s="226" t="s">
        <v>128</v>
      </c>
      <c r="E694" s="237" t="s">
        <v>19</v>
      </c>
      <c r="F694" s="238" t="s">
        <v>380</v>
      </c>
      <c r="G694" s="236"/>
      <c r="H694" s="239">
        <v>12.896000000000001</v>
      </c>
      <c r="I694" s="240"/>
      <c r="J694" s="236"/>
      <c r="K694" s="236"/>
      <c r="L694" s="241"/>
      <c r="M694" s="242"/>
      <c r="N694" s="243"/>
      <c r="O694" s="243"/>
      <c r="P694" s="243"/>
      <c r="Q694" s="243"/>
      <c r="R694" s="243"/>
      <c r="S694" s="243"/>
      <c r="T694" s="24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5" t="s">
        <v>128</v>
      </c>
      <c r="AU694" s="245" t="s">
        <v>79</v>
      </c>
      <c r="AV694" s="14" t="s">
        <v>79</v>
      </c>
      <c r="AW694" s="14" t="s">
        <v>31</v>
      </c>
      <c r="AX694" s="14" t="s">
        <v>69</v>
      </c>
      <c r="AY694" s="245" t="s">
        <v>117</v>
      </c>
    </row>
    <row r="695" s="14" customFormat="1">
      <c r="A695" s="14"/>
      <c r="B695" s="235"/>
      <c r="C695" s="236"/>
      <c r="D695" s="226" t="s">
        <v>128</v>
      </c>
      <c r="E695" s="237" t="s">
        <v>19</v>
      </c>
      <c r="F695" s="238" t="s">
        <v>381</v>
      </c>
      <c r="G695" s="236"/>
      <c r="H695" s="239">
        <v>2.6400000000000001</v>
      </c>
      <c r="I695" s="240"/>
      <c r="J695" s="236"/>
      <c r="K695" s="236"/>
      <c r="L695" s="241"/>
      <c r="M695" s="242"/>
      <c r="N695" s="243"/>
      <c r="O695" s="243"/>
      <c r="P695" s="243"/>
      <c r="Q695" s="243"/>
      <c r="R695" s="243"/>
      <c r="S695" s="243"/>
      <c r="T695" s="24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5" t="s">
        <v>128</v>
      </c>
      <c r="AU695" s="245" t="s">
        <v>79</v>
      </c>
      <c r="AV695" s="14" t="s">
        <v>79</v>
      </c>
      <c r="AW695" s="14" t="s">
        <v>31</v>
      </c>
      <c r="AX695" s="14" t="s">
        <v>69</v>
      </c>
      <c r="AY695" s="245" t="s">
        <v>117</v>
      </c>
    </row>
    <row r="696" s="16" customFormat="1">
      <c r="A696" s="16"/>
      <c r="B696" s="270"/>
      <c r="C696" s="271"/>
      <c r="D696" s="226" t="s">
        <v>128</v>
      </c>
      <c r="E696" s="272" t="s">
        <v>19</v>
      </c>
      <c r="F696" s="273" t="s">
        <v>307</v>
      </c>
      <c r="G696" s="271"/>
      <c r="H696" s="274">
        <v>57.725999999999999</v>
      </c>
      <c r="I696" s="275"/>
      <c r="J696" s="271"/>
      <c r="K696" s="271"/>
      <c r="L696" s="276"/>
      <c r="M696" s="277"/>
      <c r="N696" s="278"/>
      <c r="O696" s="278"/>
      <c r="P696" s="278"/>
      <c r="Q696" s="278"/>
      <c r="R696" s="278"/>
      <c r="S696" s="278"/>
      <c r="T696" s="279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T696" s="280" t="s">
        <v>128</v>
      </c>
      <c r="AU696" s="280" t="s">
        <v>79</v>
      </c>
      <c r="AV696" s="16" t="s">
        <v>140</v>
      </c>
      <c r="AW696" s="16" t="s">
        <v>31</v>
      </c>
      <c r="AX696" s="16" t="s">
        <v>69</v>
      </c>
      <c r="AY696" s="280" t="s">
        <v>117</v>
      </c>
    </row>
    <row r="697" s="13" customFormat="1">
      <c r="A697" s="13"/>
      <c r="B697" s="224"/>
      <c r="C697" s="225"/>
      <c r="D697" s="226" t="s">
        <v>128</v>
      </c>
      <c r="E697" s="227" t="s">
        <v>19</v>
      </c>
      <c r="F697" s="228" t="s">
        <v>308</v>
      </c>
      <c r="G697" s="225"/>
      <c r="H697" s="227" t="s">
        <v>19</v>
      </c>
      <c r="I697" s="229"/>
      <c r="J697" s="225"/>
      <c r="K697" s="225"/>
      <c r="L697" s="230"/>
      <c r="M697" s="231"/>
      <c r="N697" s="232"/>
      <c r="O697" s="232"/>
      <c r="P697" s="232"/>
      <c r="Q697" s="232"/>
      <c r="R697" s="232"/>
      <c r="S697" s="232"/>
      <c r="T697" s="23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4" t="s">
        <v>128</v>
      </c>
      <c r="AU697" s="234" t="s">
        <v>79</v>
      </c>
      <c r="AV697" s="13" t="s">
        <v>77</v>
      </c>
      <c r="AW697" s="13" t="s">
        <v>31</v>
      </c>
      <c r="AX697" s="13" t="s">
        <v>69</v>
      </c>
      <c r="AY697" s="234" t="s">
        <v>117</v>
      </c>
    </row>
    <row r="698" s="14" customFormat="1">
      <c r="A698" s="14"/>
      <c r="B698" s="235"/>
      <c r="C698" s="236"/>
      <c r="D698" s="226" t="s">
        <v>128</v>
      </c>
      <c r="E698" s="237" t="s">
        <v>19</v>
      </c>
      <c r="F698" s="238" t="s">
        <v>382</v>
      </c>
      <c r="G698" s="236"/>
      <c r="H698" s="239">
        <v>79.798000000000002</v>
      </c>
      <c r="I698" s="240"/>
      <c r="J698" s="236"/>
      <c r="K698" s="236"/>
      <c r="L698" s="241"/>
      <c r="M698" s="242"/>
      <c r="N698" s="243"/>
      <c r="O698" s="243"/>
      <c r="P698" s="243"/>
      <c r="Q698" s="243"/>
      <c r="R698" s="243"/>
      <c r="S698" s="243"/>
      <c r="T698" s="24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5" t="s">
        <v>128</v>
      </c>
      <c r="AU698" s="245" t="s">
        <v>79</v>
      </c>
      <c r="AV698" s="14" t="s">
        <v>79</v>
      </c>
      <c r="AW698" s="14" t="s">
        <v>31</v>
      </c>
      <c r="AX698" s="14" t="s">
        <v>69</v>
      </c>
      <c r="AY698" s="245" t="s">
        <v>117</v>
      </c>
    </row>
    <row r="699" s="14" customFormat="1">
      <c r="A699" s="14"/>
      <c r="B699" s="235"/>
      <c r="C699" s="236"/>
      <c r="D699" s="226" t="s">
        <v>128</v>
      </c>
      <c r="E699" s="237" t="s">
        <v>19</v>
      </c>
      <c r="F699" s="238" t="s">
        <v>383</v>
      </c>
      <c r="G699" s="236"/>
      <c r="H699" s="239">
        <v>-21.52</v>
      </c>
      <c r="I699" s="240"/>
      <c r="J699" s="236"/>
      <c r="K699" s="236"/>
      <c r="L699" s="241"/>
      <c r="M699" s="242"/>
      <c r="N699" s="243"/>
      <c r="O699" s="243"/>
      <c r="P699" s="243"/>
      <c r="Q699" s="243"/>
      <c r="R699" s="243"/>
      <c r="S699" s="243"/>
      <c r="T699" s="24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5" t="s">
        <v>128</v>
      </c>
      <c r="AU699" s="245" t="s">
        <v>79</v>
      </c>
      <c r="AV699" s="14" t="s">
        <v>79</v>
      </c>
      <c r="AW699" s="14" t="s">
        <v>31</v>
      </c>
      <c r="AX699" s="14" t="s">
        <v>69</v>
      </c>
      <c r="AY699" s="245" t="s">
        <v>117</v>
      </c>
    </row>
    <row r="700" s="14" customFormat="1">
      <c r="A700" s="14"/>
      <c r="B700" s="235"/>
      <c r="C700" s="236"/>
      <c r="D700" s="226" t="s">
        <v>128</v>
      </c>
      <c r="E700" s="237" t="s">
        <v>19</v>
      </c>
      <c r="F700" s="238" t="s">
        <v>384</v>
      </c>
      <c r="G700" s="236"/>
      <c r="H700" s="239">
        <v>10.121</v>
      </c>
      <c r="I700" s="240"/>
      <c r="J700" s="236"/>
      <c r="K700" s="236"/>
      <c r="L700" s="241"/>
      <c r="M700" s="242"/>
      <c r="N700" s="243"/>
      <c r="O700" s="243"/>
      <c r="P700" s="243"/>
      <c r="Q700" s="243"/>
      <c r="R700" s="243"/>
      <c r="S700" s="243"/>
      <c r="T700" s="24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5" t="s">
        <v>128</v>
      </c>
      <c r="AU700" s="245" t="s">
        <v>79</v>
      </c>
      <c r="AV700" s="14" t="s">
        <v>79</v>
      </c>
      <c r="AW700" s="14" t="s">
        <v>31</v>
      </c>
      <c r="AX700" s="14" t="s">
        <v>69</v>
      </c>
      <c r="AY700" s="245" t="s">
        <v>117</v>
      </c>
    </row>
    <row r="701" s="14" customFormat="1">
      <c r="A701" s="14"/>
      <c r="B701" s="235"/>
      <c r="C701" s="236"/>
      <c r="D701" s="226" t="s">
        <v>128</v>
      </c>
      <c r="E701" s="237" t="s">
        <v>19</v>
      </c>
      <c r="F701" s="238" t="s">
        <v>385</v>
      </c>
      <c r="G701" s="236"/>
      <c r="H701" s="239">
        <v>11.640000000000001</v>
      </c>
      <c r="I701" s="240"/>
      <c r="J701" s="236"/>
      <c r="K701" s="236"/>
      <c r="L701" s="241"/>
      <c r="M701" s="242"/>
      <c r="N701" s="243"/>
      <c r="O701" s="243"/>
      <c r="P701" s="243"/>
      <c r="Q701" s="243"/>
      <c r="R701" s="243"/>
      <c r="S701" s="243"/>
      <c r="T701" s="24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5" t="s">
        <v>128</v>
      </c>
      <c r="AU701" s="245" t="s">
        <v>79</v>
      </c>
      <c r="AV701" s="14" t="s">
        <v>79</v>
      </c>
      <c r="AW701" s="14" t="s">
        <v>31</v>
      </c>
      <c r="AX701" s="14" t="s">
        <v>69</v>
      </c>
      <c r="AY701" s="245" t="s">
        <v>117</v>
      </c>
    </row>
    <row r="702" s="16" customFormat="1">
      <c r="A702" s="16"/>
      <c r="B702" s="270"/>
      <c r="C702" s="271"/>
      <c r="D702" s="226" t="s">
        <v>128</v>
      </c>
      <c r="E702" s="272" t="s">
        <v>19</v>
      </c>
      <c r="F702" s="273" t="s">
        <v>307</v>
      </c>
      <c r="G702" s="271"/>
      <c r="H702" s="274">
        <v>80.039000000000001</v>
      </c>
      <c r="I702" s="275"/>
      <c r="J702" s="271"/>
      <c r="K702" s="271"/>
      <c r="L702" s="276"/>
      <c r="M702" s="277"/>
      <c r="N702" s="278"/>
      <c r="O702" s="278"/>
      <c r="P702" s="278"/>
      <c r="Q702" s="278"/>
      <c r="R702" s="278"/>
      <c r="S702" s="278"/>
      <c r="T702" s="279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T702" s="280" t="s">
        <v>128</v>
      </c>
      <c r="AU702" s="280" t="s">
        <v>79</v>
      </c>
      <c r="AV702" s="16" t="s">
        <v>140</v>
      </c>
      <c r="AW702" s="16" t="s">
        <v>31</v>
      </c>
      <c r="AX702" s="16" t="s">
        <v>69</v>
      </c>
      <c r="AY702" s="280" t="s">
        <v>117</v>
      </c>
    </row>
    <row r="703" s="13" customFormat="1">
      <c r="A703" s="13"/>
      <c r="B703" s="224"/>
      <c r="C703" s="225"/>
      <c r="D703" s="226" t="s">
        <v>128</v>
      </c>
      <c r="E703" s="227" t="s">
        <v>19</v>
      </c>
      <c r="F703" s="228" t="s">
        <v>313</v>
      </c>
      <c r="G703" s="225"/>
      <c r="H703" s="227" t="s">
        <v>19</v>
      </c>
      <c r="I703" s="229"/>
      <c r="J703" s="225"/>
      <c r="K703" s="225"/>
      <c r="L703" s="230"/>
      <c r="M703" s="231"/>
      <c r="N703" s="232"/>
      <c r="O703" s="232"/>
      <c r="P703" s="232"/>
      <c r="Q703" s="232"/>
      <c r="R703" s="232"/>
      <c r="S703" s="232"/>
      <c r="T703" s="23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4" t="s">
        <v>128</v>
      </c>
      <c r="AU703" s="234" t="s">
        <v>79</v>
      </c>
      <c r="AV703" s="13" t="s">
        <v>77</v>
      </c>
      <c r="AW703" s="13" t="s">
        <v>31</v>
      </c>
      <c r="AX703" s="13" t="s">
        <v>69</v>
      </c>
      <c r="AY703" s="234" t="s">
        <v>117</v>
      </c>
    </row>
    <row r="704" s="14" customFormat="1">
      <c r="A704" s="14"/>
      <c r="B704" s="235"/>
      <c r="C704" s="236"/>
      <c r="D704" s="226" t="s">
        <v>128</v>
      </c>
      <c r="E704" s="237" t="s">
        <v>19</v>
      </c>
      <c r="F704" s="238" t="s">
        <v>386</v>
      </c>
      <c r="G704" s="236"/>
      <c r="H704" s="239">
        <v>60.003999999999998</v>
      </c>
      <c r="I704" s="240"/>
      <c r="J704" s="236"/>
      <c r="K704" s="236"/>
      <c r="L704" s="241"/>
      <c r="M704" s="242"/>
      <c r="N704" s="243"/>
      <c r="O704" s="243"/>
      <c r="P704" s="243"/>
      <c r="Q704" s="243"/>
      <c r="R704" s="243"/>
      <c r="S704" s="243"/>
      <c r="T704" s="24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5" t="s">
        <v>128</v>
      </c>
      <c r="AU704" s="245" t="s">
        <v>79</v>
      </c>
      <c r="AV704" s="14" t="s">
        <v>79</v>
      </c>
      <c r="AW704" s="14" t="s">
        <v>31</v>
      </c>
      <c r="AX704" s="14" t="s">
        <v>69</v>
      </c>
      <c r="AY704" s="245" t="s">
        <v>117</v>
      </c>
    </row>
    <row r="705" s="14" customFormat="1">
      <c r="A705" s="14"/>
      <c r="B705" s="235"/>
      <c r="C705" s="236"/>
      <c r="D705" s="226" t="s">
        <v>128</v>
      </c>
      <c r="E705" s="237" t="s">
        <v>19</v>
      </c>
      <c r="F705" s="238" t="s">
        <v>387</v>
      </c>
      <c r="G705" s="236"/>
      <c r="H705" s="239">
        <v>95.519999999999996</v>
      </c>
      <c r="I705" s="240"/>
      <c r="J705" s="236"/>
      <c r="K705" s="236"/>
      <c r="L705" s="241"/>
      <c r="M705" s="242"/>
      <c r="N705" s="243"/>
      <c r="O705" s="243"/>
      <c r="P705" s="243"/>
      <c r="Q705" s="243"/>
      <c r="R705" s="243"/>
      <c r="S705" s="243"/>
      <c r="T705" s="24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5" t="s">
        <v>128</v>
      </c>
      <c r="AU705" s="245" t="s">
        <v>79</v>
      </c>
      <c r="AV705" s="14" t="s">
        <v>79</v>
      </c>
      <c r="AW705" s="14" t="s">
        <v>31</v>
      </c>
      <c r="AX705" s="14" t="s">
        <v>69</v>
      </c>
      <c r="AY705" s="245" t="s">
        <v>117</v>
      </c>
    </row>
    <row r="706" s="14" customFormat="1">
      <c r="A706" s="14"/>
      <c r="B706" s="235"/>
      <c r="C706" s="236"/>
      <c r="D706" s="226" t="s">
        <v>128</v>
      </c>
      <c r="E706" s="237" t="s">
        <v>19</v>
      </c>
      <c r="F706" s="238" t="s">
        <v>388</v>
      </c>
      <c r="G706" s="236"/>
      <c r="H706" s="239">
        <v>-16.600000000000001</v>
      </c>
      <c r="I706" s="240"/>
      <c r="J706" s="236"/>
      <c r="K706" s="236"/>
      <c r="L706" s="241"/>
      <c r="M706" s="242"/>
      <c r="N706" s="243"/>
      <c r="O706" s="243"/>
      <c r="P706" s="243"/>
      <c r="Q706" s="243"/>
      <c r="R706" s="243"/>
      <c r="S706" s="243"/>
      <c r="T706" s="24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5" t="s">
        <v>128</v>
      </c>
      <c r="AU706" s="245" t="s">
        <v>79</v>
      </c>
      <c r="AV706" s="14" t="s">
        <v>79</v>
      </c>
      <c r="AW706" s="14" t="s">
        <v>31</v>
      </c>
      <c r="AX706" s="14" t="s">
        <v>69</v>
      </c>
      <c r="AY706" s="245" t="s">
        <v>117</v>
      </c>
    </row>
    <row r="707" s="14" customFormat="1">
      <c r="A707" s="14"/>
      <c r="B707" s="235"/>
      <c r="C707" s="236"/>
      <c r="D707" s="226" t="s">
        <v>128</v>
      </c>
      <c r="E707" s="237" t="s">
        <v>19</v>
      </c>
      <c r="F707" s="238" t="s">
        <v>389</v>
      </c>
      <c r="G707" s="236"/>
      <c r="H707" s="239">
        <v>12.539999999999999</v>
      </c>
      <c r="I707" s="240"/>
      <c r="J707" s="236"/>
      <c r="K707" s="236"/>
      <c r="L707" s="241"/>
      <c r="M707" s="242"/>
      <c r="N707" s="243"/>
      <c r="O707" s="243"/>
      <c r="P707" s="243"/>
      <c r="Q707" s="243"/>
      <c r="R707" s="243"/>
      <c r="S707" s="243"/>
      <c r="T707" s="24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5" t="s">
        <v>128</v>
      </c>
      <c r="AU707" s="245" t="s">
        <v>79</v>
      </c>
      <c r="AV707" s="14" t="s">
        <v>79</v>
      </c>
      <c r="AW707" s="14" t="s">
        <v>31</v>
      </c>
      <c r="AX707" s="14" t="s">
        <v>69</v>
      </c>
      <c r="AY707" s="245" t="s">
        <v>117</v>
      </c>
    </row>
    <row r="708" s="16" customFormat="1">
      <c r="A708" s="16"/>
      <c r="B708" s="270"/>
      <c r="C708" s="271"/>
      <c r="D708" s="226" t="s">
        <v>128</v>
      </c>
      <c r="E708" s="272" t="s">
        <v>19</v>
      </c>
      <c r="F708" s="273" t="s">
        <v>307</v>
      </c>
      <c r="G708" s="271"/>
      <c r="H708" s="274">
        <v>151.464</v>
      </c>
      <c r="I708" s="275"/>
      <c r="J708" s="271"/>
      <c r="K708" s="271"/>
      <c r="L708" s="276"/>
      <c r="M708" s="277"/>
      <c r="N708" s="278"/>
      <c r="O708" s="278"/>
      <c r="P708" s="278"/>
      <c r="Q708" s="278"/>
      <c r="R708" s="278"/>
      <c r="S708" s="278"/>
      <c r="T708" s="279"/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T708" s="280" t="s">
        <v>128</v>
      </c>
      <c r="AU708" s="280" t="s">
        <v>79</v>
      </c>
      <c r="AV708" s="16" t="s">
        <v>140</v>
      </c>
      <c r="AW708" s="16" t="s">
        <v>31</v>
      </c>
      <c r="AX708" s="16" t="s">
        <v>69</v>
      </c>
      <c r="AY708" s="280" t="s">
        <v>117</v>
      </c>
    </row>
    <row r="709" s="13" customFormat="1">
      <c r="A709" s="13"/>
      <c r="B709" s="224"/>
      <c r="C709" s="225"/>
      <c r="D709" s="226" t="s">
        <v>128</v>
      </c>
      <c r="E709" s="227" t="s">
        <v>19</v>
      </c>
      <c r="F709" s="228" t="s">
        <v>318</v>
      </c>
      <c r="G709" s="225"/>
      <c r="H709" s="227" t="s">
        <v>19</v>
      </c>
      <c r="I709" s="229"/>
      <c r="J709" s="225"/>
      <c r="K709" s="225"/>
      <c r="L709" s="230"/>
      <c r="M709" s="231"/>
      <c r="N709" s="232"/>
      <c r="O709" s="232"/>
      <c r="P709" s="232"/>
      <c r="Q709" s="232"/>
      <c r="R709" s="232"/>
      <c r="S709" s="232"/>
      <c r="T709" s="23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4" t="s">
        <v>128</v>
      </c>
      <c r="AU709" s="234" t="s">
        <v>79</v>
      </c>
      <c r="AV709" s="13" t="s">
        <v>77</v>
      </c>
      <c r="AW709" s="13" t="s">
        <v>31</v>
      </c>
      <c r="AX709" s="13" t="s">
        <v>69</v>
      </c>
      <c r="AY709" s="234" t="s">
        <v>117</v>
      </c>
    </row>
    <row r="710" s="14" customFormat="1">
      <c r="A710" s="14"/>
      <c r="B710" s="235"/>
      <c r="C710" s="236"/>
      <c r="D710" s="226" t="s">
        <v>128</v>
      </c>
      <c r="E710" s="237" t="s">
        <v>19</v>
      </c>
      <c r="F710" s="238" t="s">
        <v>390</v>
      </c>
      <c r="G710" s="236"/>
      <c r="H710" s="239">
        <v>65.263999999999996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5" t="s">
        <v>128</v>
      </c>
      <c r="AU710" s="245" t="s">
        <v>79</v>
      </c>
      <c r="AV710" s="14" t="s">
        <v>79</v>
      </c>
      <c r="AW710" s="14" t="s">
        <v>31</v>
      </c>
      <c r="AX710" s="14" t="s">
        <v>69</v>
      </c>
      <c r="AY710" s="245" t="s">
        <v>117</v>
      </c>
    </row>
    <row r="711" s="14" customFormat="1">
      <c r="A711" s="14"/>
      <c r="B711" s="235"/>
      <c r="C711" s="236"/>
      <c r="D711" s="226" t="s">
        <v>128</v>
      </c>
      <c r="E711" s="237" t="s">
        <v>19</v>
      </c>
      <c r="F711" s="238" t="s">
        <v>391</v>
      </c>
      <c r="G711" s="236"/>
      <c r="H711" s="239">
        <v>6.6600000000000001</v>
      </c>
      <c r="I711" s="240"/>
      <c r="J711" s="236"/>
      <c r="K711" s="236"/>
      <c r="L711" s="241"/>
      <c r="M711" s="242"/>
      <c r="N711" s="243"/>
      <c r="O711" s="243"/>
      <c r="P711" s="243"/>
      <c r="Q711" s="243"/>
      <c r="R711" s="243"/>
      <c r="S711" s="243"/>
      <c r="T711" s="24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5" t="s">
        <v>128</v>
      </c>
      <c r="AU711" s="245" t="s">
        <v>79</v>
      </c>
      <c r="AV711" s="14" t="s">
        <v>79</v>
      </c>
      <c r="AW711" s="14" t="s">
        <v>31</v>
      </c>
      <c r="AX711" s="14" t="s">
        <v>69</v>
      </c>
      <c r="AY711" s="245" t="s">
        <v>117</v>
      </c>
    </row>
    <row r="712" s="16" customFormat="1">
      <c r="A712" s="16"/>
      <c r="B712" s="270"/>
      <c r="C712" s="271"/>
      <c r="D712" s="226" t="s">
        <v>128</v>
      </c>
      <c r="E712" s="272" t="s">
        <v>19</v>
      </c>
      <c r="F712" s="273" t="s">
        <v>307</v>
      </c>
      <c r="G712" s="271"/>
      <c r="H712" s="274">
        <v>71.924000000000007</v>
      </c>
      <c r="I712" s="275"/>
      <c r="J712" s="271"/>
      <c r="K712" s="271"/>
      <c r="L712" s="276"/>
      <c r="M712" s="277"/>
      <c r="N712" s="278"/>
      <c r="O712" s="278"/>
      <c r="P712" s="278"/>
      <c r="Q712" s="278"/>
      <c r="R712" s="278"/>
      <c r="S712" s="278"/>
      <c r="T712" s="279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T712" s="280" t="s">
        <v>128</v>
      </c>
      <c r="AU712" s="280" t="s">
        <v>79</v>
      </c>
      <c r="AV712" s="16" t="s">
        <v>140</v>
      </c>
      <c r="AW712" s="16" t="s">
        <v>31</v>
      </c>
      <c r="AX712" s="16" t="s">
        <v>69</v>
      </c>
      <c r="AY712" s="280" t="s">
        <v>117</v>
      </c>
    </row>
    <row r="713" s="13" customFormat="1">
      <c r="A713" s="13"/>
      <c r="B713" s="224"/>
      <c r="C713" s="225"/>
      <c r="D713" s="226" t="s">
        <v>128</v>
      </c>
      <c r="E713" s="227" t="s">
        <v>19</v>
      </c>
      <c r="F713" s="228" t="s">
        <v>324</v>
      </c>
      <c r="G713" s="225"/>
      <c r="H713" s="227" t="s">
        <v>19</v>
      </c>
      <c r="I713" s="229"/>
      <c r="J713" s="225"/>
      <c r="K713" s="225"/>
      <c r="L713" s="230"/>
      <c r="M713" s="231"/>
      <c r="N713" s="232"/>
      <c r="O713" s="232"/>
      <c r="P713" s="232"/>
      <c r="Q713" s="232"/>
      <c r="R713" s="232"/>
      <c r="S713" s="232"/>
      <c r="T713" s="23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4" t="s">
        <v>128</v>
      </c>
      <c r="AU713" s="234" t="s">
        <v>79</v>
      </c>
      <c r="AV713" s="13" t="s">
        <v>77</v>
      </c>
      <c r="AW713" s="13" t="s">
        <v>31</v>
      </c>
      <c r="AX713" s="13" t="s">
        <v>69</v>
      </c>
      <c r="AY713" s="234" t="s">
        <v>117</v>
      </c>
    </row>
    <row r="714" s="14" customFormat="1">
      <c r="A714" s="14"/>
      <c r="B714" s="235"/>
      <c r="C714" s="236"/>
      <c r="D714" s="226" t="s">
        <v>128</v>
      </c>
      <c r="E714" s="237" t="s">
        <v>19</v>
      </c>
      <c r="F714" s="238" t="s">
        <v>392</v>
      </c>
      <c r="G714" s="236"/>
      <c r="H714" s="239">
        <v>43.810000000000002</v>
      </c>
      <c r="I714" s="240"/>
      <c r="J714" s="236"/>
      <c r="K714" s="236"/>
      <c r="L714" s="241"/>
      <c r="M714" s="242"/>
      <c r="N714" s="243"/>
      <c r="O714" s="243"/>
      <c r="P714" s="243"/>
      <c r="Q714" s="243"/>
      <c r="R714" s="243"/>
      <c r="S714" s="243"/>
      <c r="T714" s="24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5" t="s">
        <v>128</v>
      </c>
      <c r="AU714" s="245" t="s">
        <v>79</v>
      </c>
      <c r="AV714" s="14" t="s">
        <v>79</v>
      </c>
      <c r="AW714" s="14" t="s">
        <v>31</v>
      </c>
      <c r="AX714" s="14" t="s">
        <v>69</v>
      </c>
      <c r="AY714" s="245" t="s">
        <v>117</v>
      </c>
    </row>
    <row r="715" s="14" customFormat="1">
      <c r="A715" s="14"/>
      <c r="B715" s="235"/>
      <c r="C715" s="236"/>
      <c r="D715" s="226" t="s">
        <v>128</v>
      </c>
      <c r="E715" s="237" t="s">
        <v>19</v>
      </c>
      <c r="F715" s="238" t="s">
        <v>393</v>
      </c>
      <c r="G715" s="236"/>
      <c r="H715" s="239">
        <v>8.7599999999999998</v>
      </c>
      <c r="I715" s="240"/>
      <c r="J715" s="236"/>
      <c r="K715" s="236"/>
      <c r="L715" s="241"/>
      <c r="M715" s="242"/>
      <c r="N715" s="243"/>
      <c r="O715" s="243"/>
      <c r="P715" s="243"/>
      <c r="Q715" s="243"/>
      <c r="R715" s="243"/>
      <c r="S715" s="243"/>
      <c r="T715" s="24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5" t="s">
        <v>128</v>
      </c>
      <c r="AU715" s="245" t="s">
        <v>79</v>
      </c>
      <c r="AV715" s="14" t="s">
        <v>79</v>
      </c>
      <c r="AW715" s="14" t="s">
        <v>31</v>
      </c>
      <c r="AX715" s="14" t="s">
        <v>69</v>
      </c>
      <c r="AY715" s="245" t="s">
        <v>117</v>
      </c>
    </row>
    <row r="716" s="16" customFormat="1">
      <c r="A716" s="16"/>
      <c r="B716" s="270"/>
      <c r="C716" s="271"/>
      <c r="D716" s="226" t="s">
        <v>128</v>
      </c>
      <c r="E716" s="272" t="s">
        <v>19</v>
      </c>
      <c r="F716" s="273" t="s">
        <v>307</v>
      </c>
      <c r="G716" s="271"/>
      <c r="H716" s="274">
        <v>52.57</v>
      </c>
      <c r="I716" s="275"/>
      <c r="J716" s="271"/>
      <c r="K716" s="271"/>
      <c r="L716" s="276"/>
      <c r="M716" s="277"/>
      <c r="N716" s="278"/>
      <c r="O716" s="278"/>
      <c r="P716" s="278"/>
      <c r="Q716" s="278"/>
      <c r="R716" s="278"/>
      <c r="S716" s="278"/>
      <c r="T716" s="279"/>
      <c r="U716" s="16"/>
      <c r="V716" s="16"/>
      <c r="W716" s="16"/>
      <c r="X716" s="16"/>
      <c r="Y716" s="16"/>
      <c r="Z716" s="16"/>
      <c r="AA716" s="16"/>
      <c r="AB716" s="16"/>
      <c r="AC716" s="16"/>
      <c r="AD716" s="16"/>
      <c r="AE716" s="16"/>
      <c r="AT716" s="280" t="s">
        <v>128</v>
      </c>
      <c r="AU716" s="280" t="s">
        <v>79</v>
      </c>
      <c r="AV716" s="16" t="s">
        <v>140</v>
      </c>
      <c r="AW716" s="16" t="s">
        <v>31</v>
      </c>
      <c r="AX716" s="16" t="s">
        <v>69</v>
      </c>
      <c r="AY716" s="280" t="s">
        <v>117</v>
      </c>
    </row>
    <row r="717" s="14" customFormat="1">
      <c r="A717" s="14"/>
      <c r="B717" s="235"/>
      <c r="C717" s="236"/>
      <c r="D717" s="226" t="s">
        <v>128</v>
      </c>
      <c r="E717" s="237" t="s">
        <v>19</v>
      </c>
      <c r="F717" s="238" t="s">
        <v>394</v>
      </c>
      <c r="G717" s="236"/>
      <c r="H717" s="239">
        <v>-65.790000000000006</v>
      </c>
      <c r="I717" s="240"/>
      <c r="J717" s="236"/>
      <c r="K717" s="236"/>
      <c r="L717" s="241"/>
      <c r="M717" s="242"/>
      <c r="N717" s="243"/>
      <c r="O717" s="243"/>
      <c r="P717" s="243"/>
      <c r="Q717" s="243"/>
      <c r="R717" s="243"/>
      <c r="S717" s="243"/>
      <c r="T717" s="24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5" t="s">
        <v>128</v>
      </c>
      <c r="AU717" s="245" t="s">
        <v>79</v>
      </c>
      <c r="AV717" s="14" t="s">
        <v>79</v>
      </c>
      <c r="AW717" s="14" t="s">
        <v>31</v>
      </c>
      <c r="AX717" s="14" t="s">
        <v>69</v>
      </c>
      <c r="AY717" s="245" t="s">
        <v>117</v>
      </c>
    </row>
    <row r="718" s="15" customFormat="1">
      <c r="A718" s="15"/>
      <c r="B718" s="246"/>
      <c r="C718" s="247"/>
      <c r="D718" s="226" t="s">
        <v>128</v>
      </c>
      <c r="E718" s="248" t="s">
        <v>19</v>
      </c>
      <c r="F718" s="249" t="s">
        <v>130</v>
      </c>
      <c r="G718" s="247"/>
      <c r="H718" s="250">
        <v>347.93299999999999</v>
      </c>
      <c r="I718" s="251"/>
      <c r="J718" s="247"/>
      <c r="K718" s="247"/>
      <c r="L718" s="252"/>
      <c r="M718" s="253"/>
      <c r="N718" s="254"/>
      <c r="O718" s="254"/>
      <c r="P718" s="254"/>
      <c r="Q718" s="254"/>
      <c r="R718" s="254"/>
      <c r="S718" s="254"/>
      <c r="T718" s="25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56" t="s">
        <v>128</v>
      </c>
      <c r="AU718" s="256" t="s">
        <v>79</v>
      </c>
      <c r="AV718" s="15" t="s">
        <v>125</v>
      </c>
      <c r="AW718" s="15" t="s">
        <v>31</v>
      </c>
      <c r="AX718" s="15" t="s">
        <v>77</v>
      </c>
      <c r="AY718" s="256" t="s">
        <v>117</v>
      </c>
    </row>
    <row r="719" s="2" customFormat="1" ht="16.5" customHeight="1">
      <c r="A719" s="40"/>
      <c r="B719" s="41"/>
      <c r="C719" s="206" t="s">
        <v>370</v>
      </c>
      <c r="D719" s="206" t="s">
        <v>120</v>
      </c>
      <c r="E719" s="207" t="s">
        <v>575</v>
      </c>
      <c r="F719" s="208" t="s">
        <v>576</v>
      </c>
      <c r="G719" s="209" t="s">
        <v>190</v>
      </c>
      <c r="H719" s="210">
        <v>40.899999999999999</v>
      </c>
      <c r="I719" s="211"/>
      <c r="J719" s="212">
        <f>ROUND(I719*H719,2)</f>
        <v>0</v>
      </c>
      <c r="K719" s="208" t="s">
        <v>124</v>
      </c>
      <c r="L719" s="46"/>
      <c r="M719" s="213" t="s">
        <v>19</v>
      </c>
      <c r="N719" s="214" t="s">
        <v>40</v>
      </c>
      <c r="O719" s="86"/>
      <c r="P719" s="215">
        <f>O719*H719</f>
        <v>0</v>
      </c>
      <c r="Q719" s="215">
        <v>0.010319999999999999</v>
      </c>
      <c r="R719" s="215">
        <f>Q719*H719</f>
        <v>0.42208799999999996</v>
      </c>
      <c r="S719" s="215">
        <v>0</v>
      </c>
      <c r="T719" s="216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17" t="s">
        <v>125</v>
      </c>
      <c r="AT719" s="217" t="s">
        <v>120</v>
      </c>
      <c r="AU719" s="217" t="s">
        <v>79</v>
      </c>
      <c r="AY719" s="19" t="s">
        <v>117</v>
      </c>
      <c r="BE719" s="218">
        <f>IF(N719="základní",J719,0)</f>
        <v>0</v>
      </c>
      <c r="BF719" s="218">
        <f>IF(N719="snížená",J719,0)</f>
        <v>0</v>
      </c>
      <c r="BG719" s="218">
        <f>IF(N719="zákl. přenesená",J719,0)</f>
        <v>0</v>
      </c>
      <c r="BH719" s="218">
        <f>IF(N719="sníž. přenesená",J719,0)</f>
        <v>0</v>
      </c>
      <c r="BI719" s="218">
        <f>IF(N719="nulová",J719,0)</f>
        <v>0</v>
      </c>
      <c r="BJ719" s="19" t="s">
        <v>77</v>
      </c>
      <c r="BK719" s="218">
        <f>ROUND(I719*H719,2)</f>
        <v>0</v>
      </c>
      <c r="BL719" s="19" t="s">
        <v>125</v>
      </c>
      <c r="BM719" s="217" t="s">
        <v>577</v>
      </c>
    </row>
    <row r="720" s="2" customFormat="1">
      <c r="A720" s="40"/>
      <c r="B720" s="41"/>
      <c r="C720" s="42"/>
      <c r="D720" s="219" t="s">
        <v>126</v>
      </c>
      <c r="E720" s="42"/>
      <c r="F720" s="220" t="s">
        <v>578</v>
      </c>
      <c r="G720" s="42"/>
      <c r="H720" s="42"/>
      <c r="I720" s="221"/>
      <c r="J720" s="42"/>
      <c r="K720" s="42"/>
      <c r="L720" s="46"/>
      <c r="M720" s="222"/>
      <c r="N720" s="223"/>
      <c r="O720" s="86"/>
      <c r="P720" s="86"/>
      <c r="Q720" s="86"/>
      <c r="R720" s="86"/>
      <c r="S720" s="86"/>
      <c r="T720" s="87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T720" s="19" t="s">
        <v>126</v>
      </c>
      <c r="AU720" s="19" t="s">
        <v>79</v>
      </c>
    </row>
    <row r="721" s="13" customFormat="1">
      <c r="A721" s="13"/>
      <c r="B721" s="224"/>
      <c r="C721" s="225"/>
      <c r="D721" s="226" t="s">
        <v>128</v>
      </c>
      <c r="E721" s="227" t="s">
        <v>19</v>
      </c>
      <c r="F721" s="228" t="s">
        <v>579</v>
      </c>
      <c r="G721" s="225"/>
      <c r="H721" s="227" t="s">
        <v>19</v>
      </c>
      <c r="I721" s="229"/>
      <c r="J721" s="225"/>
      <c r="K721" s="225"/>
      <c r="L721" s="230"/>
      <c r="M721" s="231"/>
      <c r="N721" s="232"/>
      <c r="O721" s="232"/>
      <c r="P721" s="232"/>
      <c r="Q721" s="232"/>
      <c r="R721" s="232"/>
      <c r="S721" s="232"/>
      <c r="T721" s="23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4" t="s">
        <v>128</v>
      </c>
      <c r="AU721" s="234" t="s">
        <v>79</v>
      </c>
      <c r="AV721" s="13" t="s">
        <v>77</v>
      </c>
      <c r="AW721" s="13" t="s">
        <v>31</v>
      </c>
      <c r="AX721" s="13" t="s">
        <v>69</v>
      </c>
      <c r="AY721" s="234" t="s">
        <v>117</v>
      </c>
    </row>
    <row r="722" s="13" customFormat="1">
      <c r="A722" s="13"/>
      <c r="B722" s="224"/>
      <c r="C722" s="225"/>
      <c r="D722" s="226" t="s">
        <v>128</v>
      </c>
      <c r="E722" s="227" t="s">
        <v>19</v>
      </c>
      <c r="F722" s="228" t="s">
        <v>301</v>
      </c>
      <c r="G722" s="225"/>
      <c r="H722" s="227" t="s">
        <v>19</v>
      </c>
      <c r="I722" s="229"/>
      <c r="J722" s="225"/>
      <c r="K722" s="225"/>
      <c r="L722" s="230"/>
      <c r="M722" s="231"/>
      <c r="N722" s="232"/>
      <c r="O722" s="232"/>
      <c r="P722" s="232"/>
      <c r="Q722" s="232"/>
      <c r="R722" s="232"/>
      <c r="S722" s="232"/>
      <c r="T722" s="23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4" t="s">
        <v>128</v>
      </c>
      <c r="AU722" s="234" t="s">
        <v>79</v>
      </c>
      <c r="AV722" s="13" t="s">
        <v>77</v>
      </c>
      <c r="AW722" s="13" t="s">
        <v>31</v>
      </c>
      <c r="AX722" s="13" t="s">
        <v>69</v>
      </c>
      <c r="AY722" s="234" t="s">
        <v>117</v>
      </c>
    </row>
    <row r="723" s="14" customFormat="1">
      <c r="A723" s="14"/>
      <c r="B723" s="235"/>
      <c r="C723" s="236"/>
      <c r="D723" s="226" t="s">
        <v>128</v>
      </c>
      <c r="E723" s="237" t="s">
        <v>19</v>
      </c>
      <c r="F723" s="238" t="s">
        <v>580</v>
      </c>
      <c r="G723" s="236"/>
      <c r="H723" s="239">
        <v>2.8999999999999999</v>
      </c>
      <c r="I723" s="240"/>
      <c r="J723" s="236"/>
      <c r="K723" s="236"/>
      <c r="L723" s="241"/>
      <c r="M723" s="242"/>
      <c r="N723" s="243"/>
      <c r="O723" s="243"/>
      <c r="P723" s="243"/>
      <c r="Q723" s="243"/>
      <c r="R723" s="243"/>
      <c r="S723" s="243"/>
      <c r="T723" s="24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5" t="s">
        <v>128</v>
      </c>
      <c r="AU723" s="245" t="s">
        <v>79</v>
      </c>
      <c r="AV723" s="14" t="s">
        <v>79</v>
      </c>
      <c r="AW723" s="14" t="s">
        <v>31</v>
      </c>
      <c r="AX723" s="14" t="s">
        <v>69</v>
      </c>
      <c r="AY723" s="245" t="s">
        <v>117</v>
      </c>
    </row>
    <row r="724" s="13" customFormat="1">
      <c r="A724" s="13"/>
      <c r="B724" s="224"/>
      <c r="C724" s="225"/>
      <c r="D724" s="226" t="s">
        <v>128</v>
      </c>
      <c r="E724" s="227" t="s">
        <v>19</v>
      </c>
      <c r="F724" s="228" t="s">
        <v>308</v>
      </c>
      <c r="G724" s="225"/>
      <c r="H724" s="227" t="s">
        <v>19</v>
      </c>
      <c r="I724" s="229"/>
      <c r="J724" s="225"/>
      <c r="K724" s="225"/>
      <c r="L724" s="230"/>
      <c r="M724" s="231"/>
      <c r="N724" s="232"/>
      <c r="O724" s="232"/>
      <c r="P724" s="232"/>
      <c r="Q724" s="232"/>
      <c r="R724" s="232"/>
      <c r="S724" s="232"/>
      <c r="T724" s="23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4" t="s">
        <v>128</v>
      </c>
      <c r="AU724" s="234" t="s">
        <v>79</v>
      </c>
      <c r="AV724" s="13" t="s">
        <v>77</v>
      </c>
      <c r="AW724" s="13" t="s">
        <v>31</v>
      </c>
      <c r="AX724" s="13" t="s">
        <v>69</v>
      </c>
      <c r="AY724" s="234" t="s">
        <v>117</v>
      </c>
    </row>
    <row r="725" s="14" customFormat="1">
      <c r="A725" s="14"/>
      <c r="B725" s="235"/>
      <c r="C725" s="236"/>
      <c r="D725" s="226" t="s">
        <v>128</v>
      </c>
      <c r="E725" s="237" t="s">
        <v>19</v>
      </c>
      <c r="F725" s="238" t="s">
        <v>581</v>
      </c>
      <c r="G725" s="236"/>
      <c r="H725" s="239">
        <v>12.300000000000001</v>
      </c>
      <c r="I725" s="240"/>
      <c r="J725" s="236"/>
      <c r="K725" s="236"/>
      <c r="L725" s="241"/>
      <c r="M725" s="242"/>
      <c r="N725" s="243"/>
      <c r="O725" s="243"/>
      <c r="P725" s="243"/>
      <c r="Q725" s="243"/>
      <c r="R725" s="243"/>
      <c r="S725" s="243"/>
      <c r="T725" s="24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5" t="s">
        <v>128</v>
      </c>
      <c r="AU725" s="245" t="s">
        <v>79</v>
      </c>
      <c r="AV725" s="14" t="s">
        <v>79</v>
      </c>
      <c r="AW725" s="14" t="s">
        <v>31</v>
      </c>
      <c r="AX725" s="14" t="s">
        <v>69</v>
      </c>
      <c r="AY725" s="245" t="s">
        <v>117</v>
      </c>
    </row>
    <row r="726" s="13" customFormat="1">
      <c r="A726" s="13"/>
      <c r="B726" s="224"/>
      <c r="C726" s="225"/>
      <c r="D726" s="226" t="s">
        <v>128</v>
      </c>
      <c r="E726" s="227" t="s">
        <v>19</v>
      </c>
      <c r="F726" s="228" t="s">
        <v>313</v>
      </c>
      <c r="G726" s="225"/>
      <c r="H726" s="227" t="s">
        <v>19</v>
      </c>
      <c r="I726" s="229"/>
      <c r="J726" s="225"/>
      <c r="K726" s="225"/>
      <c r="L726" s="230"/>
      <c r="M726" s="231"/>
      <c r="N726" s="232"/>
      <c r="O726" s="232"/>
      <c r="P726" s="232"/>
      <c r="Q726" s="232"/>
      <c r="R726" s="232"/>
      <c r="S726" s="232"/>
      <c r="T726" s="23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4" t="s">
        <v>128</v>
      </c>
      <c r="AU726" s="234" t="s">
        <v>79</v>
      </c>
      <c r="AV726" s="13" t="s">
        <v>77</v>
      </c>
      <c r="AW726" s="13" t="s">
        <v>31</v>
      </c>
      <c r="AX726" s="13" t="s">
        <v>69</v>
      </c>
      <c r="AY726" s="234" t="s">
        <v>117</v>
      </c>
    </row>
    <row r="727" s="14" customFormat="1">
      <c r="A727" s="14"/>
      <c r="B727" s="235"/>
      <c r="C727" s="236"/>
      <c r="D727" s="226" t="s">
        <v>128</v>
      </c>
      <c r="E727" s="237" t="s">
        <v>19</v>
      </c>
      <c r="F727" s="238" t="s">
        <v>582</v>
      </c>
      <c r="G727" s="236"/>
      <c r="H727" s="239">
        <v>14.5</v>
      </c>
      <c r="I727" s="240"/>
      <c r="J727" s="236"/>
      <c r="K727" s="236"/>
      <c r="L727" s="241"/>
      <c r="M727" s="242"/>
      <c r="N727" s="243"/>
      <c r="O727" s="243"/>
      <c r="P727" s="243"/>
      <c r="Q727" s="243"/>
      <c r="R727" s="243"/>
      <c r="S727" s="243"/>
      <c r="T727" s="24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5" t="s">
        <v>128</v>
      </c>
      <c r="AU727" s="245" t="s">
        <v>79</v>
      </c>
      <c r="AV727" s="14" t="s">
        <v>79</v>
      </c>
      <c r="AW727" s="14" t="s">
        <v>31</v>
      </c>
      <c r="AX727" s="14" t="s">
        <v>69</v>
      </c>
      <c r="AY727" s="245" t="s">
        <v>117</v>
      </c>
    </row>
    <row r="728" s="13" customFormat="1">
      <c r="A728" s="13"/>
      <c r="B728" s="224"/>
      <c r="C728" s="225"/>
      <c r="D728" s="226" t="s">
        <v>128</v>
      </c>
      <c r="E728" s="227" t="s">
        <v>19</v>
      </c>
      <c r="F728" s="228" t="s">
        <v>318</v>
      </c>
      <c r="G728" s="225"/>
      <c r="H728" s="227" t="s">
        <v>19</v>
      </c>
      <c r="I728" s="229"/>
      <c r="J728" s="225"/>
      <c r="K728" s="225"/>
      <c r="L728" s="230"/>
      <c r="M728" s="231"/>
      <c r="N728" s="232"/>
      <c r="O728" s="232"/>
      <c r="P728" s="232"/>
      <c r="Q728" s="232"/>
      <c r="R728" s="232"/>
      <c r="S728" s="232"/>
      <c r="T728" s="23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4" t="s">
        <v>128</v>
      </c>
      <c r="AU728" s="234" t="s">
        <v>79</v>
      </c>
      <c r="AV728" s="13" t="s">
        <v>77</v>
      </c>
      <c r="AW728" s="13" t="s">
        <v>31</v>
      </c>
      <c r="AX728" s="13" t="s">
        <v>69</v>
      </c>
      <c r="AY728" s="234" t="s">
        <v>117</v>
      </c>
    </row>
    <row r="729" s="14" customFormat="1">
      <c r="A729" s="14"/>
      <c r="B729" s="235"/>
      <c r="C729" s="236"/>
      <c r="D729" s="226" t="s">
        <v>128</v>
      </c>
      <c r="E729" s="237" t="s">
        <v>19</v>
      </c>
      <c r="F729" s="238" t="s">
        <v>583</v>
      </c>
      <c r="G729" s="236"/>
      <c r="H729" s="239">
        <v>7.5</v>
      </c>
      <c r="I729" s="240"/>
      <c r="J729" s="236"/>
      <c r="K729" s="236"/>
      <c r="L729" s="241"/>
      <c r="M729" s="242"/>
      <c r="N729" s="243"/>
      <c r="O729" s="243"/>
      <c r="P729" s="243"/>
      <c r="Q729" s="243"/>
      <c r="R729" s="243"/>
      <c r="S729" s="243"/>
      <c r="T729" s="24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5" t="s">
        <v>128</v>
      </c>
      <c r="AU729" s="245" t="s">
        <v>79</v>
      </c>
      <c r="AV729" s="14" t="s">
        <v>79</v>
      </c>
      <c r="AW729" s="14" t="s">
        <v>31</v>
      </c>
      <c r="AX729" s="14" t="s">
        <v>69</v>
      </c>
      <c r="AY729" s="245" t="s">
        <v>117</v>
      </c>
    </row>
    <row r="730" s="13" customFormat="1">
      <c r="A730" s="13"/>
      <c r="B730" s="224"/>
      <c r="C730" s="225"/>
      <c r="D730" s="226" t="s">
        <v>128</v>
      </c>
      <c r="E730" s="227" t="s">
        <v>19</v>
      </c>
      <c r="F730" s="228" t="s">
        <v>324</v>
      </c>
      <c r="G730" s="225"/>
      <c r="H730" s="227" t="s">
        <v>19</v>
      </c>
      <c r="I730" s="229"/>
      <c r="J730" s="225"/>
      <c r="K730" s="225"/>
      <c r="L730" s="230"/>
      <c r="M730" s="231"/>
      <c r="N730" s="232"/>
      <c r="O730" s="232"/>
      <c r="P730" s="232"/>
      <c r="Q730" s="232"/>
      <c r="R730" s="232"/>
      <c r="S730" s="232"/>
      <c r="T730" s="23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4" t="s">
        <v>128</v>
      </c>
      <c r="AU730" s="234" t="s">
        <v>79</v>
      </c>
      <c r="AV730" s="13" t="s">
        <v>77</v>
      </c>
      <c r="AW730" s="13" t="s">
        <v>31</v>
      </c>
      <c r="AX730" s="13" t="s">
        <v>69</v>
      </c>
      <c r="AY730" s="234" t="s">
        <v>117</v>
      </c>
    </row>
    <row r="731" s="14" customFormat="1">
      <c r="A731" s="14"/>
      <c r="B731" s="235"/>
      <c r="C731" s="236"/>
      <c r="D731" s="226" t="s">
        <v>128</v>
      </c>
      <c r="E731" s="237" t="s">
        <v>19</v>
      </c>
      <c r="F731" s="238" t="s">
        <v>584</v>
      </c>
      <c r="G731" s="236"/>
      <c r="H731" s="239">
        <v>3.7000000000000002</v>
      </c>
      <c r="I731" s="240"/>
      <c r="J731" s="236"/>
      <c r="K731" s="236"/>
      <c r="L731" s="241"/>
      <c r="M731" s="242"/>
      <c r="N731" s="243"/>
      <c r="O731" s="243"/>
      <c r="P731" s="243"/>
      <c r="Q731" s="243"/>
      <c r="R731" s="243"/>
      <c r="S731" s="243"/>
      <c r="T731" s="24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5" t="s">
        <v>128</v>
      </c>
      <c r="AU731" s="245" t="s">
        <v>79</v>
      </c>
      <c r="AV731" s="14" t="s">
        <v>79</v>
      </c>
      <c r="AW731" s="14" t="s">
        <v>31</v>
      </c>
      <c r="AX731" s="14" t="s">
        <v>69</v>
      </c>
      <c r="AY731" s="245" t="s">
        <v>117</v>
      </c>
    </row>
    <row r="732" s="15" customFormat="1">
      <c r="A732" s="15"/>
      <c r="B732" s="246"/>
      <c r="C732" s="247"/>
      <c r="D732" s="226" t="s">
        <v>128</v>
      </c>
      <c r="E732" s="248" t="s">
        <v>19</v>
      </c>
      <c r="F732" s="249" t="s">
        <v>130</v>
      </c>
      <c r="G732" s="247"/>
      <c r="H732" s="250">
        <v>40.899999999999999</v>
      </c>
      <c r="I732" s="251"/>
      <c r="J732" s="247"/>
      <c r="K732" s="247"/>
      <c r="L732" s="252"/>
      <c r="M732" s="253"/>
      <c r="N732" s="254"/>
      <c r="O732" s="254"/>
      <c r="P732" s="254"/>
      <c r="Q732" s="254"/>
      <c r="R732" s="254"/>
      <c r="S732" s="254"/>
      <c r="T732" s="255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56" t="s">
        <v>128</v>
      </c>
      <c r="AU732" s="256" t="s">
        <v>79</v>
      </c>
      <c r="AV732" s="15" t="s">
        <v>125</v>
      </c>
      <c r="AW732" s="15" t="s">
        <v>31</v>
      </c>
      <c r="AX732" s="15" t="s">
        <v>77</v>
      </c>
      <c r="AY732" s="256" t="s">
        <v>117</v>
      </c>
    </row>
    <row r="733" s="2" customFormat="1" ht="24.15" customHeight="1">
      <c r="A733" s="40"/>
      <c r="B733" s="41"/>
      <c r="C733" s="206" t="s">
        <v>585</v>
      </c>
      <c r="D733" s="206" t="s">
        <v>120</v>
      </c>
      <c r="E733" s="207" t="s">
        <v>586</v>
      </c>
      <c r="F733" s="208" t="s">
        <v>587</v>
      </c>
      <c r="G733" s="209" t="s">
        <v>179</v>
      </c>
      <c r="H733" s="210">
        <v>63.43</v>
      </c>
      <c r="I733" s="211"/>
      <c r="J733" s="212">
        <f>ROUND(I733*H733,2)</f>
        <v>0</v>
      </c>
      <c r="K733" s="208" t="s">
        <v>124</v>
      </c>
      <c r="L733" s="46"/>
      <c r="M733" s="213" t="s">
        <v>19</v>
      </c>
      <c r="N733" s="214" t="s">
        <v>40</v>
      </c>
      <c r="O733" s="86"/>
      <c r="P733" s="215">
        <f>O733*H733</f>
        <v>0</v>
      </c>
      <c r="Q733" s="215">
        <v>0</v>
      </c>
      <c r="R733" s="215">
        <f>Q733*H733</f>
        <v>0</v>
      </c>
      <c r="S733" s="215">
        <v>0</v>
      </c>
      <c r="T733" s="216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17" t="s">
        <v>125</v>
      </c>
      <c r="AT733" s="217" t="s">
        <v>120</v>
      </c>
      <c r="AU733" s="217" t="s">
        <v>79</v>
      </c>
      <c r="AY733" s="19" t="s">
        <v>117</v>
      </c>
      <c r="BE733" s="218">
        <f>IF(N733="základní",J733,0)</f>
        <v>0</v>
      </c>
      <c r="BF733" s="218">
        <f>IF(N733="snížená",J733,0)</f>
        <v>0</v>
      </c>
      <c r="BG733" s="218">
        <f>IF(N733="zákl. přenesená",J733,0)</f>
        <v>0</v>
      </c>
      <c r="BH733" s="218">
        <f>IF(N733="sníž. přenesená",J733,0)</f>
        <v>0</v>
      </c>
      <c r="BI733" s="218">
        <f>IF(N733="nulová",J733,0)</f>
        <v>0</v>
      </c>
      <c r="BJ733" s="19" t="s">
        <v>77</v>
      </c>
      <c r="BK733" s="218">
        <f>ROUND(I733*H733,2)</f>
        <v>0</v>
      </c>
      <c r="BL733" s="19" t="s">
        <v>125</v>
      </c>
      <c r="BM733" s="217" t="s">
        <v>588</v>
      </c>
    </row>
    <row r="734" s="2" customFormat="1">
      <c r="A734" s="40"/>
      <c r="B734" s="41"/>
      <c r="C734" s="42"/>
      <c r="D734" s="219" t="s">
        <v>126</v>
      </c>
      <c r="E734" s="42"/>
      <c r="F734" s="220" t="s">
        <v>589</v>
      </c>
      <c r="G734" s="42"/>
      <c r="H734" s="42"/>
      <c r="I734" s="221"/>
      <c r="J734" s="42"/>
      <c r="K734" s="42"/>
      <c r="L734" s="46"/>
      <c r="M734" s="222"/>
      <c r="N734" s="223"/>
      <c r="O734" s="86"/>
      <c r="P734" s="86"/>
      <c r="Q734" s="86"/>
      <c r="R734" s="86"/>
      <c r="S734" s="86"/>
      <c r="T734" s="87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T734" s="19" t="s">
        <v>126</v>
      </c>
      <c r="AU734" s="19" t="s">
        <v>79</v>
      </c>
    </row>
    <row r="735" s="13" customFormat="1">
      <c r="A735" s="13"/>
      <c r="B735" s="224"/>
      <c r="C735" s="225"/>
      <c r="D735" s="226" t="s">
        <v>128</v>
      </c>
      <c r="E735" s="227" t="s">
        <v>19</v>
      </c>
      <c r="F735" s="228" t="s">
        <v>301</v>
      </c>
      <c r="G735" s="225"/>
      <c r="H735" s="227" t="s">
        <v>19</v>
      </c>
      <c r="I735" s="229"/>
      <c r="J735" s="225"/>
      <c r="K735" s="225"/>
      <c r="L735" s="230"/>
      <c r="M735" s="231"/>
      <c r="N735" s="232"/>
      <c r="O735" s="232"/>
      <c r="P735" s="232"/>
      <c r="Q735" s="232"/>
      <c r="R735" s="232"/>
      <c r="S735" s="232"/>
      <c r="T735" s="23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4" t="s">
        <v>128</v>
      </c>
      <c r="AU735" s="234" t="s">
        <v>79</v>
      </c>
      <c r="AV735" s="13" t="s">
        <v>77</v>
      </c>
      <c r="AW735" s="13" t="s">
        <v>31</v>
      </c>
      <c r="AX735" s="13" t="s">
        <v>69</v>
      </c>
      <c r="AY735" s="234" t="s">
        <v>117</v>
      </c>
    </row>
    <row r="736" s="14" customFormat="1">
      <c r="A736" s="14"/>
      <c r="B736" s="235"/>
      <c r="C736" s="236"/>
      <c r="D736" s="226" t="s">
        <v>128</v>
      </c>
      <c r="E736" s="237" t="s">
        <v>19</v>
      </c>
      <c r="F736" s="238" t="s">
        <v>590</v>
      </c>
      <c r="G736" s="236"/>
      <c r="H736" s="239">
        <v>9.5399999999999991</v>
      </c>
      <c r="I736" s="240"/>
      <c r="J736" s="236"/>
      <c r="K736" s="236"/>
      <c r="L736" s="241"/>
      <c r="M736" s="242"/>
      <c r="N736" s="243"/>
      <c r="O736" s="243"/>
      <c r="P736" s="243"/>
      <c r="Q736" s="243"/>
      <c r="R736" s="243"/>
      <c r="S736" s="243"/>
      <c r="T736" s="24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5" t="s">
        <v>128</v>
      </c>
      <c r="AU736" s="245" t="s">
        <v>79</v>
      </c>
      <c r="AV736" s="14" t="s">
        <v>79</v>
      </c>
      <c r="AW736" s="14" t="s">
        <v>31</v>
      </c>
      <c r="AX736" s="14" t="s">
        <v>69</v>
      </c>
      <c r="AY736" s="245" t="s">
        <v>117</v>
      </c>
    </row>
    <row r="737" s="13" customFormat="1">
      <c r="A737" s="13"/>
      <c r="B737" s="224"/>
      <c r="C737" s="225"/>
      <c r="D737" s="226" t="s">
        <v>128</v>
      </c>
      <c r="E737" s="227" t="s">
        <v>19</v>
      </c>
      <c r="F737" s="228" t="s">
        <v>308</v>
      </c>
      <c r="G737" s="225"/>
      <c r="H737" s="227" t="s">
        <v>19</v>
      </c>
      <c r="I737" s="229"/>
      <c r="J737" s="225"/>
      <c r="K737" s="225"/>
      <c r="L737" s="230"/>
      <c r="M737" s="231"/>
      <c r="N737" s="232"/>
      <c r="O737" s="232"/>
      <c r="P737" s="232"/>
      <c r="Q737" s="232"/>
      <c r="R737" s="232"/>
      <c r="S737" s="232"/>
      <c r="T737" s="23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4" t="s">
        <v>128</v>
      </c>
      <c r="AU737" s="234" t="s">
        <v>79</v>
      </c>
      <c r="AV737" s="13" t="s">
        <v>77</v>
      </c>
      <c r="AW737" s="13" t="s">
        <v>31</v>
      </c>
      <c r="AX737" s="13" t="s">
        <v>69</v>
      </c>
      <c r="AY737" s="234" t="s">
        <v>117</v>
      </c>
    </row>
    <row r="738" s="14" customFormat="1">
      <c r="A738" s="14"/>
      <c r="B738" s="235"/>
      <c r="C738" s="236"/>
      <c r="D738" s="226" t="s">
        <v>128</v>
      </c>
      <c r="E738" s="237" t="s">
        <v>19</v>
      </c>
      <c r="F738" s="238" t="s">
        <v>591</v>
      </c>
      <c r="G738" s="236"/>
      <c r="H738" s="239">
        <v>21.039999999999999</v>
      </c>
      <c r="I738" s="240"/>
      <c r="J738" s="236"/>
      <c r="K738" s="236"/>
      <c r="L738" s="241"/>
      <c r="M738" s="242"/>
      <c r="N738" s="243"/>
      <c r="O738" s="243"/>
      <c r="P738" s="243"/>
      <c r="Q738" s="243"/>
      <c r="R738" s="243"/>
      <c r="S738" s="243"/>
      <c r="T738" s="24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5" t="s">
        <v>128</v>
      </c>
      <c r="AU738" s="245" t="s">
        <v>79</v>
      </c>
      <c r="AV738" s="14" t="s">
        <v>79</v>
      </c>
      <c r="AW738" s="14" t="s">
        <v>31</v>
      </c>
      <c r="AX738" s="14" t="s">
        <v>69</v>
      </c>
      <c r="AY738" s="245" t="s">
        <v>117</v>
      </c>
    </row>
    <row r="739" s="13" customFormat="1">
      <c r="A739" s="13"/>
      <c r="B739" s="224"/>
      <c r="C739" s="225"/>
      <c r="D739" s="226" t="s">
        <v>128</v>
      </c>
      <c r="E739" s="227" t="s">
        <v>19</v>
      </c>
      <c r="F739" s="228" t="s">
        <v>313</v>
      </c>
      <c r="G739" s="225"/>
      <c r="H739" s="227" t="s">
        <v>19</v>
      </c>
      <c r="I739" s="229"/>
      <c r="J739" s="225"/>
      <c r="K739" s="225"/>
      <c r="L739" s="230"/>
      <c r="M739" s="231"/>
      <c r="N739" s="232"/>
      <c r="O739" s="232"/>
      <c r="P739" s="232"/>
      <c r="Q739" s="232"/>
      <c r="R739" s="232"/>
      <c r="S739" s="232"/>
      <c r="T739" s="23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4" t="s">
        <v>128</v>
      </c>
      <c r="AU739" s="234" t="s">
        <v>79</v>
      </c>
      <c r="AV739" s="13" t="s">
        <v>77</v>
      </c>
      <c r="AW739" s="13" t="s">
        <v>31</v>
      </c>
      <c r="AX739" s="13" t="s">
        <v>69</v>
      </c>
      <c r="AY739" s="234" t="s">
        <v>117</v>
      </c>
    </row>
    <row r="740" s="14" customFormat="1">
      <c r="A740" s="14"/>
      <c r="B740" s="235"/>
      <c r="C740" s="236"/>
      <c r="D740" s="226" t="s">
        <v>128</v>
      </c>
      <c r="E740" s="237" t="s">
        <v>19</v>
      </c>
      <c r="F740" s="238" t="s">
        <v>592</v>
      </c>
      <c r="G740" s="236"/>
      <c r="H740" s="239">
        <v>17.800000000000001</v>
      </c>
      <c r="I740" s="240"/>
      <c r="J740" s="236"/>
      <c r="K740" s="236"/>
      <c r="L740" s="241"/>
      <c r="M740" s="242"/>
      <c r="N740" s="243"/>
      <c r="O740" s="243"/>
      <c r="P740" s="243"/>
      <c r="Q740" s="243"/>
      <c r="R740" s="243"/>
      <c r="S740" s="243"/>
      <c r="T740" s="24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5" t="s">
        <v>128</v>
      </c>
      <c r="AU740" s="245" t="s">
        <v>79</v>
      </c>
      <c r="AV740" s="14" t="s">
        <v>79</v>
      </c>
      <c r="AW740" s="14" t="s">
        <v>31</v>
      </c>
      <c r="AX740" s="14" t="s">
        <v>69</v>
      </c>
      <c r="AY740" s="245" t="s">
        <v>117</v>
      </c>
    </row>
    <row r="741" s="13" customFormat="1">
      <c r="A741" s="13"/>
      <c r="B741" s="224"/>
      <c r="C741" s="225"/>
      <c r="D741" s="226" t="s">
        <v>128</v>
      </c>
      <c r="E741" s="227" t="s">
        <v>19</v>
      </c>
      <c r="F741" s="228" t="s">
        <v>318</v>
      </c>
      <c r="G741" s="225"/>
      <c r="H741" s="227" t="s">
        <v>19</v>
      </c>
      <c r="I741" s="229"/>
      <c r="J741" s="225"/>
      <c r="K741" s="225"/>
      <c r="L741" s="230"/>
      <c r="M741" s="231"/>
      <c r="N741" s="232"/>
      <c r="O741" s="232"/>
      <c r="P741" s="232"/>
      <c r="Q741" s="232"/>
      <c r="R741" s="232"/>
      <c r="S741" s="232"/>
      <c r="T741" s="23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4" t="s">
        <v>128</v>
      </c>
      <c r="AU741" s="234" t="s">
        <v>79</v>
      </c>
      <c r="AV741" s="13" t="s">
        <v>77</v>
      </c>
      <c r="AW741" s="13" t="s">
        <v>31</v>
      </c>
      <c r="AX741" s="13" t="s">
        <v>69</v>
      </c>
      <c r="AY741" s="234" t="s">
        <v>117</v>
      </c>
    </row>
    <row r="742" s="14" customFormat="1">
      <c r="A742" s="14"/>
      <c r="B742" s="235"/>
      <c r="C742" s="236"/>
      <c r="D742" s="226" t="s">
        <v>128</v>
      </c>
      <c r="E742" s="237" t="s">
        <v>19</v>
      </c>
      <c r="F742" s="238" t="s">
        <v>593</v>
      </c>
      <c r="G742" s="236"/>
      <c r="H742" s="239">
        <v>6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5" t="s">
        <v>128</v>
      </c>
      <c r="AU742" s="245" t="s">
        <v>79</v>
      </c>
      <c r="AV742" s="14" t="s">
        <v>79</v>
      </c>
      <c r="AW742" s="14" t="s">
        <v>31</v>
      </c>
      <c r="AX742" s="14" t="s">
        <v>69</v>
      </c>
      <c r="AY742" s="245" t="s">
        <v>117</v>
      </c>
    </row>
    <row r="743" s="13" customFormat="1">
      <c r="A743" s="13"/>
      <c r="B743" s="224"/>
      <c r="C743" s="225"/>
      <c r="D743" s="226" t="s">
        <v>128</v>
      </c>
      <c r="E743" s="227" t="s">
        <v>19</v>
      </c>
      <c r="F743" s="228" t="s">
        <v>324</v>
      </c>
      <c r="G743" s="225"/>
      <c r="H743" s="227" t="s">
        <v>19</v>
      </c>
      <c r="I743" s="229"/>
      <c r="J743" s="225"/>
      <c r="K743" s="225"/>
      <c r="L743" s="230"/>
      <c r="M743" s="231"/>
      <c r="N743" s="232"/>
      <c r="O743" s="232"/>
      <c r="P743" s="232"/>
      <c r="Q743" s="232"/>
      <c r="R743" s="232"/>
      <c r="S743" s="232"/>
      <c r="T743" s="23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4" t="s">
        <v>128</v>
      </c>
      <c r="AU743" s="234" t="s">
        <v>79</v>
      </c>
      <c r="AV743" s="13" t="s">
        <v>77</v>
      </c>
      <c r="AW743" s="13" t="s">
        <v>31</v>
      </c>
      <c r="AX743" s="13" t="s">
        <v>69</v>
      </c>
      <c r="AY743" s="234" t="s">
        <v>117</v>
      </c>
    </row>
    <row r="744" s="14" customFormat="1">
      <c r="A744" s="14"/>
      <c r="B744" s="235"/>
      <c r="C744" s="236"/>
      <c r="D744" s="226" t="s">
        <v>128</v>
      </c>
      <c r="E744" s="237" t="s">
        <v>19</v>
      </c>
      <c r="F744" s="238" t="s">
        <v>594</v>
      </c>
      <c r="G744" s="236"/>
      <c r="H744" s="239">
        <v>9.0500000000000007</v>
      </c>
      <c r="I744" s="240"/>
      <c r="J744" s="236"/>
      <c r="K744" s="236"/>
      <c r="L744" s="241"/>
      <c r="M744" s="242"/>
      <c r="N744" s="243"/>
      <c r="O744" s="243"/>
      <c r="P744" s="243"/>
      <c r="Q744" s="243"/>
      <c r="R744" s="243"/>
      <c r="S744" s="243"/>
      <c r="T744" s="24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5" t="s">
        <v>128</v>
      </c>
      <c r="AU744" s="245" t="s">
        <v>79</v>
      </c>
      <c r="AV744" s="14" t="s">
        <v>79</v>
      </c>
      <c r="AW744" s="14" t="s">
        <v>31</v>
      </c>
      <c r="AX744" s="14" t="s">
        <v>69</v>
      </c>
      <c r="AY744" s="245" t="s">
        <v>117</v>
      </c>
    </row>
    <row r="745" s="15" customFormat="1">
      <c r="A745" s="15"/>
      <c r="B745" s="246"/>
      <c r="C745" s="247"/>
      <c r="D745" s="226" t="s">
        <v>128</v>
      </c>
      <c r="E745" s="248" t="s">
        <v>19</v>
      </c>
      <c r="F745" s="249" t="s">
        <v>130</v>
      </c>
      <c r="G745" s="247"/>
      <c r="H745" s="250">
        <v>63.43</v>
      </c>
      <c r="I745" s="251"/>
      <c r="J745" s="247"/>
      <c r="K745" s="247"/>
      <c r="L745" s="252"/>
      <c r="M745" s="253"/>
      <c r="N745" s="254"/>
      <c r="O745" s="254"/>
      <c r="P745" s="254"/>
      <c r="Q745" s="254"/>
      <c r="R745" s="254"/>
      <c r="S745" s="254"/>
      <c r="T745" s="25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56" t="s">
        <v>128</v>
      </c>
      <c r="AU745" s="256" t="s">
        <v>79</v>
      </c>
      <c r="AV745" s="15" t="s">
        <v>125</v>
      </c>
      <c r="AW745" s="15" t="s">
        <v>31</v>
      </c>
      <c r="AX745" s="15" t="s">
        <v>77</v>
      </c>
      <c r="AY745" s="256" t="s">
        <v>117</v>
      </c>
    </row>
    <row r="746" s="2" customFormat="1" ht="16.5" customHeight="1">
      <c r="A746" s="40"/>
      <c r="B746" s="41"/>
      <c r="C746" s="206" t="s">
        <v>415</v>
      </c>
      <c r="D746" s="206" t="s">
        <v>120</v>
      </c>
      <c r="E746" s="207" t="s">
        <v>595</v>
      </c>
      <c r="F746" s="208" t="s">
        <v>596</v>
      </c>
      <c r="G746" s="209" t="s">
        <v>179</v>
      </c>
      <c r="H746" s="210">
        <v>467.86700000000002</v>
      </c>
      <c r="I746" s="211"/>
      <c r="J746" s="212">
        <f>ROUND(I746*H746,2)</f>
        <v>0</v>
      </c>
      <c r="K746" s="208" t="s">
        <v>124</v>
      </c>
      <c r="L746" s="46"/>
      <c r="M746" s="213" t="s">
        <v>19</v>
      </c>
      <c r="N746" s="214" t="s">
        <v>40</v>
      </c>
      <c r="O746" s="86"/>
      <c r="P746" s="215">
        <f>O746*H746</f>
        <v>0</v>
      </c>
      <c r="Q746" s="215">
        <v>0</v>
      </c>
      <c r="R746" s="215">
        <f>Q746*H746</f>
        <v>0</v>
      </c>
      <c r="S746" s="215">
        <v>0</v>
      </c>
      <c r="T746" s="216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17" t="s">
        <v>125</v>
      </c>
      <c r="AT746" s="217" t="s">
        <v>120</v>
      </c>
      <c r="AU746" s="217" t="s">
        <v>79</v>
      </c>
      <c r="AY746" s="19" t="s">
        <v>117</v>
      </c>
      <c r="BE746" s="218">
        <f>IF(N746="základní",J746,0)</f>
        <v>0</v>
      </c>
      <c r="BF746" s="218">
        <f>IF(N746="snížená",J746,0)</f>
        <v>0</v>
      </c>
      <c r="BG746" s="218">
        <f>IF(N746="zákl. přenesená",J746,0)</f>
        <v>0</v>
      </c>
      <c r="BH746" s="218">
        <f>IF(N746="sníž. přenesená",J746,0)</f>
        <v>0</v>
      </c>
      <c r="BI746" s="218">
        <f>IF(N746="nulová",J746,0)</f>
        <v>0</v>
      </c>
      <c r="BJ746" s="19" t="s">
        <v>77</v>
      </c>
      <c r="BK746" s="218">
        <f>ROUND(I746*H746,2)</f>
        <v>0</v>
      </c>
      <c r="BL746" s="19" t="s">
        <v>125</v>
      </c>
      <c r="BM746" s="217" t="s">
        <v>597</v>
      </c>
    </row>
    <row r="747" s="2" customFormat="1">
      <c r="A747" s="40"/>
      <c r="B747" s="41"/>
      <c r="C747" s="42"/>
      <c r="D747" s="219" t="s">
        <v>126</v>
      </c>
      <c r="E747" s="42"/>
      <c r="F747" s="220" t="s">
        <v>598</v>
      </c>
      <c r="G747" s="42"/>
      <c r="H747" s="42"/>
      <c r="I747" s="221"/>
      <c r="J747" s="42"/>
      <c r="K747" s="42"/>
      <c r="L747" s="46"/>
      <c r="M747" s="222"/>
      <c r="N747" s="223"/>
      <c r="O747" s="86"/>
      <c r="P747" s="86"/>
      <c r="Q747" s="86"/>
      <c r="R747" s="86"/>
      <c r="S747" s="86"/>
      <c r="T747" s="87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T747" s="19" t="s">
        <v>126</v>
      </c>
      <c r="AU747" s="19" t="s">
        <v>79</v>
      </c>
    </row>
    <row r="748" s="13" customFormat="1">
      <c r="A748" s="13"/>
      <c r="B748" s="224"/>
      <c r="C748" s="225"/>
      <c r="D748" s="226" t="s">
        <v>128</v>
      </c>
      <c r="E748" s="227" t="s">
        <v>19</v>
      </c>
      <c r="F748" s="228" t="s">
        <v>301</v>
      </c>
      <c r="G748" s="225"/>
      <c r="H748" s="227" t="s">
        <v>19</v>
      </c>
      <c r="I748" s="229"/>
      <c r="J748" s="225"/>
      <c r="K748" s="225"/>
      <c r="L748" s="230"/>
      <c r="M748" s="231"/>
      <c r="N748" s="232"/>
      <c r="O748" s="232"/>
      <c r="P748" s="232"/>
      <c r="Q748" s="232"/>
      <c r="R748" s="232"/>
      <c r="S748" s="232"/>
      <c r="T748" s="23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4" t="s">
        <v>128</v>
      </c>
      <c r="AU748" s="234" t="s">
        <v>79</v>
      </c>
      <c r="AV748" s="13" t="s">
        <v>77</v>
      </c>
      <c r="AW748" s="13" t="s">
        <v>31</v>
      </c>
      <c r="AX748" s="13" t="s">
        <v>69</v>
      </c>
      <c r="AY748" s="234" t="s">
        <v>117</v>
      </c>
    </row>
    <row r="749" s="14" customFormat="1">
      <c r="A749" s="14"/>
      <c r="B749" s="235"/>
      <c r="C749" s="236"/>
      <c r="D749" s="226" t="s">
        <v>128</v>
      </c>
      <c r="E749" s="237" t="s">
        <v>19</v>
      </c>
      <c r="F749" s="238" t="s">
        <v>302</v>
      </c>
      <c r="G749" s="236"/>
      <c r="H749" s="239">
        <v>21.18</v>
      </c>
      <c r="I749" s="240"/>
      <c r="J749" s="236"/>
      <c r="K749" s="236"/>
      <c r="L749" s="241"/>
      <c r="M749" s="242"/>
      <c r="N749" s="243"/>
      <c r="O749" s="243"/>
      <c r="P749" s="243"/>
      <c r="Q749" s="243"/>
      <c r="R749" s="243"/>
      <c r="S749" s="243"/>
      <c r="T749" s="24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5" t="s">
        <v>128</v>
      </c>
      <c r="AU749" s="245" t="s">
        <v>79</v>
      </c>
      <c r="AV749" s="14" t="s">
        <v>79</v>
      </c>
      <c r="AW749" s="14" t="s">
        <v>31</v>
      </c>
      <c r="AX749" s="14" t="s">
        <v>69</v>
      </c>
      <c r="AY749" s="245" t="s">
        <v>117</v>
      </c>
    </row>
    <row r="750" s="14" customFormat="1">
      <c r="A750" s="14"/>
      <c r="B750" s="235"/>
      <c r="C750" s="236"/>
      <c r="D750" s="226" t="s">
        <v>128</v>
      </c>
      <c r="E750" s="237" t="s">
        <v>19</v>
      </c>
      <c r="F750" s="238" t="s">
        <v>303</v>
      </c>
      <c r="G750" s="236"/>
      <c r="H750" s="239">
        <v>34.125</v>
      </c>
      <c r="I750" s="240"/>
      <c r="J750" s="236"/>
      <c r="K750" s="236"/>
      <c r="L750" s="241"/>
      <c r="M750" s="242"/>
      <c r="N750" s="243"/>
      <c r="O750" s="243"/>
      <c r="P750" s="243"/>
      <c r="Q750" s="243"/>
      <c r="R750" s="243"/>
      <c r="S750" s="243"/>
      <c r="T750" s="24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5" t="s">
        <v>128</v>
      </c>
      <c r="AU750" s="245" t="s">
        <v>79</v>
      </c>
      <c r="AV750" s="14" t="s">
        <v>79</v>
      </c>
      <c r="AW750" s="14" t="s">
        <v>31</v>
      </c>
      <c r="AX750" s="14" t="s">
        <v>69</v>
      </c>
      <c r="AY750" s="245" t="s">
        <v>117</v>
      </c>
    </row>
    <row r="751" s="14" customFormat="1">
      <c r="A751" s="14"/>
      <c r="B751" s="235"/>
      <c r="C751" s="236"/>
      <c r="D751" s="226" t="s">
        <v>128</v>
      </c>
      <c r="E751" s="237" t="s">
        <v>19</v>
      </c>
      <c r="F751" s="238" t="s">
        <v>304</v>
      </c>
      <c r="G751" s="236"/>
      <c r="H751" s="239">
        <v>18.84</v>
      </c>
      <c r="I751" s="240"/>
      <c r="J751" s="236"/>
      <c r="K751" s="236"/>
      <c r="L751" s="241"/>
      <c r="M751" s="242"/>
      <c r="N751" s="243"/>
      <c r="O751" s="243"/>
      <c r="P751" s="243"/>
      <c r="Q751" s="243"/>
      <c r="R751" s="243"/>
      <c r="S751" s="243"/>
      <c r="T751" s="24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5" t="s">
        <v>128</v>
      </c>
      <c r="AU751" s="245" t="s">
        <v>79</v>
      </c>
      <c r="AV751" s="14" t="s">
        <v>79</v>
      </c>
      <c r="AW751" s="14" t="s">
        <v>31</v>
      </c>
      <c r="AX751" s="14" t="s">
        <v>69</v>
      </c>
      <c r="AY751" s="245" t="s">
        <v>117</v>
      </c>
    </row>
    <row r="752" s="14" customFormat="1">
      <c r="A752" s="14"/>
      <c r="B752" s="235"/>
      <c r="C752" s="236"/>
      <c r="D752" s="226" t="s">
        <v>128</v>
      </c>
      <c r="E752" s="237" t="s">
        <v>19</v>
      </c>
      <c r="F752" s="238" t="s">
        <v>305</v>
      </c>
      <c r="G752" s="236"/>
      <c r="H752" s="239">
        <v>-4.7999999999999998</v>
      </c>
      <c r="I752" s="240"/>
      <c r="J752" s="236"/>
      <c r="K752" s="236"/>
      <c r="L752" s="241"/>
      <c r="M752" s="242"/>
      <c r="N752" s="243"/>
      <c r="O752" s="243"/>
      <c r="P752" s="243"/>
      <c r="Q752" s="243"/>
      <c r="R752" s="243"/>
      <c r="S752" s="243"/>
      <c r="T752" s="24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5" t="s">
        <v>128</v>
      </c>
      <c r="AU752" s="245" t="s">
        <v>79</v>
      </c>
      <c r="AV752" s="14" t="s">
        <v>79</v>
      </c>
      <c r="AW752" s="14" t="s">
        <v>31</v>
      </c>
      <c r="AX752" s="14" t="s">
        <v>69</v>
      </c>
      <c r="AY752" s="245" t="s">
        <v>117</v>
      </c>
    </row>
    <row r="753" s="14" customFormat="1">
      <c r="A753" s="14"/>
      <c r="B753" s="235"/>
      <c r="C753" s="236"/>
      <c r="D753" s="226" t="s">
        <v>128</v>
      </c>
      <c r="E753" s="237" t="s">
        <v>19</v>
      </c>
      <c r="F753" s="238" t="s">
        <v>306</v>
      </c>
      <c r="G753" s="236"/>
      <c r="H753" s="239">
        <v>12.523999999999999</v>
      </c>
      <c r="I753" s="240"/>
      <c r="J753" s="236"/>
      <c r="K753" s="236"/>
      <c r="L753" s="241"/>
      <c r="M753" s="242"/>
      <c r="N753" s="243"/>
      <c r="O753" s="243"/>
      <c r="P753" s="243"/>
      <c r="Q753" s="243"/>
      <c r="R753" s="243"/>
      <c r="S753" s="243"/>
      <c r="T753" s="24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5" t="s">
        <v>128</v>
      </c>
      <c r="AU753" s="245" t="s">
        <v>79</v>
      </c>
      <c r="AV753" s="14" t="s">
        <v>79</v>
      </c>
      <c r="AW753" s="14" t="s">
        <v>31</v>
      </c>
      <c r="AX753" s="14" t="s">
        <v>69</v>
      </c>
      <c r="AY753" s="245" t="s">
        <v>117</v>
      </c>
    </row>
    <row r="754" s="16" customFormat="1">
      <c r="A754" s="16"/>
      <c r="B754" s="270"/>
      <c r="C754" s="271"/>
      <c r="D754" s="226" t="s">
        <v>128</v>
      </c>
      <c r="E754" s="272" t="s">
        <v>19</v>
      </c>
      <c r="F754" s="273" t="s">
        <v>307</v>
      </c>
      <c r="G754" s="271"/>
      <c r="H754" s="274">
        <v>81.869</v>
      </c>
      <c r="I754" s="275"/>
      <c r="J754" s="271"/>
      <c r="K754" s="271"/>
      <c r="L754" s="276"/>
      <c r="M754" s="277"/>
      <c r="N754" s="278"/>
      <c r="O754" s="278"/>
      <c r="P754" s="278"/>
      <c r="Q754" s="278"/>
      <c r="R754" s="278"/>
      <c r="S754" s="278"/>
      <c r="T754" s="279"/>
      <c r="U754" s="16"/>
      <c r="V754" s="16"/>
      <c r="W754" s="16"/>
      <c r="X754" s="16"/>
      <c r="Y754" s="16"/>
      <c r="Z754" s="16"/>
      <c r="AA754" s="16"/>
      <c r="AB754" s="16"/>
      <c r="AC754" s="16"/>
      <c r="AD754" s="16"/>
      <c r="AE754" s="16"/>
      <c r="AT754" s="280" t="s">
        <v>128</v>
      </c>
      <c r="AU754" s="280" t="s">
        <v>79</v>
      </c>
      <c r="AV754" s="16" t="s">
        <v>140</v>
      </c>
      <c r="AW754" s="16" t="s">
        <v>31</v>
      </c>
      <c r="AX754" s="16" t="s">
        <v>69</v>
      </c>
      <c r="AY754" s="280" t="s">
        <v>117</v>
      </c>
    </row>
    <row r="755" s="13" customFormat="1">
      <c r="A755" s="13"/>
      <c r="B755" s="224"/>
      <c r="C755" s="225"/>
      <c r="D755" s="226" t="s">
        <v>128</v>
      </c>
      <c r="E755" s="227" t="s">
        <v>19</v>
      </c>
      <c r="F755" s="228" t="s">
        <v>308</v>
      </c>
      <c r="G755" s="225"/>
      <c r="H755" s="227" t="s">
        <v>19</v>
      </c>
      <c r="I755" s="229"/>
      <c r="J755" s="225"/>
      <c r="K755" s="225"/>
      <c r="L755" s="230"/>
      <c r="M755" s="231"/>
      <c r="N755" s="232"/>
      <c r="O755" s="232"/>
      <c r="P755" s="232"/>
      <c r="Q755" s="232"/>
      <c r="R755" s="232"/>
      <c r="S755" s="232"/>
      <c r="T755" s="23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4" t="s">
        <v>128</v>
      </c>
      <c r="AU755" s="234" t="s">
        <v>79</v>
      </c>
      <c r="AV755" s="13" t="s">
        <v>77</v>
      </c>
      <c r="AW755" s="13" t="s">
        <v>31</v>
      </c>
      <c r="AX755" s="13" t="s">
        <v>69</v>
      </c>
      <c r="AY755" s="234" t="s">
        <v>117</v>
      </c>
    </row>
    <row r="756" s="14" customFormat="1">
      <c r="A756" s="14"/>
      <c r="B756" s="235"/>
      <c r="C756" s="236"/>
      <c r="D756" s="226" t="s">
        <v>128</v>
      </c>
      <c r="E756" s="237" t="s">
        <v>19</v>
      </c>
      <c r="F756" s="238" t="s">
        <v>382</v>
      </c>
      <c r="G756" s="236"/>
      <c r="H756" s="239">
        <v>79.798000000000002</v>
      </c>
      <c r="I756" s="240"/>
      <c r="J756" s="236"/>
      <c r="K756" s="236"/>
      <c r="L756" s="241"/>
      <c r="M756" s="242"/>
      <c r="N756" s="243"/>
      <c r="O756" s="243"/>
      <c r="P756" s="243"/>
      <c r="Q756" s="243"/>
      <c r="R756" s="243"/>
      <c r="S756" s="243"/>
      <c r="T756" s="24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5" t="s">
        <v>128</v>
      </c>
      <c r="AU756" s="245" t="s">
        <v>79</v>
      </c>
      <c r="AV756" s="14" t="s">
        <v>79</v>
      </c>
      <c r="AW756" s="14" t="s">
        <v>31</v>
      </c>
      <c r="AX756" s="14" t="s">
        <v>69</v>
      </c>
      <c r="AY756" s="245" t="s">
        <v>117</v>
      </c>
    </row>
    <row r="757" s="14" customFormat="1">
      <c r="A757" s="14"/>
      <c r="B757" s="235"/>
      <c r="C757" s="236"/>
      <c r="D757" s="226" t="s">
        <v>128</v>
      </c>
      <c r="E757" s="237" t="s">
        <v>19</v>
      </c>
      <c r="F757" s="238" t="s">
        <v>310</v>
      </c>
      <c r="G757" s="236"/>
      <c r="H757" s="239">
        <v>-23.399999999999999</v>
      </c>
      <c r="I757" s="240"/>
      <c r="J757" s="236"/>
      <c r="K757" s="236"/>
      <c r="L757" s="241"/>
      <c r="M757" s="242"/>
      <c r="N757" s="243"/>
      <c r="O757" s="243"/>
      <c r="P757" s="243"/>
      <c r="Q757" s="243"/>
      <c r="R757" s="243"/>
      <c r="S757" s="243"/>
      <c r="T757" s="24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5" t="s">
        <v>128</v>
      </c>
      <c r="AU757" s="245" t="s">
        <v>79</v>
      </c>
      <c r="AV757" s="14" t="s">
        <v>79</v>
      </c>
      <c r="AW757" s="14" t="s">
        <v>31</v>
      </c>
      <c r="AX757" s="14" t="s">
        <v>69</v>
      </c>
      <c r="AY757" s="245" t="s">
        <v>117</v>
      </c>
    </row>
    <row r="758" s="14" customFormat="1">
      <c r="A758" s="14"/>
      <c r="B758" s="235"/>
      <c r="C758" s="236"/>
      <c r="D758" s="226" t="s">
        <v>128</v>
      </c>
      <c r="E758" s="237" t="s">
        <v>19</v>
      </c>
      <c r="F758" s="238" t="s">
        <v>311</v>
      </c>
      <c r="G758" s="236"/>
      <c r="H758" s="239">
        <v>10.243</v>
      </c>
      <c r="I758" s="240"/>
      <c r="J758" s="236"/>
      <c r="K758" s="236"/>
      <c r="L758" s="241"/>
      <c r="M758" s="242"/>
      <c r="N758" s="243"/>
      <c r="O758" s="243"/>
      <c r="P758" s="243"/>
      <c r="Q758" s="243"/>
      <c r="R758" s="243"/>
      <c r="S758" s="243"/>
      <c r="T758" s="24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5" t="s">
        <v>128</v>
      </c>
      <c r="AU758" s="245" t="s">
        <v>79</v>
      </c>
      <c r="AV758" s="14" t="s">
        <v>79</v>
      </c>
      <c r="AW758" s="14" t="s">
        <v>31</v>
      </c>
      <c r="AX758" s="14" t="s">
        <v>69</v>
      </c>
      <c r="AY758" s="245" t="s">
        <v>117</v>
      </c>
    </row>
    <row r="759" s="14" customFormat="1">
      <c r="A759" s="14"/>
      <c r="B759" s="235"/>
      <c r="C759" s="236"/>
      <c r="D759" s="226" t="s">
        <v>128</v>
      </c>
      <c r="E759" s="237" t="s">
        <v>19</v>
      </c>
      <c r="F759" s="238" t="s">
        <v>312</v>
      </c>
      <c r="G759" s="236"/>
      <c r="H759" s="239">
        <v>5.1870000000000003</v>
      </c>
      <c r="I759" s="240"/>
      <c r="J759" s="236"/>
      <c r="K759" s="236"/>
      <c r="L759" s="241"/>
      <c r="M759" s="242"/>
      <c r="N759" s="243"/>
      <c r="O759" s="243"/>
      <c r="P759" s="243"/>
      <c r="Q759" s="243"/>
      <c r="R759" s="243"/>
      <c r="S759" s="243"/>
      <c r="T759" s="24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5" t="s">
        <v>128</v>
      </c>
      <c r="AU759" s="245" t="s">
        <v>79</v>
      </c>
      <c r="AV759" s="14" t="s">
        <v>79</v>
      </c>
      <c r="AW759" s="14" t="s">
        <v>31</v>
      </c>
      <c r="AX759" s="14" t="s">
        <v>69</v>
      </c>
      <c r="AY759" s="245" t="s">
        <v>117</v>
      </c>
    </row>
    <row r="760" s="16" customFormat="1">
      <c r="A760" s="16"/>
      <c r="B760" s="270"/>
      <c r="C760" s="271"/>
      <c r="D760" s="226" t="s">
        <v>128</v>
      </c>
      <c r="E760" s="272" t="s">
        <v>19</v>
      </c>
      <c r="F760" s="273" t="s">
        <v>307</v>
      </c>
      <c r="G760" s="271"/>
      <c r="H760" s="274">
        <v>71.828000000000003</v>
      </c>
      <c r="I760" s="275"/>
      <c r="J760" s="271"/>
      <c r="K760" s="271"/>
      <c r="L760" s="276"/>
      <c r="M760" s="277"/>
      <c r="N760" s="278"/>
      <c r="O760" s="278"/>
      <c r="P760" s="278"/>
      <c r="Q760" s="278"/>
      <c r="R760" s="278"/>
      <c r="S760" s="278"/>
      <c r="T760" s="279"/>
      <c r="U760" s="16"/>
      <c r="V760" s="16"/>
      <c r="W760" s="16"/>
      <c r="X760" s="16"/>
      <c r="Y760" s="16"/>
      <c r="Z760" s="16"/>
      <c r="AA760" s="16"/>
      <c r="AB760" s="16"/>
      <c r="AC760" s="16"/>
      <c r="AD760" s="16"/>
      <c r="AE760" s="16"/>
      <c r="AT760" s="280" t="s">
        <v>128</v>
      </c>
      <c r="AU760" s="280" t="s">
        <v>79</v>
      </c>
      <c r="AV760" s="16" t="s">
        <v>140</v>
      </c>
      <c r="AW760" s="16" t="s">
        <v>31</v>
      </c>
      <c r="AX760" s="16" t="s">
        <v>69</v>
      </c>
      <c r="AY760" s="280" t="s">
        <v>117</v>
      </c>
    </row>
    <row r="761" s="13" customFormat="1">
      <c r="A761" s="13"/>
      <c r="B761" s="224"/>
      <c r="C761" s="225"/>
      <c r="D761" s="226" t="s">
        <v>128</v>
      </c>
      <c r="E761" s="227" t="s">
        <v>19</v>
      </c>
      <c r="F761" s="228" t="s">
        <v>313</v>
      </c>
      <c r="G761" s="225"/>
      <c r="H761" s="227" t="s">
        <v>19</v>
      </c>
      <c r="I761" s="229"/>
      <c r="J761" s="225"/>
      <c r="K761" s="225"/>
      <c r="L761" s="230"/>
      <c r="M761" s="231"/>
      <c r="N761" s="232"/>
      <c r="O761" s="232"/>
      <c r="P761" s="232"/>
      <c r="Q761" s="232"/>
      <c r="R761" s="232"/>
      <c r="S761" s="232"/>
      <c r="T761" s="23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4" t="s">
        <v>128</v>
      </c>
      <c r="AU761" s="234" t="s">
        <v>79</v>
      </c>
      <c r="AV761" s="13" t="s">
        <v>77</v>
      </c>
      <c r="AW761" s="13" t="s">
        <v>31</v>
      </c>
      <c r="AX761" s="13" t="s">
        <v>69</v>
      </c>
      <c r="AY761" s="234" t="s">
        <v>117</v>
      </c>
    </row>
    <row r="762" s="14" customFormat="1">
      <c r="A762" s="14"/>
      <c r="B762" s="235"/>
      <c r="C762" s="236"/>
      <c r="D762" s="226" t="s">
        <v>128</v>
      </c>
      <c r="E762" s="237" t="s">
        <v>19</v>
      </c>
      <c r="F762" s="238" t="s">
        <v>599</v>
      </c>
      <c r="G762" s="236"/>
      <c r="H762" s="239">
        <v>21.326000000000001</v>
      </c>
      <c r="I762" s="240"/>
      <c r="J762" s="236"/>
      <c r="K762" s="236"/>
      <c r="L762" s="241"/>
      <c r="M762" s="242"/>
      <c r="N762" s="243"/>
      <c r="O762" s="243"/>
      <c r="P762" s="243"/>
      <c r="Q762" s="243"/>
      <c r="R762" s="243"/>
      <c r="S762" s="243"/>
      <c r="T762" s="24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5" t="s">
        <v>128</v>
      </c>
      <c r="AU762" s="245" t="s">
        <v>79</v>
      </c>
      <c r="AV762" s="14" t="s">
        <v>79</v>
      </c>
      <c r="AW762" s="14" t="s">
        <v>31</v>
      </c>
      <c r="AX762" s="14" t="s">
        <v>69</v>
      </c>
      <c r="AY762" s="245" t="s">
        <v>117</v>
      </c>
    </row>
    <row r="763" s="14" customFormat="1">
      <c r="A763" s="14"/>
      <c r="B763" s="235"/>
      <c r="C763" s="236"/>
      <c r="D763" s="226" t="s">
        <v>128</v>
      </c>
      <c r="E763" s="237" t="s">
        <v>19</v>
      </c>
      <c r="F763" s="238" t="s">
        <v>315</v>
      </c>
      <c r="G763" s="236"/>
      <c r="H763" s="239">
        <v>15.842000000000001</v>
      </c>
      <c r="I763" s="240"/>
      <c r="J763" s="236"/>
      <c r="K763" s="236"/>
      <c r="L763" s="241"/>
      <c r="M763" s="242"/>
      <c r="N763" s="243"/>
      <c r="O763" s="243"/>
      <c r="P763" s="243"/>
      <c r="Q763" s="243"/>
      <c r="R763" s="243"/>
      <c r="S763" s="243"/>
      <c r="T763" s="24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5" t="s">
        <v>128</v>
      </c>
      <c r="AU763" s="245" t="s">
        <v>79</v>
      </c>
      <c r="AV763" s="14" t="s">
        <v>79</v>
      </c>
      <c r="AW763" s="14" t="s">
        <v>31</v>
      </c>
      <c r="AX763" s="14" t="s">
        <v>69</v>
      </c>
      <c r="AY763" s="245" t="s">
        <v>117</v>
      </c>
    </row>
    <row r="764" s="14" customFormat="1">
      <c r="A764" s="14"/>
      <c r="B764" s="235"/>
      <c r="C764" s="236"/>
      <c r="D764" s="226" t="s">
        <v>128</v>
      </c>
      <c r="E764" s="237" t="s">
        <v>19</v>
      </c>
      <c r="F764" s="238" t="s">
        <v>316</v>
      </c>
      <c r="G764" s="236"/>
      <c r="H764" s="239">
        <v>20.879999999999999</v>
      </c>
      <c r="I764" s="240"/>
      <c r="J764" s="236"/>
      <c r="K764" s="236"/>
      <c r="L764" s="241"/>
      <c r="M764" s="242"/>
      <c r="N764" s="243"/>
      <c r="O764" s="243"/>
      <c r="P764" s="243"/>
      <c r="Q764" s="243"/>
      <c r="R764" s="243"/>
      <c r="S764" s="243"/>
      <c r="T764" s="24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5" t="s">
        <v>128</v>
      </c>
      <c r="AU764" s="245" t="s">
        <v>79</v>
      </c>
      <c r="AV764" s="14" t="s">
        <v>79</v>
      </c>
      <c r="AW764" s="14" t="s">
        <v>31</v>
      </c>
      <c r="AX764" s="14" t="s">
        <v>69</v>
      </c>
      <c r="AY764" s="245" t="s">
        <v>117</v>
      </c>
    </row>
    <row r="765" s="14" customFormat="1">
      <c r="A765" s="14"/>
      <c r="B765" s="235"/>
      <c r="C765" s="236"/>
      <c r="D765" s="226" t="s">
        <v>128</v>
      </c>
      <c r="E765" s="237" t="s">
        <v>19</v>
      </c>
      <c r="F765" s="238" t="s">
        <v>317</v>
      </c>
      <c r="G765" s="236"/>
      <c r="H765" s="239">
        <v>73.816000000000002</v>
      </c>
      <c r="I765" s="240"/>
      <c r="J765" s="236"/>
      <c r="K765" s="236"/>
      <c r="L765" s="241"/>
      <c r="M765" s="242"/>
      <c r="N765" s="243"/>
      <c r="O765" s="243"/>
      <c r="P765" s="243"/>
      <c r="Q765" s="243"/>
      <c r="R765" s="243"/>
      <c r="S765" s="243"/>
      <c r="T765" s="24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5" t="s">
        <v>128</v>
      </c>
      <c r="AU765" s="245" t="s">
        <v>79</v>
      </c>
      <c r="AV765" s="14" t="s">
        <v>79</v>
      </c>
      <c r="AW765" s="14" t="s">
        <v>31</v>
      </c>
      <c r="AX765" s="14" t="s">
        <v>69</v>
      </c>
      <c r="AY765" s="245" t="s">
        <v>117</v>
      </c>
    </row>
    <row r="766" s="16" customFormat="1">
      <c r="A766" s="16"/>
      <c r="B766" s="270"/>
      <c r="C766" s="271"/>
      <c r="D766" s="226" t="s">
        <v>128</v>
      </c>
      <c r="E766" s="272" t="s">
        <v>19</v>
      </c>
      <c r="F766" s="273" t="s">
        <v>307</v>
      </c>
      <c r="G766" s="271"/>
      <c r="H766" s="274">
        <v>131.864</v>
      </c>
      <c r="I766" s="275"/>
      <c r="J766" s="271"/>
      <c r="K766" s="271"/>
      <c r="L766" s="276"/>
      <c r="M766" s="277"/>
      <c r="N766" s="278"/>
      <c r="O766" s="278"/>
      <c r="P766" s="278"/>
      <c r="Q766" s="278"/>
      <c r="R766" s="278"/>
      <c r="S766" s="278"/>
      <c r="T766" s="279"/>
      <c r="U766" s="16"/>
      <c r="V766" s="16"/>
      <c r="W766" s="16"/>
      <c r="X766" s="16"/>
      <c r="Y766" s="16"/>
      <c r="Z766" s="16"/>
      <c r="AA766" s="16"/>
      <c r="AB766" s="16"/>
      <c r="AC766" s="16"/>
      <c r="AD766" s="16"/>
      <c r="AE766" s="16"/>
      <c r="AT766" s="280" t="s">
        <v>128</v>
      </c>
      <c r="AU766" s="280" t="s">
        <v>79</v>
      </c>
      <c r="AV766" s="16" t="s">
        <v>140</v>
      </c>
      <c r="AW766" s="16" t="s">
        <v>31</v>
      </c>
      <c r="AX766" s="16" t="s">
        <v>69</v>
      </c>
      <c r="AY766" s="280" t="s">
        <v>117</v>
      </c>
    </row>
    <row r="767" s="13" customFormat="1">
      <c r="A767" s="13"/>
      <c r="B767" s="224"/>
      <c r="C767" s="225"/>
      <c r="D767" s="226" t="s">
        <v>128</v>
      </c>
      <c r="E767" s="227" t="s">
        <v>19</v>
      </c>
      <c r="F767" s="228" t="s">
        <v>318</v>
      </c>
      <c r="G767" s="225"/>
      <c r="H767" s="227" t="s">
        <v>19</v>
      </c>
      <c r="I767" s="229"/>
      <c r="J767" s="225"/>
      <c r="K767" s="225"/>
      <c r="L767" s="230"/>
      <c r="M767" s="231"/>
      <c r="N767" s="232"/>
      <c r="O767" s="232"/>
      <c r="P767" s="232"/>
      <c r="Q767" s="232"/>
      <c r="R767" s="232"/>
      <c r="S767" s="232"/>
      <c r="T767" s="23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4" t="s">
        <v>128</v>
      </c>
      <c r="AU767" s="234" t="s">
        <v>79</v>
      </c>
      <c r="AV767" s="13" t="s">
        <v>77</v>
      </c>
      <c r="AW767" s="13" t="s">
        <v>31</v>
      </c>
      <c r="AX767" s="13" t="s">
        <v>69</v>
      </c>
      <c r="AY767" s="234" t="s">
        <v>117</v>
      </c>
    </row>
    <row r="768" s="14" customFormat="1">
      <c r="A768" s="14"/>
      <c r="B768" s="235"/>
      <c r="C768" s="236"/>
      <c r="D768" s="226" t="s">
        <v>128</v>
      </c>
      <c r="E768" s="237" t="s">
        <v>19</v>
      </c>
      <c r="F768" s="238" t="s">
        <v>319</v>
      </c>
      <c r="G768" s="236"/>
      <c r="H768" s="239">
        <v>10.140000000000001</v>
      </c>
      <c r="I768" s="240"/>
      <c r="J768" s="236"/>
      <c r="K768" s="236"/>
      <c r="L768" s="241"/>
      <c r="M768" s="242"/>
      <c r="N768" s="243"/>
      <c r="O768" s="243"/>
      <c r="P768" s="243"/>
      <c r="Q768" s="243"/>
      <c r="R768" s="243"/>
      <c r="S768" s="243"/>
      <c r="T768" s="24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5" t="s">
        <v>128</v>
      </c>
      <c r="AU768" s="245" t="s">
        <v>79</v>
      </c>
      <c r="AV768" s="14" t="s">
        <v>79</v>
      </c>
      <c r="AW768" s="14" t="s">
        <v>31</v>
      </c>
      <c r="AX768" s="14" t="s">
        <v>69</v>
      </c>
      <c r="AY768" s="245" t="s">
        <v>117</v>
      </c>
    </row>
    <row r="769" s="14" customFormat="1">
      <c r="A769" s="14"/>
      <c r="B769" s="235"/>
      <c r="C769" s="236"/>
      <c r="D769" s="226" t="s">
        <v>128</v>
      </c>
      <c r="E769" s="237" t="s">
        <v>19</v>
      </c>
      <c r="F769" s="238" t="s">
        <v>600</v>
      </c>
      <c r="G769" s="236"/>
      <c r="H769" s="239">
        <v>26.789999999999999</v>
      </c>
      <c r="I769" s="240"/>
      <c r="J769" s="236"/>
      <c r="K769" s="236"/>
      <c r="L769" s="241"/>
      <c r="M769" s="242"/>
      <c r="N769" s="243"/>
      <c r="O769" s="243"/>
      <c r="P769" s="243"/>
      <c r="Q769" s="243"/>
      <c r="R769" s="243"/>
      <c r="S769" s="243"/>
      <c r="T769" s="24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5" t="s">
        <v>128</v>
      </c>
      <c r="AU769" s="245" t="s">
        <v>79</v>
      </c>
      <c r="AV769" s="14" t="s">
        <v>79</v>
      </c>
      <c r="AW769" s="14" t="s">
        <v>31</v>
      </c>
      <c r="AX769" s="14" t="s">
        <v>69</v>
      </c>
      <c r="AY769" s="245" t="s">
        <v>117</v>
      </c>
    </row>
    <row r="770" s="14" customFormat="1">
      <c r="A770" s="14"/>
      <c r="B770" s="235"/>
      <c r="C770" s="236"/>
      <c r="D770" s="226" t="s">
        <v>128</v>
      </c>
      <c r="E770" s="237" t="s">
        <v>19</v>
      </c>
      <c r="F770" s="238" t="s">
        <v>321</v>
      </c>
      <c r="G770" s="236"/>
      <c r="H770" s="239">
        <v>12.810000000000001</v>
      </c>
      <c r="I770" s="240"/>
      <c r="J770" s="236"/>
      <c r="K770" s="236"/>
      <c r="L770" s="241"/>
      <c r="M770" s="242"/>
      <c r="N770" s="243"/>
      <c r="O770" s="243"/>
      <c r="P770" s="243"/>
      <c r="Q770" s="243"/>
      <c r="R770" s="243"/>
      <c r="S770" s="243"/>
      <c r="T770" s="24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5" t="s">
        <v>128</v>
      </c>
      <c r="AU770" s="245" t="s">
        <v>79</v>
      </c>
      <c r="AV770" s="14" t="s">
        <v>79</v>
      </c>
      <c r="AW770" s="14" t="s">
        <v>31</v>
      </c>
      <c r="AX770" s="14" t="s">
        <v>69</v>
      </c>
      <c r="AY770" s="245" t="s">
        <v>117</v>
      </c>
    </row>
    <row r="771" s="14" customFormat="1">
      <c r="A771" s="14"/>
      <c r="B771" s="235"/>
      <c r="C771" s="236"/>
      <c r="D771" s="226" t="s">
        <v>128</v>
      </c>
      <c r="E771" s="237" t="s">
        <v>19</v>
      </c>
      <c r="F771" s="238" t="s">
        <v>601</v>
      </c>
      <c r="G771" s="236"/>
      <c r="H771" s="239">
        <v>27.513999999999999</v>
      </c>
      <c r="I771" s="240"/>
      <c r="J771" s="236"/>
      <c r="K771" s="236"/>
      <c r="L771" s="241"/>
      <c r="M771" s="242"/>
      <c r="N771" s="243"/>
      <c r="O771" s="243"/>
      <c r="P771" s="243"/>
      <c r="Q771" s="243"/>
      <c r="R771" s="243"/>
      <c r="S771" s="243"/>
      <c r="T771" s="24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5" t="s">
        <v>128</v>
      </c>
      <c r="AU771" s="245" t="s">
        <v>79</v>
      </c>
      <c r="AV771" s="14" t="s">
        <v>79</v>
      </c>
      <c r="AW771" s="14" t="s">
        <v>31</v>
      </c>
      <c r="AX771" s="14" t="s">
        <v>69</v>
      </c>
      <c r="AY771" s="245" t="s">
        <v>117</v>
      </c>
    </row>
    <row r="772" s="14" customFormat="1">
      <c r="A772" s="14"/>
      <c r="B772" s="235"/>
      <c r="C772" s="236"/>
      <c r="D772" s="226" t="s">
        <v>128</v>
      </c>
      <c r="E772" s="237" t="s">
        <v>19</v>
      </c>
      <c r="F772" s="238" t="s">
        <v>323</v>
      </c>
      <c r="G772" s="236"/>
      <c r="H772" s="239">
        <v>3.387</v>
      </c>
      <c r="I772" s="240"/>
      <c r="J772" s="236"/>
      <c r="K772" s="236"/>
      <c r="L772" s="241"/>
      <c r="M772" s="242"/>
      <c r="N772" s="243"/>
      <c r="O772" s="243"/>
      <c r="P772" s="243"/>
      <c r="Q772" s="243"/>
      <c r="R772" s="243"/>
      <c r="S772" s="243"/>
      <c r="T772" s="244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5" t="s">
        <v>128</v>
      </c>
      <c r="AU772" s="245" t="s">
        <v>79</v>
      </c>
      <c r="AV772" s="14" t="s">
        <v>79</v>
      </c>
      <c r="AW772" s="14" t="s">
        <v>31</v>
      </c>
      <c r="AX772" s="14" t="s">
        <v>69</v>
      </c>
      <c r="AY772" s="245" t="s">
        <v>117</v>
      </c>
    </row>
    <row r="773" s="16" customFormat="1">
      <c r="A773" s="16"/>
      <c r="B773" s="270"/>
      <c r="C773" s="271"/>
      <c r="D773" s="226" t="s">
        <v>128</v>
      </c>
      <c r="E773" s="272" t="s">
        <v>19</v>
      </c>
      <c r="F773" s="273" t="s">
        <v>307</v>
      </c>
      <c r="G773" s="271"/>
      <c r="H773" s="274">
        <v>80.641000000000005</v>
      </c>
      <c r="I773" s="275"/>
      <c r="J773" s="271"/>
      <c r="K773" s="271"/>
      <c r="L773" s="276"/>
      <c r="M773" s="277"/>
      <c r="N773" s="278"/>
      <c r="O773" s="278"/>
      <c r="P773" s="278"/>
      <c r="Q773" s="278"/>
      <c r="R773" s="278"/>
      <c r="S773" s="278"/>
      <c r="T773" s="279"/>
      <c r="U773" s="16"/>
      <c r="V773" s="16"/>
      <c r="W773" s="16"/>
      <c r="X773" s="16"/>
      <c r="Y773" s="16"/>
      <c r="Z773" s="16"/>
      <c r="AA773" s="16"/>
      <c r="AB773" s="16"/>
      <c r="AC773" s="16"/>
      <c r="AD773" s="16"/>
      <c r="AE773" s="16"/>
      <c r="AT773" s="280" t="s">
        <v>128</v>
      </c>
      <c r="AU773" s="280" t="s">
        <v>79</v>
      </c>
      <c r="AV773" s="16" t="s">
        <v>140</v>
      </c>
      <c r="AW773" s="16" t="s">
        <v>31</v>
      </c>
      <c r="AX773" s="16" t="s">
        <v>69</v>
      </c>
      <c r="AY773" s="280" t="s">
        <v>117</v>
      </c>
    </row>
    <row r="774" s="13" customFormat="1">
      <c r="A774" s="13"/>
      <c r="B774" s="224"/>
      <c r="C774" s="225"/>
      <c r="D774" s="226" t="s">
        <v>128</v>
      </c>
      <c r="E774" s="227" t="s">
        <v>19</v>
      </c>
      <c r="F774" s="228" t="s">
        <v>324</v>
      </c>
      <c r="G774" s="225"/>
      <c r="H774" s="227" t="s">
        <v>19</v>
      </c>
      <c r="I774" s="229"/>
      <c r="J774" s="225"/>
      <c r="K774" s="225"/>
      <c r="L774" s="230"/>
      <c r="M774" s="231"/>
      <c r="N774" s="232"/>
      <c r="O774" s="232"/>
      <c r="P774" s="232"/>
      <c r="Q774" s="232"/>
      <c r="R774" s="232"/>
      <c r="S774" s="232"/>
      <c r="T774" s="23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4" t="s">
        <v>128</v>
      </c>
      <c r="AU774" s="234" t="s">
        <v>79</v>
      </c>
      <c r="AV774" s="13" t="s">
        <v>77</v>
      </c>
      <c r="AW774" s="13" t="s">
        <v>31</v>
      </c>
      <c r="AX774" s="13" t="s">
        <v>69</v>
      </c>
      <c r="AY774" s="234" t="s">
        <v>117</v>
      </c>
    </row>
    <row r="775" s="14" customFormat="1">
      <c r="A775" s="14"/>
      <c r="B775" s="235"/>
      <c r="C775" s="236"/>
      <c r="D775" s="226" t="s">
        <v>128</v>
      </c>
      <c r="E775" s="237" t="s">
        <v>19</v>
      </c>
      <c r="F775" s="238" t="s">
        <v>325</v>
      </c>
      <c r="G775" s="236"/>
      <c r="H775" s="239">
        <v>60.939999999999998</v>
      </c>
      <c r="I775" s="240"/>
      <c r="J775" s="236"/>
      <c r="K775" s="236"/>
      <c r="L775" s="241"/>
      <c r="M775" s="242"/>
      <c r="N775" s="243"/>
      <c r="O775" s="243"/>
      <c r="P775" s="243"/>
      <c r="Q775" s="243"/>
      <c r="R775" s="243"/>
      <c r="S775" s="243"/>
      <c r="T775" s="24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5" t="s">
        <v>128</v>
      </c>
      <c r="AU775" s="245" t="s">
        <v>79</v>
      </c>
      <c r="AV775" s="14" t="s">
        <v>79</v>
      </c>
      <c r="AW775" s="14" t="s">
        <v>31</v>
      </c>
      <c r="AX775" s="14" t="s">
        <v>69</v>
      </c>
      <c r="AY775" s="245" t="s">
        <v>117</v>
      </c>
    </row>
    <row r="776" s="16" customFormat="1">
      <c r="A776" s="16"/>
      <c r="B776" s="270"/>
      <c r="C776" s="271"/>
      <c r="D776" s="226" t="s">
        <v>128</v>
      </c>
      <c r="E776" s="272" t="s">
        <v>19</v>
      </c>
      <c r="F776" s="273" t="s">
        <v>307</v>
      </c>
      <c r="G776" s="271"/>
      <c r="H776" s="274">
        <v>60.939999999999998</v>
      </c>
      <c r="I776" s="275"/>
      <c r="J776" s="271"/>
      <c r="K776" s="271"/>
      <c r="L776" s="276"/>
      <c r="M776" s="277"/>
      <c r="N776" s="278"/>
      <c r="O776" s="278"/>
      <c r="P776" s="278"/>
      <c r="Q776" s="278"/>
      <c r="R776" s="278"/>
      <c r="S776" s="278"/>
      <c r="T776" s="279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T776" s="280" t="s">
        <v>128</v>
      </c>
      <c r="AU776" s="280" t="s">
        <v>79</v>
      </c>
      <c r="AV776" s="16" t="s">
        <v>140</v>
      </c>
      <c r="AW776" s="16" t="s">
        <v>31</v>
      </c>
      <c r="AX776" s="16" t="s">
        <v>69</v>
      </c>
      <c r="AY776" s="280" t="s">
        <v>117</v>
      </c>
    </row>
    <row r="777" s="13" customFormat="1">
      <c r="A777" s="13"/>
      <c r="B777" s="224"/>
      <c r="C777" s="225"/>
      <c r="D777" s="226" t="s">
        <v>128</v>
      </c>
      <c r="E777" s="227" t="s">
        <v>19</v>
      </c>
      <c r="F777" s="228" t="s">
        <v>602</v>
      </c>
      <c r="G777" s="225"/>
      <c r="H777" s="227" t="s">
        <v>19</v>
      </c>
      <c r="I777" s="229"/>
      <c r="J777" s="225"/>
      <c r="K777" s="225"/>
      <c r="L777" s="230"/>
      <c r="M777" s="231"/>
      <c r="N777" s="232"/>
      <c r="O777" s="232"/>
      <c r="P777" s="232"/>
      <c r="Q777" s="232"/>
      <c r="R777" s="232"/>
      <c r="S777" s="232"/>
      <c r="T777" s="23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4" t="s">
        <v>128</v>
      </c>
      <c r="AU777" s="234" t="s">
        <v>79</v>
      </c>
      <c r="AV777" s="13" t="s">
        <v>77</v>
      </c>
      <c r="AW777" s="13" t="s">
        <v>31</v>
      </c>
      <c r="AX777" s="13" t="s">
        <v>69</v>
      </c>
      <c r="AY777" s="234" t="s">
        <v>117</v>
      </c>
    </row>
    <row r="778" s="13" customFormat="1">
      <c r="A778" s="13"/>
      <c r="B778" s="224"/>
      <c r="C778" s="225"/>
      <c r="D778" s="226" t="s">
        <v>128</v>
      </c>
      <c r="E778" s="227" t="s">
        <v>19</v>
      </c>
      <c r="F778" s="228" t="s">
        <v>268</v>
      </c>
      <c r="G778" s="225"/>
      <c r="H778" s="227" t="s">
        <v>19</v>
      </c>
      <c r="I778" s="229"/>
      <c r="J778" s="225"/>
      <c r="K778" s="225"/>
      <c r="L778" s="230"/>
      <c r="M778" s="231"/>
      <c r="N778" s="232"/>
      <c r="O778" s="232"/>
      <c r="P778" s="232"/>
      <c r="Q778" s="232"/>
      <c r="R778" s="232"/>
      <c r="S778" s="232"/>
      <c r="T778" s="23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4" t="s">
        <v>128</v>
      </c>
      <c r="AU778" s="234" t="s">
        <v>79</v>
      </c>
      <c r="AV778" s="13" t="s">
        <v>77</v>
      </c>
      <c r="AW778" s="13" t="s">
        <v>31</v>
      </c>
      <c r="AX778" s="13" t="s">
        <v>69</v>
      </c>
      <c r="AY778" s="234" t="s">
        <v>117</v>
      </c>
    </row>
    <row r="779" s="14" customFormat="1">
      <c r="A779" s="14"/>
      <c r="B779" s="235"/>
      <c r="C779" s="236"/>
      <c r="D779" s="226" t="s">
        <v>128</v>
      </c>
      <c r="E779" s="237" t="s">
        <v>19</v>
      </c>
      <c r="F779" s="238" t="s">
        <v>269</v>
      </c>
      <c r="G779" s="236"/>
      <c r="H779" s="239">
        <v>6.4749999999999996</v>
      </c>
      <c r="I779" s="240"/>
      <c r="J779" s="236"/>
      <c r="K779" s="236"/>
      <c r="L779" s="241"/>
      <c r="M779" s="242"/>
      <c r="N779" s="243"/>
      <c r="O779" s="243"/>
      <c r="P779" s="243"/>
      <c r="Q779" s="243"/>
      <c r="R779" s="243"/>
      <c r="S779" s="243"/>
      <c r="T779" s="24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5" t="s">
        <v>128</v>
      </c>
      <c r="AU779" s="245" t="s">
        <v>79</v>
      </c>
      <c r="AV779" s="14" t="s">
        <v>79</v>
      </c>
      <c r="AW779" s="14" t="s">
        <v>31</v>
      </c>
      <c r="AX779" s="14" t="s">
        <v>69</v>
      </c>
      <c r="AY779" s="245" t="s">
        <v>117</v>
      </c>
    </row>
    <row r="780" s="14" customFormat="1">
      <c r="A780" s="14"/>
      <c r="B780" s="235"/>
      <c r="C780" s="236"/>
      <c r="D780" s="226" t="s">
        <v>128</v>
      </c>
      <c r="E780" s="237" t="s">
        <v>19</v>
      </c>
      <c r="F780" s="238" t="s">
        <v>270</v>
      </c>
      <c r="G780" s="236"/>
      <c r="H780" s="239">
        <v>3.7000000000000002</v>
      </c>
      <c r="I780" s="240"/>
      <c r="J780" s="236"/>
      <c r="K780" s="236"/>
      <c r="L780" s="241"/>
      <c r="M780" s="242"/>
      <c r="N780" s="243"/>
      <c r="O780" s="243"/>
      <c r="P780" s="243"/>
      <c r="Q780" s="243"/>
      <c r="R780" s="243"/>
      <c r="S780" s="243"/>
      <c r="T780" s="24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5" t="s">
        <v>128</v>
      </c>
      <c r="AU780" s="245" t="s">
        <v>79</v>
      </c>
      <c r="AV780" s="14" t="s">
        <v>79</v>
      </c>
      <c r="AW780" s="14" t="s">
        <v>31</v>
      </c>
      <c r="AX780" s="14" t="s">
        <v>69</v>
      </c>
      <c r="AY780" s="245" t="s">
        <v>117</v>
      </c>
    </row>
    <row r="781" s="14" customFormat="1">
      <c r="A781" s="14"/>
      <c r="B781" s="235"/>
      <c r="C781" s="236"/>
      <c r="D781" s="226" t="s">
        <v>128</v>
      </c>
      <c r="E781" s="237" t="s">
        <v>19</v>
      </c>
      <c r="F781" s="238" t="s">
        <v>271</v>
      </c>
      <c r="G781" s="236"/>
      <c r="H781" s="239">
        <v>14.574999999999999</v>
      </c>
      <c r="I781" s="240"/>
      <c r="J781" s="236"/>
      <c r="K781" s="236"/>
      <c r="L781" s="241"/>
      <c r="M781" s="242"/>
      <c r="N781" s="243"/>
      <c r="O781" s="243"/>
      <c r="P781" s="243"/>
      <c r="Q781" s="243"/>
      <c r="R781" s="243"/>
      <c r="S781" s="243"/>
      <c r="T781" s="24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5" t="s">
        <v>128</v>
      </c>
      <c r="AU781" s="245" t="s">
        <v>79</v>
      </c>
      <c r="AV781" s="14" t="s">
        <v>79</v>
      </c>
      <c r="AW781" s="14" t="s">
        <v>31</v>
      </c>
      <c r="AX781" s="14" t="s">
        <v>69</v>
      </c>
      <c r="AY781" s="245" t="s">
        <v>117</v>
      </c>
    </row>
    <row r="782" s="14" customFormat="1">
      <c r="A782" s="14"/>
      <c r="B782" s="235"/>
      <c r="C782" s="236"/>
      <c r="D782" s="226" t="s">
        <v>128</v>
      </c>
      <c r="E782" s="237" t="s">
        <v>19</v>
      </c>
      <c r="F782" s="238" t="s">
        <v>272</v>
      </c>
      <c r="G782" s="236"/>
      <c r="H782" s="239">
        <v>5.125</v>
      </c>
      <c r="I782" s="240"/>
      <c r="J782" s="236"/>
      <c r="K782" s="236"/>
      <c r="L782" s="241"/>
      <c r="M782" s="242"/>
      <c r="N782" s="243"/>
      <c r="O782" s="243"/>
      <c r="P782" s="243"/>
      <c r="Q782" s="243"/>
      <c r="R782" s="243"/>
      <c r="S782" s="243"/>
      <c r="T782" s="244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5" t="s">
        <v>128</v>
      </c>
      <c r="AU782" s="245" t="s">
        <v>79</v>
      </c>
      <c r="AV782" s="14" t="s">
        <v>79</v>
      </c>
      <c r="AW782" s="14" t="s">
        <v>31</v>
      </c>
      <c r="AX782" s="14" t="s">
        <v>69</v>
      </c>
      <c r="AY782" s="245" t="s">
        <v>117</v>
      </c>
    </row>
    <row r="783" s="14" customFormat="1">
      <c r="A783" s="14"/>
      <c r="B783" s="235"/>
      <c r="C783" s="236"/>
      <c r="D783" s="226" t="s">
        <v>128</v>
      </c>
      <c r="E783" s="237" t="s">
        <v>19</v>
      </c>
      <c r="F783" s="238" t="s">
        <v>273</v>
      </c>
      <c r="G783" s="236"/>
      <c r="H783" s="239">
        <v>1.75</v>
      </c>
      <c r="I783" s="240"/>
      <c r="J783" s="236"/>
      <c r="K783" s="236"/>
      <c r="L783" s="241"/>
      <c r="M783" s="242"/>
      <c r="N783" s="243"/>
      <c r="O783" s="243"/>
      <c r="P783" s="243"/>
      <c r="Q783" s="243"/>
      <c r="R783" s="243"/>
      <c r="S783" s="243"/>
      <c r="T783" s="244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5" t="s">
        <v>128</v>
      </c>
      <c r="AU783" s="245" t="s">
        <v>79</v>
      </c>
      <c r="AV783" s="14" t="s">
        <v>79</v>
      </c>
      <c r="AW783" s="14" t="s">
        <v>31</v>
      </c>
      <c r="AX783" s="14" t="s">
        <v>69</v>
      </c>
      <c r="AY783" s="245" t="s">
        <v>117</v>
      </c>
    </row>
    <row r="784" s="14" customFormat="1">
      <c r="A784" s="14"/>
      <c r="B784" s="235"/>
      <c r="C784" s="236"/>
      <c r="D784" s="226" t="s">
        <v>128</v>
      </c>
      <c r="E784" s="237" t="s">
        <v>19</v>
      </c>
      <c r="F784" s="238" t="s">
        <v>274</v>
      </c>
      <c r="G784" s="236"/>
      <c r="H784" s="239">
        <v>9.0999999999999996</v>
      </c>
      <c r="I784" s="240"/>
      <c r="J784" s="236"/>
      <c r="K784" s="236"/>
      <c r="L784" s="241"/>
      <c r="M784" s="242"/>
      <c r="N784" s="243"/>
      <c r="O784" s="243"/>
      <c r="P784" s="243"/>
      <c r="Q784" s="243"/>
      <c r="R784" s="243"/>
      <c r="S784" s="243"/>
      <c r="T784" s="24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5" t="s">
        <v>128</v>
      </c>
      <c r="AU784" s="245" t="s">
        <v>79</v>
      </c>
      <c r="AV784" s="14" t="s">
        <v>79</v>
      </c>
      <c r="AW784" s="14" t="s">
        <v>31</v>
      </c>
      <c r="AX784" s="14" t="s">
        <v>69</v>
      </c>
      <c r="AY784" s="245" t="s">
        <v>117</v>
      </c>
    </row>
    <row r="785" s="16" customFormat="1">
      <c r="A785" s="16"/>
      <c r="B785" s="270"/>
      <c r="C785" s="271"/>
      <c r="D785" s="226" t="s">
        <v>128</v>
      </c>
      <c r="E785" s="272" t="s">
        <v>19</v>
      </c>
      <c r="F785" s="273" t="s">
        <v>307</v>
      </c>
      <c r="G785" s="271"/>
      <c r="H785" s="274">
        <v>40.725000000000001</v>
      </c>
      <c r="I785" s="275"/>
      <c r="J785" s="271"/>
      <c r="K785" s="271"/>
      <c r="L785" s="276"/>
      <c r="M785" s="277"/>
      <c r="N785" s="278"/>
      <c r="O785" s="278"/>
      <c r="P785" s="278"/>
      <c r="Q785" s="278"/>
      <c r="R785" s="278"/>
      <c r="S785" s="278"/>
      <c r="T785" s="279"/>
      <c r="U785" s="16"/>
      <c r="V785" s="16"/>
      <c r="W785" s="16"/>
      <c r="X785" s="16"/>
      <c r="Y785" s="16"/>
      <c r="Z785" s="16"/>
      <c r="AA785" s="16"/>
      <c r="AB785" s="16"/>
      <c r="AC785" s="16"/>
      <c r="AD785" s="16"/>
      <c r="AE785" s="16"/>
      <c r="AT785" s="280" t="s">
        <v>128</v>
      </c>
      <c r="AU785" s="280" t="s">
        <v>79</v>
      </c>
      <c r="AV785" s="16" t="s">
        <v>140</v>
      </c>
      <c r="AW785" s="16" t="s">
        <v>31</v>
      </c>
      <c r="AX785" s="16" t="s">
        <v>69</v>
      </c>
      <c r="AY785" s="280" t="s">
        <v>117</v>
      </c>
    </row>
    <row r="786" s="15" customFormat="1">
      <c r="A786" s="15"/>
      <c r="B786" s="246"/>
      <c r="C786" s="247"/>
      <c r="D786" s="226" t="s">
        <v>128</v>
      </c>
      <c r="E786" s="248" t="s">
        <v>19</v>
      </c>
      <c r="F786" s="249" t="s">
        <v>130</v>
      </c>
      <c r="G786" s="247"/>
      <c r="H786" s="250">
        <v>467.86700000000002</v>
      </c>
      <c r="I786" s="251"/>
      <c r="J786" s="247"/>
      <c r="K786" s="247"/>
      <c r="L786" s="252"/>
      <c r="M786" s="253"/>
      <c r="N786" s="254"/>
      <c r="O786" s="254"/>
      <c r="P786" s="254"/>
      <c r="Q786" s="254"/>
      <c r="R786" s="254"/>
      <c r="S786" s="254"/>
      <c r="T786" s="255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56" t="s">
        <v>128</v>
      </c>
      <c r="AU786" s="256" t="s">
        <v>79</v>
      </c>
      <c r="AV786" s="15" t="s">
        <v>125</v>
      </c>
      <c r="AW786" s="15" t="s">
        <v>31</v>
      </c>
      <c r="AX786" s="15" t="s">
        <v>77</v>
      </c>
      <c r="AY786" s="256" t="s">
        <v>117</v>
      </c>
    </row>
    <row r="787" s="2" customFormat="1" ht="24.15" customHeight="1">
      <c r="A787" s="40"/>
      <c r="B787" s="41"/>
      <c r="C787" s="206" t="s">
        <v>603</v>
      </c>
      <c r="D787" s="206" t="s">
        <v>120</v>
      </c>
      <c r="E787" s="207" t="s">
        <v>604</v>
      </c>
      <c r="F787" s="208" t="s">
        <v>605</v>
      </c>
      <c r="G787" s="209" t="s">
        <v>190</v>
      </c>
      <c r="H787" s="210">
        <v>144.77000000000001</v>
      </c>
      <c r="I787" s="211"/>
      <c r="J787" s="212">
        <f>ROUND(I787*H787,2)</f>
        <v>0</v>
      </c>
      <c r="K787" s="208" t="s">
        <v>124</v>
      </c>
      <c r="L787" s="46"/>
      <c r="M787" s="213" t="s">
        <v>19</v>
      </c>
      <c r="N787" s="214" t="s">
        <v>40</v>
      </c>
      <c r="O787" s="86"/>
      <c r="P787" s="215">
        <f>O787*H787</f>
        <v>0</v>
      </c>
      <c r="Q787" s="215">
        <v>0</v>
      </c>
      <c r="R787" s="215">
        <f>Q787*H787</f>
        <v>0</v>
      </c>
      <c r="S787" s="215">
        <v>0</v>
      </c>
      <c r="T787" s="216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17" t="s">
        <v>125</v>
      </c>
      <c r="AT787" s="217" t="s">
        <v>120</v>
      </c>
      <c r="AU787" s="217" t="s">
        <v>79</v>
      </c>
      <c r="AY787" s="19" t="s">
        <v>117</v>
      </c>
      <c r="BE787" s="218">
        <f>IF(N787="základní",J787,0)</f>
        <v>0</v>
      </c>
      <c r="BF787" s="218">
        <f>IF(N787="snížená",J787,0)</f>
        <v>0</v>
      </c>
      <c r="BG787" s="218">
        <f>IF(N787="zákl. přenesená",J787,0)</f>
        <v>0</v>
      </c>
      <c r="BH787" s="218">
        <f>IF(N787="sníž. přenesená",J787,0)</f>
        <v>0</v>
      </c>
      <c r="BI787" s="218">
        <f>IF(N787="nulová",J787,0)</f>
        <v>0</v>
      </c>
      <c r="BJ787" s="19" t="s">
        <v>77</v>
      </c>
      <c r="BK787" s="218">
        <f>ROUND(I787*H787,2)</f>
        <v>0</v>
      </c>
      <c r="BL787" s="19" t="s">
        <v>125</v>
      </c>
      <c r="BM787" s="217" t="s">
        <v>606</v>
      </c>
    </row>
    <row r="788" s="2" customFormat="1">
      <c r="A788" s="40"/>
      <c r="B788" s="41"/>
      <c r="C788" s="42"/>
      <c r="D788" s="219" t="s">
        <v>126</v>
      </c>
      <c r="E788" s="42"/>
      <c r="F788" s="220" t="s">
        <v>607</v>
      </c>
      <c r="G788" s="42"/>
      <c r="H788" s="42"/>
      <c r="I788" s="221"/>
      <c r="J788" s="42"/>
      <c r="K788" s="42"/>
      <c r="L788" s="46"/>
      <c r="M788" s="222"/>
      <c r="N788" s="223"/>
      <c r="O788" s="86"/>
      <c r="P788" s="86"/>
      <c r="Q788" s="86"/>
      <c r="R788" s="86"/>
      <c r="S788" s="86"/>
      <c r="T788" s="87"/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T788" s="19" t="s">
        <v>126</v>
      </c>
      <c r="AU788" s="19" t="s">
        <v>79</v>
      </c>
    </row>
    <row r="789" s="13" customFormat="1">
      <c r="A789" s="13"/>
      <c r="B789" s="224"/>
      <c r="C789" s="225"/>
      <c r="D789" s="226" t="s">
        <v>128</v>
      </c>
      <c r="E789" s="227" t="s">
        <v>19</v>
      </c>
      <c r="F789" s="228" t="s">
        <v>608</v>
      </c>
      <c r="G789" s="225"/>
      <c r="H789" s="227" t="s">
        <v>19</v>
      </c>
      <c r="I789" s="229"/>
      <c r="J789" s="225"/>
      <c r="K789" s="225"/>
      <c r="L789" s="230"/>
      <c r="M789" s="231"/>
      <c r="N789" s="232"/>
      <c r="O789" s="232"/>
      <c r="P789" s="232"/>
      <c r="Q789" s="232"/>
      <c r="R789" s="232"/>
      <c r="S789" s="232"/>
      <c r="T789" s="23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4" t="s">
        <v>128</v>
      </c>
      <c r="AU789" s="234" t="s">
        <v>79</v>
      </c>
      <c r="AV789" s="13" t="s">
        <v>77</v>
      </c>
      <c r="AW789" s="13" t="s">
        <v>31</v>
      </c>
      <c r="AX789" s="13" t="s">
        <v>69</v>
      </c>
      <c r="AY789" s="234" t="s">
        <v>117</v>
      </c>
    </row>
    <row r="790" s="13" customFormat="1">
      <c r="A790" s="13"/>
      <c r="B790" s="224"/>
      <c r="C790" s="225"/>
      <c r="D790" s="226" t="s">
        <v>128</v>
      </c>
      <c r="E790" s="227" t="s">
        <v>19</v>
      </c>
      <c r="F790" s="228" t="s">
        <v>301</v>
      </c>
      <c r="G790" s="225"/>
      <c r="H790" s="227" t="s">
        <v>19</v>
      </c>
      <c r="I790" s="229"/>
      <c r="J790" s="225"/>
      <c r="K790" s="225"/>
      <c r="L790" s="230"/>
      <c r="M790" s="231"/>
      <c r="N790" s="232"/>
      <c r="O790" s="232"/>
      <c r="P790" s="232"/>
      <c r="Q790" s="232"/>
      <c r="R790" s="232"/>
      <c r="S790" s="232"/>
      <c r="T790" s="23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4" t="s">
        <v>128</v>
      </c>
      <c r="AU790" s="234" t="s">
        <v>79</v>
      </c>
      <c r="AV790" s="13" t="s">
        <v>77</v>
      </c>
      <c r="AW790" s="13" t="s">
        <v>31</v>
      </c>
      <c r="AX790" s="13" t="s">
        <v>69</v>
      </c>
      <c r="AY790" s="234" t="s">
        <v>117</v>
      </c>
    </row>
    <row r="791" s="14" customFormat="1">
      <c r="A791" s="14"/>
      <c r="B791" s="235"/>
      <c r="C791" s="236"/>
      <c r="D791" s="226" t="s">
        <v>128</v>
      </c>
      <c r="E791" s="237" t="s">
        <v>19</v>
      </c>
      <c r="F791" s="238" t="s">
        <v>609</v>
      </c>
      <c r="G791" s="236"/>
      <c r="H791" s="239">
        <v>10.960000000000001</v>
      </c>
      <c r="I791" s="240"/>
      <c r="J791" s="236"/>
      <c r="K791" s="236"/>
      <c r="L791" s="241"/>
      <c r="M791" s="242"/>
      <c r="N791" s="243"/>
      <c r="O791" s="243"/>
      <c r="P791" s="243"/>
      <c r="Q791" s="243"/>
      <c r="R791" s="243"/>
      <c r="S791" s="243"/>
      <c r="T791" s="24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5" t="s">
        <v>128</v>
      </c>
      <c r="AU791" s="245" t="s">
        <v>79</v>
      </c>
      <c r="AV791" s="14" t="s">
        <v>79</v>
      </c>
      <c r="AW791" s="14" t="s">
        <v>31</v>
      </c>
      <c r="AX791" s="14" t="s">
        <v>69</v>
      </c>
      <c r="AY791" s="245" t="s">
        <v>117</v>
      </c>
    </row>
    <row r="792" s="14" customFormat="1">
      <c r="A792" s="14"/>
      <c r="B792" s="235"/>
      <c r="C792" s="236"/>
      <c r="D792" s="226" t="s">
        <v>128</v>
      </c>
      <c r="E792" s="237" t="s">
        <v>19</v>
      </c>
      <c r="F792" s="238" t="s">
        <v>610</v>
      </c>
      <c r="G792" s="236"/>
      <c r="H792" s="239">
        <v>13.34</v>
      </c>
      <c r="I792" s="240"/>
      <c r="J792" s="236"/>
      <c r="K792" s="236"/>
      <c r="L792" s="241"/>
      <c r="M792" s="242"/>
      <c r="N792" s="243"/>
      <c r="O792" s="243"/>
      <c r="P792" s="243"/>
      <c r="Q792" s="243"/>
      <c r="R792" s="243"/>
      <c r="S792" s="243"/>
      <c r="T792" s="24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5" t="s">
        <v>128</v>
      </c>
      <c r="AU792" s="245" t="s">
        <v>79</v>
      </c>
      <c r="AV792" s="14" t="s">
        <v>79</v>
      </c>
      <c r="AW792" s="14" t="s">
        <v>31</v>
      </c>
      <c r="AX792" s="14" t="s">
        <v>69</v>
      </c>
      <c r="AY792" s="245" t="s">
        <v>117</v>
      </c>
    </row>
    <row r="793" s="14" customFormat="1">
      <c r="A793" s="14"/>
      <c r="B793" s="235"/>
      <c r="C793" s="236"/>
      <c r="D793" s="226" t="s">
        <v>128</v>
      </c>
      <c r="E793" s="237" t="s">
        <v>19</v>
      </c>
      <c r="F793" s="238" t="s">
        <v>611</v>
      </c>
      <c r="G793" s="236"/>
      <c r="H793" s="239">
        <v>4.1600000000000001</v>
      </c>
      <c r="I793" s="240"/>
      <c r="J793" s="236"/>
      <c r="K793" s="236"/>
      <c r="L793" s="241"/>
      <c r="M793" s="242"/>
      <c r="N793" s="243"/>
      <c r="O793" s="243"/>
      <c r="P793" s="243"/>
      <c r="Q793" s="243"/>
      <c r="R793" s="243"/>
      <c r="S793" s="243"/>
      <c r="T793" s="24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5" t="s">
        <v>128</v>
      </c>
      <c r="AU793" s="245" t="s">
        <v>79</v>
      </c>
      <c r="AV793" s="14" t="s">
        <v>79</v>
      </c>
      <c r="AW793" s="14" t="s">
        <v>31</v>
      </c>
      <c r="AX793" s="14" t="s">
        <v>69</v>
      </c>
      <c r="AY793" s="245" t="s">
        <v>117</v>
      </c>
    </row>
    <row r="794" s="16" customFormat="1">
      <c r="A794" s="16"/>
      <c r="B794" s="270"/>
      <c r="C794" s="271"/>
      <c r="D794" s="226" t="s">
        <v>128</v>
      </c>
      <c r="E794" s="272" t="s">
        <v>19</v>
      </c>
      <c r="F794" s="273" t="s">
        <v>307</v>
      </c>
      <c r="G794" s="271"/>
      <c r="H794" s="274">
        <v>28.460000000000001</v>
      </c>
      <c r="I794" s="275"/>
      <c r="J794" s="271"/>
      <c r="K794" s="271"/>
      <c r="L794" s="276"/>
      <c r="M794" s="277"/>
      <c r="N794" s="278"/>
      <c r="O794" s="278"/>
      <c r="P794" s="278"/>
      <c r="Q794" s="278"/>
      <c r="R794" s="278"/>
      <c r="S794" s="278"/>
      <c r="T794" s="279"/>
      <c r="U794" s="16"/>
      <c r="V794" s="16"/>
      <c r="W794" s="16"/>
      <c r="X794" s="16"/>
      <c r="Y794" s="16"/>
      <c r="Z794" s="16"/>
      <c r="AA794" s="16"/>
      <c r="AB794" s="16"/>
      <c r="AC794" s="16"/>
      <c r="AD794" s="16"/>
      <c r="AE794" s="16"/>
      <c r="AT794" s="280" t="s">
        <v>128</v>
      </c>
      <c r="AU794" s="280" t="s">
        <v>79</v>
      </c>
      <c r="AV794" s="16" t="s">
        <v>140</v>
      </c>
      <c r="AW794" s="16" t="s">
        <v>31</v>
      </c>
      <c r="AX794" s="16" t="s">
        <v>69</v>
      </c>
      <c r="AY794" s="280" t="s">
        <v>117</v>
      </c>
    </row>
    <row r="795" s="13" customFormat="1">
      <c r="A795" s="13"/>
      <c r="B795" s="224"/>
      <c r="C795" s="225"/>
      <c r="D795" s="226" t="s">
        <v>128</v>
      </c>
      <c r="E795" s="227" t="s">
        <v>19</v>
      </c>
      <c r="F795" s="228" t="s">
        <v>308</v>
      </c>
      <c r="G795" s="225"/>
      <c r="H795" s="227" t="s">
        <v>19</v>
      </c>
      <c r="I795" s="229"/>
      <c r="J795" s="225"/>
      <c r="K795" s="225"/>
      <c r="L795" s="230"/>
      <c r="M795" s="231"/>
      <c r="N795" s="232"/>
      <c r="O795" s="232"/>
      <c r="P795" s="232"/>
      <c r="Q795" s="232"/>
      <c r="R795" s="232"/>
      <c r="S795" s="232"/>
      <c r="T795" s="23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4" t="s">
        <v>128</v>
      </c>
      <c r="AU795" s="234" t="s">
        <v>79</v>
      </c>
      <c r="AV795" s="13" t="s">
        <v>77</v>
      </c>
      <c r="AW795" s="13" t="s">
        <v>31</v>
      </c>
      <c r="AX795" s="13" t="s">
        <v>69</v>
      </c>
      <c r="AY795" s="234" t="s">
        <v>117</v>
      </c>
    </row>
    <row r="796" s="14" customFormat="1">
      <c r="A796" s="14"/>
      <c r="B796" s="235"/>
      <c r="C796" s="236"/>
      <c r="D796" s="226" t="s">
        <v>128</v>
      </c>
      <c r="E796" s="237" t="s">
        <v>19</v>
      </c>
      <c r="F796" s="238" t="s">
        <v>612</v>
      </c>
      <c r="G796" s="236"/>
      <c r="H796" s="239">
        <v>21.370000000000001</v>
      </c>
      <c r="I796" s="240"/>
      <c r="J796" s="236"/>
      <c r="K796" s="236"/>
      <c r="L796" s="241"/>
      <c r="M796" s="242"/>
      <c r="N796" s="243"/>
      <c r="O796" s="243"/>
      <c r="P796" s="243"/>
      <c r="Q796" s="243"/>
      <c r="R796" s="243"/>
      <c r="S796" s="243"/>
      <c r="T796" s="24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5" t="s">
        <v>128</v>
      </c>
      <c r="AU796" s="245" t="s">
        <v>79</v>
      </c>
      <c r="AV796" s="14" t="s">
        <v>79</v>
      </c>
      <c r="AW796" s="14" t="s">
        <v>31</v>
      </c>
      <c r="AX796" s="14" t="s">
        <v>69</v>
      </c>
      <c r="AY796" s="245" t="s">
        <v>117</v>
      </c>
    </row>
    <row r="797" s="14" customFormat="1">
      <c r="A797" s="14"/>
      <c r="B797" s="235"/>
      <c r="C797" s="236"/>
      <c r="D797" s="226" t="s">
        <v>128</v>
      </c>
      <c r="E797" s="237" t="s">
        <v>19</v>
      </c>
      <c r="F797" s="238" t="s">
        <v>613</v>
      </c>
      <c r="G797" s="236"/>
      <c r="H797" s="239">
        <v>5.7300000000000004</v>
      </c>
      <c r="I797" s="240"/>
      <c r="J797" s="236"/>
      <c r="K797" s="236"/>
      <c r="L797" s="241"/>
      <c r="M797" s="242"/>
      <c r="N797" s="243"/>
      <c r="O797" s="243"/>
      <c r="P797" s="243"/>
      <c r="Q797" s="243"/>
      <c r="R797" s="243"/>
      <c r="S797" s="243"/>
      <c r="T797" s="24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5" t="s">
        <v>128</v>
      </c>
      <c r="AU797" s="245" t="s">
        <v>79</v>
      </c>
      <c r="AV797" s="14" t="s">
        <v>79</v>
      </c>
      <c r="AW797" s="14" t="s">
        <v>31</v>
      </c>
      <c r="AX797" s="14" t="s">
        <v>69</v>
      </c>
      <c r="AY797" s="245" t="s">
        <v>117</v>
      </c>
    </row>
    <row r="798" s="16" customFormat="1">
      <c r="A798" s="16"/>
      <c r="B798" s="270"/>
      <c r="C798" s="271"/>
      <c r="D798" s="226" t="s">
        <v>128</v>
      </c>
      <c r="E798" s="272" t="s">
        <v>19</v>
      </c>
      <c r="F798" s="273" t="s">
        <v>307</v>
      </c>
      <c r="G798" s="271"/>
      <c r="H798" s="274">
        <v>27.100000000000001</v>
      </c>
      <c r="I798" s="275"/>
      <c r="J798" s="271"/>
      <c r="K798" s="271"/>
      <c r="L798" s="276"/>
      <c r="M798" s="277"/>
      <c r="N798" s="278"/>
      <c r="O798" s="278"/>
      <c r="P798" s="278"/>
      <c r="Q798" s="278"/>
      <c r="R798" s="278"/>
      <c r="S798" s="278"/>
      <c r="T798" s="279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T798" s="280" t="s">
        <v>128</v>
      </c>
      <c r="AU798" s="280" t="s">
        <v>79</v>
      </c>
      <c r="AV798" s="16" t="s">
        <v>140</v>
      </c>
      <c r="AW798" s="16" t="s">
        <v>31</v>
      </c>
      <c r="AX798" s="16" t="s">
        <v>69</v>
      </c>
      <c r="AY798" s="280" t="s">
        <v>117</v>
      </c>
    </row>
    <row r="799" s="13" customFormat="1">
      <c r="A799" s="13"/>
      <c r="B799" s="224"/>
      <c r="C799" s="225"/>
      <c r="D799" s="226" t="s">
        <v>128</v>
      </c>
      <c r="E799" s="227" t="s">
        <v>19</v>
      </c>
      <c r="F799" s="228" t="s">
        <v>313</v>
      </c>
      <c r="G799" s="225"/>
      <c r="H799" s="227" t="s">
        <v>19</v>
      </c>
      <c r="I799" s="229"/>
      <c r="J799" s="225"/>
      <c r="K799" s="225"/>
      <c r="L799" s="230"/>
      <c r="M799" s="231"/>
      <c r="N799" s="232"/>
      <c r="O799" s="232"/>
      <c r="P799" s="232"/>
      <c r="Q799" s="232"/>
      <c r="R799" s="232"/>
      <c r="S799" s="232"/>
      <c r="T799" s="23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4" t="s">
        <v>128</v>
      </c>
      <c r="AU799" s="234" t="s">
        <v>79</v>
      </c>
      <c r="AV799" s="13" t="s">
        <v>77</v>
      </c>
      <c r="AW799" s="13" t="s">
        <v>31</v>
      </c>
      <c r="AX799" s="13" t="s">
        <v>69</v>
      </c>
      <c r="AY799" s="234" t="s">
        <v>117</v>
      </c>
    </row>
    <row r="800" s="14" customFormat="1">
      <c r="A800" s="14"/>
      <c r="B800" s="235"/>
      <c r="C800" s="236"/>
      <c r="D800" s="226" t="s">
        <v>128</v>
      </c>
      <c r="E800" s="237" t="s">
        <v>19</v>
      </c>
      <c r="F800" s="238" t="s">
        <v>614</v>
      </c>
      <c r="G800" s="236"/>
      <c r="H800" s="239">
        <v>18.920000000000002</v>
      </c>
      <c r="I800" s="240"/>
      <c r="J800" s="236"/>
      <c r="K800" s="236"/>
      <c r="L800" s="241"/>
      <c r="M800" s="242"/>
      <c r="N800" s="243"/>
      <c r="O800" s="243"/>
      <c r="P800" s="243"/>
      <c r="Q800" s="243"/>
      <c r="R800" s="243"/>
      <c r="S800" s="243"/>
      <c r="T800" s="24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5" t="s">
        <v>128</v>
      </c>
      <c r="AU800" s="245" t="s">
        <v>79</v>
      </c>
      <c r="AV800" s="14" t="s">
        <v>79</v>
      </c>
      <c r="AW800" s="14" t="s">
        <v>31</v>
      </c>
      <c r="AX800" s="14" t="s">
        <v>69</v>
      </c>
      <c r="AY800" s="245" t="s">
        <v>117</v>
      </c>
    </row>
    <row r="801" s="14" customFormat="1">
      <c r="A801" s="14"/>
      <c r="B801" s="235"/>
      <c r="C801" s="236"/>
      <c r="D801" s="226" t="s">
        <v>128</v>
      </c>
      <c r="E801" s="237" t="s">
        <v>19</v>
      </c>
      <c r="F801" s="238" t="s">
        <v>615</v>
      </c>
      <c r="G801" s="236"/>
      <c r="H801" s="239">
        <v>29.850000000000001</v>
      </c>
      <c r="I801" s="240"/>
      <c r="J801" s="236"/>
      <c r="K801" s="236"/>
      <c r="L801" s="241"/>
      <c r="M801" s="242"/>
      <c r="N801" s="243"/>
      <c r="O801" s="243"/>
      <c r="P801" s="243"/>
      <c r="Q801" s="243"/>
      <c r="R801" s="243"/>
      <c r="S801" s="243"/>
      <c r="T801" s="24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5" t="s">
        <v>128</v>
      </c>
      <c r="AU801" s="245" t="s">
        <v>79</v>
      </c>
      <c r="AV801" s="14" t="s">
        <v>79</v>
      </c>
      <c r="AW801" s="14" t="s">
        <v>31</v>
      </c>
      <c r="AX801" s="14" t="s">
        <v>69</v>
      </c>
      <c r="AY801" s="245" t="s">
        <v>117</v>
      </c>
    </row>
    <row r="802" s="16" customFormat="1">
      <c r="A802" s="16"/>
      <c r="B802" s="270"/>
      <c r="C802" s="271"/>
      <c r="D802" s="226" t="s">
        <v>128</v>
      </c>
      <c r="E802" s="272" t="s">
        <v>19</v>
      </c>
      <c r="F802" s="273" t="s">
        <v>307</v>
      </c>
      <c r="G802" s="271"/>
      <c r="H802" s="274">
        <v>48.770000000000003</v>
      </c>
      <c r="I802" s="275"/>
      <c r="J802" s="271"/>
      <c r="K802" s="271"/>
      <c r="L802" s="276"/>
      <c r="M802" s="277"/>
      <c r="N802" s="278"/>
      <c r="O802" s="278"/>
      <c r="P802" s="278"/>
      <c r="Q802" s="278"/>
      <c r="R802" s="278"/>
      <c r="S802" s="278"/>
      <c r="T802" s="279"/>
      <c r="U802" s="16"/>
      <c r="V802" s="16"/>
      <c r="W802" s="16"/>
      <c r="X802" s="16"/>
      <c r="Y802" s="16"/>
      <c r="Z802" s="16"/>
      <c r="AA802" s="16"/>
      <c r="AB802" s="16"/>
      <c r="AC802" s="16"/>
      <c r="AD802" s="16"/>
      <c r="AE802" s="16"/>
      <c r="AT802" s="280" t="s">
        <v>128</v>
      </c>
      <c r="AU802" s="280" t="s">
        <v>79</v>
      </c>
      <c r="AV802" s="16" t="s">
        <v>140</v>
      </c>
      <c r="AW802" s="16" t="s">
        <v>31</v>
      </c>
      <c r="AX802" s="16" t="s">
        <v>69</v>
      </c>
      <c r="AY802" s="280" t="s">
        <v>117</v>
      </c>
    </row>
    <row r="803" s="13" customFormat="1">
      <c r="A803" s="13"/>
      <c r="B803" s="224"/>
      <c r="C803" s="225"/>
      <c r="D803" s="226" t="s">
        <v>128</v>
      </c>
      <c r="E803" s="227" t="s">
        <v>19</v>
      </c>
      <c r="F803" s="228" t="s">
        <v>318</v>
      </c>
      <c r="G803" s="225"/>
      <c r="H803" s="227" t="s">
        <v>19</v>
      </c>
      <c r="I803" s="229"/>
      <c r="J803" s="225"/>
      <c r="K803" s="225"/>
      <c r="L803" s="230"/>
      <c r="M803" s="231"/>
      <c r="N803" s="232"/>
      <c r="O803" s="232"/>
      <c r="P803" s="232"/>
      <c r="Q803" s="232"/>
      <c r="R803" s="232"/>
      <c r="S803" s="232"/>
      <c r="T803" s="23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4" t="s">
        <v>128</v>
      </c>
      <c r="AU803" s="234" t="s">
        <v>79</v>
      </c>
      <c r="AV803" s="13" t="s">
        <v>77</v>
      </c>
      <c r="AW803" s="13" t="s">
        <v>31</v>
      </c>
      <c r="AX803" s="13" t="s">
        <v>69</v>
      </c>
      <c r="AY803" s="234" t="s">
        <v>117</v>
      </c>
    </row>
    <row r="804" s="14" customFormat="1">
      <c r="A804" s="14"/>
      <c r="B804" s="235"/>
      <c r="C804" s="236"/>
      <c r="D804" s="226" t="s">
        <v>128</v>
      </c>
      <c r="E804" s="237" t="s">
        <v>19</v>
      </c>
      <c r="F804" s="238" t="s">
        <v>616</v>
      </c>
      <c r="G804" s="236"/>
      <c r="H804" s="239">
        <v>23.370000000000001</v>
      </c>
      <c r="I804" s="240"/>
      <c r="J804" s="236"/>
      <c r="K804" s="236"/>
      <c r="L804" s="241"/>
      <c r="M804" s="242"/>
      <c r="N804" s="243"/>
      <c r="O804" s="243"/>
      <c r="P804" s="243"/>
      <c r="Q804" s="243"/>
      <c r="R804" s="243"/>
      <c r="S804" s="243"/>
      <c r="T804" s="24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5" t="s">
        <v>128</v>
      </c>
      <c r="AU804" s="245" t="s">
        <v>79</v>
      </c>
      <c r="AV804" s="14" t="s">
        <v>79</v>
      </c>
      <c r="AW804" s="14" t="s">
        <v>31</v>
      </c>
      <c r="AX804" s="14" t="s">
        <v>69</v>
      </c>
      <c r="AY804" s="245" t="s">
        <v>117</v>
      </c>
    </row>
    <row r="805" s="16" customFormat="1">
      <c r="A805" s="16"/>
      <c r="B805" s="270"/>
      <c r="C805" s="271"/>
      <c r="D805" s="226" t="s">
        <v>128</v>
      </c>
      <c r="E805" s="272" t="s">
        <v>19</v>
      </c>
      <c r="F805" s="273" t="s">
        <v>307</v>
      </c>
      <c r="G805" s="271"/>
      <c r="H805" s="274">
        <v>23.370000000000001</v>
      </c>
      <c r="I805" s="275"/>
      <c r="J805" s="271"/>
      <c r="K805" s="271"/>
      <c r="L805" s="276"/>
      <c r="M805" s="277"/>
      <c r="N805" s="278"/>
      <c r="O805" s="278"/>
      <c r="P805" s="278"/>
      <c r="Q805" s="278"/>
      <c r="R805" s="278"/>
      <c r="S805" s="278"/>
      <c r="T805" s="279"/>
      <c r="U805" s="16"/>
      <c r="V805" s="16"/>
      <c r="W805" s="16"/>
      <c r="X805" s="16"/>
      <c r="Y805" s="16"/>
      <c r="Z805" s="16"/>
      <c r="AA805" s="16"/>
      <c r="AB805" s="16"/>
      <c r="AC805" s="16"/>
      <c r="AD805" s="16"/>
      <c r="AE805" s="16"/>
      <c r="AT805" s="280" t="s">
        <v>128</v>
      </c>
      <c r="AU805" s="280" t="s">
        <v>79</v>
      </c>
      <c r="AV805" s="16" t="s">
        <v>140</v>
      </c>
      <c r="AW805" s="16" t="s">
        <v>31</v>
      </c>
      <c r="AX805" s="16" t="s">
        <v>69</v>
      </c>
      <c r="AY805" s="280" t="s">
        <v>117</v>
      </c>
    </row>
    <row r="806" s="13" customFormat="1">
      <c r="A806" s="13"/>
      <c r="B806" s="224"/>
      <c r="C806" s="225"/>
      <c r="D806" s="226" t="s">
        <v>128</v>
      </c>
      <c r="E806" s="227" t="s">
        <v>19</v>
      </c>
      <c r="F806" s="228" t="s">
        <v>324</v>
      </c>
      <c r="G806" s="225"/>
      <c r="H806" s="227" t="s">
        <v>19</v>
      </c>
      <c r="I806" s="229"/>
      <c r="J806" s="225"/>
      <c r="K806" s="225"/>
      <c r="L806" s="230"/>
      <c r="M806" s="231"/>
      <c r="N806" s="232"/>
      <c r="O806" s="232"/>
      <c r="P806" s="232"/>
      <c r="Q806" s="232"/>
      <c r="R806" s="232"/>
      <c r="S806" s="232"/>
      <c r="T806" s="23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4" t="s">
        <v>128</v>
      </c>
      <c r="AU806" s="234" t="s">
        <v>79</v>
      </c>
      <c r="AV806" s="13" t="s">
        <v>77</v>
      </c>
      <c r="AW806" s="13" t="s">
        <v>31</v>
      </c>
      <c r="AX806" s="13" t="s">
        <v>69</v>
      </c>
      <c r="AY806" s="234" t="s">
        <v>117</v>
      </c>
    </row>
    <row r="807" s="14" customFormat="1">
      <c r="A807" s="14"/>
      <c r="B807" s="235"/>
      <c r="C807" s="236"/>
      <c r="D807" s="226" t="s">
        <v>128</v>
      </c>
      <c r="E807" s="237" t="s">
        <v>19</v>
      </c>
      <c r="F807" s="238" t="s">
        <v>617</v>
      </c>
      <c r="G807" s="236"/>
      <c r="H807" s="239">
        <v>17.07</v>
      </c>
      <c r="I807" s="240"/>
      <c r="J807" s="236"/>
      <c r="K807" s="236"/>
      <c r="L807" s="241"/>
      <c r="M807" s="242"/>
      <c r="N807" s="243"/>
      <c r="O807" s="243"/>
      <c r="P807" s="243"/>
      <c r="Q807" s="243"/>
      <c r="R807" s="243"/>
      <c r="S807" s="243"/>
      <c r="T807" s="24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5" t="s">
        <v>128</v>
      </c>
      <c r="AU807" s="245" t="s">
        <v>79</v>
      </c>
      <c r="AV807" s="14" t="s">
        <v>79</v>
      </c>
      <c r="AW807" s="14" t="s">
        <v>31</v>
      </c>
      <c r="AX807" s="14" t="s">
        <v>69</v>
      </c>
      <c r="AY807" s="245" t="s">
        <v>117</v>
      </c>
    </row>
    <row r="808" s="16" customFormat="1">
      <c r="A808" s="16"/>
      <c r="B808" s="270"/>
      <c r="C808" s="271"/>
      <c r="D808" s="226" t="s">
        <v>128</v>
      </c>
      <c r="E808" s="272" t="s">
        <v>19</v>
      </c>
      <c r="F808" s="273" t="s">
        <v>307</v>
      </c>
      <c r="G808" s="271"/>
      <c r="H808" s="274">
        <v>17.07</v>
      </c>
      <c r="I808" s="275"/>
      <c r="J808" s="271"/>
      <c r="K808" s="271"/>
      <c r="L808" s="276"/>
      <c r="M808" s="277"/>
      <c r="N808" s="278"/>
      <c r="O808" s="278"/>
      <c r="P808" s="278"/>
      <c r="Q808" s="278"/>
      <c r="R808" s="278"/>
      <c r="S808" s="278"/>
      <c r="T808" s="279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T808" s="280" t="s">
        <v>128</v>
      </c>
      <c r="AU808" s="280" t="s">
        <v>79</v>
      </c>
      <c r="AV808" s="16" t="s">
        <v>140</v>
      </c>
      <c r="AW808" s="16" t="s">
        <v>31</v>
      </c>
      <c r="AX808" s="16" t="s">
        <v>69</v>
      </c>
      <c r="AY808" s="280" t="s">
        <v>117</v>
      </c>
    </row>
    <row r="809" s="15" customFormat="1">
      <c r="A809" s="15"/>
      <c r="B809" s="246"/>
      <c r="C809" s="247"/>
      <c r="D809" s="226" t="s">
        <v>128</v>
      </c>
      <c r="E809" s="248" t="s">
        <v>19</v>
      </c>
      <c r="F809" s="249" t="s">
        <v>130</v>
      </c>
      <c r="G809" s="247"/>
      <c r="H809" s="250">
        <v>144.77000000000001</v>
      </c>
      <c r="I809" s="251"/>
      <c r="J809" s="247"/>
      <c r="K809" s="247"/>
      <c r="L809" s="252"/>
      <c r="M809" s="253"/>
      <c r="N809" s="254"/>
      <c r="O809" s="254"/>
      <c r="P809" s="254"/>
      <c r="Q809" s="254"/>
      <c r="R809" s="254"/>
      <c r="S809" s="254"/>
      <c r="T809" s="255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56" t="s">
        <v>128</v>
      </c>
      <c r="AU809" s="256" t="s">
        <v>79</v>
      </c>
      <c r="AV809" s="15" t="s">
        <v>125</v>
      </c>
      <c r="AW809" s="15" t="s">
        <v>31</v>
      </c>
      <c r="AX809" s="15" t="s">
        <v>77</v>
      </c>
      <c r="AY809" s="256" t="s">
        <v>117</v>
      </c>
    </row>
    <row r="810" s="2" customFormat="1" ht="21.75" customHeight="1">
      <c r="A810" s="40"/>
      <c r="B810" s="41"/>
      <c r="C810" s="206" t="s">
        <v>423</v>
      </c>
      <c r="D810" s="206" t="s">
        <v>120</v>
      </c>
      <c r="E810" s="207" t="s">
        <v>618</v>
      </c>
      <c r="F810" s="208" t="s">
        <v>619</v>
      </c>
      <c r="G810" s="209" t="s">
        <v>196</v>
      </c>
      <c r="H810" s="210">
        <v>0.77700000000000002</v>
      </c>
      <c r="I810" s="211"/>
      <c r="J810" s="212">
        <f>ROUND(I810*H810,2)</f>
        <v>0</v>
      </c>
      <c r="K810" s="208" t="s">
        <v>124</v>
      </c>
      <c r="L810" s="46"/>
      <c r="M810" s="213" t="s">
        <v>19</v>
      </c>
      <c r="N810" s="214" t="s">
        <v>40</v>
      </c>
      <c r="O810" s="86"/>
      <c r="P810" s="215">
        <f>O810*H810</f>
        <v>0</v>
      </c>
      <c r="Q810" s="215">
        <v>2.5018699999999998</v>
      </c>
      <c r="R810" s="215">
        <f>Q810*H810</f>
        <v>1.9439529899999999</v>
      </c>
      <c r="S810" s="215">
        <v>0</v>
      </c>
      <c r="T810" s="216">
        <f>S810*H810</f>
        <v>0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17" t="s">
        <v>125</v>
      </c>
      <c r="AT810" s="217" t="s">
        <v>120</v>
      </c>
      <c r="AU810" s="217" t="s">
        <v>79</v>
      </c>
      <c r="AY810" s="19" t="s">
        <v>117</v>
      </c>
      <c r="BE810" s="218">
        <f>IF(N810="základní",J810,0)</f>
        <v>0</v>
      </c>
      <c r="BF810" s="218">
        <f>IF(N810="snížená",J810,0)</f>
        <v>0</v>
      </c>
      <c r="BG810" s="218">
        <f>IF(N810="zákl. přenesená",J810,0)</f>
        <v>0</v>
      </c>
      <c r="BH810" s="218">
        <f>IF(N810="sníž. přenesená",J810,0)</f>
        <v>0</v>
      </c>
      <c r="BI810" s="218">
        <f>IF(N810="nulová",J810,0)</f>
        <v>0</v>
      </c>
      <c r="BJ810" s="19" t="s">
        <v>77</v>
      </c>
      <c r="BK810" s="218">
        <f>ROUND(I810*H810,2)</f>
        <v>0</v>
      </c>
      <c r="BL810" s="19" t="s">
        <v>125</v>
      </c>
      <c r="BM810" s="217" t="s">
        <v>620</v>
      </c>
    </row>
    <row r="811" s="2" customFormat="1">
      <c r="A811" s="40"/>
      <c r="B811" s="41"/>
      <c r="C811" s="42"/>
      <c r="D811" s="219" t="s">
        <v>126</v>
      </c>
      <c r="E811" s="42"/>
      <c r="F811" s="220" t="s">
        <v>621</v>
      </c>
      <c r="G811" s="42"/>
      <c r="H811" s="42"/>
      <c r="I811" s="221"/>
      <c r="J811" s="42"/>
      <c r="K811" s="42"/>
      <c r="L811" s="46"/>
      <c r="M811" s="222"/>
      <c r="N811" s="223"/>
      <c r="O811" s="86"/>
      <c r="P811" s="86"/>
      <c r="Q811" s="86"/>
      <c r="R811" s="86"/>
      <c r="S811" s="86"/>
      <c r="T811" s="87"/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T811" s="19" t="s">
        <v>126</v>
      </c>
      <c r="AU811" s="19" t="s">
        <v>79</v>
      </c>
    </row>
    <row r="812" s="13" customFormat="1">
      <c r="A812" s="13"/>
      <c r="B812" s="224"/>
      <c r="C812" s="225"/>
      <c r="D812" s="226" t="s">
        <v>128</v>
      </c>
      <c r="E812" s="227" t="s">
        <v>19</v>
      </c>
      <c r="F812" s="228" t="s">
        <v>622</v>
      </c>
      <c r="G812" s="225"/>
      <c r="H812" s="227" t="s">
        <v>19</v>
      </c>
      <c r="I812" s="229"/>
      <c r="J812" s="225"/>
      <c r="K812" s="225"/>
      <c r="L812" s="230"/>
      <c r="M812" s="231"/>
      <c r="N812" s="232"/>
      <c r="O812" s="232"/>
      <c r="P812" s="232"/>
      <c r="Q812" s="232"/>
      <c r="R812" s="232"/>
      <c r="S812" s="232"/>
      <c r="T812" s="23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4" t="s">
        <v>128</v>
      </c>
      <c r="AU812" s="234" t="s">
        <v>79</v>
      </c>
      <c r="AV812" s="13" t="s">
        <v>77</v>
      </c>
      <c r="AW812" s="13" t="s">
        <v>31</v>
      </c>
      <c r="AX812" s="13" t="s">
        <v>69</v>
      </c>
      <c r="AY812" s="234" t="s">
        <v>117</v>
      </c>
    </row>
    <row r="813" s="14" customFormat="1">
      <c r="A813" s="14"/>
      <c r="B813" s="235"/>
      <c r="C813" s="236"/>
      <c r="D813" s="226" t="s">
        <v>128</v>
      </c>
      <c r="E813" s="237" t="s">
        <v>19</v>
      </c>
      <c r="F813" s="238" t="s">
        <v>623</v>
      </c>
      <c r="G813" s="236"/>
      <c r="H813" s="239">
        <v>0.77700000000000002</v>
      </c>
      <c r="I813" s="240"/>
      <c r="J813" s="236"/>
      <c r="K813" s="236"/>
      <c r="L813" s="241"/>
      <c r="M813" s="242"/>
      <c r="N813" s="243"/>
      <c r="O813" s="243"/>
      <c r="P813" s="243"/>
      <c r="Q813" s="243"/>
      <c r="R813" s="243"/>
      <c r="S813" s="243"/>
      <c r="T813" s="24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5" t="s">
        <v>128</v>
      </c>
      <c r="AU813" s="245" t="s">
        <v>79</v>
      </c>
      <c r="AV813" s="14" t="s">
        <v>79</v>
      </c>
      <c r="AW813" s="14" t="s">
        <v>31</v>
      </c>
      <c r="AX813" s="14" t="s">
        <v>69</v>
      </c>
      <c r="AY813" s="245" t="s">
        <v>117</v>
      </c>
    </row>
    <row r="814" s="15" customFormat="1">
      <c r="A814" s="15"/>
      <c r="B814" s="246"/>
      <c r="C814" s="247"/>
      <c r="D814" s="226" t="s">
        <v>128</v>
      </c>
      <c r="E814" s="248" t="s">
        <v>19</v>
      </c>
      <c r="F814" s="249" t="s">
        <v>130</v>
      </c>
      <c r="G814" s="247"/>
      <c r="H814" s="250">
        <v>0.77700000000000002</v>
      </c>
      <c r="I814" s="251"/>
      <c r="J814" s="247"/>
      <c r="K814" s="247"/>
      <c r="L814" s="252"/>
      <c r="M814" s="253"/>
      <c r="N814" s="254"/>
      <c r="O814" s="254"/>
      <c r="P814" s="254"/>
      <c r="Q814" s="254"/>
      <c r="R814" s="254"/>
      <c r="S814" s="254"/>
      <c r="T814" s="25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56" t="s">
        <v>128</v>
      </c>
      <c r="AU814" s="256" t="s">
        <v>79</v>
      </c>
      <c r="AV814" s="15" t="s">
        <v>125</v>
      </c>
      <c r="AW814" s="15" t="s">
        <v>31</v>
      </c>
      <c r="AX814" s="15" t="s">
        <v>77</v>
      </c>
      <c r="AY814" s="256" t="s">
        <v>117</v>
      </c>
    </row>
    <row r="815" s="2" customFormat="1" ht="24.15" customHeight="1">
      <c r="A815" s="40"/>
      <c r="B815" s="41"/>
      <c r="C815" s="206" t="s">
        <v>624</v>
      </c>
      <c r="D815" s="206" t="s">
        <v>120</v>
      </c>
      <c r="E815" s="207" t="s">
        <v>625</v>
      </c>
      <c r="F815" s="208" t="s">
        <v>626</v>
      </c>
      <c r="G815" s="209" t="s">
        <v>196</v>
      </c>
      <c r="H815" s="210">
        <v>0.34699999999999998</v>
      </c>
      <c r="I815" s="211"/>
      <c r="J815" s="212">
        <f>ROUND(I815*H815,2)</f>
        <v>0</v>
      </c>
      <c r="K815" s="208" t="s">
        <v>124</v>
      </c>
      <c r="L815" s="46"/>
      <c r="M815" s="213" t="s">
        <v>19</v>
      </c>
      <c r="N815" s="214" t="s">
        <v>40</v>
      </c>
      <c r="O815" s="86"/>
      <c r="P815" s="215">
        <f>O815*H815</f>
        <v>0</v>
      </c>
      <c r="Q815" s="215">
        <v>2.3010199999999998</v>
      </c>
      <c r="R815" s="215">
        <f>Q815*H815</f>
        <v>0.79845393999999992</v>
      </c>
      <c r="S815" s="215">
        <v>0</v>
      </c>
      <c r="T815" s="216">
        <f>S815*H815</f>
        <v>0</v>
      </c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R815" s="217" t="s">
        <v>125</v>
      </c>
      <c r="AT815" s="217" t="s">
        <v>120</v>
      </c>
      <c r="AU815" s="217" t="s">
        <v>79</v>
      </c>
      <c r="AY815" s="19" t="s">
        <v>117</v>
      </c>
      <c r="BE815" s="218">
        <f>IF(N815="základní",J815,0)</f>
        <v>0</v>
      </c>
      <c r="BF815" s="218">
        <f>IF(N815="snížená",J815,0)</f>
        <v>0</v>
      </c>
      <c r="BG815" s="218">
        <f>IF(N815="zákl. přenesená",J815,0)</f>
        <v>0</v>
      </c>
      <c r="BH815" s="218">
        <f>IF(N815="sníž. přenesená",J815,0)</f>
        <v>0</v>
      </c>
      <c r="BI815" s="218">
        <f>IF(N815="nulová",J815,0)</f>
        <v>0</v>
      </c>
      <c r="BJ815" s="19" t="s">
        <v>77</v>
      </c>
      <c r="BK815" s="218">
        <f>ROUND(I815*H815,2)</f>
        <v>0</v>
      </c>
      <c r="BL815" s="19" t="s">
        <v>125</v>
      </c>
      <c r="BM815" s="217" t="s">
        <v>627</v>
      </c>
    </row>
    <row r="816" s="2" customFormat="1">
      <c r="A816" s="40"/>
      <c r="B816" s="41"/>
      <c r="C816" s="42"/>
      <c r="D816" s="219" t="s">
        <v>126</v>
      </c>
      <c r="E816" s="42"/>
      <c r="F816" s="220" t="s">
        <v>628</v>
      </c>
      <c r="G816" s="42"/>
      <c r="H816" s="42"/>
      <c r="I816" s="221"/>
      <c r="J816" s="42"/>
      <c r="K816" s="42"/>
      <c r="L816" s="46"/>
      <c r="M816" s="222"/>
      <c r="N816" s="223"/>
      <c r="O816" s="86"/>
      <c r="P816" s="86"/>
      <c r="Q816" s="86"/>
      <c r="R816" s="86"/>
      <c r="S816" s="86"/>
      <c r="T816" s="87"/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T816" s="19" t="s">
        <v>126</v>
      </c>
      <c r="AU816" s="19" t="s">
        <v>79</v>
      </c>
    </row>
    <row r="817" s="13" customFormat="1">
      <c r="A817" s="13"/>
      <c r="B817" s="224"/>
      <c r="C817" s="225"/>
      <c r="D817" s="226" t="s">
        <v>128</v>
      </c>
      <c r="E817" s="227" t="s">
        <v>19</v>
      </c>
      <c r="F817" s="228" t="s">
        <v>629</v>
      </c>
      <c r="G817" s="225"/>
      <c r="H817" s="227" t="s">
        <v>19</v>
      </c>
      <c r="I817" s="229"/>
      <c r="J817" s="225"/>
      <c r="K817" s="225"/>
      <c r="L817" s="230"/>
      <c r="M817" s="231"/>
      <c r="N817" s="232"/>
      <c r="O817" s="232"/>
      <c r="P817" s="232"/>
      <c r="Q817" s="232"/>
      <c r="R817" s="232"/>
      <c r="S817" s="232"/>
      <c r="T817" s="23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4" t="s">
        <v>128</v>
      </c>
      <c r="AU817" s="234" t="s">
        <v>79</v>
      </c>
      <c r="AV817" s="13" t="s">
        <v>77</v>
      </c>
      <c r="AW817" s="13" t="s">
        <v>31</v>
      </c>
      <c r="AX817" s="13" t="s">
        <v>69</v>
      </c>
      <c r="AY817" s="234" t="s">
        <v>117</v>
      </c>
    </row>
    <row r="818" s="14" customFormat="1">
      <c r="A818" s="14"/>
      <c r="B818" s="235"/>
      <c r="C818" s="236"/>
      <c r="D818" s="226" t="s">
        <v>128</v>
      </c>
      <c r="E818" s="237" t="s">
        <v>19</v>
      </c>
      <c r="F818" s="238" t="s">
        <v>630</v>
      </c>
      <c r="G818" s="236"/>
      <c r="H818" s="239">
        <v>0.34699999999999998</v>
      </c>
      <c r="I818" s="240"/>
      <c r="J818" s="236"/>
      <c r="K818" s="236"/>
      <c r="L818" s="241"/>
      <c r="M818" s="242"/>
      <c r="N818" s="243"/>
      <c r="O818" s="243"/>
      <c r="P818" s="243"/>
      <c r="Q818" s="243"/>
      <c r="R818" s="243"/>
      <c r="S818" s="243"/>
      <c r="T818" s="24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45" t="s">
        <v>128</v>
      </c>
      <c r="AU818" s="245" t="s">
        <v>79</v>
      </c>
      <c r="AV818" s="14" t="s">
        <v>79</v>
      </c>
      <c r="AW818" s="14" t="s">
        <v>31</v>
      </c>
      <c r="AX818" s="14" t="s">
        <v>69</v>
      </c>
      <c r="AY818" s="245" t="s">
        <v>117</v>
      </c>
    </row>
    <row r="819" s="15" customFormat="1">
      <c r="A819" s="15"/>
      <c r="B819" s="246"/>
      <c r="C819" s="247"/>
      <c r="D819" s="226" t="s">
        <v>128</v>
      </c>
      <c r="E819" s="248" t="s">
        <v>19</v>
      </c>
      <c r="F819" s="249" t="s">
        <v>130</v>
      </c>
      <c r="G819" s="247"/>
      <c r="H819" s="250">
        <v>0.34699999999999998</v>
      </c>
      <c r="I819" s="251"/>
      <c r="J819" s="247"/>
      <c r="K819" s="247"/>
      <c r="L819" s="252"/>
      <c r="M819" s="253"/>
      <c r="N819" s="254"/>
      <c r="O819" s="254"/>
      <c r="P819" s="254"/>
      <c r="Q819" s="254"/>
      <c r="R819" s="254"/>
      <c r="S819" s="254"/>
      <c r="T819" s="25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56" t="s">
        <v>128</v>
      </c>
      <c r="AU819" s="256" t="s">
        <v>79</v>
      </c>
      <c r="AV819" s="15" t="s">
        <v>125</v>
      </c>
      <c r="AW819" s="15" t="s">
        <v>31</v>
      </c>
      <c r="AX819" s="15" t="s">
        <v>77</v>
      </c>
      <c r="AY819" s="256" t="s">
        <v>117</v>
      </c>
    </row>
    <row r="820" s="2" customFormat="1" ht="24.15" customHeight="1">
      <c r="A820" s="40"/>
      <c r="B820" s="41"/>
      <c r="C820" s="206" t="s">
        <v>427</v>
      </c>
      <c r="D820" s="206" t="s">
        <v>120</v>
      </c>
      <c r="E820" s="207" t="s">
        <v>631</v>
      </c>
      <c r="F820" s="208" t="s">
        <v>632</v>
      </c>
      <c r="G820" s="209" t="s">
        <v>196</v>
      </c>
      <c r="H820" s="210">
        <v>0.77700000000000002</v>
      </c>
      <c r="I820" s="211"/>
      <c r="J820" s="212">
        <f>ROUND(I820*H820,2)</f>
        <v>0</v>
      </c>
      <c r="K820" s="208" t="s">
        <v>124</v>
      </c>
      <c r="L820" s="46"/>
      <c r="M820" s="213" t="s">
        <v>19</v>
      </c>
      <c r="N820" s="214" t="s">
        <v>40</v>
      </c>
      <c r="O820" s="86"/>
      <c r="P820" s="215">
        <f>O820*H820</f>
        <v>0</v>
      </c>
      <c r="Q820" s="215">
        <v>0</v>
      </c>
      <c r="R820" s="215">
        <f>Q820*H820</f>
        <v>0</v>
      </c>
      <c r="S820" s="215">
        <v>0</v>
      </c>
      <c r="T820" s="216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17" t="s">
        <v>125</v>
      </c>
      <c r="AT820" s="217" t="s">
        <v>120</v>
      </c>
      <c r="AU820" s="217" t="s">
        <v>79</v>
      </c>
      <c r="AY820" s="19" t="s">
        <v>117</v>
      </c>
      <c r="BE820" s="218">
        <f>IF(N820="základní",J820,0)</f>
        <v>0</v>
      </c>
      <c r="BF820" s="218">
        <f>IF(N820="snížená",J820,0)</f>
        <v>0</v>
      </c>
      <c r="BG820" s="218">
        <f>IF(N820="zákl. přenesená",J820,0)</f>
        <v>0</v>
      </c>
      <c r="BH820" s="218">
        <f>IF(N820="sníž. přenesená",J820,0)</f>
        <v>0</v>
      </c>
      <c r="BI820" s="218">
        <f>IF(N820="nulová",J820,0)</f>
        <v>0</v>
      </c>
      <c r="BJ820" s="19" t="s">
        <v>77</v>
      </c>
      <c r="BK820" s="218">
        <f>ROUND(I820*H820,2)</f>
        <v>0</v>
      </c>
      <c r="BL820" s="19" t="s">
        <v>125</v>
      </c>
      <c r="BM820" s="217" t="s">
        <v>633</v>
      </c>
    </row>
    <row r="821" s="2" customFormat="1">
      <c r="A821" s="40"/>
      <c r="B821" s="41"/>
      <c r="C821" s="42"/>
      <c r="D821" s="219" t="s">
        <v>126</v>
      </c>
      <c r="E821" s="42"/>
      <c r="F821" s="220" t="s">
        <v>634</v>
      </c>
      <c r="G821" s="42"/>
      <c r="H821" s="42"/>
      <c r="I821" s="221"/>
      <c r="J821" s="42"/>
      <c r="K821" s="42"/>
      <c r="L821" s="46"/>
      <c r="M821" s="222"/>
      <c r="N821" s="223"/>
      <c r="O821" s="86"/>
      <c r="P821" s="86"/>
      <c r="Q821" s="86"/>
      <c r="R821" s="86"/>
      <c r="S821" s="86"/>
      <c r="T821" s="87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T821" s="19" t="s">
        <v>126</v>
      </c>
      <c r="AU821" s="19" t="s">
        <v>79</v>
      </c>
    </row>
    <row r="822" s="13" customFormat="1">
      <c r="A822" s="13"/>
      <c r="B822" s="224"/>
      <c r="C822" s="225"/>
      <c r="D822" s="226" t="s">
        <v>128</v>
      </c>
      <c r="E822" s="227" t="s">
        <v>19</v>
      </c>
      <c r="F822" s="228" t="s">
        <v>622</v>
      </c>
      <c r="G822" s="225"/>
      <c r="H822" s="227" t="s">
        <v>19</v>
      </c>
      <c r="I822" s="229"/>
      <c r="J822" s="225"/>
      <c r="K822" s="225"/>
      <c r="L822" s="230"/>
      <c r="M822" s="231"/>
      <c r="N822" s="232"/>
      <c r="O822" s="232"/>
      <c r="P822" s="232"/>
      <c r="Q822" s="232"/>
      <c r="R822" s="232"/>
      <c r="S822" s="232"/>
      <c r="T822" s="23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4" t="s">
        <v>128</v>
      </c>
      <c r="AU822" s="234" t="s">
        <v>79</v>
      </c>
      <c r="AV822" s="13" t="s">
        <v>77</v>
      </c>
      <c r="AW822" s="13" t="s">
        <v>31</v>
      </c>
      <c r="AX822" s="13" t="s">
        <v>69</v>
      </c>
      <c r="AY822" s="234" t="s">
        <v>117</v>
      </c>
    </row>
    <row r="823" s="14" customFormat="1">
      <c r="A823" s="14"/>
      <c r="B823" s="235"/>
      <c r="C823" s="236"/>
      <c r="D823" s="226" t="s">
        <v>128</v>
      </c>
      <c r="E823" s="237" t="s">
        <v>19</v>
      </c>
      <c r="F823" s="238" t="s">
        <v>623</v>
      </c>
      <c r="G823" s="236"/>
      <c r="H823" s="239">
        <v>0.77700000000000002</v>
      </c>
      <c r="I823" s="240"/>
      <c r="J823" s="236"/>
      <c r="K823" s="236"/>
      <c r="L823" s="241"/>
      <c r="M823" s="242"/>
      <c r="N823" s="243"/>
      <c r="O823" s="243"/>
      <c r="P823" s="243"/>
      <c r="Q823" s="243"/>
      <c r="R823" s="243"/>
      <c r="S823" s="243"/>
      <c r="T823" s="24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45" t="s">
        <v>128</v>
      </c>
      <c r="AU823" s="245" t="s">
        <v>79</v>
      </c>
      <c r="AV823" s="14" t="s">
        <v>79</v>
      </c>
      <c r="AW823" s="14" t="s">
        <v>31</v>
      </c>
      <c r="AX823" s="14" t="s">
        <v>69</v>
      </c>
      <c r="AY823" s="245" t="s">
        <v>117</v>
      </c>
    </row>
    <row r="824" s="15" customFormat="1">
      <c r="A824" s="15"/>
      <c r="B824" s="246"/>
      <c r="C824" s="247"/>
      <c r="D824" s="226" t="s">
        <v>128</v>
      </c>
      <c r="E824" s="248" t="s">
        <v>19</v>
      </c>
      <c r="F824" s="249" t="s">
        <v>130</v>
      </c>
      <c r="G824" s="247"/>
      <c r="H824" s="250">
        <v>0.77700000000000002</v>
      </c>
      <c r="I824" s="251"/>
      <c r="J824" s="247"/>
      <c r="K824" s="247"/>
      <c r="L824" s="252"/>
      <c r="M824" s="253"/>
      <c r="N824" s="254"/>
      <c r="O824" s="254"/>
      <c r="P824" s="254"/>
      <c r="Q824" s="254"/>
      <c r="R824" s="254"/>
      <c r="S824" s="254"/>
      <c r="T824" s="25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56" t="s">
        <v>128</v>
      </c>
      <c r="AU824" s="256" t="s">
        <v>79</v>
      </c>
      <c r="AV824" s="15" t="s">
        <v>125</v>
      </c>
      <c r="AW824" s="15" t="s">
        <v>31</v>
      </c>
      <c r="AX824" s="15" t="s">
        <v>77</v>
      </c>
      <c r="AY824" s="256" t="s">
        <v>117</v>
      </c>
    </row>
    <row r="825" s="2" customFormat="1" ht="16.5" customHeight="1">
      <c r="A825" s="40"/>
      <c r="B825" s="41"/>
      <c r="C825" s="206" t="s">
        <v>635</v>
      </c>
      <c r="D825" s="206" t="s">
        <v>120</v>
      </c>
      <c r="E825" s="207" t="s">
        <v>636</v>
      </c>
      <c r="F825" s="208" t="s">
        <v>637</v>
      </c>
      <c r="G825" s="209" t="s">
        <v>221</v>
      </c>
      <c r="H825" s="210">
        <v>0.041000000000000002</v>
      </c>
      <c r="I825" s="211"/>
      <c r="J825" s="212">
        <f>ROUND(I825*H825,2)</f>
        <v>0</v>
      </c>
      <c r="K825" s="208" t="s">
        <v>124</v>
      </c>
      <c r="L825" s="46"/>
      <c r="M825" s="213" t="s">
        <v>19</v>
      </c>
      <c r="N825" s="214" t="s">
        <v>40</v>
      </c>
      <c r="O825" s="86"/>
      <c r="P825" s="215">
        <f>O825*H825</f>
        <v>0</v>
      </c>
      <c r="Q825" s="215">
        <v>1.06277</v>
      </c>
      <c r="R825" s="215">
        <f>Q825*H825</f>
        <v>0.043573569999999999</v>
      </c>
      <c r="S825" s="215">
        <v>0</v>
      </c>
      <c r="T825" s="216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17" t="s">
        <v>125</v>
      </c>
      <c r="AT825" s="217" t="s">
        <v>120</v>
      </c>
      <c r="AU825" s="217" t="s">
        <v>79</v>
      </c>
      <c r="AY825" s="19" t="s">
        <v>117</v>
      </c>
      <c r="BE825" s="218">
        <f>IF(N825="základní",J825,0)</f>
        <v>0</v>
      </c>
      <c r="BF825" s="218">
        <f>IF(N825="snížená",J825,0)</f>
        <v>0</v>
      </c>
      <c r="BG825" s="218">
        <f>IF(N825="zákl. přenesená",J825,0)</f>
        <v>0</v>
      </c>
      <c r="BH825" s="218">
        <f>IF(N825="sníž. přenesená",J825,0)</f>
        <v>0</v>
      </c>
      <c r="BI825" s="218">
        <f>IF(N825="nulová",J825,0)</f>
        <v>0</v>
      </c>
      <c r="BJ825" s="19" t="s">
        <v>77</v>
      </c>
      <c r="BK825" s="218">
        <f>ROUND(I825*H825,2)</f>
        <v>0</v>
      </c>
      <c r="BL825" s="19" t="s">
        <v>125</v>
      </c>
      <c r="BM825" s="217" t="s">
        <v>638</v>
      </c>
    </row>
    <row r="826" s="2" customFormat="1">
      <c r="A826" s="40"/>
      <c r="B826" s="41"/>
      <c r="C826" s="42"/>
      <c r="D826" s="219" t="s">
        <v>126</v>
      </c>
      <c r="E826" s="42"/>
      <c r="F826" s="220" t="s">
        <v>639</v>
      </c>
      <c r="G826" s="42"/>
      <c r="H826" s="42"/>
      <c r="I826" s="221"/>
      <c r="J826" s="42"/>
      <c r="K826" s="42"/>
      <c r="L826" s="46"/>
      <c r="M826" s="222"/>
      <c r="N826" s="223"/>
      <c r="O826" s="86"/>
      <c r="P826" s="86"/>
      <c r="Q826" s="86"/>
      <c r="R826" s="86"/>
      <c r="S826" s="86"/>
      <c r="T826" s="87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T826" s="19" t="s">
        <v>126</v>
      </c>
      <c r="AU826" s="19" t="s">
        <v>79</v>
      </c>
    </row>
    <row r="827" s="13" customFormat="1">
      <c r="A827" s="13"/>
      <c r="B827" s="224"/>
      <c r="C827" s="225"/>
      <c r="D827" s="226" t="s">
        <v>128</v>
      </c>
      <c r="E827" s="227" t="s">
        <v>19</v>
      </c>
      <c r="F827" s="228" t="s">
        <v>640</v>
      </c>
      <c r="G827" s="225"/>
      <c r="H827" s="227" t="s">
        <v>19</v>
      </c>
      <c r="I827" s="229"/>
      <c r="J827" s="225"/>
      <c r="K827" s="225"/>
      <c r="L827" s="230"/>
      <c r="M827" s="231"/>
      <c r="N827" s="232"/>
      <c r="O827" s="232"/>
      <c r="P827" s="232"/>
      <c r="Q827" s="232"/>
      <c r="R827" s="232"/>
      <c r="S827" s="232"/>
      <c r="T827" s="23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4" t="s">
        <v>128</v>
      </c>
      <c r="AU827" s="234" t="s">
        <v>79</v>
      </c>
      <c r="AV827" s="13" t="s">
        <v>77</v>
      </c>
      <c r="AW827" s="13" t="s">
        <v>31</v>
      </c>
      <c r="AX827" s="13" t="s">
        <v>69</v>
      </c>
      <c r="AY827" s="234" t="s">
        <v>117</v>
      </c>
    </row>
    <row r="828" s="14" customFormat="1">
      <c r="A828" s="14"/>
      <c r="B828" s="235"/>
      <c r="C828" s="236"/>
      <c r="D828" s="226" t="s">
        <v>128</v>
      </c>
      <c r="E828" s="237" t="s">
        <v>19</v>
      </c>
      <c r="F828" s="238" t="s">
        <v>641</v>
      </c>
      <c r="G828" s="236"/>
      <c r="H828" s="239">
        <v>0.041000000000000002</v>
      </c>
      <c r="I828" s="240"/>
      <c r="J828" s="236"/>
      <c r="K828" s="236"/>
      <c r="L828" s="241"/>
      <c r="M828" s="242"/>
      <c r="N828" s="243"/>
      <c r="O828" s="243"/>
      <c r="P828" s="243"/>
      <c r="Q828" s="243"/>
      <c r="R828" s="243"/>
      <c r="S828" s="243"/>
      <c r="T828" s="24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5" t="s">
        <v>128</v>
      </c>
      <c r="AU828" s="245" t="s">
        <v>79</v>
      </c>
      <c r="AV828" s="14" t="s">
        <v>79</v>
      </c>
      <c r="AW828" s="14" t="s">
        <v>31</v>
      </c>
      <c r="AX828" s="14" t="s">
        <v>69</v>
      </c>
      <c r="AY828" s="245" t="s">
        <v>117</v>
      </c>
    </row>
    <row r="829" s="15" customFormat="1">
      <c r="A829" s="15"/>
      <c r="B829" s="246"/>
      <c r="C829" s="247"/>
      <c r="D829" s="226" t="s">
        <v>128</v>
      </c>
      <c r="E829" s="248" t="s">
        <v>19</v>
      </c>
      <c r="F829" s="249" t="s">
        <v>130</v>
      </c>
      <c r="G829" s="247"/>
      <c r="H829" s="250">
        <v>0.041000000000000002</v>
      </c>
      <c r="I829" s="251"/>
      <c r="J829" s="247"/>
      <c r="K829" s="247"/>
      <c r="L829" s="252"/>
      <c r="M829" s="253"/>
      <c r="N829" s="254"/>
      <c r="O829" s="254"/>
      <c r="P829" s="254"/>
      <c r="Q829" s="254"/>
      <c r="R829" s="254"/>
      <c r="S829" s="254"/>
      <c r="T829" s="25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6" t="s">
        <v>128</v>
      </c>
      <c r="AU829" s="256" t="s">
        <v>79</v>
      </c>
      <c r="AV829" s="15" t="s">
        <v>125</v>
      </c>
      <c r="AW829" s="15" t="s">
        <v>31</v>
      </c>
      <c r="AX829" s="15" t="s">
        <v>77</v>
      </c>
      <c r="AY829" s="256" t="s">
        <v>117</v>
      </c>
    </row>
    <row r="830" s="2" customFormat="1" ht="24.15" customHeight="1">
      <c r="A830" s="40"/>
      <c r="B830" s="41"/>
      <c r="C830" s="206" t="s">
        <v>440</v>
      </c>
      <c r="D830" s="206" t="s">
        <v>120</v>
      </c>
      <c r="E830" s="207" t="s">
        <v>642</v>
      </c>
      <c r="F830" s="208" t="s">
        <v>643</v>
      </c>
      <c r="G830" s="209" t="s">
        <v>190</v>
      </c>
      <c r="H830" s="210">
        <v>7.4000000000000004</v>
      </c>
      <c r="I830" s="211"/>
      <c r="J830" s="212">
        <f>ROUND(I830*H830,2)</f>
        <v>0</v>
      </c>
      <c r="K830" s="208" t="s">
        <v>124</v>
      </c>
      <c r="L830" s="46"/>
      <c r="M830" s="213" t="s">
        <v>19</v>
      </c>
      <c r="N830" s="214" t="s">
        <v>40</v>
      </c>
      <c r="O830" s="86"/>
      <c r="P830" s="215">
        <f>O830*H830</f>
        <v>0</v>
      </c>
      <c r="Q830" s="215">
        <v>8.0000000000000007E-05</v>
      </c>
      <c r="R830" s="215">
        <f>Q830*H830</f>
        <v>0.00059200000000000008</v>
      </c>
      <c r="S830" s="215">
        <v>0</v>
      </c>
      <c r="T830" s="216">
        <f>S830*H830</f>
        <v>0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17" t="s">
        <v>125</v>
      </c>
      <c r="AT830" s="217" t="s">
        <v>120</v>
      </c>
      <c r="AU830" s="217" t="s">
        <v>79</v>
      </c>
      <c r="AY830" s="19" t="s">
        <v>117</v>
      </c>
      <c r="BE830" s="218">
        <f>IF(N830="základní",J830,0)</f>
        <v>0</v>
      </c>
      <c r="BF830" s="218">
        <f>IF(N830="snížená",J830,0)</f>
        <v>0</v>
      </c>
      <c r="BG830" s="218">
        <f>IF(N830="zákl. přenesená",J830,0)</f>
        <v>0</v>
      </c>
      <c r="BH830" s="218">
        <f>IF(N830="sníž. přenesená",J830,0)</f>
        <v>0</v>
      </c>
      <c r="BI830" s="218">
        <f>IF(N830="nulová",J830,0)</f>
        <v>0</v>
      </c>
      <c r="BJ830" s="19" t="s">
        <v>77</v>
      </c>
      <c r="BK830" s="218">
        <f>ROUND(I830*H830,2)</f>
        <v>0</v>
      </c>
      <c r="BL830" s="19" t="s">
        <v>125</v>
      </c>
      <c r="BM830" s="217" t="s">
        <v>644</v>
      </c>
    </row>
    <row r="831" s="2" customFormat="1">
      <c r="A831" s="40"/>
      <c r="B831" s="41"/>
      <c r="C831" s="42"/>
      <c r="D831" s="219" t="s">
        <v>126</v>
      </c>
      <c r="E831" s="42"/>
      <c r="F831" s="220" t="s">
        <v>645</v>
      </c>
      <c r="G831" s="42"/>
      <c r="H831" s="42"/>
      <c r="I831" s="221"/>
      <c r="J831" s="42"/>
      <c r="K831" s="42"/>
      <c r="L831" s="46"/>
      <c r="M831" s="222"/>
      <c r="N831" s="223"/>
      <c r="O831" s="86"/>
      <c r="P831" s="86"/>
      <c r="Q831" s="86"/>
      <c r="R831" s="86"/>
      <c r="S831" s="86"/>
      <c r="T831" s="87"/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T831" s="19" t="s">
        <v>126</v>
      </c>
      <c r="AU831" s="19" t="s">
        <v>79</v>
      </c>
    </row>
    <row r="832" s="13" customFormat="1">
      <c r="A832" s="13"/>
      <c r="B832" s="224"/>
      <c r="C832" s="225"/>
      <c r="D832" s="226" t="s">
        <v>128</v>
      </c>
      <c r="E832" s="227" t="s">
        <v>19</v>
      </c>
      <c r="F832" s="228" t="s">
        <v>622</v>
      </c>
      <c r="G832" s="225"/>
      <c r="H832" s="227" t="s">
        <v>19</v>
      </c>
      <c r="I832" s="229"/>
      <c r="J832" s="225"/>
      <c r="K832" s="225"/>
      <c r="L832" s="230"/>
      <c r="M832" s="231"/>
      <c r="N832" s="232"/>
      <c r="O832" s="232"/>
      <c r="P832" s="232"/>
      <c r="Q832" s="232"/>
      <c r="R832" s="232"/>
      <c r="S832" s="232"/>
      <c r="T832" s="23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4" t="s">
        <v>128</v>
      </c>
      <c r="AU832" s="234" t="s">
        <v>79</v>
      </c>
      <c r="AV832" s="13" t="s">
        <v>77</v>
      </c>
      <c r="AW832" s="13" t="s">
        <v>31</v>
      </c>
      <c r="AX832" s="13" t="s">
        <v>69</v>
      </c>
      <c r="AY832" s="234" t="s">
        <v>117</v>
      </c>
    </row>
    <row r="833" s="14" customFormat="1">
      <c r="A833" s="14"/>
      <c r="B833" s="235"/>
      <c r="C833" s="236"/>
      <c r="D833" s="226" t="s">
        <v>128</v>
      </c>
      <c r="E833" s="237" t="s">
        <v>19</v>
      </c>
      <c r="F833" s="238" t="s">
        <v>646</v>
      </c>
      <c r="G833" s="236"/>
      <c r="H833" s="239">
        <v>7.4000000000000004</v>
      </c>
      <c r="I833" s="240"/>
      <c r="J833" s="236"/>
      <c r="K833" s="236"/>
      <c r="L833" s="241"/>
      <c r="M833" s="242"/>
      <c r="N833" s="243"/>
      <c r="O833" s="243"/>
      <c r="P833" s="243"/>
      <c r="Q833" s="243"/>
      <c r="R833" s="243"/>
      <c r="S833" s="243"/>
      <c r="T833" s="24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5" t="s">
        <v>128</v>
      </c>
      <c r="AU833" s="245" t="s">
        <v>79</v>
      </c>
      <c r="AV833" s="14" t="s">
        <v>79</v>
      </c>
      <c r="AW833" s="14" t="s">
        <v>31</v>
      </c>
      <c r="AX833" s="14" t="s">
        <v>69</v>
      </c>
      <c r="AY833" s="245" t="s">
        <v>117</v>
      </c>
    </row>
    <row r="834" s="15" customFormat="1">
      <c r="A834" s="15"/>
      <c r="B834" s="246"/>
      <c r="C834" s="247"/>
      <c r="D834" s="226" t="s">
        <v>128</v>
      </c>
      <c r="E834" s="248" t="s">
        <v>19</v>
      </c>
      <c r="F834" s="249" t="s">
        <v>130</v>
      </c>
      <c r="G834" s="247"/>
      <c r="H834" s="250">
        <v>7.4000000000000004</v>
      </c>
      <c r="I834" s="251"/>
      <c r="J834" s="247"/>
      <c r="K834" s="247"/>
      <c r="L834" s="252"/>
      <c r="M834" s="253"/>
      <c r="N834" s="254"/>
      <c r="O834" s="254"/>
      <c r="P834" s="254"/>
      <c r="Q834" s="254"/>
      <c r="R834" s="254"/>
      <c r="S834" s="254"/>
      <c r="T834" s="25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56" t="s">
        <v>128</v>
      </c>
      <c r="AU834" s="256" t="s">
        <v>79</v>
      </c>
      <c r="AV834" s="15" t="s">
        <v>125</v>
      </c>
      <c r="AW834" s="15" t="s">
        <v>31</v>
      </c>
      <c r="AX834" s="15" t="s">
        <v>77</v>
      </c>
      <c r="AY834" s="256" t="s">
        <v>117</v>
      </c>
    </row>
    <row r="835" s="2" customFormat="1" ht="21.75" customHeight="1">
      <c r="A835" s="40"/>
      <c r="B835" s="41"/>
      <c r="C835" s="206" t="s">
        <v>647</v>
      </c>
      <c r="D835" s="206" t="s">
        <v>120</v>
      </c>
      <c r="E835" s="207" t="s">
        <v>648</v>
      </c>
      <c r="F835" s="208" t="s">
        <v>649</v>
      </c>
      <c r="G835" s="209" t="s">
        <v>179</v>
      </c>
      <c r="H835" s="210">
        <v>56.575000000000003</v>
      </c>
      <c r="I835" s="211"/>
      <c r="J835" s="212">
        <f>ROUND(I835*H835,2)</f>
        <v>0</v>
      </c>
      <c r="K835" s="208" t="s">
        <v>124</v>
      </c>
      <c r="L835" s="46"/>
      <c r="M835" s="213" t="s">
        <v>19</v>
      </c>
      <c r="N835" s="214" t="s">
        <v>40</v>
      </c>
      <c r="O835" s="86"/>
      <c r="P835" s="215">
        <f>O835*H835</f>
        <v>0</v>
      </c>
      <c r="Q835" s="215">
        <v>0.26140999999999998</v>
      </c>
      <c r="R835" s="215">
        <f>Q835*H835</f>
        <v>14.78927075</v>
      </c>
      <c r="S835" s="215">
        <v>0</v>
      </c>
      <c r="T835" s="216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17" t="s">
        <v>125</v>
      </c>
      <c r="AT835" s="217" t="s">
        <v>120</v>
      </c>
      <c r="AU835" s="217" t="s">
        <v>79</v>
      </c>
      <c r="AY835" s="19" t="s">
        <v>117</v>
      </c>
      <c r="BE835" s="218">
        <f>IF(N835="základní",J835,0)</f>
        <v>0</v>
      </c>
      <c r="BF835" s="218">
        <f>IF(N835="snížená",J835,0)</f>
        <v>0</v>
      </c>
      <c r="BG835" s="218">
        <f>IF(N835="zákl. přenesená",J835,0)</f>
        <v>0</v>
      </c>
      <c r="BH835" s="218">
        <f>IF(N835="sníž. přenesená",J835,0)</f>
        <v>0</v>
      </c>
      <c r="BI835" s="218">
        <f>IF(N835="nulová",J835,0)</f>
        <v>0</v>
      </c>
      <c r="BJ835" s="19" t="s">
        <v>77</v>
      </c>
      <c r="BK835" s="218">
        <f>ROUND(I835*H835,2)</f>
        <v>0</v>
      </c>
      <c r="BL835" s="19" t="s">
        <v>125</v>
      </c>
      <c r="BM835" s="217" t="s">
        <v>650</v>
      </c>
    </row>
    <row r="836" s="2" customFormat="1">
      <c r="A836" s="40"/>
      <c r="B836" s="41"/>
      <c r="C836" s="42"/>
      <c r="D836" s="219" t="s">
        <v>126</v>
      </c>
      <c r="E836" s="42"/>
      <c r="F836" s="220" t="s">
        <v>651</v>
      </c>
      <c r="G836" s="42"/>
      <c r="H836" s="42"/>
      <c r="I836" s="221"/>
      <c r="J836" s="42"/>
      <c r="K836" s="42"/>
      <c r="L836" s="46"/>
      <c r="M836" s="222"/>
      <c r="N836" s="223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9" t="s">
        <v>126</v>
      </c>
      <c r="AU836" s="19" t="s">
        <v>79</v>
      </c>
    </row>
    <row r="837" s="13" customFormat="1">
      <c r="A837" s="13"/>
      <c r="B837" s="224"/>
      <c r="C837" s="225"/>
      <c r="D837" s="226" t="s">
        <v>128</v>
      </c>
      <c r="E837" s="227" t="s">
        <v>19</v>
      </c>
      <c r="F837" s="228" t="s">
        <v>652</v>
      </c>
      <c r="G837" s="225"/>
      <c r="H837" s="227" t="s">
        <v>19</v>
      </c>
      <c r="I837" s="229"/>
      <c r="J837" s="225"/>
      <c r="K837" s="225"/>
      <c r="L837" s="230"/>
      <c r="M837" s="231"/>
      <c r="N837" s="232"/>
      <c r="O837" s="232"/>
      <c r="P837" s="232"/>
      <c r="Q837" s="232"/>
      <c r="R837" s="232"/>
      <c r="S837" s="232"/>
      <c r="T837" s="23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4" t="s">
        <v>128</v>
      </c>
      <c r="AU837" s="234" t="s">
        <v>79</v>
      </c>
      <c r="AV837" s="13" t="s">
        <v>77</v>
      </c>
      <c r="AW837" s="13" t="s">
        <v>31</v>
      </c>
      <c r="AX837" s="13" t="s">
        <v>69</v>
      </c>
      <c r="AY837" s="234" t="s">
        <v>117</v>
      </c>
    </row>
    <row r="838" s="14" customFormat="1">
      <c r="A838" s="14"/>
      <c r="B838" s="235"/>
      <c r="C838" s="236"/>
      <c r="D838" s="226" t="s">
        <v>128</v>
      </c>
      <c r="E838" s="237" t="s">
        <v>19</v>
      </c>
      <c r="F838" s="238" t="s">
        <v>245</v>
      </c>
      <c r="G838" s="236"/>
      <c r="H838" s="239">
        <v>4.4749999999999996</v>
      </c>
      <c r="I838" s="240"/>
      <c r="J838" s="236"/>
      <c r="K838" s="236"/>
      <c r="L838" s="241"/>
      <c r="M838" s="242"/>
      <c r="N838" s="243"/>
      <c r="O838" s="243"/>
      <c r="P838" s="243"/>
      <c r="Q838" s="243"/>
      <c r="R838" s="243"/>
      <c r="S838" s="243"/>
      <c r="T838" s="24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5" t="s">
        <v>128</v>
      </c>
      <c r="AU838" s="245" t="s">
        <v>79</v>
      </c>
      <c r="AV838" s="14" t="s">
        <v>79</v>
      </c>
      <c r="AW838" s="14" t="s">
        <v>31</v>
      </c>
      <c r="AX838" s="14" t="s">
        <v>69</v>
      </c>
      <c r="AY838" s="245" t="s">
        <v>117</v>
      </c>
    </row>
    <row r="839" s="14" customFormat="1">
      <c r="A839" s="14"/>
      <c r="B839" s="235"/>
      <c r="C839" s="236"/>
      <c r="D839" s="226" t="s">
        <v>128</v>
      </c>
      <c r="E839" s="237" t="s">
        <v>19</v>
      </c>
      <c r="F839" s="238" t="s">
        <v>246</v>
      </c>
      <c r="G839" s="236"/>
      <c r="H839" s="239">
        <v>14.074999999999999</v>
      </c>
      <c r="I839" s="240"/>
      <c r="J839" s="236"/>
      <c r="K839" s="236"/>
      <c r="L839" s="241"/>
      <c r="M839" s="242"/>
      <c r="N839" s="243"/>
      <c r="O839" s="243"/>
      <c r="P839" s="243"/>
      <c r="Q839" s="243"/>
      <c r="R839" s="243"/>
      <c r="S839" s="243"/>
      <c r="T839" s="24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5" t="s">
        <v>128</v>
      </c>
      <c r="AU839" s="245" t="s">
        <v>79</v>
      </c>
      <c r="AV839" s="14" t="s">
        <v>79</v>
      </c>
      <c r="AW839" s="14" t="s">
        <v>31</v>
      </c>
      <c r="AX839" s="14" t="s">
        <v>69</v>
      </c>
      <c r="AY839" s="245" t="s">
        <v>117</v>
      </c>
    </row>
    <row r="840" s="14" customFormat="1">
      <c r="A840" s="14"/>
      <c r="B840" s="235"/>
      <c r="C840" s="236"/>
      <c r="D840" s="226" t="s">
        <v>128</v>
      </c>
      <c r="E840" s="237" t="s">
        <v>19</v>
      </c>
      <c r="F840" s="238" t="s">
        <v>247</v>
      </c>
      <c r="G840" s="236"/>
      <c r="H840" s="239">
        <v>22.949999999999999</v>
      </c>
      <c r="I840" s="240"/>
      <c r="J840" s="236"/>
      <c r="K840" s="236"/>
      <c r="L840" s="241"/>
      <c r="M840" s="242"/>
      <c r="N840" s="243"/>
      <c r="O840" s="243"/>
      <c r="P840" s="243"/>
      <c r="Q840" s="243"/>
      <c r="R840" s="243"/>
      <c r="S840" s="243"/>
      <c r="T840" s="24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5" t="s">
        <v>128</v>
      </c>
      <c r="AU840" s="245" t="s">
        <v>79</v>
      </c>
      <c r="AV840" s="14" t="s">
        <v>79</v>
      </c>
      <c r="AW840" s="14" t="s">
        <v>31</v>
      </c>
      <c r="AX840" s="14" t="s">
        <v>69</v>
      </c>
      <c r="AY840" s="245" t="s">
        <v>117</v>
      </c>
    </row>
    <row r="841" s="14" customFormat="1">
      <c r="A841" s="14"/>
      <c r="B841" s="235"/>
      <c r="C841" s="236"/>
      <c r="D841" s="226" t="s">
        <v>128</v>
      </c>
      <c r="E841" s="237" t="s">
        <v>19</v>
      </c>
      <c r="F841" s="238" t="s">
        <v>248</v>
      </c>
      <c r="G841" s="236"/>
      <c r="H841" s="239">
        <v>15.074999999999999</v>
      </c>
      <c r="I841" s="240"/>
      <c r="J841" s="236"/>
      <c r="K841" s="236"/>
      <c r="L841" s="241"/>
      <c r="M841" s="242"/>
      <c r="N841" s="243"/>
      <c r="O841" s="243"/>
      <c r="P841" s="243"/>
      <c r="Q841" s="243"/>
      <c r="R841" s="243"/>
      <c r="S841" s="243"/>
      <c r="T841" s="244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5" t="s">
        <v>128</v>
      </c>
      <c r="AU841" s="245" t="s">
        <v>79</v>
      </c>
      <c r="AV841" s="14" t="s">
        <v>79</v>
      </c>
      <c r="AW841" s="14" t="s">
        <v>31</v>
      </c>
      <c r="AX841" s="14" t="s">
        <v>69</v>
      </c>
      <c r="AY841" s="245" t="s">
        <v>117</v>
      </c>
    </row>
    <row r="842" s="15" customFormat="1">
      <c r="A842" s="15"/>
      <c r="B842" s="246"/>
      <c r="C842" s="247"/>
      <c r="D842" s="226" t="s">
        <v>128</v>
      </c>
      <c r="E842" s="248" t="s">
        <v>19</v>
      </c>
      <c r="F842" s="249" t="s">
        <v>130</v>
      </c>
      <c r="G842" s="247"/>
      <c r="H842" s="250">
        <v>56.575000000000003</v>
      </c>
      <c r="I842" s="251"/>
      <c r="J842" s="247"/>
      <c r="K842" s="247"/>
      <c r="L842" s="252"/>
      <c r="M842" s="253"/>
      <c r="N842" s="254"/>
      <c r="O842" s="254"/>
      <c r="P842" s="254"/>
      <c r="Q842" s="254"/>
      <c r="R842" s="254"/>
      <c r="S842" s="254"/>
      <c r="T842" s="255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56" t="s">
        <v>128</v>
      </c>
      <c r="AU842" s="256" t="s">
        <v>79</v>
      </c>
      <c r="AV842" s="15" t="s">
        <v>125</v>
      </c>
      <c r="AW842" s="15" t="s">
        <v>31</v>
      </c>
      <c r="AX842" s="15" t="s">
        <v>77</v>
      </c>
      <c r="AY842" s="256" t="s">
        <v>117</v>
      </c>
    </row>
    <row r="843" s="2" customFormat="1" ht="24.15" customHeight="1">
      <c r="A843" s="40"/>
      <c r="B843" s="41"/>
      <c r="C843" s="206" t="s">
        <v>454</v>
      </c>
      <c r="D843" s="206" t="s">
        <v>120</v>
      </c>
      <c r="E843" s="207" t="s">
        <v>653</v>
      </c>
      <c r="F843" s="208" t="s">
        <v>654</v>
      </c>
      <c r="G843" s="209" t="s">
        <v>190</v>
      </c>
      <c r="H843" s="210">
        <v>114.95</v>
      </c>
      <c r="I843" s="211"/>
      <c r="J843" s="212">
        <f>ROUND(I843*H843,2)</f>
        <v>0</v>
      </c>
      <c r="K843" s="208" t="s">
        <v>124</v>
      </c>
      <c r="L843" s="46"/>
      <c r="M843" s="213" t="s">
        <v>19</v>
      </c>
      <c r="N843" s="214" t="s">
        <v>40</v>
      </c>
      <c r="O843" s="86"/>
      <c r="P843" s="215">
        <f>O843*H843</f>
        <v>0</v>
      </c>
      <c r="Q843" s="215">
        <v>0.12895000000000001</v>
      </c>
      <c r="R843" s="215">
        <f>Q843*H843</f>
        <v>14.822802500000002</v>
      </c>
      <c r="S843" s="215">
        <v>0</v>
      </c>
      <c r="T843" s="216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17" t="s">
        <v>125</v>
      </c>
      <c r="AT843" s="217" t="s">
        <v>120</v>
      </c>
      <c r="AU843" s="217" t="s">
        <v>79</v>
      </c>
      <c r="AY843" s="19" t="s">
        <v>117</v>
      </c>
      <c r="BE843" s="218">
        <f>IF(N843="základní",J843,0)</f>
        <v>0</v>
      </c>
      <c r="BF843" s="218">
        <f>IF(N843="snížená",J843,0)</f>
        <v>0</v>
      </c>
      <c r="BG843" s="218">
        <f>IF(N843="zákl. přenesená",J843,0)</f>
        <v>0</v>
      </c>
      <c r="BH843" s="218">
        <f>IF(N843="sníž. přenesená",J843,0)</f>
        <v>0</v>
      </c>
      <c r="BI843" s="218">
        <f>IF(N843="nulová",J843,0)</f>
        <v>0</v>
      </c>
      <c r="BJ843" s="19" t="s">
        <v>77</v>
      </c>
      <c r="BK843" s="218">
        <f>ROUND(I843*H843,2)</f>
        <v>0</v>
      </c>
      <c r="BL843" s="19" t="s">
        <v>125</v>
      </c>
      <c r="BM843" s="217" t="s">
        <v>655</v>
      </c>
    </row>
    <row r="844" s="2" customFormat="1">
      <c r="A844" s="40"/>
      <c r="B844" s="41"/>
      <c r="C844" s="42"/>
      <c r="D844" s="219" t="s">
        <v>126</v>
      </c>
      <c r="E844" s="42"/>
      <c r="F844" s="220" t="s">
        <v>656</v>
      </c>
      <c r="G844" s="42"/>
      <c r="H844" s="42"/>
      <c r="I844" s="221"/>
      <c r="J844" s="42"/>
      <c r="K844" s="42"/>
      <c r="L844" s="46"/>
      <c r="M844" s="222"/>
      <c r="N844" s="223"/>
      <c r="O844" s="86"/>
      <c r="P844" s="86"/>
      <c r="Q844" s="86"/>
      <c r="R844" s="86"/>
      <c r="S844" s="86"/>
      <c r="T844" s="87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T844" s="19" t="s">
        <v>126</v>
      </c>
      <c r="AU844" s="19" t="s">
        <v>79</v>
      </c>
    </row>
    <row r="845" s="13" customFormat="1">
      <c r="A845" s="13"/>
      <c r="B845" s="224"/>
      <c r="C845" s="225"/>
      <c r="D845" s="226" t="s">
        <v>128</v>
      </c>
      <c r="E845" s="227" t="s">
        <v>19</v>
      </c>
      <c r="F845" s="228" t="s">
        <v>652</v>
      </c>
      <c r="G845" s="225"/>
      <c r="H845" s="227" t="s">
        <v>19</v>
      </c>
      <c r="I845" s="229"/>
      <c r="J845" s="225"/>
      <c r="K845" s="225"/>
      <c r="L845" s="230"/>
      <c r="M845" s="231"/>
      <c r="N845" s="232"/>
      <c r="O845" s="232"/>
      <c r="P845" s="232"/>
      <c r="Q845" s="232"/>
      <c r="R845" s="232"/>
      <c r="S845" s="232"/>
      <c r="T845" s="23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4" t="s">
        <v>128</v>
      </c>
      <c r="AU845" s="234" t="s">
        <v>79</v>
      </c>
      <c r="AV845" s="13" t="s">
        <v>77</v>
      </c>
      <c r="AW845" s="13" t="s">
        <v>31</v>
      </c>
      <c r="AX845" s="13" t="s">
        <v>69</v>
      </c>
      <c r="AY845" s="234" t="s">
        <v>117</v>
      </c>
    </row>
    <row r="846" s="14" customFormat="1">
      <c r="A846" s="14"/>
      <c r="B846" s="235"/>
      <c r="C846" s="236"/>
      <c r="D846" s="226" t="s">
        <v>128</v>
      </c>
      <c r="E846" s="237" t="s">
        <v>19</v>
      </c>
      <c r="F846" s="238" t="s">
        <v>657</v>
      </c>
      <c r="G846" s="236"/>
      <c r="H846" s="239">
        <v>10.15</v>
      </c>
      <c r="I846" s="240"/>
      <c r="J846" s="236"/>
      <c r="K846" s="236"/>
      <c r="L846" s="241"/>
      <c r="M846" s="242"/>
      <c r="N846" s="243"/>
      <c r="O846" s="243"/>
      <c r="P846" s="243"/>
      <c r="Q846" s="243"/>
      <c r="R846" s="243"/>
      <c r="S846" s="243"/>
      <c r="T846" s="24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5" t="s">
        <v>128</v>
      </c>
      <c r="AU846" s="245" t="s">
        <v>79</v>
      </c>
      <c r="AV846" s="14" t="s">
        <v>79</v>
      </c>
      <c r="AW846" s="14" t="s">
        <v>31</v>
      </c>
      <c r="AX846" s="14" t="s">
        <v>69</v>
      </c>
      <c r="AY846" s="245" t="s">
        <v>117</v>
      </c>
    </row>
    <row r="847" s="14" customFormat="1">
      <c r="A847" s="14"/>
      <c r="B847" s="235"/>
      <c r="C847" s="236"/>
      <c r="D847" s="226" t="s">
        <v>128</v>
      </c>
      <c r="E847" s="237" t="s">
        <v>19</v>
      </c>
      <c r="F847" s="238" t="s">
        <v>658</v>
      </c>
      <c r="G847" s="236"/>
      <c r="H847" s="239">
        <v>27.550000000000001</v>
      </c>
      <c r="I847" s="240"/>
      <c r="J847" s="236"/>
      <c r="K847" s="236"/>
      <c r="L847" s="241"/>
      <c r="M847" s="242"/>
      <c r="N847" s="243"/>
      <c r="O847" s="243"/>
      <c r="P847" s="243"/>
      <c r="Q847" s="243"/>
      <c r="R847" s="243"/>
      <c r="S847" s="243"/>
      <c r="T847" s="244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5" t="s">
        <v>128</v>
      </c>
      <c r="AU847" s="245" t="s">
        <v>79</v>
      </c>
      <c r="AV847" s="14" t="s">
        <v>79</v>
      </c>
      <c r="AW847" s="14" t="s">
        <v>31</v>
      </c>
      <c r="AX847" s="14" t="s">
        <v>69</v>
      </c>
      <c r="AY847" s="245" t="s">
        <v>117</v>
      </c>
    </row>
    <row r="848" s="14" customFormat="1">
      <c r="A848" s="14"/>
      <c r="B848" s="235"/>
      <c r="C848" s="236"/>
      <c r="D848" s="226" t="s">
        <v>128</v>
      </c>
      <c r="E848" s="237" t="s">
        <v>19</v>
      </c>
      <c r="F848" s="238" t="s">
        <v>659</v>
      </c>
      <c r="G848" s="236"/>
      <c r="H848" s="239">
        <v>48.899999999999999</v>
      </c>
      <c r="I848" s="240"/>
      <c r="J848" s="236"/>
      <c r="K848" s="236"/>
      <c r="L848" s="241"/>
      <c r="M848" s="242"/>
      <c r="N848" s="243"/>
      <c r="O848" s="243"/>
      <c r="P848" s="243"/>
      <c r="Q848" s="243"/>
      <c r="R848" s="243"/>
      <c r="S848" s="243"/>
      <c r="T848" s="244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45" t="s">
        <v>128</v>
      </c>
      <c r="AU848" s="245" t="s">
        <v>79</v>
      </c>
      <c r="AV848" s="14" t="s">
        <v>79</v>
      </c>
      <c r="AW848" s="14" t="s">
        <v>31</v>
      </c>
      <c r="AX848" s="14" t="s">
        <v>69</v>
      </c>
      <c r="AY848" s="245" t="s">
        <v>117</v>
      </c>
    </row>
    <row r="849" s="14" customFormat="1">
      <c r="A849" s="14"/>
      <c r="B849" s="235"/>
      <c r="C849" s="236"/>
      <c r="D849" s="226" t="s">
        <v>128</v>
      </c>
      <c r="E849" s="237" t="s">
        <v>19</v>
      </c>
      <c r="F849" s="238" t="s">
        <v>660</v>
      </c>
      <c r="G849" s="236"/>
      <c r="H849" s="239">
        <v>28.350000000000001</v>
      </c>
      <c r="I849" s="240"/>
      <c r="J849" s="236"/>
      <c r="K849" s="236"/>
      <c r="L849" s="241"/>
      <c r="M849" s="242"/>
      <c r="N849" s="243"/>
      <c r="O849" s="243"/>
      <c r="P849" s="243"/>
      <c r="Q849" s="243"/>
      <c r="R849" s="243"/>
      <c r="S849" s="243"/>
      <c r="T849" s="24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5" t="s">
        <v>128</v>
      </c>
      <c r="AU849" s="245" t="s">
        <v>79</v>
      </c>
      <c r="AV849" s="14" t="s">
        <v>79</v>
      </c>
      <c r="AW849" s="14" t="s">
        <v>31</v>
      </c>
      <c r="AX849" s="14" t="s">
        <v>69</v>
      </c>
      <c r="AY849" s="245" t="s">
        <v>117</v>
      </c>
    </row>
    <row r="850" s="15" customFormat="1">
      <c r="A850" s="15"/>
      <c r="B850" s="246"/>
      <c r="C850" s="247"/>
      <c r="D850" s="226" t="s">
        <v>128</v>
      </c>
      <c r="E850" s="248" t="s">
        <v>19</v>
      </c>
      <c r="F850" s="249" t="s">
        <v>130</v>
      </c>
      <c r="G850" s="247"/>
      <c r="H850" s="250">
        <v>114.95</v>
      </c>
      <c r="I850" s="251"/>
      <c r="J850" s="247"/>
      <c r="K850" s="247"/>
      <c r="L850" s="252"/>
      <c r="M850" s="253"/>
      <c r="N850" s="254"/>
      <c r="O850" s="254"/>
      <c r="P850" s="254"/>
      <c r="Q850" s="254"/>
      <c r="R850" s="254"/>
      <c r="S850" s="254"/>
      <c r="T850" s="255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56" t="s">
        <v>128</v>
      </c>
      <c r="AU850" s="256" t="s">
        <v>79</v>
      </c>
      <c r="AV850" s="15" t="s">
        <v>125</v>
      </c>
      <c r="AW850" s="15" t="s">
        <v>31</v>
      </c>
      <c r="AX850" s="15" t="s">
        <v>77</v>
      </c>
      <c r="AY850" s="256" t="s">
        <v>117</v>
      </c>
    </row>
    <row r="851" s="2" customFormat="1" ht="16.5" customHeight="1">
      <c r="A851" s="40"/>
      <c r="B851" s="41"/>
      <c r="C851" s="206" t="s">
        <v>661</v>
      </c>
      <c r="D851" s="206" t="s">
        <v>120</v>
      </c>
      <c r="E851" s="207" t="s">
        <v>662</v>
      </c>
      <c r="F851" s="208" t="s">
        <v>663</v>
      </c>
      <c r="G851" s="209" t="s">
        <v>350</v>
      </c>
      <c r="H851" s="210">
        <v>2</v>
      </c>
      <c r="I851" s="211"/>
      <c r="J851" s="212">
        <f>ROUND(I851*H851,2)</f>
        <v>0</v>
      </c>
      <c r="K851" s="208" t="s">
        <v>124</v>
      </c>
      <c r="L851" s="46"/>
      <c r="M851" s="213" t="s">
        <v>19</v>
      </c>
      <c r="N851" s="214" t="s">
        <v>40</v>
      </c>
      <c r="O851" s="86"/>
      <c r="P851" s="215">
        <f>O851*H851</f>
        <v>0</v>
      </c>
      <c r="Q851" s="215">
        <v>0</v>
      </c>
      <c r="R851" s="215">
        <f>Q851*H851</f>
        <v>0</v>
      </c>
      <c r="S851" s="215">
        <v>0</v>
      </c>
      <c r="T851" s="216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17" t="s">
        <v>125</v>
      </c>
      <c r="AT851" s="217" t="s">
        <v>120</v>
      </c>
      <c r="AU851" s="217" t="s">
        <v>79</v>
      </c>
      <c r="AY851" s="19" t="s">
        <v>117</v>
      </c>
      <c r="BE851" s="218">
        <f>IF(N851="základní",J851,0)</f>
        <v>0</v>
      </c>
      <c r="BF851" s="218">
        <f>IF(N851="snížená",J851,0)</f>
        <v>0</v>
      </c>
      <c r="BG851" s="218">
        <f>IF(N851="zákl. přenesená",J851,0)</f>
        <v>0</v>
      </c>
      <c r="BH851" s="218">
        <f>IF(N851="sníž. přenesená",J851,0)</f>
        <v>0</v>
      </c>
      <c r="BI851" s="218">
        <f>IF(N851="nulová",J851,0)</f>
        <v>0</v>
      </c>
      <c r="BJ851" s="19" t="s">
        <v>77</v>
      </c>
      <c r="BK851" s="218">
        <f>ROUND(I851*H851,2)</f>
        <v>0</v>
      </c>
      <c r="BL851" s="19" t="s">
        <v>125</v>
      </c>
      <c r="BM851" s="217" t="s">
        <v>664</v>
      </c>
    </row>
    <row r="852" s="2" customFormat="1">
      <c r="A852" s="40"/>
      <c r="B852" s="41"/>
      <c r="C852" s="42"/>
      <c r="D852" s="219" t="s">
        <v>126</v>
      </c>
      <c r="E852" s="42"/>
      <c r="F852" s="220" t="s">
        <v>665</v>
      </c>
      <c r="G852" s="42"/>
      <c r="H852" s="42"/>
      <c r="I852" s="221"/>
      <c r="J852" s="42"/>
      <c r="K852" s="42"/>
      <c r="L852" s="46"/>
      <c r="M852" s="222"/>
      <c r="N852" s="223"/>
      <c r="O852" s="86"/>
      <c r="P852" s="86"/>
      <c r="Q852" s="86"/>
      <c r="R852" s="86"/>
      <c r="S852" s="86"/>
      <c r="T852" s="87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T852" s="19" t="s">
        <v>126</v>
      </c>
      <c r="AU852" s="19" t="s">
        <v>79</v>
      </c>
    </row>
    <row r="853" s="14" customFormat="1">
      <c r="A853" s="14"/>
      <c r="B853" s="235"/>
      <c r="C853" s="236"/>
      <c r="D853" s="226" t="s">
        <v>128</v>
      </c>
      <c r="E853" s="237" t="s">
        <v>19</v>
      </c>
      <c r="F853" s="238" t="s">
        <v>666</v>
      </c>
      <c r="G853" s="236"/>
      <c r="H853" s="239">
        <v>2</v>
      </c>
      <c r="I853" s="240"/>
      <c r="J853" s="236"/>
      <c r="K853" s="236"/>
      <c r="L853" s="241"/>
      <c r="M853" s="242"/>
      <c r="N853" s="243"/>
      <c r="O853" s="243"/>
      <c r="P853" s="243"/>
      <c r="Q853" s="243"/>
      <c r="R853" s="243"/>
      <c r="S853" s="243"/>
      <c r="T853" s="24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5" t="s">
        <v>128</v>
      </c>
      <c r="AU853" s="245" t="s">
        <v>79</v>
      </c>
      <c r="AV853" s="14" t="s">
        <v>79</v>
      </c>
      <c r="AW853" s="14" t="s">
        <v>31</v>
      </c>
      <c r="AX853" s="14" t="s">
        <v>69</v>
      </c>
      <c r="AY853" s="245" t="s">
        <v>117</v>
      </c>
    </row>
    <row r="854" s="15" customFormat="1">
      <c r="A854" s="15"/>
      <c r="B854" s="246"/>
      <c r="C854" s="247"/>
      <c r="D854" s="226" t="s">
        <v>128</v>
      </c>
      <c r="E854" s="248" t="s">
        <v>19</v>
      </c>
      <c r="F854" s="249" t="s">
        <v>130</v>
      </c>
      <c r="G854" s="247"/>
      <c r="H854" s="250">
        <v>2</v>
      </c>
      <c r="I854" s="251"/>
      <c r="J854" s="247"/>
      <c r="K854" s="247"/>
      <c r="L854" s="252"/>
      <c r="M854" s="253"/>
      <c r="N854" s="254"/>
      <c r="O854" s="254"/>
      <c r="P854" s="254"/>
      <c r="Q854" s="254"/>
      <c r="R854" s="254"/>
      <c r="S854" s="254"/>
      <c r="T854" s="25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56" t="s">
        <v>128</v>
      </c>
      <c r="AU854" s="256" t="s">
        <v>79</v>
      </c>
      <c r="AV854" s="15" t="s">
        <v>125</v>
      </c>
      <c r="AW854" s="15" t="s">
        <v>31</v>
      </c>
      <c r="AX854" s="15" t="s">
        <v>77</v>
      </c>
      <c r="AY854" s="256" t="s">
        <v>117</v>
      </c>
    </row>
    <row r="855" s="2" customFormat="1" ht="16.5" customHeight="1">
      <c r="A855" s="40"/>
      <c r="B855" s="41"/>
      <c r="C855" s="260" t="s">
        <v>459</v>
      </c>
      <c r="D855" s="260" t="s">
        <v>235</v>
      </c>
      <c r="E855" s="261" t="s">
        <v>667</v>
      </c>
      <c r="F855" s="262" t="s">
        <v>668</v>
      </c>
      <c r="G855" s="263" t="s">
        <v>350</v>
      </c>
      <c r="H855" s="264">
        <v>2</v>
      </c>
      <c r="I855" s="265"/>
      <c r="J855" s="266">
        <f>ROUND(I855*H855,2)</f>
        <v>0</v>
      </c>
      <c r="K855" s="262" t="s">
        <v>124</v>
      </c>
      <c r="L855" s="267"/>
      <c r="M855" s="268" t="s">
        <v>19</v>
      </c>
      <c r="N855" s="269" t="s">
        <v>40</v>
      </c>
      <c r="O855" s="86"/>
      <c r="P855" s="215">
        <f>O855*H855</f>
        <v>0</v>
      </c>
      <c r="Q855" s="215">
        <v>0.00035</v>
      </c>
      <c r="R855" s="215">
        <f>Q855*H855</f>
        <v>0.00069999999999999999</v>
      </c>
      <c r="S855" s="215">
        <v>0</v>
      </c>
      <c r="T855" s="216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17" t="s">
        <v>133</v>
      </c>
      <c r="AT855" s="217" t="s">
        <v>235</v>
      </c>
      <c r="AU855" s="217" t="s">
        <v>79</v>
      </c>
      <c r="AY855" s="19" t="s">
        <v>117</v>
      </c>
      <c r="BE855" s="218">
        <f>IF(N855="základní",J855,0)</f>
        <v>0</v>
      </c>
      <c r="BF855" s="218">
        <f>IF(N855="snížená",J855,0)</f>
        <v>0</v>
      </c>
      <c r="BG855" s="218">
        <f>IF(N855="zákl. přenesená",J855,0)</f>
        <v>0</v>
      </c>
      <c r="BH855" s="218">
        <f>IF(N855="sníž. přenesená",J855,0)</f>
        <v>0</v>
      </c>
      <c r="BI855" s="218">
        <f>IF(N855="nulová",J855,0)</f>
        <v>0</v>
      </c>
      <c r="BJ855" s="19" t="s">
        <v>77</v>
      </c>
      <c r="BK855" s="218">
        <f>ROUND(I855*H855,2)</f>
        <v>0</v>
      </c>
      <c r="BL855" s="19" t="s">
        <v>125</v>
      </c>
      <c r="BM855" s="217" t="s">
        <v>669</v>
      </c>
    </row>
    <row r="856" s="14" customFormat="1">
      <c r="A856" s="14"/>
      <c r="B856" s="235"/>
      <c r="C856" s="236"/>
      <c r="D856" s="226" t="s">
        <v>128</v>
      </c>
      <c r="E856" s="237" t="s">
        <v>19</v>
      </c>
      <c r="F856" s="238" t="s">
        <v>666</v>
      </c>
      <c r="G856" s="236"/>
      <c r="H856" s="239">
        <v>2</v>
      </c>
      <c r="I856" s="240"/>
      <c r="J856" s="236"/>
      <c r="K856" s="236"/>
      <c r="L856" s="241"/>
      <c r="M856" s="242"/>
      <c r="N856" s="243"/>
      <c r="O856" s="243"/>
      <c r="P856" s="243"/>
      <c r="Q856" s="243"/>
      <c r="R856" s="243"/>
      <c r="S856" s="243"/>
      <c r="T856" s="244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5" t="s">
        <v>128</v>
      </c>
      <c r="AU856" s="245" t="s">
        <v>79</v>
      </c>
      <c r="AV856" s="14" t="s">
        <v>79</v>
      </c>
      <c r="AW856" s="14" t="s">
        <v>31</v>
      </c>
      <c r="AX856" s="14" t="s">
        <v>69</v>
      </c>
      <c r="AY856" s="245" t="s">
        <v>117</v>
      </c>
    </row>
    <row r="857" s="15" customFormat="1">
      <c r="A857" s="15"/>
      <c r="B857" s="246"/>
      <c r="C857" s="247"/>
      <c r="D857" s="226" t="s">
        <v>128</v>
      </c>
      <c r="E857" s="248" t="s">
        <v>19</v>
      </c>
      <c r="F857" s="249" t="s">
        <v>130</v>
      </c>
      <c r="G857" s="247"/>
      <c r="H857" s="250">
        <v>2</v>
      </c>
      <c r="I857" s="251"/>
      <c r="J857" s="247"/>
      <c r="K857" s="247"/>
      <c r="L857" s="252"/>
      <c r="M857" s="253"/>
      <c r="N857" s="254"/>
      <c r="O857" s="254"/>
      <c r="P857" s="254"/>
      <c r="Q857" s="254"/>
      <c r="R857" s="254"/>
      <c r="S857" s="254"/>
      <c r="T857" s="255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56" t="s">
        <v>128</v>
      </c>
      <c r="AU857" s="256" t="s">
        <v>79</v>
      </c>
      <c r="AV857" s="15" t="s">
        <v>125</v>
      </c>
      <c r="AW857" s="15" t="s">
        <v>31</v>
      </c>
      <c r="AX857" s="15" t="s">
        <v>77</v>
      </c>
      <c r="AY857" s="256" t="s">
        <v>117</v>
      </c>
    </row>
    <row r="858" s="12" customFormat="1" ht="22.8" customHeight="1">
      <c r="A858" s="12"/>
      <c r="B858" s="190"/>
      <c r="C858" s="191"/>
      <c r="D858" s="192" t="s">
        <v>68</v>
      </c>
      <c r="E858" s="204" t="s">
        <v>133</v>
      </c>
      <c r="F858" s="204" t="s">
        <v>670</v>
      </c>
      <c r="G858" s="191"/>
      <c r="H858" s="191"/>
      <c r="I858" s="194"/>
      <c r="J858" s="205">
        <f>BK858</f>
        <v>0</v>
      </c>
      <c r="K858" s="191"/>
      <c r="L858" s="196"/>
      <c r="M858" s="197"/>
      <c r="N858" s="198"/>
      <c r="O858" s="198"/>
      <c r="P858" s="199">
        <f>SUM(P859:P862)</f>
        <v>0</v>
      </c>
      <c r="Q858" s="198"/>
      <c r="R858" s="199">
        <f>SUM(R859:R862)</f>
        <v>0</v>
      </c>
      <c r="S858" s="198"/>
      <c r="T858" s="200">
        <f>SUM(T859:T862)</f>
        <v>0</v>
      </c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R858" s="201" t="s">
        <v>77</v>
      </c>
      <c r="AT858" s="202" t="s">
        <v>68</v>
      </c>
      <c r="AU858" s="202" t="s">
        <v>77</v>
      </c>
      <c r="AY858" s="201" t="s">
        <v>117</v>
      </c>
      <c r="BK858" s="203">
        <f>SUM(BK859:BK862)</f>
        <v>0</v>
      </c>
    </row>
    <row r="859" s="2" customFormat="1" ht="16.5" customHeight="1">
      <c r="A859" s="40"/>
      <c r="B859" s="41"/>
      <c r="C859" s="206" t="s">
        <v>671</v>
      </c>
      <c r="D859" s="206" t="s">
        <v>120</v>
      </c>
      <c r="E859" s="207" t="s">
        <v>672</v>
      </c>
      <c r="F859" s="208" t="s">
        <v>673</v>
      </c>
      <c r="G859" s="209" t="s">
        <v>350</v>
      </c>
      <c r="H859" s="210">
        <v>2</v>
      </c>
      <c r="I859" s="211"/>
      <c r="J859" s="212">
        <f>ROUND(I859*H859,2)</f>
        <v>0</v>
      </c>
      <c r="K859" s="208" t="s">
        <v>19</v>
      </c>
      <c r="L859" s="46"/>
      <c r="M859" s="213" t="s">
        <v>19</v>
      </c>
      <c r="N859" s="214" t="s">
        <v>40</v>
      </c>
      <c r="O859" s="86"/>
      <c r="P859" s="215">
        <f>O859*H859</f>
        <v>0</v>
      </c>
      <c r="Q859" s="215">
        <v>0</v>
      </c>
      <c r="R859" s="215">
        <f>Q859*H859</f>
        <v>0</v>
      </c>
      <c r="S859" s="215">
        <v>0</v>
      </c>
      <c r="T859" s="216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17" t="s">
        <v>125</v>
      </c>
      <c r="AT859" s="217" t="s">
        <v>120</v>
      </c>
      <c r="AU859" s="217" t="s">
        <v>79</v>
      </c>
      <c r="AY859" s="19" t="s">
        <v>117</v>
      </c>
      <c r="BE859" s="218">
        <f>IF(N859="základní",J859,0)</f>
        <v>0</v>
      </c>
      <c r="BF859" s="218">
        <f>IF(N859="snížená",J859,0)</f>
        <v>0</v>
      </c>
      <c r="BG859" s="218">
        <f>IF(N859="zákl. přenesená",J859,0)</f>
        <v>0</v>
      </c>
      <c r="BH859" s="218">
        <f>IF(N859="sníž. přenesená",J859,0)</f>
        <v>0</v>
      </c>
      <c r="BI859" s="218">
        <f>IF(N859="nulová",J859,0)</f>
        <v>0</v>
      </c>
      <c r="BJ859" s="19" t="s">
        <v>77</v>
      </c>
      <c r="BK859" s="218">
        <f>ROUND(I859*H859,2)</f>
        <v>0</v>
      </c>
      <c r="BL859" s="19" t="s">
        <v>125</v>
      </c>
      <c r="BM859" s="217" t="s">
        <v>674</v>
      </c>
    </row>
    <row r="860" s="14" customFormat="1">
      <c r="A860" s="14"/>
      <c r="B860" s="235"/>
      <c r="C860" s="236"/>
      <c r="D860" s="226" t="s">
        <v>128</v>
      </c>
      <c r="E860" s="237" t="s">
        <v>19</v>
      </c>
      <c r="F860" s="238" t="s">
        <v>675</v>
      </c>
      <c r="G860" s="236"/>
      <c r="H860" s="239">
        <v>1</v>
      </c>
      <c r="I860" s="240"/>
      <c r="J860" s="236"/>
      <c r="K860" s="236"/>
      <c r="L860" s="241"/>
      <c r="M860" s="242"/>
      <c r="N860" s="243"/>
      <c r="O860" s="243"/>
      <c r="P860" s="243"/>
      <c r="Q860" s="243"/>
      <c r="R860" s="243"/>
      <c r="S860" s="243"/>
      <c r="T860" s="24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5" t="s">
        <v>128</v>
      </c>
      <c r="AU860" s="245" t="s">
        <v>79</v>
      </c>
      <c r="AV860" s="14" t="s">
        <v>79</v>
      </c>
      <c r="AW860" s="14" t="s">
        <v>31</v>
      </c>
      <c r="AX860" s="14" t="s">
        <v>69</v>
      </c>
      <c r="AY860" s="245" t="s">
        <v>117</v>
      </c>
    </row>
    <row r="861" s="14" customFormat="1">
      <c r="A861" s="14"/>
      <c r="B861" s="235"/>
      <c r="C861" s="236"/>
      <c r="D861" s="226" t="s">
        <v>128</v>
      </c>
      <c r="E861" s="237" t="s">
        <v>19</v>
      </c>
      <c r="F861" s="238" t="s">
        <v>676</v>
      </c>
      <c r="G861" s="236"/>
      <c r="H861" s="239">
        <v>1</v>
      </c>
      <c r="I861" s="240"/>
      <c r="J861" s="236"/>
      <c r="K861" s="236"/>
      <c r="L861" s="241"/>
      <c r="M861" s="242"/>
      <c r="N861" s="243"/>
      <c r="O861" s="243"/>
      <c r="P861" s="243"/>
      <c r="Q861" s="243"/>
      <c r="R861" s="243"/>
      <c r="S861" s="243"/>
      <c r="T861" s="244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5" t="s">
        <v>128</v>
      </c>
      <c r="AU861" s="245" t="s">
        <v>79</v>
      </c>
      <c r="AV861" s="14" t="s">
        <v>79</v>
      </c>
      <c r="AW861" s="14" t="s">
        <v>31</v>
      </c>
      <c r="AX861" s="14" t="s">
        <v>69</v>
      </c>
      <c r="AY861" s="245" t="s">
        <v>117</v>
      </c>
    </row>
    <row r="862" s="15" customFormat="1">
      <c r="A862" s="15"/>
      <c r="B862" s="246"/>
      <c r="C862" s="247"/>
      <c r="D862" s="226" t="s">
        <v>128</v>
      </c>
      <c r="E862" s="248" t="s">
        <v>19</v>
      </c>
      <c r="F862" s="249" t="s">
        <v>130</v>
      </c>
      <c r="G862" s="247"/>
      <c r="H862" s="250">
        <v>2</v>
      </c>
      <c r="I862" s="251"/>
      <c r="J862" s="247"/>
      <c r="K862" s="247"/>
      <c r="L862" s="252"/>
      <c r="M862" s="253"/>
      <c r="N862" s="254"/>
      <c r="O862" s="254"/>
      <c r="P862" s="254"/>
      <c r="Q862" s="254"/>
      <c r="R862" s="254"/>
      <c r="S862" s="254"/>
      <c r="T862" s="25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56" t="s">
        <v>128</v>
      </c>
      <c r="AU862" s="256" t="s">
        <v>79</v>
      </c>
      <c r="AV862" s="15" t="s">
        <v>125</v>
      </c>
      <c r="AW862" s="15" t="s">
        <v>31</v>
      </c>
      <c r="AX862" s="15" t="s">
        <v>77</v>
      </c>
      <c r="AY862" s="256" t="s">
        <v>117</v>
      </c>
    </row>
    <row r="863" s="12" customFormat="1" ht="22.8" customHeight="1">
      <c r="A863" s="12"/>
      <c r="B863" s="190"/>
      <c r="C863" s="191"/>
      <c r="D863" s="192" t="s">
        <v>68</v>
      </c>
      <c r="E863" s="204" t="s">
        <v>226</v>
      </c>
      <c r="F863" s="204" t="s">
        <v>677</v>
      </c>
      <c r="G863" s="191"/>
      <c r="H863" s="191"/>
      <c r="I863" s="194"/>
      <c r="J863" s="205">
        <f>BK863</f>
        <v>0</v>
      </c>
      <c r="K863" s="191"/>
      <c r="L863" s="196"/>
      <c r="M863" s="197"/>
      <c r="N863" s="198"/>
      <c r="O863" s="198"/>
      <c r="P863" s="199">
        <f>SUM(P864:P1003)</f>
        <v>0</v>
      </c>
      <c r="Q863" s="198"/>
      <c r="R863" s="199">
        <f>SUM(R864:R1003)</f>
        <v>2.1745756200000002</v>
      </c>
      <c r="S863" s="198"/>
      <c r="T863" s="200">
        <f>SUM(T864:T1003)</f>
        <v>17.948097000000001</v>
      </c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R863" s="201" t="s">
        <v>77</v>
      </c>
      <c r="AT863" s="202" t="s">
        <v>68</v>
      </c>
      <c r="AU863" s="202" t="s">
        <v>77</v>
      </c>
      <c r="AY863" s="201" t="s">
        <v>117</v>
      </c>
      <c r="BK863" s="203">
        <f>SUM(BK864:BK1003)</f>
        <v>0</v>
      </c>
    </row>
    <row r="864" s="2" customFormat="1" ht="24.15" customHeight="1">
      <c r="A864" s="40"/>
      <c r="B864" s="41"/>
      <c r="C864" s="206" t="s">
        <v>463</v>
      </c>
      <c r="D864" s="206" t="s">
        <v>120</v>
      </c>
      <c r="E864" s="207" t="s">
        <v>678</v>
      </c>
      <c r="F864" s="208" t="s">
        <v>679</v>
      </c>
      <c r="G864" s="209" t="s">
        <v>190</v>
      </c>
      <c r="H864" s="210">
        <v>9.5</v>
      </c>
      <c r="I864" s="211"/>
      <c r="J864" s="212">
        <f>ROUND(I864*H864,2)</f>
        <v>0</v>
      </c>
      <c r="K864" s="208" t="s">
        <v>124</v>
      </c>
      <c r="L864" s="46"/>
      <c r="M864" s="213" t="s">
        <v>19</v>
      </c>
      <c r="N864" s="214" t="s">
        <v>40</v>
      </c>
      <c r="O864" s="86"/>
      <c r="P864" s="215">
        <f>O864*H864</f>
        <v>0</v>
      </c>
      <c r="Q864" s="215">
        <v>0.1295</v>
      </c>
      <c r="R864" s="215">
        <f>Q864*H864</f>
        <v>1.2302500000000001</v>
      </c>
      <c r="S864" s="215">
        <v>0</v>
      </c>
      <c r="T864" s="216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17" t="s">
        <v>125</v>
      </c>
      <c r="AT864" s="217" t="s">
        <v>120</v>
      </c>
      <c r="AU864" s="217" t="s">
        <v>79</v>
      </c>
      <c r="AY864" s="19" t="s">
        <v>117</v>
      </c>
      <c r="BE864" s="218">
        <f>IF(N864="základní",J864,0)</f>
        <v>0</v>
      </c>
      <c r="BF864" s="218">
        <f>IF(N864="snížená",J864,0)</f>
        <v>0</v>
      </c>
      <c r="BG864" s="218">
        <f>IF(N864="zákl. přenesená",J864,0)</f>
        <v>0</v>
      </c>
      <c r="BH864" s="218">
        <f>IF(N864="sníž. přenesená",J864,0)</f>
        <v>0</v>
      </c>
      <c r="BI864" s="218">
        <f>IF(N864="nulová",J864,0)</f>
        <v>0</v>
      </c>
      <c r="BJ864" s="19" t="s">
        <v>77</v>
      </c>
      <c r="BK864" s="218">
        <f>ROUND(I864*H864,2)</f>
        <v>0</v>
      </c>
      <c r="BL864" s="19" t="s">
        <v>125</v>
      </c>
      <c r="BM864" s="217" t="s">
        <v>680</v>
      </c>
    </row>
    <row r="865" s="2" customFormat="1">
      <c r="A865" s="40"/>
      <c r="B865" s="41"/>
      <c r="C865" s="42"/>
      <c r="D865" s="219" t="s">
        <v>126</v>
      </c>
      <c r="E865" s="42"/>
      <c r="F865" s="220" t="s">
        <v>681</v>
      </c>
      <c r="G865" s="42"/>
      <c r="H865" s="42"/>
      <c r="I865" s="221"/>
      <c r="J865" s="42"/>
      <c r="K865" s="42"/>
      <c r="L865" s="46"/>
      <c r="M865" s="222"/>
      <c r="N865" s="223"/>
      <c r="O865" s="86"/>
      <c r="P865" s="86"/>
      <c r="Q865" s="86"/>
      <c r="R865" s="86"/>
      <c r="S865" s="86"/>
      <c r="T865" s="87"/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T865" s="19" t="s">
        <v>126</v>
      </c>
      <c r="AU865" s="19" t="s">
        <v>79</v>
      </c>
    </row>
    <row r="866" s="13" customFormat="1">
      <c r="A866" s="13"/>
      <c r="B866" s="224"/>
      <c r="C866" s="225"/>
      <c r="D866" s="226" t="s">
        <v>128</v>
      </c>
      <c r="E866" s="227" t="s">
        <v>19</v>
      </c>
      <c r="F866" s="228" t="s">
        <v>198</v>
      </c>
      <c r="G866" s="225"/>
      <c r="H866" s="227" t="s">
        <v>19</v>
      </c>
      <c r="I866" s="229"/>
      <c r="J866" s="225"/>
      <c r="K866" s="225"/>
      <c r="L866" s="230"/>
      <c r="M866" s="231"/>
      <c r="N866" s="232"/>
      <c r="O866" s="232"/>
      <c r="P866" s="232"/>
      <c r="Q866" s="232"/>
      <c r="R866" s="232"/>
      <c r="S866" s="232"/>
      <c r="T866" s="23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4" t="s">
        <v>128</v>
      </c>
      <c r="AU866" s="234" t="s">
        <v>79</v>
      </c>
      <c r="AV866" s="13" t="s">
        <v>77</v>
      </c>
      <c r="AW866" s="13" t="s">
        <v>31</v>
      </c>
      <c r="AX866" s="13" t="s">
        <v>69</v>
      </c>
      <c r="AY866" s="234" t="s">
        <v>117</v>
      </c>
    </row>
    <row r="867" s="14" customFormat="1">
      <c r="A867" s="14"/>
      <c r="B867" s="235"/>
      <c r="C867" s="236"/>
      <c r="D867" s="226" t="s">
        <v>128</v>
      </c>
      <c r="E867" s="237" t="s">
        <v>19</v>
      </c>
      <c r="F867" s="238" t="s">
        <v>682</v>
      </c>
      <c r="G867" s="236"/>
      <c r="H867" s="239">
        <v>9.5</v>
      </c>
      <c r="I867" s="240"/>
      <c r="J867" s="236"/>
      <c r="K867" s="236"/>
      <c r="L867" s="241"/>
      <c r="M867" s="242"/>
      <c r="N867" s="243"/>
      <c r="O867" s="243"/>
      <c r="P867" s="243"/>
      <c r="Q867" s="243"/>
      <c r="R867" s="243"/>
      <c r="S867" s="243"/>
      <c r="T867" s="24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5" t="s">
        <v>128</v>
      </c>
      <c r="AU867" s="245" t="s">
        <v>79</v>
      </c>
      <c r="AV867" s="14" t="s">
        <v>79</v>
      </c>
      <c r="AW867" s="14" t="s">
        <v>31</v>
      </c>
      <c r="AX867" s="14" t="s">
        <v>69</v>
      </c>
      <c r="AY867" s="245" t="s">
        <v>117</v>
      </c>
    </row>
    <row r="868" s="15" customFormat="1">
      <c r="A868" s="15"/>
      <c r="B868" s="246"/>
      <c r="C868" s="247"/>
      <c r="D868" s="226" t="s">
        <v>128</v>
      </c>
      <c r="E868" s="248" t="s">
        <v>19</v>
      </c>
      <c r="F868" s="249" t="s">
        <v>130</v>
      </c>
      <c r="G868" s="247"/>
      <c r="H868" s="250">
        <v>9.5</v>
      </c>
      <c r="I868" s="251"/>
      <c r="J868" s="247"/>
      <c r="K868" s="247"/>
      <c r="L868" s="252"/>
      <c r="M868" s="253"/>
      <c r="N868" s="254"/>
      <c r="O868" s="254"/>
      <c r="P868" s="254"/>
      <c r="Q868" s="254"/>
      <c r="R868" s="254"/>
      <c r="S868" s="254"/>
      <c r="T868" s="25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56" t="s">
        <v>128</v>
      </c>
      <c r="AU868" s="256" t="s">
        <v>79</v>
      </c>
      <c r="AV868" s="15" t="s">
        <v>125</v>
      </c>
      <c r="AW868" s="15" t="s">
        <v>31</v>
      </c>
      <c r="AX868" s="15" t="s">
        <v>77</v>
      </c>
      <c r="AY868" s="256" t="s">
        <v>117</v>
      </c>
    </row>
    <row r="869" s="2" customFormat="1" ht="16.5" customHeight="1">
      <c r="A869" s="40"/>
      <c r="B869" s="41"/>
      <c r="C869" s="260" t="s">
        <v>683</v>
      </c>
      <c r="D869" s="260" t="s">
        <v>235</v>
      </c>
      <c r="E869" s="261" t="s">
        <v>684</v>
      </c>
      <c r="F869" s="262" t="s">
        <v>685</v>
      </c>
      <c r="G869" s="263" t="s">
        <v>190</v>
      </c>
      <c r="H869" s="264">
        <v>9.5950000000000006</v>
      </c>
      <c r="I869" s="265"/>
      <c r="J869" s="266">
        <f>ROUND(I869*H869,2)</f>
        <v>0</v>
      </c>
      <c r="K869" s="262" t="s">
        <v>124</v>
      </c>
      <c r="L869" s="267"/>
      <c r="M869" s="268" t="s">
        <v>19</v>
      </c>
      <c r="N869" s="269" t="s">
        <v>40</v>
      </c>
      <c r="O869" s="86"/>
      <c r="P869" s="215">
        <f>O869*H869</f>
        <v>0</v>
      </c>
      <c r="Q869" s="215">
        <v>0.044999999999999998</v>
      </c>
      <c r="R869" s="215">
        <f>Q869*H869</f>
        <v>0.43177500000000002</v>
      </c>
      <c r="S869" s="215">
        <v>0</v>
      </c>
      <c r="T869" s="216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17" t="s">
        <v>133</v>
      </c>
      <c r="AT869" s="217" t="s">
        <v>235</v>
      </c>
      <c r="AU869" s="217" t="s">
        <v>79</v>
      </c>
      <c r="AY869" s="19" t="s">
        <v>117</v>
      </c>
      <c r="BE869" s="218">
        <f>IF(N869="základní",J869,0)</f>
        <v>0</v>
      </c>
      <c r="BF869" s="218">
        <f>IF(N869="snížená",J869,0)</f>
        <v>0</v>
      </c>
      <c r="BG869" s="218">
        <f>IF(N869="zákl. přenesená",J869,0)</f>
        <v>0</v>
      </c>
      <c r="BH869" s="218">
        <f>IF(N869="sníž. přenesená",J869,0)</f>
        <v>0</v>
      </c>
      <c r="BI869" s="218">
        <f>IF(N869="nulová",J869,0)</f>
        <v>0</v>
      </c>
      <c r="BJ869" s="19" t="s">
        <v>77</v>
      </c>
      <c r="BK869" s="218">
        <f>ROUND(I869*H869,2)</f>
        <v>0</v>
      </c>
      <c r="BL869" s="19" t="s">
        <v>125</v>
      </c>
      <c r="BM869" s="217" t="s">
        <v>686</v>
      </c>
    </row>
    <row r="870" s="2" customFormat="1" ht="16.5" customHeight="1">
      <c r="A870" s="40"/>
      <c r="B870" s="41"/>
      <c r="C870" s="206" t="s">
        <v>476</v>
      </c>
      <c r="D870" s="206" t="s">
        <v>120</v>
      </c>
      <c r="E870" s="207" t="s">
        <v>687</v>
      </c>
      <c r="F870" s="208" t="s">
        <v>688</v>
      </c>
      <c r="G870" s="209" t="s">
        <v>196</v>
      </c>
      <c r="H870" s="210">
        <v>0.77700000000000002</v>
      </c>
      <c r="I870" s="211"/>
      <c r="J870" s="212">
        <f>ROUND(I870*H870,2)</f>
        <v>0</v>
      </c>
      <c r="K870" s="208" t="s">
        <v>124</v>
      </c>
      <c r="L870" s="46"/>
      <c r="M870" s="213" t="s">
        <v>19</v>
      </c>
      <c r="N870" s="214" t="s">
        <v>40</v>
      </c>
      <c r="O870" s="86"/>
      <c r="P870" s="215">
        <f>O870*H870</f>
        <v>0</v>
      </c>
      <c r="Q870" s="215">
        <v>0</v>
      </c>
      <c r="R870" s="215">
        <f>Q870*H870</f>
        <v>0</v>
      </c>
      <c r="S870" s="215">
        <v>2.2000000000000002</v>
      </c>
      <c r="T870" s="216">
        <f>S870*H870</f>
        <v>1.7094000000000003</v>
      </c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R870" s="217" t="s">
        <v>125</v>
      </c>
      <c r="AT870" s="217" t="s">
        <v>120</v>
      </c>
      <c r="AU870" s="217" t="s">
        <v>79</v>
      </c>
      <c r="AY870" s="19" t="s">
        <v>117</v>
      </c>
      <c r="BE870" s="218">
        <f>IF(N870="základní",J870,0)</f>
        <v>0</v>
      </c>
      <c r="BF870" s="218">
        <f>IF(N870="snížená",J870,0)</f>
        <v>0</v>
      </c>
      <c r="BG870" s="218">
        <f>IF(N870="zákl. přenesená",J870,0)</f>
        <v>0</v>
      </c>
      <c r="BH870" s="218">
        <f>IF(N870="sníž. přenesená",J870,0)</f>
        <v>0</v>
      </c>
      <c r="BI870" s="218">
        <f>IF(N870="nulová",J870,0)</f>
        <v>0</v>
      </c>
      <c r="BJ870" s="19" t="s">
        <v>77</v>
      </c>
      <c r="BK870" s="218">
        <f>ROUND(I870*H870,2)</f>
        <v>0</v>
      </c>
      <c r="BL870" s="19" t="s">
        <v>125</v>
      </c>
      <c r="BM870" s="217" t="s">
        <v>689</v>
      </c>
    </row>
    <row r="871" s="2" customFormat="1">
      <c r="A871" s="40"/>
      <c r="B871" s="41"/>
      <c r="C871" s="42"/>
      <c r="D871" s="219" t="s">
        <v>126</v>
      </c>
      <c r="E871" s="42"/>
      <c r="F871" s="220" t="s">
        <v>690</v>
      </c>
      <c r="G871" s="42"/>
      <c r="H871" s="42"/>
      <c r="I871" s="221"/>
      <c r="J871" s="42"/>
      <c r="K871" s="42"/>
      <c r="L871" s="46"/>
      <c r="M871" s="222"/>
      <c r="N871" s="223"/>
      <c r="O871" s="86"/>
      <c r="P871" s="86"/>
      <c r="Q871" s="86"/>
      <c r="R871" s="86"/>
      <c r="S871" s="86"/>
      <c r="T871" s="87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T871" s="19" t="s">
        <v>126</v>
      </c>
      <c r="AU871" s="19" t="s">
        <v>79</v>
      </c>
    </row>
    <row r="872" s="13" customFormat="1">
      <c r="A872" s="13"/>
      <c r="B872" s="224"/>
      <c r="C872" s="225"/>
      <c r="D872" s="226" t="s">
        <v>128</v>
      </c>
      <c r="E872" s="227" t="s">
        <v>19</v>
      </c>
      <c r="F872" s="228" t="s">
        <v>622</v>
      </c>
      <c r="G872" s="225"/>
      <c r="H872" s="227" t="s">
        <v>19</v>
      </c>
      <c r="I872" s="229"/>
      <c r="J872" s="225"/>
      <c r="K872" s="225"/>
      <c r="L872" s="230"/>
      <c r="M872" s="231"/>
      <c r="N872" s="232"/>
      <c r="O872" s="232"/>
      <c r="P872" s="232"/>
      <c r="Q872" s="232"/>
      <c r="R872" s="232"/>
      <c r="S872" s="232"/>
      <c r="T872" s="23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4" t="s">
        <v>128</v>
      </c>
      <c r="AU872" s="234" t="s">
        <v>79</v>
      </c>
      <c r="AV872" s="13" t="s">
        <v>77</v>
      </c>
      <c r="AW872" s="13" t="s">
        <v>31</v>
      </c>
      <c r="AX872" s="13" t="s">
        <v>69</v>
      </c>
      <c r="AY872" s="234" t="s">
        <v>117</v>
      </c>
    </row>
    <row r="873" s="14" customFormat="1">
      <c r="A873" s="14"/>
      <c r="B873" s="235"/>
      <c r="C873" s="236"/>
      <c r="D873" s="226" t="s">
        <v>128</v>
      </c>
      <c r="E873" s="237" t="s">
        <v>19</v>
      </c>
      <c r="F873" s="238" t="s">
        <v>623</v>
      </c>
      <c r="G873" s="236"/>
      <c r="H873" s="239">
        <v>0.77700000000000002</v>
      </c>
      <c r="I873" s="240"/>
      <c r="J873" s="236"/>
      <c r="K873" s="236"/>
      <c r="L873" s="241"/>
      <c r="M873" s="242"/>
      <c r="N873" s="243"/>
      <c r="O873" s="243"/>
      <c r="P873" s="243"/>
      <c r="Q873" s="243"/>
      <c r="R873" s="243"/>
      <c r="S873" s="243"/>
      <c r="T873" s="24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5" t="s">
        <v>128</v>
      </c>
      <c r="AU873" s="245" t="s">
        <v>79</v>
      </c>
      <c r="AV873" s="14" t="s">
        <v>79</v>
      </c>
      <c r="AW873" s="14" t="s">
        <v>31</v>
      </c>
      <c r="AX873" s="14" t="s">
        <v>69</v>
      </c>
      <c r="AY873" s="245" t="s">
        <v>117</v>
      </c>
    </row>
    <row r="874" s="15" customFormat="1">
      <c r="A874" s="15"/>
      <c r="B874" s="246"/>
      <c r="C874" s="247"/>
      <c r="D874" s="226" t="s">
        <v>128</v>
      </c>
      <c r="E874" s="248" t="s">
        <v>19</v>
      </c>
      <c r="F874" s="249" t="s">
        <v>130</v>
      </c>
      <c r="G874" s="247"/>
      <c r="H874" s="250">
        <v>0.77700000000000002</v>
      </c>
      <c r="I874" s="251"/>
      <c r="J874" s="247"/>
      <c r="K874" s="247"/>
      <c r="L874" s="252"/>
      <c r="M874" s="253"/>
      <c r="N874" s="254"/>
      <c r="O874" s="254"/>
      <c r="P874" s="254"/>
      <c r="Q874" s="254"/>
      <c r="R874" s="254"/>
      <c r="S874" s="254"/>
      <c r="T874" s="25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6" t="s">
        <v>128</v>
      </c>
      <c r="AU874" s="256" t="s">
        <v>79</v>
      </c>
      <c r="AV874" s="15" t="s">
        <v>125</v>
      </c>
      <c r="AW874" s="15" t="s">
        <v>31</v>
      </c>
      <c r="AX874" s="15" t="s">
        <v>77</v>
      </c>
      <c r="AY874" s="256" t="s">
        <v>117</v>
      </c>
    </row>
    <row r="875" s="2" customFormat="1" ht="21.75" customHeight="1">
      <c r="A875" s="40"/>
      <c r="B875" s="41"/>
      <c r="C875" s="206" t="s">
        <v>691</v>
      </c>
      <c r="D875" s="206" t="s">
        <v>120</v>
      </c>
      <c r="E875" s="207" t="s">
        <v>692</v>
      </c>
      <c r="F875" s="208" t="s">
        <v>693</v>
      </c>
      <c r="G875" s="209" t="s">
        <v>196</v>
      </c>
      <c r="H875" s="210">
        <v>0.77700000000000002</v>
      </c>
      <c r="I875" s="211"/>
      <c r="J875" s="212">
        <f>ROUND(I875*H875,2)</f>
        <v>0</v>
      </c>
      <c r="K875" s="208" t="s">
        <v>124</v>
      </c>
      <c r="L875" s="46"/>
      <c r="M875" s="213" t="s">
        <v>19</v>
      </c>
      <c r="N875" s="214" t="s">
        <v>40</v>
      </c>
      <c r="O875" s="86"/>
      <c r="P875" s="215">
        <f>O875*H875</f>
        <v>0</v>
      </c>
      <c r="Q875" s="215">
        <v>0</v>
      </c>
      <c r="R875" s="215">
        <f>Q875*H875</f>
        <v>0</v>
      </c>
      <c r="S875" s="215">
        <v>0.043999999999999997</v>
      </c>
      <c r="T875" s="216">
        <f>S875*H875</f>
        <v>0.034187999999999996</v>
      </c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R875" s="217" t="s">
        <v>125</v>
      </c>
      <c r="AT875" s="217" t="s">
        <v>120</v>
      </c>
      <c r="AU875" s="217" t="s">
        <v>79</v>
      </c>
      <c r="AY875" s="19" t="s">
        <v>117</v>
      </c>
      <c r="BE875" s="218">
        <f>IF(N875="základní",J875,0)</f>
        <v>0</v>
      </c>
      <c r="BF875" s="218">
        <f>IF(N875="snížená",J875,0)</f>
        <v>0</v>
      </c>
      <c r="BG875" s="218">
        <f>IF(N875="zákl. přenesená",J875,0)</f>
        <v>0</v>
      </c>
      <c r="BH875" s="218">
        <f>IF(N875="sníž. přenesená",J875,0)</f>
        <v>0</v>
      </c>
      <c r="BI875" s="218">
        <f>IF(N875="nulová",J875,0)</f>
        <v>0</v>
      </c>
      <c r="BJ875" s="19" t="s">
        <v>77</v>
      </c>
      <c r="BK875" s="218">
        <f>ROUND(I875*H875,2)</f>
        <v>0</v>
      </c>
      <c r="BL875" s="19" t="s">
        <v>125</v>
      </c>
      <c r="BM875" s="217" t="s">
        <v>694</v>
      </c>
    </row>
    <row r="876" s="2" customFormat="1">
      <c r="A876" s="40"/>
      <c r="B876" s="41"/>
      <c r="C876" s="42"/>
      <c r="D876" s="219" t="s">
        <v>126</v>
      </c>
      <c r="E876" s="42"/>
      <c r="F876" s="220" t="s">
        <v>695</v>
      </c>
      <c r="G876" s="42"/>
      <c r="H876" s="42"/>
      <c r="I876" s="221"/>
      <c r="J876" s="42"/>
      <c r="K876" s="42"/>
      <c r="L876" s="46"/>
      <c r="M876" s="222"/>
      <c r="N876" s="223"/>
      <c r="O876" s="86"/>
      <c r="P876" s="86"/>
      <c r="Q876" s="86"/>
      <c r="R876" s="86"/>
      <c r="S876" s="86"/>
      <c r="T876" s="87"/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T876" s="19" t="s">
        <v>126</v>
      </c>
      <c r="AU876" s="19" t="s">
        <v>79</v>
      </c>
    </row>
    <row r="877" s="13" customFormat="1">
      <c r="A877" s="13"/>
      <c r="B877" s="224"/>
      <c r="C877" s="225"/>
      <c r="D877" s="226" t="s">
        <v>128</v>
      </c>
      <c r="E877" s="227" t="s">
        <v>19</v>
      </c>
      <c r="F877" s="228" t="s">
        <v>622</v>
      </c>
      <c r="G877" s="225"/>
      <c r="H877" s="227" t="s">
        <v>19</v>
      </c>
      <c r="I877" s="229"/>
      <c r="J877" s="225"/>
      <c r="K877" s="225"/>
      <c r="L877" s="230"/>
      <c r="M877" s="231"/>
      <c r="N877" s="232"/>
      <c r="O877" s="232"/>
      <c r="P877" s="232"/>
      <c r="Q877" s="232"/>
      <c r="R877" s="232"/>
      <c r="S877" s="232"/>
      <c r="T877" s="23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4" t="s">
        <v>128</v>
      </c>
      <c r="AU877" s="234" t="s">
        <v>79</v>
      </c>
      <c r="AV877" s="13" t="s">
        <v>77</v>
      </c>
      <c r="AW877" s="13" t="s">
        <v>31</v>
      </c>
      <c r="AX877" s="13" t="s">
        <v>69</v>
      </c>
      <c r="AY877" s="234" t="s">
        <v>117</v>
      </c>
    </row>
    <row r="878" s="14" customFormat="1">
      <c r="A878" s="14"/>
      <c r="B878" s="235"/>
      <c r="C878" s="236"/>
      <c r="D878" s="226" t="s">
        <v>128</v>
      </c>
      <c r="E878" s="237" t="s">
        <v>19</v>
      </c>
      <c r="F878" s="238" t="s">
        <v>623</v>
      </c>
      <c r="G878" s="236"/>
      <c r="H878" s="239">
        <v>0.77700000000000002</v>
      </c>
      <c r="I878" s="240"/>
      <c r="J878" s="236"/>
      <c r="K878" s="236"/>
      <c r="L878" s="241"/>
      <c r="M878" s="242"/>
      <c r="N878" s="243"/>
      <c r="O878" s="243"/>
      <c r="P878" s="243"/>
      <c r="Q878" s="243"/>
      <c r="R878" s="243"/>
      <c r="S878" s="243"/>
      <c r="T878" s="244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5" t="s">
        <v>128</v>
      </c>
      <c r="AU878" s="245" t="s">
        <v>79</v>
      </c>
      <c r="AV878" s="14" t="s">
        <v>79</v>
      </c>
      <c r="AW878" s="14" t="s">
        <v>31</v>
      </c>
      <c r="AX878" s="14" t="s">
        <v>69</v>
      </c>
      <c r="AY878" s="245" t="s">
        <v>117</v>
      </c>
    </row>
    <row r="879" s="15" customFormat="1">
      <c r="A879" s="15"/>
      <c r="B879" s="246"/>
      <c r="C879" s="247"/>
      <c r="D879" s="226" t="s">
        <v>128</v>
      </c>
      <c r="E879" s="248" t="s">
        <v>19</v>
      </c>
      <c r="F879" s="249" t="s">
        <v>130</v>
      </c>
      <c r="G879" s="247"/>
      <c r="H879" s="250">
        <v>0.77700000000000002</v>
      </c>
      <c r="I879" s="251"/>
      <c r="J879" s="247"/>
      <c r="K879" s="247"/>
      <c r="L879" s="252"/>
      <c r="M879" s="253"/>
      <c r="N879" s="254"/>
      <c r="O879" s="254"/>
      <c r="P879" s="254"/>
      <c r="Q879" s="254"/>
      <c r="R879" s="254"/>
      <c r="S879" s="254"/>
      <c r="T879" s="255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56" t="s">
        <v>128</v>
      </c>
      <c r="AU879" s="256" t="s">
        <v>79</v>
      </c>
      <c r="AV879" s="15" t="s">
        <v>125</v>
      </c>
      <c r="AW879" s="15" t="s">
        <v>31</v>
      </c>
      <c r="AX879" s="15" t="s">
        <v>77</v>
      </c>
      <c r="AY879" s="256" t="s">
        <v>117</v>
      </c>
    </row>
    <row r="880" s="2" customFormat="1" ht="16.5" customHeight="1">
      <c r="A880" s="40"/>
      <c r="B880" s="41"/>
      <c r="C880" s="206" t="s">
        <v>480</v>
      </c>
      <c r="D880" s="206" t="s">
        <v>120</v>
      </c>
      <c r="E880" s="207" t="s">
        <v>696</v>
      </c>
      <c r="F880" s="208" t="s">
        <v>697</v>
      </c>
      <c r="G880" s="209" t="s">
        <v>179</v>
      </c>
      <c r="H880" s="210">
        <v>7.7210000000000001</v>
      </c>
      <c r="I880" s="211"/>
      <c r="J880" s="212">
        <f>ROUND(I880*H880,2)</f>
        <v>0</v>
      </c>
      <c r="K880" s="208" t="s">
        <v>124</v>
      </c>
      <c r="L880" s="46"/>
      <c r="M880" s="213" t="s">
        <v>19</v>
      </c>
      <c r="N880" s="214" t="s">
        <v>40</v>
      </c>
      <c r="O880" s="86"/>
      <c r="P880" s="215">
        <f>O880*H880</f>
        <v>0</v>
      </c>
      <c r="Q880" s="215">
        <v>0</v>
      </c>
      <c r="R880" s="215">
        <f>Q880*H880</f>
        <v>0</v>
      </c>
      <c r="S880" s="215">
        <v>0</v>
      </c>
      <c r="T880" s="216">
        <f>S880*H880</f>
        <v>0</v>
      </c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R880" s="217" t="s">
        <v>125</v>
      </c>
      <c r="AT880" s="217" t="s">
        <v>120</v>
      </c>
      <c r="AU880" s="217" t="s">
        <v>79</v>
      </c>
      <c r="AY880" s="19" t="s">
        <v>117</v>
      </c>
      <c r="BE880" s="218">
        <f>IF(N880="základní",J880,0)</f>
        <v>0</v>
      </c>
      <c r="BF880" s="218">
        <f>IF(N880="snížená",J880,0)</f>
        <v>0</v>
      </c>
      <c r="BG880" s="218">
        <f>IF(N880="zákl. přenesená",J880,0)</f>
        <v>0</v>
      </c>
      <c r="BH880" s="218">
        <f>IF(N880="sníž. přenesená",J880,0)</f>
        <v>0</v>
      </c>
      <c r="BI880" s="218">
        <f>IF(N880="nulová",J880,0)</f>
        <v>0</v>
      </c>
      <c r="BJ880" s="19" t="s">
        <v>77</v>
      </c>
      <c r="BK880" s="218">
        <f>ROUND(I880*H880,2)</f>
        <v>0</v>
      </c>
      <c r="BL880" s="19" t="s">
        <v>125</v>
      </c>
      <c r="BM880" s="217" t="s">
        <v>698</v>
      </c>
    </row>
    <row r="881" s="2" customFormat="1">
      <c r="A881" s="40"/>
      <c r="B881" s="41"/>
      <c r="C881" s="42"/>
      <c r="D881" s="219" t="s">
        <v>126</v>
      </c>
      <c r="E881" s="42"/>
      <c r="F881" s="220" t="s">
        <v>699</v>
      </c>
      <c r="G881" s="42"/>
      <c r="H881" s="42"/>
      <c r="I881" s="221"/>
      <c r="J881" s="42"/>
      <c r="K881" s="42"/>
      <c r="L881" s="46"/>
      <c r="M881" s="222"/>
      <c r="N881" s="223"/>
      <c r="O881" s="86"/>
      <c r="P881" s="86"/>
      <c r="Q881" s="86"/>
      <c r="R881" s="86"/>
      <c r="S881" s="86"/>
      <c r="T881" s="87"/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T881" s="19" t="s">
        <v>126</v>
      </c>
      <c r="AU881" s="19" t="s">
        <v>79</v>
      </c>
    </row>
    <row r="882" s="13" customFormat="1">
      <c r="A882" s="13"/>
      <c r="B882" s="224"/>
      <c r="C882" s="225"/>
      <c r="D882" s="226" t="s">
        <v>128</v>
      </c>
      <c r="E882" s="227" t="s">
        <v>19</v>
      </c>
      <c r="F882" s="228" t="s">
        <v>288</v>
      </c>
      <c r="G882" s="225"/>
      <c r="H882" s="227" t="s">
        <v>19</v>
      </c>
      <c r="I882" s="229"/>
      <c r="J882" s="225"/>
      <c r="K882" s="225"/>
      <c r="L882" s="230"/>
      <c r="M882" s="231"/>
      <c r="N882" s="232"/>
      <c r="O882" s="232"/>
      <c r="P882" s="232"/>
      <c r="Q882" s="232"/>
      <c r="R882" s="232"/>
      <c r="S882" s="232"/>
      <c r="T882" s="23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4" t="s">
        <v>128</v>
      </c>
      <c r="AU882" s="234" t="s">
        <v>79</v>
      </c>
      <c r="AV882" s="13" t="s">
        <v>77</v>
      </c>
      <c r="AW882" s="13" t="s">
        <v>31</v>
      </c>
      <c r="AX882" s="13" t="s">
        <v>69</v>
      </c>
      <c r="AY882" s="234" t="s">
        <v>117</v>
      </c>
    </row>
    <row r="883" s="14" customFormat="1">
      <c r="A883" s="14"/>
      <c r="B883" s="235"/>
      <c r="C883" s="236"/>
      <c r="D883" s="226" t="s">
        <v>128</v>
      </c>
      <c r="E883" s="237" t="s">
        <v>19</v>
      </c>
      <c r="F883" s="238" t="s">
        <v>289</v>
      </c>
      <c r="G883" s="236"/>
      <c r="H883" s="239">
        <v>3.7490000000000001</v>
      </c>
      <c r="I883" s="240"/>
      <c r="J883" s="236"/>
      <c r="K883" s="236"/>
      <c r="L883" s="241"/>
      <c r="M883" s="242"/>
      <c r="N883" s="243"/>
      <c r="O883" s="243"/>
      <c r="P883" s="243"/>
      <c r="Q883" s="243"/>
      <c r="R883" s="243"/>
      <c r="S883" s="243"/>
      <c r="T883" s="244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5" t="s">
        <v>128</v>
      </c>
      <c r="AU883" s="245" t="s">
        <v>79</v>
      </c>
      <c r="AV883" s="14" t="s">
        <v>79</v>
      </c>
      <c r="AW883" s="14" t="s">
        <v>31</v>
      </c>
      <c r="AX883" s="14" t="s">
        <v>69</v>
      </c>
      <c r="AY883" s="245" t="s">
        <v>117</v>
      </c>
    </row>
    <row r="884" s="14" customFormat="1">
      <c r="A884" s="14"/>
      <c r="B884" s="235"/>
      <c r="C884" s="236"/>
      <c r="D884" s="226" t="s">
        <v>128</v>
      </c>
      <c r="E884" s="237" t="s">
        <v>19</v>
      </c>
      <c r="F884" s="238" t="s">
        <v>290</v>
      </c>
      <c r="G884" s="236"/>
      <c r="H884" s="239">
        <v>3.972</v>
      </c>
      <c r="I884" s="240"/>
      <c r="J884" s="236"/>
      <c r="K884" s="236"/>
      <c r="L884" s="241"/>
      <c r="M884" s="242"/>
      <c r="N884" s="243"/>
      <c r="O884" s="243"/>
      <c r="P884" s="243"/>
      <c r="Q884" s="243"/>
      <c r="R884" s="243"/>
      <c r="S884" s="243"/>
      <c r="T884" s="244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5" t="s">
        <v>128</v>
      </c>
      <c r="AU884" s="245" t="s">
        <v>79</v>
      </c>
      <c r="AV884" s="14" t="s">
        <v>79</v>
      </c>
      <c r="AW884" s="14" t="s">
        <v>31</v>
      </c>
      <c r="AX884" s="14" t="s">
        <v>69</v>
      </c>
      <c r="AY884" s="245" t="s">
        <v>117</v>
      </c>
    </row>
    <row r="885" s="15" customFormat="1">
      <c r="A885" s="15"/>
      <c r="B885" s="246"/>
      <c r="C885" s="247"/>
      <c r="D885" s="226" t="s">
        <v>128</v>
      </c>
      <c r="E885" s="248" t="s">
        <v>19</v>
      </c>
      <c r="F885" s="249" t="s">
        <v>130</v>
      </c>
      <c r="G885" s="247"/>
      <c r="H885" s="250">
        <v>7.7210000000000001</v>
      </c>
      <c r="I885" s="251"/>
      <c r="J885" s="247"/>
      <c r="K885" s="247"/>
      <c r="L885" s="252"/>
      <c r="M885" s="253"/>
      <c r="N885" s="254"/>
      <c r="O885" s="254"/>
      <c r="P885" s="254"/>
      <c r="Q885" s="254"/>
      <c r="R885" s="254"/>
      <c r="S885" s="254"/>
      <c r="T885" s="25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56" t="s">
        <v>128</v>
      </c>
      <c r="AU885" s="256" t="s">
        <v>79</v>
      </c>
      <c r="AV885" s="15" t="s">
        <v>125</v>
      </c>
      <c r="AW885" s="15" t="s">
        <v>31</v>
      </c>
      <c r="AX885" s="15" t="s">
        <v>77</v>
      </c>
      <c r="AY885" s="256" t="s">
        <v>117</v>
      </c>
    </row>
    <row r="886" s="2" customFormat="1" ht="16.5" customHeight="1">
      <c r="A886" s="40"/>
      <c r="B886" s="41"/>
      <c r="C886" s="206" t="s">
        <v>700</v>
      </c>
      <c r="D886" s="206" t="s">
        <v>120</v>
      </c>
      <c r="E886" s="207" t="s">
        <v>701</v>
      </c>
      <c r="F886" s="208" t="s">
        <v>702</v>
      </c>
      <c r="G886" s="209" t="s">
        <v>190</v>
      </c>
      <c r="H886" s="210">
        <v>21</v>
      </c>
      <c r="I886" s="211"/>
      <c r="J886" s="212">
        <f>ROUND(I886*H886,2)</f>
        <v>0</v>
      </c>
      <c r="K886" s="208" t="s">
        <v>124</v>
      </c>
      <c r="L886" s="46"/>
      <c r="M886" s="213" t="s">
        <v>19</v>
      </c>
      <c r="N886" s="214" t="s">
        <v>40</v>
      </c>
      <c r="O886" s="86"/>
      <c r="P886" s="215">
        <f>O886*H886</f>
        <v>0</v>
      </c>
      <c r="Q886" s="215">
        <v>0</v>
      </c>
      <c r="R886" s="215">
        <f>Q886*H886</f>
        <v>0</v>
      </c>
      <c r="S886" s="215">
        <v>0</v>
      </c>
      <c r="T886" s="216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17" t="s">
        <v>125</v>
      </c>
      <c r="AT886" s="217" t="s">
        <v>120</v>
      </c>
      <c r="AU886" s="217" t="s">
        <v>79</v>
      </c>
      <c r="AY886" s="19" t="s">
        <v>117</v>
      </c>
      <c r="BE886" s="218">
        <f>IF(N886="základní",J886,0)</f>
        <v>0</v>
      </c>
      <c r="BF886" s="218">
        <f>IF(N886="snížená",J886,0)</f>
        <v>0</v>
      </c>
      <c r="BG886" s="218">
        <f>IF(N886="zákl. přenesená",J886,0)</f>
        <v>0</v>
      </c>
      <c r="BH886" s="218">
        <f>IF(N886="sníž. přenesená",J886,0)</f>
        <v>0</v>
      </c>
      <c r="BI886" s="218">
        <f>IF(N886="nulová",J886,0)</f>
        <v>0</v>
      </c>
      <c r="BJ886" s="19" t="s">
        <v>77</v>
      </c>
      <c r="BK886" s="218">
        <f>ROUND(I886*H886,2)</f>
        <v>0</v>
      </c>
      <c r="BL886" s="19" t="s">
        <v>125</v>
      </c>
      <c r="BM886" s="217" t="s">
        <v>703</v>
      </c>
    </row>
    <row r="887" s="2" customFormat="1">
      <c r="A887" s="40"/>
      <c r="B887" s="41"/>
      <c r="C887" s="42"/>
      <c r="D887" s="219" t="s">
        <v>126</v>
      </c>
      <c r="E887" s="42"/>
      <c r="F887" s="220" t="s">
        <v>704</v>
      </c>
      <c r="G887" s="42"/>
      <c r="H887" s="42"/>
      <c r="I887" s="221"/>
      <c r="J887" s="42"/>
      <c r="K887" s="42"/>
      <c r="L887" s="46"/>
      <c r="M887" s="222"/>
      <c r="N887" s="223"/>
      <c r="O887" s="86"/>
      <c r="P887" s="86"/>
      <c r="Q887" s="86"/>
      <c r="R887" s="86"/>
      <c r="S887" s="86"/>
      <c r="T887" s="87"/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T887" s="19" t="s">
        <v>126</v>
      </c>
      <c r="AU887" s="19" t="s">
        <v>79</v>
      </c>
    </row>
    <row r="888" s="13" customFormat="1">
      <c r="A888" s="13"/>
      <c r="B888" s="224"/>
      <c r="C888" s="225"/>
      <c r="D888" s="226" t="s">
        <v>128</v>
      </c>
      <c r="E888" s="227" t="s">
        <v>19</v>
      </c>
      <c r="F888" s="228" t="s">
        <v>186</v>
      </c>
      <c r="G888" s="225"/>
      <c r="H888" s="227" t="s">
        <v>19</v>
      </c>
      <c r="I888" s="229"/>
      <c r="J888" s="225"/>
      <c r="K888" s="225"/>
      <c r="L888" s="230"/>
      <c r="M888" s="231"/>
      <c r="N888" s="232"/>
      <c r="O888" s="232"/>
      <c r="P888" s="232"/>
      <c r="Q888" s="232"/>
      <c r="R888" s="232"/>
      <c r="S888" s="232"/>
      <c r="T888" s="23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4" t="s">
        <v>128</v>
      </c>
      <c r="AU888" s="234" t="s">
        <v>79</v>
      </c>
      <c r="AV888" s="13" t="s">
        <v>77</v>
      </c>
      <c r="AW888" s="13" t="s">
        <v>31</v>
      </c>
      <c r="AX888" s="13" t="s">
        <v>69</v>
      </c>
      <c r="AY888" s="234" t="s">
        <v>117</v>
      </c>
    </row>
    <row r="889" s="14" customFormat="1">
      <c r="A889" s="14"/>
      <c r="B889" s="235"/>
      <c r="C889" s="236"/>
      <c r="D889" s="226" t="s">
        <v>128</v>
      </c>
      <c r="E889" s="237" t="s">
        <v>19</v>
      </c>
      <c r="F889" s="238" t="s">
        <v>705</v>
      </c>
      <c r="G889" s="236"/>
      <c r="H889" s="239">
        <v>21</v>
      </c>
      <c r="I889" s="240"/>
      <c r="J889" s="236"/>
      <c r="K889" s="236"/>
      <c r="L889" s="241"/>
      <c r="M889" s="242"/>
      <c r="N889" s="243"/>
      <c r="O889" s="243"/>
      <c r="P889" s="243"/>
      <c r="Q889" s="243"/>
      <c r="R889" s="243"/>
      <c r="S889" s="243"/>
      <c r="T889" s="244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5" t="s">
        <v>128</v>
      </c>
      <c r="AU889" s="245" t="s">
        <v>79</v>
      </c>
      <c r="AV889" s="14" t="s">
        <v>79</v>
      </c>
      <c r="AW889" s="14" t="s">
        <v>31</v>
      </c>
      <c r="AX889" s="14" t="s">
        <v>69</v>
      </c>
      <c r="AY889" s="245" t="s">
        <v>117</v>
      </c>
    </row>
    <row r="890" s="15" customFormat="1">
      <c r="A890" s="15"/>
      <c r="B890" s="246"/>
      <c r="C890" s="247"/>
      <c r="D890" s="226" t="s">
        <v>128</v>
      </c>
      <c r="E890" s="248" t="s">
        <v>19</v>
      </c>
      <c r="F890" s="249" t="s">
        <v>130</v>
      </c>
      <c r="G890" s="247"/>
      <c r="H890" s="250">
        <v>21</v>
      </c>
      <c r="I890" s="251"/>
      <c r="J890" s="247"/>
      <c r="K890" s="247"/>
      <c r="L890" s="252"/>
      <c r="M890" s="253"/>
      <c r="N890" s="254"/>
      <c r="O890" s="254"/>
      <c r="P890" s="254"/>
      <c r="Q890" s="254"/>
      <c r="R890" s="254"/>
      <c r="S890" s="254"/>
      <c r="T890" s="255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56" t="s">
        <v>128</v>
      </c>
      <c r="AU890" s="256" t="s">
        <v>79</v>
      </c>
      <c r="AV890" s="15" t="s">
        <v>125</v>
      </c>
      <c r="AW890" s="15" t="s">
        <v>31</v>
      </c>
      <c r="AX890" s="15" t="s">
        <v>77</v>
      </c>
      <c r="AY890" s="256" t="s">
        <v>117</v>
      </c>
    </row>
    <row r="891" s="2" customFormat="1" ht="24.15" customHeight="1">
      <c r="A891" s="40"/>
      <c r="B891" s="41"/>
      <c r="C891" s="206" t="s">
        <v>484</v>
      </c>
      <c r="D891" s="206" t="s">
        <v>120</v>
      </c>
      <c r="E891" s="207" t="s">
        <v>706</v>
      </c>
      <c r="F891" s="208" t="s">
        <v>707</v>
      </c>
      <c r="G891" s="209" t="s">
        <v>179</v>
      </c>
      <c r="H891" s="210">
        <v>99.010000000000005</v>
      </c>
      <c r="I891" s="211"/>
      <c r="J891" s="212">
        <f>ROUND(I891*H891,2)</f>
        <v>0</v>
      </c>
      <c r="K891" s="208" t="s">
        <v>124</v>
      </c>
      <c r="L891" s="46"/>
      <c r="M891" s="213" t="s">
        <v>19</v>
      </c>
      <c r="N891" s="214" t="s">
        <v>40</v>
      </c>
      <c r="O891" s="86"/>
      <c r="P891" s="215">
        <f>O891*H891</f>
        <v>0</v>
      </c>
      <c r="Q891" s="215">
        <v>0.00012999999999999999</v>
      </c>
      <c r="R891" s="215">
        <f>Q891*H891</f>
        <v>0.012871299999999999</v>
      </c>
      <c r="S891" s="215">
        <v>0</v>
      </c>
      <c r="T891" s="216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17" t="s">
        <v>125</v>
      </c>
      <c r="AT891" s="217" t="s">
        <v>120</v>
      </c>
      <c r="AU891" s="217" t="s">
        <v>79</v>
      </c>
      <c r="AY891" s="19" t="s">
        <v>117</v>
      </c>
      <c r="BE891" s="218">
        <f>IF(N891="základní",J891,0)</f>
        <v>0</v>
      </c>
      <c r="BF891" s="218">
        <f>IF(N891="snížená",J891,0)</f>
        <v>0</v>
      </c>
      <c r="BG891" s="218">
        <f>IF(N891="zákl. přenesená",J891,0)</f>
        <v>0</v>
      </c>
      <c r="BH891" s="218">
        <f>IF(N891="sníž. přenesená",J891,0)</f>
        <v>0</v>
      </c>
      <c r="BI891" s="218">
        <f>IF(N891="nulová",J891,0)</f>
        <v>0</v>
      </c>
      <c r="BJ891" s="19" t="s">
        <v>77</v>
      </c>
      <c r="BK891" s="218">
        <f>ROUND(I891*H891,2)</f>
        <v>0</v>
      </c>
      <c r="BL891" s="19" t="s">
        <v>125</v>
      </c>
      <c r="BM891" s="217" t="s">
        <v>708</v>
      </c>
    </row>
    <row r="892" s="2" customFormat="1">
      <c r="A892" s="40"/>
      <c r="B892" s="41"/>
      <c r="C892" s="42"/>
      <c r="D892" s="219" t="s">
        <v>126</v>
      </c>
      <c r="E892" s="42"/>
      <c r="F892" s="220" t="s">
        <v>709</v>
      </c>
      <c r="G892" s="42"/>
      <c r="H892" s="42"/>
      <c r="I892" s="221"/>
      <c r="J892" s="42"/>
      <c r="K892" s="42"/>
      <c r="L892" s="46"/>
      <c r="M892" s="222"/>
      <c r="N892" s="223"/>
      <c r="O892" s="86"/>
      <c r="P892" s="86"/>
      <c r="Q892" s="86"/>
      <c r="R892" s="86"/>
      <c r="S892" s="86"/>
      <c r="T892" s="87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T892" s="19" t="s">
        <v>126</v>
      </c>
      <c r="AU892" s="19" t="s">
        <v>79</v>
      </c>
    </row>
    <row r="893" s="13" customFormat="1">
      <c r="A893" s="13"/>
      <c r="B893" s="224"/>
      <c r="C893" s="225"/>
      <c r="D893" s="226" t="s">
        <v>128</v>
      </c>
      <c r="E893" s="227" t="s">
        <v>19</v>
      </c>
      <c r="F893" s="228" t="s">
        <v>301</v>
      </c>
      <c r="G893" s="225"/>
      <c r="H893" s="227" t="s">
        <v>19</v>
      </c>
      <c r="I893" s="229"/>
      <c r="J893" s="225"/>
      <c r="K893" s="225"/>
      <c r="L893" s="230"/>
      <c r="M893" s="231"/>
      <c r="N893" s="232"/>
      <c r="O893" s="232"/>
      <c r="P893" s="232"/>
      <c r="Q893" s="232"/>
      <c r="R893" s="232"/>
      <c r="S893" s="232"/>
      <c r="T893" s="23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4" t="s">
        <v>128</v>
      </c>
      <c r="AU893" s="234" t="s">
        <v>79</v>
      </c>
      <c r="AV893" s="13" t="s">
        <v>77</v>
      </c>
      <c r="AW893" s="13" t="s">
        <v>31</v>
      </c>
      <c r="AX893" s="13" t="s">
        <v>69</v>
      </c>
      <c r="AY893" s="234" t="s">
        <v>117</v>
      </c>
    </row>
    <row r="894" s="14" customFormat="1">
      <c r="A894" s="14"/>
      <c r="B894" s="235"/>
      <c r="C894" s="236"/>
      <c r="D894" s="226" t="s">
        <v>128</v>
      </c>
      <c r="E894" s="237" t="s">
        <v>19</v>
      </c>
      <c r="F894" s="238" t="s">
        <v>710</v>
      </c>
      <c r="G894" s="236"/>
      <c r="H894" s="239">
        <v>4.9560000000000004</v>
      </c>
      <c r="I894" s="240"/>
      <c r="J894" s="236"/>
      <c r="K894" s="236"/>
      <c r="L894" s="241"/>
      <c r="M894" s="242"/>
      <c r="N894" s="243"/>
      <c r="O894" s="243"/>
      <c r="P894" s="243"/>
      <c r="Q894" s="243"/>
      <c r="R894" s="243"/>
      <c r="S894" s="243"/>
      <c r="T894" s="24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45" t="s">
        <v>128</v>
      </c>
      <c r="AU894" s="245" t="s">
        <v>79</v>
      </c>
      <c r="AV894" s="14" t="s">
        <v>79</v>
      </c>
      <c r="AW894" s="14" t="s">
        <v>31</v>
      </c>
      <c r="AX894" s="14" t="s">
        <v>69</v>
      </c>
      <c r="AY894" s="245" t="s">
        <v>117</v>
      </c>
    </row>
    <row r="895" s="14" customFormat="1">
      <c r="A895" s="14"/>
      <c r="B895" s="235"/>
      <c r="C895" s="236"/>
      <c r="D895" s="226" t="s">
        <v>128</v>
      </c>
      <c r="E895" s="237" t="s">
        <v>19</v>
      </c>
      <c r="F895" s="238" t="s">
        <v>711</v>
      </c>
      <c r="G895" s="236"/>
      <c r="H895" s="239">
        <v>8.0220000000000002</v>
      </c>
      <c r="I895" s="240"/>
      <c r="J895" s="236"/>
      <c r="K895" s="236"/>
      <c r="L895" s="241"/>
      <c r="M895" s="242"/>
      <c r="N895" s="243"/>
      <c r="O895" s="243"/>
      <c r="P895" s="243"/>
      <c r="Q895" s="243"/>
      <c r="R895" s="243"/>
      <c r="S895" s="243"/>
      <c r="T895" s="244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5" t="s">
        <v>128</v>
      </c>
      <c r="AU895" s="245" t="s">
        <v>79</v>
      </c>
      <c r="AV895" s="14" t="s">
        <v>79</v>
      </c>
      <c r="AW895" s="14" t="s">
        <v>31</v>
      </c>
      <c r="AX895" s="14" t="s">
        <v>69</v>
      </c>
      <c r="AY895" s="245" t="s">
        <v>117</v>
      </c>
    </row>
    <row r="896" s="14" customFormat="1">
      <c r="A896" s="14"/>
      <c r="B896" s="235"/>
      <c r="C896" s="236"/>
      <c r="D896" s="226" t="s">
        <v>128</v>
      </c>
      <c r="E896" s="237" t="s">
        <v>19</v>
      </c>
      <c r="F896" s="238" t="s">
        <v>712</v>
      </c>
      <c r="G896" s="236"/>
      <c r="H896" s="239">
        <v>1.974</v>
      </c>
      <c r="I896" s="240"/>
      <c r="J896" s="236"/>
      <c r="K896" s="236"/>
      <c r="L896" s="241"/>
      <c r="M896" s="242"/>
      <c r="N896" s="243"/>
      <c r="O896" s="243"/>
      <c r="P896" s="243"/>
      <c r="Q896" s="243"/>
      <c r="R896" s="243"/>
      <c r="S896" s="243"/>
      <c r="T896" s="24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5" t="s">
        <v>128</v>
      </c>
      <c r="AU896" s="245" t="s">
        <v>79</v>
      </c>
      <c r="AV896" s="14" t="s">
        <v>79</v>
      </c>
      <c r="AW896" s="14" t="s">
        <v>31</v>
      </c>
      <c r="AX896" s="14" t="s">
        <v>69</v>
      </c>
      <c r="AY896" s="245" t="s">
        <v>117</v>
      </c>
    </row>
    <row r="897" s="14" customFormat="1">
      <c r="A897" s="14"/>
      <c r="B897" s="235"/>
      <c r="C897" s="236"/>
      <c r="D897" s="226" t="s">
        <v>128</v>
      </c>
      <c r="E897" s="237" t="s">
        <v>19</v>
      </c>
      <c r="F897" s="238" t="s">
        <v>713</v>
      </c>
      <c r="G897" s="236"/>
      <c r="H897" s="239">
        <v>2.8559999999999999</v>
      </c>
      <c r="I897" s="240"/>
      <c r="J897" s="236"/>
      <c r="K897" s="236"/>
      <c r="L897" s="241"/>
      <c r="M897" s="242"/>
      <c r="N897" s="243"/>
      <c r="O897" s="243"/>
      <c r="P897" s="243"/>
      <c r="Q897" s="243"/>
      <c r="R897" s="243"/>
      <c r="S897" s="243"/>
      <c r="T897" s="244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5" t="s">
        <v>128</v>
      </c>
      <c r="AU897" s="245" t="s">
        <v>79</v>
      </c>
      <c r="AV897" s="14" t="s">
        <v>79</v>
      </c>
      <c r="AW897" s="14" t="s">
        <v>31</v>
      </c>
      <c r="AX897" s="14" t="s">
        <v>69</v>
      </c>
      <c r="AY897" s="245" t="s">
        <v>117</v>
      </c>
    </row>
    <row r="898" s="16" customFormat="1">
      <c r="A898" s="16"/>
      <c r="B898" s="270"/>
      <c r="C898" s="271"/>
      <c r="D898" s="226" t="s">
        <v>128</v>
      </c>
      <c r="E898" s="272" t="s">
        <v>19</v>
      </c>
      <c r="F898" s="273" t="s">
        <v>307</v>
      </c>
      <c r="G898" s="271"/>
      <c r="H898" s="274">
        <v>17.808</v>
      </c>
      <c r="I898" s="275"/>
      <c r="J898" s="271"/>
      <c r="K898" s="271"/>
      <c r="L898" s="276"/>
      <c r="M898" s="277"/>
      <c r="N898" s="278"/>
      <c r="O898" s="278"/>
      <c r="P898" s="278"/>
      <c r="Q898" s="278"/>
      <c r="R898" s="278"/>
      <c r="S898" s="278"/>
      <c r="T898" s="279"/>
      <c r="U898" s="16"/>
      <c r="V898" s="16"/>
      <c r="W898" s="16"/>
      <c r="X898" s="16"/>
      <c r="Y898" s="16"/>
      <c r="Z898" s="16"/>
      <c r="AA898" s="16"/>
      <c r="AB898" s="16"/>
      <c r="AC898" s="16"/>
      <c r="AD898" s="16"/>
      <c r="AE898" s="16"/>
      <c r="AT898" s="280" t="s">
        <v>128</v>
      </c>
      <c r="AU898" s="280" t="s">
        <v>79</v>
      </c>
      <c r="AV898" s="16" t="s">
        <v>140</v>
      </c>
      <c r="AW898" s="16" t="s">
        <v>31</v>
      </c>
      <c r="AX898" s="16" t="s">
        <v>69</v>
      </c>
      <c r="AY898" s="280" t="s">
        <v>117</v>
      </c>
    </row>
    <row r="899" s="13" customFormat="1">
      <c r="A899" s="13"/>
      <c r="B899" s="224"/>
      <c r="C899" s="225"/>
      <c r="D899" s="226" t="s">
        <v>128</v>
      </c>
      <c r="E899" s="227" t="s">
        <v>19</v>
      </c>
      <c r="F899" s="228" t="s">
        <v>308</v>
      </c>
      <c r="G899" s="225"/>
      <c r="H899" s="227" t="s">
        <v>19</v>
      </c>
      <c r="I899" s="229"/>
      <c r="J899" s="225"/>
      <c r="K899" s="225"/>
      <c r="L899" s="230"/>
      <c r="M899" s="231"/>
      <c r="N899" s="232"/>
      <c r="O899" s="232"/>
      <c r="P899" s="232"/>
      <c r="Q899" s="232"/>
      <c r="R899" s="232"/>
      <c r="S899" s="232"/>
      <c r="T899" s="23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4" t="s">
        <v>128</v>
      </c>
      <c r="AU899" s="234" t="s">
        <v>79</v>
      </c>
      <c r="AV899" s="13" t="s">
        <v>77</v>
      </c>
      <c r="AW899" s="13" t="s">
        <v>31</v>
      </c>
      <c r="AX899" s="13" t="s">
        <v>69</v>
      </c>
      <c r="AY899" s="234" t="s">
        <v>117</v>
      </c>
    </row>
    <row r="900" s="14" customFormat="1">
      <c r="A900" s="14"/>
      <c r="B900" s="235"/>
      <c r="C900" s="236"/>
      <c r="D900" s="226" t="s">
        <v>128</v>
      </c>
      <c r="E900" s="237" t="s">
        <v>19</v>
      </c>
      <c r="F900" s="238" t="s">
        <v>714</v>
      </c>
      <c r="G900" s="236"/>
      <c r="H900" s="239">
        <v>14.946</v>
      </c>
      <c r="I900" s="240"/>
      <c r="J900" s="236"/>
      <c r="K900" s="236"/>
      <c r="L900" s="241"/>
      <c r="M900" s="242"/>
      <c r="N900" s="243"/>
      <c r="O900" s="243"/>
      <c r="P900" s="243"/>
      <c r="Q900" s="243"/>
      <c r="R900" s="243"/>
      <c r="S900" s="243"/>
      <c r="T900" s="244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5" t="s">
        <v>128</v>
      </c>
      <c r="AU900" s="245" t="s">
        <v>79</v>
      </c>
      <c r="AV900" s="14" t="s">
        <v>79</v>
      </c>
      <c r="AW900" s="14" t="s">
        <v>31</v>
      </c>
      <c r="AX900" s="14" t="s">
        <v>69</v>
      </c>
      <c r="AY900" s="245" t="s">
        <v>117</v>
      </c>
    </row>
    <row r="901" s="14" customFormat="1">
      <c r="A901" s="14"/>
      <c r="B901" s="235"/>
      <c r="C901" s="236"/>
      <c r="D901" s="226" t="s">
        <v>128</v>
      </c>
      <c r="E901" s="237" t="s">
        <v>19</v>
      </c>
      <c r="F901" s="238" t="s">
        <v>715</v>
      </c>
      <c r="G901" s="236"/>
      <c r="H901" s="239">
        <v>2.3879999999999999</v>
      </c>
      <c r="I901" s="240"/>
      <c r="J901" s="236"/>
      <c r="K901" s="236"/>
      <c r="L901" s="241"/>
      <c r="M901" s="242"/>
      <c r="N901" s="243"/>
      <c r="O901" s="243"/>
      <c r="P901" s="243"/>
      <c r="Q901" s="243"/>
      <c r="R901" s="243"/>
      <c r="S901" s="243"/>
      <c r="T901" s="244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5" t="s">
        <v>128</v>
      </c>
      <c r="AU901" s="245" t="s">
        <v>79</v>
      </c>
      <c r="AV901" s="14" t="s">
        <v>79</v>
      </c>
      <c r="AW901" s="14" t="s">
        <v>31</v>
      </c>
      <c r="AX901" s="14" t="s">
        <v>69</v>
      </c>
      <c r="AY901" s="245" t="s">
        <v>117</v>
      </c>
    </row>
    <row r="902" s="14" customFormat="1">
      <c r="A902" s="14"/>
      <c r="B902" s="235"/>
      <c r="C902" s="236"/>
      <c r="D902" s="226" t="s">
        <v>128</v>
      </c>
      <c r="E902" s="237" t="s">
        <v>19</v>
      </c>
      <c r="F902" s="238" t="s">
        <v>716</v>
      </c>
      <c r="G902" s="236"/>
      <c r="H902" s="239">
        <v>1.482</v>
      </c>
      <c r="I902" s="240"/>
      <c r="J902" s="236"/>
      <c r="K902" s="236"/>
      <c r="L902" s="241"/>
      <c r="M902" s="242"/>
      <c r="N902" s="243"/>
      <c r="O902" s="243"/>
      <c r="P902" s="243"/>
      <c r="Q902" s="243"/>
      <c r="R902" s="243"/>
      <c r="S902" s="243"/>
      <c r="T902" s="24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45" t="s">
        <v>128</v>
      </c>
      <c r="AU902" s="245" t="s">
        <v>79</v>
      </c>
      <c r="AV902" s="14" t="s">
        <v>79</v>
      </c>
      <c r="AW902" s="14" t="s">
        <v>31</v>
      </c>
      <c r="AX902" s="14" t="s">
        <v>69</v>
      </c>
      <c r="AY902" s="245" t="s">
        <v>117</v>
      </c>
    </row>
    <row r="903" s="16" customFormat="1">
      <c r="A903" s="16"/>
      <c r="B903" s="270"/>
      <c r="C903" s="271"/>
      <c r="D903" s="226" t="s">
        <v>128</v>
      </c>
      <c r="E903" s="272" t="s">
        <v>19</v>
      </c>
      <c r="F903" s="273" t="s">
        <v>307</v>
      </c>
      <c r="G903" s="271"/>
      <c r="H903" s="274">
        <v>18.815999999999999</v>
      </c>
      <c r="I903" s="275"/>
      <c r="J903" s="271"/>
      <c r="K903" s="271"/>
      <c r="L903" s="276"/>
      <c r="M903" s="277"/>
      <c r="N903" s="278"/>
      <c r="O903" s="278"/>
      <c r="P903" s="278"/>
      <c r="Q903" s="278"/>
      <c r="R903" s="278"/>
      <c r="S903" s="278"/>
      <c r="T903" s="279"/>
      <c r="U903" s="16"/>
      <c r="V903" s="16"/>
      <c r="W903" s="16"/>
      <c r="X903" s="16"/>
      <c r="Y903" s="16"/>
      <c r="Z903" s="16"/>
      <c r="AA903" s="16"/>
      <c r="AB903" s="16"/>
      <c r="AC903" s="16"/>
      <c r="AD903" s="16"/>
      <c r="AE903" s="16"/>
      <c r="AT903" s="280" t="s">
        <v>128</v>
      </c>
      <c r="AU903" s="280" t="s">
        <v>79</v>
      </c>
      <c r="AV903" s="16" t="s">
        <v>140</v>
      </c>
      <c r="AW903" s="16" t="s">
        <v>31</v>
      </c>
      <c r="AX903" s="16" t="s">
        <v>69</v>
      </c>
      <c r="AY903" s="280" t="s">
        <v>117</v>
      </c>
    </row>
    <row r="904" s="13" customFormat="1">
      <c r="A904" s="13"/>
      <c r="B904" s="224"/>
      <c r="C904" s="225"/>
      <c r="D904" s="226" t="s">
        <v>128</v>
      </c>
      <c r="E904" s="227" t="s">
        <v>19</v>
      </c>
      <c r="F904" s="228" t="s">
        <v>313</v>
      </c>
      <c r="G904" s="225"/>
      <c r="H904" s="227" t="s">
        <v>19</v>
      </c>
      <c r="I904" s="229"/>
      <c r="J904" s="225"/>
      <c r="K904" s="225"/>
      <c r="L904" s="230"/>
      <c r="M904" s="231"/>
      <c r="N904" s="232"/>
      <c r="O904" s="232"/>
      <c r="P904" s="232"/>
      <c r="Q904" s="232"/>
      <c r="R904" s="232"/>
      <c r="S904" s="232"/>
      <c r="T904" s="23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4" t="s">
        <v>128</v>
      </c>
      <c r="AU904" s="234" t="s">
        <v>79</v>
      </c>
      <c r="AV904" s="13" t="s">
        <v>77</v>
      </c>
      <c r="AW904" s="13" t="s">
        <v>31</v>
      </c>
      <c r="AX904" s="13" t="s">
        <v>69</v>
      </c>
      <c r="AY904" s="234" t="s">
        <v>117</v>
      </c>
    </row>
    <row r="905" s="14" customFormat="1">
      <c r="A905" s="14"/>
      <c r="B905" s="235"/>
      <c r="C905" s="236"/>
      <c r="D905" s="226" t="s">
        <v>128</v>
      </c>
      <c r="E905" s="237" t="s">
        <v>19</v>
      </c>
      <c r="F905" s="238" t="s">
        <v>717</v>
      </c>
      <c r="G905" s="236"/>
      <c r="H905" s="239">
        <v>11.928000000000001</v>
      </c>
      <c r="I905" s="240"/>
      <c r="J905" s="236"/>
      <c r="K905" s="236"/>
      <c r="L905" s="241"/>
      <c r="M905" s="242"/>
      <c r="N905" s="243"/>
      <c r="O905" s="243"/>
      <c r="P905" s="243"/>
      <c r="Q905" s="243"/>
      <c r="R905" s="243"/>
      <c r="S905" s="243"/>
      <c r="T905" s="244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5" t="s">
        <v>128</v>
      </c>
      <c r="AU905" s="245" t="s">
        <v>79</v>
      </c>
      <c r="AV905" s="14" t="s">
        <v>79</v>
      </c>
      <c r="AW905" s="14" t="s">
        <v>31</v>
      </c>
      <c r="AX905" s="14" t="s">
        <v>69</v>
      </c>
      <c r="AY905" s="245" t="s">
        <v>117</v>
      </c>
    </row>
    <row r="906" s="14" customFormat="1">
      <c r="A906" s="14"/>
      <c r="B906" s="235"/>
      <c r="C906" s="236"/>
      <c r="D906" s="226" t="s">
        <v>128</v>
      </c>
      <c r="E906" s="237" t="s">
        <v>19</v>
      </c>
      <c r="F906" s="238" t="s">
        <v>718</v>
      </c>
      <c r="G906" s="236"/>
      <c r="H906" s="239">
        <v>17.777999999999999</v>
      </c>
      <c r="I906" s="240"/>
      <c r="J906" s="236"/>
      <c r="K906" s="236"/>
      <c r="L906" s="241"/>
      <c r="M906" s="242"/>
      <c r="N906" s="243"/>
      <c r="O906" s="243"/>
      <c r="P906" s="243"/>
      <c r="Q906" s="243"/>
      <c r="R906" s="243"/>
      <c r="S906" s="243"/>
      <c r="T906" s="244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45" t="s">
        <v>128</v>
      </c>
      <c r="AU906" s="245" t="s">
        <v>79</v>
      </c>
      <c r="AV906" s="14" t="s">
        <v>79</v>
      </c>
      <c r="AW906" s="14" t="s">
        <v>31</v>
      </c>
      <c r="AX906" s="14" t="s">
        <v>69</v>
      </c>
      <c r="AY906" s="245" t="s">
        <v>117</v>
      </c>
    </row>
    <row r="907" s="16" customFormat="1">
      <c r="A907" s="16"/>
      <c r="B907" s="270"/>
      <c r="C907" s="271"/>
      <c r="D907" s="226" t="s">
        <v>128</v>
      </c>
      <c r="E907" s="272" t="s">
        <v>19</v>
      </c>
      <c r="F907" s="273" t="s">
        <v>307</v>
      </c>
      <c r="G907" s="271"/>
      <c r="H907" s="274">
        <v>29.706</v>
      </c>
      <c r="I907" s="275"/>
      <c r="J907" s="271"/>
      <c r="K907" s="271"/>
      <c r="L907" s="276"/>
      <c r="M907" s="277"/>
      <c r="N907" s="278"/>
      <c r="O907" s="278"/>
      <c r="P907" s="278"/>
      <c r="Q907" s="278"/>
      <c r="R907" s="278"/>
      <c r="S907" s="278"/>
      <c r="T907" s="279"/>
      <c r="U907" s="16"/>
      <c r="V907" s="16"/>
      <c r="W907" s="16"/>
      <c r="X907" s="16"/>
      <c r="Y907" s="16"/>
      <c r="Z907" s="16"/>
      <c r="AA907" s="16"/>
      <c r="AB907" s="16"/>
      <c r="AC907" s="16"/>
      <c r="AD907" s="16"/>
      <c r="AE907" s="16"/>
      <c r="AT907" s="280" t="s">
        <v>128</v>
      </c>
      <c r="AU907" s="280" t="s">
        <v>79</v>
      </c>
      <c r="AV907" s="16" t="s">
        <v>140</v>
      </c>
      <c r="AW907" s="16" t="s">
        <v>31</v>
      </c>
      <c r="AX907" s="16" t="s">
        <v>69</v>
      </c>
      <c r="AY907" s="280" t="s">
        <v>117</v>
      </c>
    </row>
    <row r="908" s="13" customFormat="1">
      <c r="A908" s="13"/>
      <c r="B908" s="224"/>
      <c r="C908" s="225"/>
      <c r="D908" s="226" t="s">
        <v>128</v>
      </c>
      <c r="E908" s="227" t="s">
        <v>19</v>
      </c>
      <c r="F908" s="228" t="s">
        <v>318</v>
      </c>
      <c r="G908" s="225"/>
      <c r="H908" s="227" t="s">
        <v>19</v>
      </c>
      <c r="I908" s="229"/>
      <c r="J908" s="225"/>
      <c r="K908" s="225"/>
      <c r="L908" s="230"/>
      <c r="M908" s="231"/>
      <c r="N908" s="232"/>
      <c r="O908" s="232"/>
      <c r="P908" s="232"/>
      <c r="Q908" s="232"/>
      <c r="R908" s="232"/>
      <c r="S908" s="232"/>
      <c r="T908" s="23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4" t="s">
        <v>128</v>
      </c>
      <c r="AU908" s="234" t="s">
        <v>79</v>
      </c>
      <c r="AV908" s="13" t="s">
        <v>77</v>
      </c>
      <c r="AW908" s="13" t="s">
        <v>31</v>
      </c>
      <c r="AX908" s="13" t="s">
        <v>69</v>
      </c>
      <c r="AY908" s="234" t="s">
        <v>117</v>
      </c>
    </row>
    <row r="909" s="14" customFormat="1">
      <c r="A909" s="14"/>
      <c r="B909" s="235"/>
      <c r="C909" s="236"/>
      <c r="D909" s="226" t="s">
        <v>128</v>
      </c>
      <c r="E909" s="237" t="s">
        <v>19</v>
      </c>
      <c r="F909" s="238" t="s">
        <v>715</v>
      </c>
      <c r="G909" s="236"/>
      <c r="H909" s="239">
        <v>2.3879999999999999</v>
      </c>
      <c r="I909" s="240"/>
      <c r="J909" s="236"/>
      <c r="K909" s="236"/>
      <c r="L909" s="241"/>
      <c r="M909" s="242"/>
      <c r="N909" s="243"/>
      <c r="O909" s="243"/>
      <c r="P909" s="243"/>
      <c r="Q909" s="243"/>
      <c r="R909" s="243"/>
      <c r="S909" s="243"/>
      <c r="T909" s="24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5" t="s">
        <v>128</v>
      </c>
      <c r="AU909" s="245" t="s">
        <v>79</v>
      </c>
      <c r="AV909" s="14" t="s">
        <v>79</v>
      </c>
      <c r="AW909" s="14" t="s">
        <v>31</v>
      </c>
      <c r="AX909" s="14" t="s">
        <v>69</v>
      </c>
      <c r="AY909" s="245" t="s">
        <v>117</v>
      </c>
    </row>
    <row r="910" s="14" customFormat="1">
      <c r="A910" s="14"/>
      <c r="B910" s="235"/>
      <c r="C910" s="236"/>
      <c r="D910" s="226" t="s">
        <v>128</v>
      </c>
      <c r="E910" s="237" t="s">
        <v>19</v>
      </c>
      <c r="F910" s="238" t="s">
        <v>719</v>
      </c>
      <c r="G910" s="236"/>
      <c r="H910" s="239">
        <v>15.69</v>
      </c>
      <c r="I910" s="240"/>
      <c r="J910" s="236"/>
      <c r="K910" s="236"/>
      <c r="L910" s="241"/>
      <c r="M910" s="242"/>
      <c r="N910" s="243"/>
      <c r="O910" s="243"/>
      <c r="P910" s="243"/>
      <c r="Q910" s="243"/>
      <c r="R910" s="243"/>
      <c r="S910" s="243"/>
      <c r="T910" s="244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45" t="s">
        <v>128</v>
      </c>
      <c r="AU910" s="245" t="s">
        <v>79</v>
      </c>
      <c r="AV910" s="14" t="s">
        <v>79</v>
      </c>
      <c r="AW910" s="14" t="s">
        <v>31</v>
      </c>
      <c r="AX910" s="14" t="s">
        <v>69</v>
      </c>
      <c r="AY910" s="245" t="s">
        <v>117</v>
      </c>
    </row>
    <row r="911" s="14" customFormat="1">
      <c r="A911" s="14"/>
      <c r="B911" s="235"/>
      <c r="C911" s="236"/>
      <c r="D911" s="226" t="s">
        <v>128</v>
      </c>
      <c r="E911" s="237" t="s">
        <v>19</v>
      </c>
      <c r="F911" s="238" t="s">
        <v>720</v>
      </c>
      <c r="G911" s="236"/>
      <c r="H911" s="239">
        <v>0.96999999999999997</v>
      </c>
      <c r="I911" s="240"/>
      <c r="J911" s="236"/>
      <c r="K911" s="236"/>
      <c r="L911" s="241"/>
      <c r="M911" s="242"/>
      <c r="N911" s="243"/>
      <c r="O911" s="243"/>
      <c r="P911" s="243"/>
      <c r="Q911" s="243"/>
      <c r="R911" s="243"/>
      <c r="S911" s="243"/>
      <c r="T911" s="244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5" t="s">
        <v>128</v>
      </c>
      <c r="AU911" s="245" t="s">
        <v>79</v>
      </c>
      <c r="AV911" s="14" t="s">
        <v>79</v>
      </c>
      <c r="AW911" s="14" t="s">
        <v>31</v>
      </c>
      <c r="AX911" s="14" t="s">
        <v>69</v>
      </c>
      <c r="AY911" s="245" t="s">
        <v>117</v>
      </c>
    </row>
    <row r="912" s="16" customFormat="1">
      <c r="A912" s="16"/>
      <c r="B912" s="270"/>
      <c r="C912" s="271"/>
      <c r="D912" s="226" t="s">
        <v>128</v>
      </c>
      <c r="E912" s="272" t="s">
        <v>19</v>
      </c>
      <c r="F912" s="273" t="s">
        <v>307</v>
      </c>
      <c r="G912" s="271"/>
      <c r="H912" s="274">
        <v>19.047999999999998</v>
      </c>
      <c r="I912" s="275"/>
      <c r="J912" s="271"/>
      <c r="K912" s="271"/>
      <c r="L912" s="276"/>
      <c r="M912" s="277"/>
      <c r="N912" s="278"/>
      <c r="O912" s="278"/>
      <c r="P912" s="278"/>
      <c r="Q912" s="278"/>
      <c r="R912" s="278"/>
      <c r="S912" s="278"/>
      <c r="T912" s="279"/>
      <c r="U912" s="16"/>
      <c r="V912" s="16"/>
      <c r="W912" s="16"/>
      <c r="X912" s="16"/>
      <c r="Y912" s="16"/>
      <c r="Z912" s="16"/>
      <c r="AA912" s="16"/>
      <c r="AB912" s="16"/>
      <c r="AC912" s="16"/>
      <c r="AD912" s="16"/>
      <c r="AE912" s="16"/>
      <c r="AT912" s="280" t="s">
        <v>128</v>
      </c>
      <c r="AU912" s="280" t="s">
        <v>79</v>
      </c>
      <c r="AV912" s="16" t="s">
        <v>140</v>
      </c>
      <c r="AW912" s="16" t="s">
        <v>31</v>
      </c>
      <c r="AX912" s="16" t="s">
        <v>69</v>
      </c>
      <c r="AY912" s="280" t="s">
        <v>117</v>
      </c>
    </row>
    <row r="913" s="13" customFormat="1">
      <c r="A913" s="13"/>
      <c r="B913" s="224"/>
      <c r="C913" s="225"/>
      <c r="D913" s="226" t="s">
        <v>128</v>
      </c>
      <c r="E913" s="227" t="s">
        <v>19</v>
      </c>
      <c r="F913" s="228" t="s">
        <v>324</v>
      </c>
      <c r="G913" s="225"/>
      <c r="H913" s="227" t="s">
        <v>19</v>
      </c>
      <c r="I913" s="229"/>
      <c r="J913" s="225"/>
      <c r="K913" s="225"/>
      <c r="L913" s="230"/>
      <c r="M913" s="231"/>
      <c r="N913" s="232"/>
      <c r="O913" s="232"/>
      <c r="P913" s="232"/>
      <c r="Q913" s="232"/>
      <c r="R913" s="232"/>
      <c r="S913" s="232"/>
      <c r="T913" s="23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4" t="s">
        <v>128</v>
      </c>
      <c r="AU913" s="234" t="s">
        <v>79</v>
      </c>
      <c r="AV913" s="13" t="s">
        <v>77</v>
      </c>
      <c r="AW913" s="13" t="s">
        <v>31</v>
      </c>
      <c r="AX913" s="13" t="s">
        <v>69</v>
      </c>
      <c r="AY913" s="234" t="s">
        <v>117</v>
      </c>
    </row>
    <row r="914" s="14" customFormat="1">
      <c r="A914" s="14"/>
      <c r="B914" s="235"/>
      <c r="C914" s="236"/>
      <c r="D914" s="226" t="s">
        <v>128</v>
      </c>
      <c r="E914" s="237" t="s">
        <v>19</v>
      </c>
      <c r="F914" s="238" t="s">
        <v>721</v>
      </c>
      <c r="G914" s="236"/>
      <c r="H914" s="239">
        <v>13.632</v>
      </c>
      <c r="I914" s="240"/>
      <c r="J914" s="236"/>
      <c r="K914" s="236"/>
      <c r="L914" s="241"/>
      <c r="M914" s="242"/>
      <c r="N914" s="243"/>
      <c r="O914" s="243"/>
      <c r="P914" s="243"/>
      <c r="Q914" s="243"/>
      <c r="R914" s="243"/>
      <c r="S914" s="243"/>
      <c r="T914" s="244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5" t="s">
        <v>128</v>
      </c>
      <c r="AU914" s="245" t="s">
        <v>79</v>
      </c>
      <c r="AV914" s="14" t="s">
        <v>79</v>
      </c>
      <c r="AW914" s="14" t="s">
        <v>31</v>
      </c>
      <c r="AX914" s="14" t="s">
        <v>69</v>
      </c>
      <c r="AY914" s="245" t="s">
        <v>117</v>
      </c>
    </row>
    <row r="915" s="15" customFormat="1">
      <c r="A915" s="15"/>
      <c r="B915" s="246"/>
      <c r="C915" s="247"/>
      <c r="D915" s="226" t="s">
        <v>128</v>
      </c>
      <c r="E915" s="248" t="s">
        <v>19</v>
      </c>
      <c r="F915" s="249" t="s">
        <v>130</v>
      </c>
      <c r="G915" s="247"/>
      <c r="H915" s="250">
        <v>99.010000000000005</v>
      </c>
      <c r="I915" s="251"/>
      <c r="J915" s="247"/>
      <c r="K915" s="247"/>
      <c r="L915" s="252"/>
      <c r="M915" s="253"/>
      <c r="N915" s="254"/>
      <c r="O915" s="254"/>
      <c r="P915" s="254"/>
      <c r="Q915" s="254"/>
      <c r="R915" s="254"/>
      <c r="S915" s="254"/>
      <c r="T915" s="255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56" t="s">
        <v>128</v>
      </c>
      <c r="AU915" s="256" t="s">
        <v>79</v>
      </c>
      <c r="AV915" s="15" t="s">
        <v>125</v>
      </c>
      <c r="AW915" s="15" t="s">
        <v>31</v>
      </c>
      <c r="AX915" s="15" t="s">
        <v>77</v>
      </c>
      <c r="AY915" s="256" t="s">
        <v>117</v>
      </c>
    </row>
    <row r="916" s="2" customFormat="1" ht="16.5" customHeight="1">
      <c r="A916" s="40"/>
      <c r="B916" s="41"/>
      <c r="C916" s="206" t="s">
        <v>722</v>
      </c>
      <c r="D916" s="206" t="s">
        <v>120</v>
      </c>
      <c r="E916" s="207" t="s">
        <v>723</v>
      </c>
      <c r="F916" s="208" t="s">
        <v>724</v>
      </c>
      <c r="G916" s="209" t="s">
        <v>196</v>
      </c>
      <c r="H916" s="210">
        <v>0.30599999999999999</v>
      </c>
      <c r="I916" s="211"/>
      <c r="J916" s="212">
        <f>ROUND(I916*H916,2)</f>
        <v>0</v>
      </c>
      <c r="K916" s="208" t="s">
        <v>124</v>
      </c>
      <c r="L916" s="46"/>
      <c r="M916" s="213" t="s">
        <v>19</v>
      </c>
      <c r="N916" s="214" t="s">
        <v>40</v>
      </c>
      <c r="O916" s="86"/>
      <c r="P916" s="215">
        <f>O916*H916</f>
        <v>0</v>
      </c>
      <c r="Q916" s="215">
        <v>0</v>
      </c>
      <c r="R916" s="215">
        <f>Q916*H916</f>
        <v>0</v>
      </c>
      <c r="S916" s="215">
        <v>2.5</v>
      </c>
      <c r="T916" s="216">
        <f>S916*H916</f>
        <v>0.76500000000000001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17" t="s">
        <v>125</v>
      </c>
      <c r="AT916" s="217" t="s">
        <v>120</v>
      </c>
      <c r="AU916" s="217" t="s">
        <v>79</v>
      </c>
      <c r="AY916" s="19" t="s">
        <v>117</v>
      </c>
      <c r="BE916" s="218">
        <f>IF(N916="základní",J916,0)</f>
        <v>0</v>
      </c>
      <c r="BF916" s="218">
        <f>IF(N916="snížená",J916,0)</f>
        <v>0</v>
      </c>
      <c r="BG916" s="218">
        <f>IF(N916="zákl. přenesená",J916,0)</f>
        <v>0</v>
      </c>
      <c r="BH916" s="218">
        <f>IF(N916="sníž. přenesená",J916,0)</f>
        <v>0</v>
      </c>
      <c r="BI916" s="218">
        <f>IF(N916="nulová",J916,0)</f>
        <v>0</v>
      </c>
      <c r="BJ916" s="19" t="s">
        <v>77</v>
      </c>
      <c r="BK916" s="218">
        <f>ROUND(I916*H916,2)</f>
        <v>0</v>
      </c>
      <c r="BL916" s="19" t="s">
        <v>125</v>
      </c>
      <c r="BM916" s="217" t="s">
        <v>725</v>
      </c>
    </row>
    <row r="917" s="2" customFormat="1">
      <c r="A917" s="40"/>
      <c r="B917" s="41"/>
      <c r="C917" s="42"/>
      <c r="D917" s="219" t="s">
        <v>126</v>
      </c>
      <c r="E917" s="42"/>
      <c r="F917" s="220" t="s">
        <v>726</v>
      </c>
      <c r="G917" s="42"/>
      <c r="H917" s="42"/>
      <c r="I917" s="221"/>
      <c r="J917" s="42"/>
      <c r="K917" s="42"/>
      <c r="L917" s="46"/>
      <c r="M917" s="222"/>
      <c r="N917" s="223"/>
      <c r="O917" s="86"/>
      <c r="P917" s="86"/>
      <c r="Q917" s="86"/>
      <c r="R917" s="86"/>
      <c r="S917" s="86"/>
      <c r="T917" s="87"/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T917" s="19" t="s">
        <v>126</v>
      </c>
      <c r="AU917" s="19" t="s">
        <v>79</v>
      </c>
    </row>
    <row r="918" s="13" customFormat="1">
      <c r="A918" s="13"/>
      <c r="B918" s="224"/>
      <c r="C918" s="225"/>
      <c r="D918" s="226" t="s">
        <v>128</v>
      </c>
      <c r="E918" s="227" t="s">
        <v>19</v>
      </c>
      <c r="F918" s="228" t="s">
        <v>727</v>
      </c>
      <c r="G918" s="225"/>
      <c r="H918" s="227" t="s">
        <v>19</v>
      </c>
      <c r="I918" s="229"/>
      <c r="J918" s="225"/>
      <c r="K918" s="225"/>
      <c r="L918" s="230"/>
      <c r="M918" s="231"/>
      <c r="N918" s="232"/>
      <c r="O918" s="232"/>
      <c r="P918" s="232"/>
      <c r="Q918" s="232"/>
      <c r="R918" s="232"/>
      <c r="S918" s="232"/>
      <c r="T918" s="23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4" t="s">
        <v>128</v>
      </c>
      <c r="AU918" s="234" t="s">
        <v>79</v>
      </c>
      <c r="AV918" s="13" t="s">
        <v>77</v>
      </c>
      <c r="AW918" s="13" t="s">
        <v>31</v>
      </c>
      <c r="AX918" s="13" t="s">
        <v>69</v>
      </c>
      <c r="AY918" s="234" t="s">
        <v>117</v>
      </c>
    </row>
    <row r="919" s="14" customFormat="1">
      <c r="A919" s="14"/>
      <c r="B919" s="235"/>
      <c r="C919" s="236"/>
      <c r="D919" s="226" t="s">
        <v>128</v>
      </c>
      <c r="E919" s="237" t="s">
        <v>19</v>
      </c>
      <c r="F919" s="238" t="s">
        <v>728</v>
      </c>
      <c r="G919" s="236"/>
      <c r="H919" s="239">
        <v>0.30599999999999999</v>
      </c>
      <c r="I919" s="240"/>
      <c r="J919" s="236"/>
      <c r="K919" s="236"/>
      <c r="L919" s="241"/>
      <c r="M919" s="242"/>
      <c r="N919" s="243"/>
      <c r="O919" s="243"/>
      <c r="P919" s="243"/>
      <c r="Q919" s="243"/>
      <c r="R919" s="243"/>
      <c r="S919" s="243"/>
      <c r="T919" s="24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45" t="s">
        <v>128</v>
      </c>
      <c r="AU919" s="245" t="s">
        <v>79</v>
      </c>
      <c r="AV919" s="14" t="s">
        <v>79</v>
      </c>
      <c r="AW919" s="14" t="s">
        <v>31</v>
      </c>
      <c r="AX919" s="14" t="s">
        <v>69</v>
      </c>
      <c r="AY919" s="245" t="s">
        <v>117</v>
      </c>
    </row>
    <row r="920" s="15" customFormat="1">
      <c r="A920" s="15"/>
      <c r="B920" s="246"/>
      <c r="C920" s="247"/>
      <c r="D920" s="226" t="s">
        <v>128</v>
      </c>
      <c r="E920" s="248" t="s">
        <v>19</v>
      </c>
      <c r="F920" s="249" t="s">
        <v>130</v>
      </c>
      <c r="G920" s="247"/>
      <c r="H920" s="250">
        <v>0.30599999999999999</v>
      </c>
      <c r="I920" s="251"/>
      <c r="J920" s="247"/>
      <c r="K920" s="247"/>
      <c r="L920" s="252"/>
      <c r="M920" s="253"/>
      <c r="N920" s="254"/>
      <c r="O920" s="254"/>
      <c r="P920" s="254"/>
      <c r="Q920" s="254"/>
      <c r="R920" s="254"/>
      <c r="S920" s="254"/>
      <c r="T920" s="255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56" t="s">
        <v>128</v>
      </c>
      <c r="AU920" s="256" t="s">
        <v>79</v>
      </c>
      <c r="AV920" s="15" t="s">
        <v>125</v>
      </c>
      <c r="AW920" s="15" t="s">
        <v>31</v>
      </c>
      <c r="AX920" s="15" t="s">
        <v>77</v>
      </c>
      <c r="AY920" s="256" t="s">
        <v>117</v>
      </c>
    </row>
    <row r="921" s="2" customFormat="1" ht="16.5" customHeight="1">
      <c r="A921" s="40"/>
      <c r="B921" s="41"/>
      <c r="C921" s="206" t="s">
        <v>488</v>
      </c>
      <c r="D921" s="206" t="s">
        <v>120</v>
      </c>
      <c r="E921" s="207" t="s">
        <v>729</v>
      </c>
      <c r="F921" s="208" t="s">
        <v>730</v>
      </c>
      <c r="G921" s="209" t="s">
        <v>196</v>
      </c>
      <c r="H921" s="210">
        <v>1.623</v>
      </c>
      <c r="I921" s="211"/>
      <c r="J921" s="212">
        <f>ROUND(I921*H921,2)</f>
        <v>0</v>
      </c>
      <c r="K921" s="208" t="s">
        <v>124</v>
      </c>
      <c r="L921" s="46"/>
      <c r="M921" s="213" t="s">
        <v>19</v>
      </c>
      <c r="N921" s="214" t="s">
        <v>40</v>
      </c>
      <c r="O921" s="86"/>
      <c r="P921" s="215">
        <f>O921*H921</f>
        <v>0</v>
      </c>
      <c r="Q921" s="215">
        <v>0</v>
      </c>
      <c r="R921" s="215">
        <f>Q921*H921</f>
        <v>0</v>
      </c>
      <c r="S921" s="215">
        <v>2.2000000000000002</v>
      </c>
      <c r="T921" s="216">
        <f>S921*H921</f>
        <v>3.5706000000000002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17" t="s">
        <v>125</v>
      </c>
      <c r="AT921" s="217" t="s">
        <v>120</v>
      </c>
      <c r="AU921" s="217" t="s">
        <v>79</v>
      </c>
      <c r="AY921" s="19" t="s">
        <v>117</v>
      </c>
      <c r="BE921" s="218">
        <f>IF(N921="základní",J921,0)</f>
        <v>0</v>
      </c>
      <c r="BF921" s="218">
        <f>IF(N921="snížená",J921,0)</f>
        <v>0</v>
      </c>
      <c r="BG921" s="218">
        <f>IF(N921="zákl. přenesená",J921,0)</f>
        <v>0</v>
      </c>
      <c r="BH921" s="218">
        <f>IF(N921="sníž. přenesená",J921,0)</f>
        <v>0</v>
      </c>
      <c r="BI921" s="218">
        <f>IF(N921="nulová",J921,0)</f>
        <v>0</v>
      </c>
      <c r="BJ921" s="19" t="s">
        <v>77</v>
      </c>
      <c r="BK921" s="218">
        <f>ROUND(I921*H921,2)</f>
        <v>0</v>
      </c>
      <c r="BL921" s="19" t="s">
        <v>125</v>
      </c>
      <c r="BM921" s="217" t="s">
        <v>731</v>
      </c>
    </row>
    <row r="922" s="2" customFormat="1">
      <c r="A922" s="40"/>
      <c r="B922" s="41"/>
      <c r="C922" s="42"/>
      <c r="D922" s="219" t="s">
        <v>126</v>
      </c>
      <c r="E922" s="42"/>
      <c r="F922" s="220" t="s">
        <v>732</v>
      </c>
      <c r="G922" s="42"/>
      <c r="H922" s="42"/>
      <c r="I922" s="221"/>
      <c r="J922" s="42"/>
      <c r="K922" s="42"/>
      <c r="L922" s="46"/>
      <c r="M922" s="222"/>
      <c r="N922" s="223"/>
      <c r="O922" s="86"/>
      <c r="P922" s="86"/>
      <c r="Q922" s="86"/>
      <c r="R922" s="86"/>
      <c r="S922" s="86"/>
      <c r="T922" s="87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T922" s="19" t="s">
        <v>126</v>
      </c>
      <c r="AU922" s="19" t="s">
        <v>79</v>
      </c>
    </row>
    <row r="923" s="13" customFormat="1">
      <c r="A923" s="13"/>
      <c r="B923" s="224"/>
      <c r="C923" s="225"/>
      <c r="D923" s="226" t="s">
        <v>128</v>
      </c>
      <c r="E923" s="227" t="s">
        <v>19</v>
      </c>
      <c r="F923" s="228" t="s">
        <v>733</v>
      </c>
      <c r="G923" s="225"/>
      <c r="H923" s="227" t="s">
        <v>19</v>
      </c>
      <c r="I923" s="229"/>
      <c r="J923" s="225"/>
      <c r="K923" s="225"/>
      <c r="L923" s="230"/>
      <c r="M923" s="231"/>
      <c r="N923" s="232"/>
      <c r="O923" s="232"/>
      <c r="P923" s="232"/>
      <c r="Q923" s="232"/>
      <c r="R923" s="232"/>
      <c r="S923" s="232"/>
      <c r="T923" s="23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4" t="s">
        <v>128</v>
      </c>
      <c r="AU923" s="234" t="s">
        <v>79</v>
      </c>
      <c r="AV923" s="13" t="s">
        <v>77</v>
      </c>
      <c r="AW923" s="13" t="s">
        <v>31</v>
      </c>
      <c r="AX923" s="13" t="s">
        <v>69</v>
      </c>
      <c r="AY923" s="234" t="s">
        <v>117</v>
      </c>
    </row>
    <row r="924" s="14" customFormat="1">
      <c r="A924" s="14"/>
      <c r="B924" s="235"/>
      <c r="C924" s="236"/>
      <c r="D924" s="226" t="s">
        <v>128</v>
      </c>
      <c r="E924" s="237" t="s">
        <v>19</v>
      </c>
      <c r="F924" s="238" t="s">
        <v>734</v>
      </c>
      <c r="G924" s="236"/>
      <c r="H924" s="239">
        <v>0.22500000000000001</v>
      </c>
      <c r="I924" s="240"/>
      <c r="J924" s="236"/>
      <c r="K924" s="236"/>
      <c r="L924" s="241"/>
      <c r="M924" s="242"/>
      <c r="N924" s="243"/>
      <c r="O924" s="243"/>
      <c r="P924" s="243"/>
      <c r="Q924" s="243"/>
      <c r="R924" s="243"/>
      <c r="S924" s="243"/>
      <c r="T924" s="244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45" t="s">
        <v>128</v>
      </c>
      <c r="AU924" s="245" t="s">
        <v>79</v>
      </c>
      <c r="AV924" s="14" t="s">
        <v>79</v>
      </c>
      <c r="AW924" s="14" t="s">
        <v>31</v>
      </c>
      <c r="AX924" s="14" t="s">
        <v>69</v>
      </c>
      <c r="AY924" s="245" t="s">
        <v>117</v>
      </c>
    </row>
    <row r="925" s="14" customFormat="1">
      <c r="A925" s="14"/>
      <c r="B925" s="235"/>
      <c r="C925" s="236"/>
      <c r="D925" s="226" t="s">
        <v>128</v>
      </c>
      <c r="E925" s="237" t="s">
        <v>19</v>
      </c>
      <c r="F925" s="238" t="s">
        <v>735</v>
      </c>
      <c r="G925" s="236"/>
      <c r="H925" s="239">
        <v>0.84999999999999998</v>
      </c>
      <c r="I925" s="240"/>
      <c r="J925" s="236"/>
      <c r="K925" s="236"/>
      <c r="L925" s="241"/>
      <c r="M925" s="242"/>
      <c r="N925" s="243"/>
      <c r="O925" s="243"/>
      <c r="P925" s="243"/>
      <c r="Q925" s="243"/>
      <c r="R925" s="243"/>
      <c r="S925" s="243"/>
      <c r="T925" s="244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5" t="s">
        <v>128</v>
      </c>
      <c r="AU925" s="245" t="s">
        <v>79</v>
      </c>
      <c r="AV925" s="14" t="s">
        <v>79</v>
      </c>
      <c r="AW925" s="14" t="s">
        <v>31</v>
      </c>
      <c r="AX925" s="14" t="s">
        <v>69</v>
      </c>
      <c r="AY925" s="245" t="s">
        <v>117</v>
      </c>
    </row>
    <row r="926" s="14" customFormat="1">
      <c r="A926" s="14"/>
      <c r="B926" s="235"/>
      <c r="C926" s="236"/>
      <c r="D926" s="226" t="s">
        <v>128</v>
      </c>
      <c r="E926" s="237" t="s">
        <v>19</v>
      </c>
      <c r="F926" s="238" t="s">
        <v>736</v>
      </c>
      <c r="G926" s="236"/>
      <c r="H926" s="239">
        <v>0.54800000000000004</v>
      </c>
      <c r="I926" s="240"/>
      <c r="J926" s="236"/>
      <c r="K926" s="236"/>
      <c r="L926" s="241"/>
      <c r="M926" s="242"/>
      <c r="N926" s="243"/>
      <c r="O926" s="243"/>
      <c r="P926" s="243"/>
      <c r="Q926" s="243"/>
      <c r="R926" s="243"/>
      <c r="S926" s="243"/>
      <c r="T926" s="244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5" t="s">
        <v>128</v>
      </c>
      <c r="AU926" s="245" t="s">
        <v>79</v>
      </c>
      <c r="AV926" s="14" t="s">
        <v>79</v>
      </c>
      <c r="AW926" s="14" t="s">
        <v>31</v>
      </c>
      <c r="AX926" s="14" t="s">
        <v>69</v>
      </c>
      <c r="AY926" s="245" t="s">
        <v>117</v>
      </c>
    </row>
    <row r="927" s="15" customFormat="1">
      <c r="A927" s="15"/>
      <c r="B927" s="246"/>
      <c r="C927" s="247"/>
      <c r="D927" s="226" t="s">
        <v>128</v>
      </c>
      <c r="E927" s="248" t="s">
        <v>19</v>
      </c>
      <c r="F927" s="249" t="s">
        <v>130</v>
      </c>
      <c r="G927" s="247"/>
      <c r="H927" s="250">
        <v>1.623</v>
      </c>
      <c r="I927" s="251"/>
      <c r="J927" s="247"/>
      <c r="K927" s="247"/>
      <c r="L927" s="252"/>
      <c r="M927" s="253"/>
      <c r="N927" s="254"/>
      <c r="O927" s="254"/>
      <c r="P927" s="254"/>
      <c r="Q927" s="254"/>
      <c r="R927" s="254"/>
      <c r="S927" s="254"/>
      <c r="T927" s="255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56" t="s">
        <v>128</v>
      </c>
      <c r="AU927" s="256" t="s">
        <v>79</v>
      </c>
      <c r="AV927" s="15" t="s">
        <v>125</v>
      </c>
      <c r="AW927" s="15" t="s">
        <v>31</v>
      </c>
      <c r="AX927" s="15" t="s">
        <v>77</v>
      </c>
      <c r="AY927" s="256" t="s">
        <v>117</v>
      </c>
    </row>
    <row r="928" s="2" customFormat="1" ht="16.5" customHeight="1">
      <c r="A928" s="40"/>
      <c r="B928" s="41"/>
      <c r="C928" s="206" t="s">
        <v>737</v>
      </c>
      <c r="D928" s="206" t="s">
        <v>120</v>
      </c>
      <c r="E928" s="207" t="s">
        <v>738</v>
      </c>
      <c r="F928" s="208" t="s">
        <v>739</v>
      </c>
      <c r="G928" s="209" t="s">
        <v>190</v>
      </c>
      <c r="H928" s="210">
        <v>10.199999999999999</v>
      </c>
      <c r="I928" s="211"/>
      <c r="J928" s="212">
        <f>ROUND(I928*H928,2)</f>
        <v>0</v>
      </c>
      <c r="K928" s="208" t="s">
        <v>19</v>
      </c>
      <c r="L928" s="46"/>
      <c r="M928" s="213" t="s">
        <v>19</v>
      </c>
      <c r="N928" s="214" t="s">
        <v>40</v>
      </c>
      <c r="O928" s="86"/>
      <c r="P928" s="215">
        <f>O928*H928</f>
        <v>0</v>
      </c>
      <c r="Q928" s="215">
        <v>0</v>
      </c>
      <c r="R928" s="215">
        <f>Q928*H928</f>
        <v>0</v>
      </c>
      <c r="S928" s="215">
        <v>0</v>
      </c>
      <c r="T928" s="216">
        <f>S928*H928</f>
        <v>0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17" t="s">
        <v>125</v>
      </c>
      <c r="AT928" s="217" t="s">
        <v>120</v>
      </c>
      <c r="AU928" s="217" t="s">
        <v>79</v>
      </c>
      <c r="AY928" s="19" t="s">
        <v>117</v>
      </c>
      <c r="BE928" s="218">
        <f>IF(N928="základní",J928,0)</f>
        <v>0</v>
      </c>
      <c r="BF928" s="218">
        <f>IF(N928="snížená",J928,0)</f>
        <v>0</v>
      </c>
      <c r="BG928" s="218">
        <f>IF(N928="zákl. přenesená",J928,0)</f>
        <v>0</v>
      </c>
      <c r="BH928" s="218">
        <f>IF(N928="sníž. přenesená",J928,0)</f>
        <v>0</v>
      </c>
      <c r="BI928" s="218">
        <f>IF(N928="nulová",J928,0)</f>
        <v>0</v>
      </c>
      <c r="BJ928" s="19" t="s">
        <v>77</v>
      </c>
      <c r="BK928" s="218">
        <f>ROUND(I928*H928,2)</f>
        <v>0</v>
      </c>
      <c r="BL928" s="19" t="s">
        <v>125</v>
      </c>
      <c r="BM928" s="217" t="s">
        <v>740</v>
      </c>
    </row>
    <row r="929" s="13" customFormat="1">
      <c r="A929" s="13"/>
      <c r="B929" s="224"/>
      <c r="C929" s="225"/>
      <c r="D929" s="226" t="s">
        <v>128</v>
      </c>
      <c r="E929" s="227" t="s">
        <v>19</v>
      </c>
      <c r="F929" s="228" t="s">
        <v>741</v>
      </c>
      <c r="G929" s="225"/>
      <c r="H929" s="227" t="s">
        <v>19</v>
      </c>
      <c r="I929" s="229"/>
      <c r="J929" s="225"/>
      <c r="K929" s="225"/>
      <c r="L929" s="230"/>
      <c r="M929" s="231"/>
      <c r="N929" s="232"/>
      <c r="O929" s="232"/>
      <c r="P929" s="232"/>
      <c r="Q929" s="232"/>
      <c r="R929" s="232"/>
      <c r="S929" s="232"/>
      <c r="T929" s="23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4" t="s">
        <v>128</v>
      </c>
      <c r="AU929" s="234" t="s">
        <v>79</v>
      </c>
      <c r="AV929" s="13" t="s">
        <v>77</v>
      </c>
      <c r="AW929" s="13" t="s">
        <v>31</v>
      </c>
      <c r="AX929" s="13" t="s">
        <v>69</v>
      </c>
      <c r="AY929" s="234" t="s">
        <v>117</v>
      </c>
    </row>
    <row r="930" s="14" customFormat="1">
      <c r="A930" s="14"/>
      <c r="B930" s="235"/>
      <c r="C930" s="236"/>
      <c r="D930" s="226" t="s">
        <v>128</v>
      </c>
      <c r="E930" s="237" t="s">
        <v>19</v>
      </c>
      <c r="F930" s="238" t="s">
        <v>742</v>
      </c>
      <c r="G930" s="236"/>
      <c r="H930" s="239">
        <v>10.199999999999999</v>
      </c>
      <c r="I930" s="240"/>
      <c r="J930" s="236"/>
      <c r="K930" s="236"/>
      <c r="L930" s="241"/>
      <c r="M930" s="242"/>
      <c r="N930" s="243"/>
      <c r="O930" s="243"/>
      <c r="P930" s="243"/>
      <c r="Q930" s="243"/>
      <c r="R930" s="243"/>
      <c r="S930" s="243"/>
      <c r="T930" s="244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45" t="s">
        <v>128</v>
      </c>
      <c r="AU930" s="245" t="s">
        <v>79</v>
      </c>
      <c r="AV930" s="14" t="s">
        <v>79</v>
      </c>
      <c r="AW930" s="14" t="s">
        <v>31</v>
      </c>
      <c r="AX930" s="14" t="s">
        <v>69</v>
      </c>
      <c r="AY930" s="245" t="s">
        <v>117</v>
      </c>
    </row>
    <row r="931" s="15" customFormat="1">
      <c r="A931" s="15"/>
      <c r="B931" s="246"/>
      <c r="C931" s="247"/>
      <c r="D931" s="226" t="s">
        <v>128</v>
      </c>
      <c r="E931" s="248" t="s">
        <v>19</v>
      </c>
      <c r="F931" s="249" t="s">
        <v>130</v>
      </c>
      <c r="G931" s="247"/>
      <c r="H931" s="250">
        <v>10.199999999999999</v>
      </c>
      <c r="I931" s="251"/>
      <c r="J931" s="247"/>
      <c r="K931" s="247"/>
      <c r="L931" s="252"/>
      <c r="M931" s="253"/>
      <c r="N931" s="254"/>
      <c r="O931" s="254"/>
      <c r="P931" s="254"/>
      <c r="Q931" s="254"/>
      <c r="R931" s="254"/>
      <c r="S931" s="254"/>
      <c r="T931" s="255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56" t="s">
        <v>128</v>
      </c>
      <c r="AU931" s="256" t="s">
        <v>79</v>
      </c>
      <c r="AV931" s="15" t="s">
        <v>125</v>
      </c>
      <c r="AW931" s="15" t="s">
        <v>31</v>
      </c>
      <c r="AX931" s="15" t="s">
        <v>77</v>
      </c>
      <c r="AY931" s="256" t="s">
        <v>117</v>
      </c>
    </row>
    <row r="932" s="2" customFormat="1" ht="24.15" customHeight="1">
      <c r="A932" s="40"/>
      <c r="B932" s="41"/>
      <c r="C932" s="206" t="s">
        <v>494</v>
      </c>
      <c r="D932" s="206" t="s">
        <v>120</v>
      </c>
      <c r="E932" s="207" t="s">
        <v>743</v>
      </c>
      <c r="F932" s="208" t="s">
        <v>744</v>
      </c>
      <c r="G932" s="209" t="s">
        <v>179</v>
      </c>
      <c r="H932" s="210">
        <v>344.572</v>
      </c>
      <c r="I932" s="211"/>
      <c r="J932" s="212">
        <f>ROUND(I932*H932,2)</f>
        <v>0</v>
      </c>
      <c r="K932" s="208" t="s">
        <v>124</v>
      </c>
      <c r="L932" s="46"/>
      <c r="M932" s="213" t="s">
        <v>19</v>
      </c>
      <c r="N932" s="214" t="s">
        <v>40</v>
      </c>
      <c r="O932" s="86"/>
      <c r="P932" s="215">
        <f>O932*H932</f>
        <v>0</v>
      </c>
      <c r="Q932" s="215">
        <v>0</v>
      </c>
      <c r="R932" s="215">
        <f>Q932*H932</f>
        <v>0</v>
      </c>
      <c r="S932" s="215">
        <v>0.016</v>
      </c>
      <c r="T932" s="216">
        <f>S932*H932</f>
        <v>5.5131519999999998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17" t="s">
        <v>125</v>
      </c>
      <c r="AT932" s="217" t="s">
        <v>120</v>
      </c>
      <c r="AU932" s="217" t="s">
        <v>79</v>
      </c>
      <c r="AY932" s="19" t="s">
        <v>117</v>
      </c>
      <c r="BE932" s="218">
        <f>IF(N932="základní",J932,0)</f>
        <v>0</v>
      </c>
      <c r="BF932" s="218">
        <f>IF(N932="snížená",J932,0)</f>
        <v>0</v>
      </c>
      <c r="BG932" s="218">
        <f>IF(N932="zákl. přenesená",J932,0)</f>
        <v>0</v>
      </c>
      <c r="BH932" s="218">
        <f>IF(N932="sníž. přenesená",J932,0)</f>
        <v>0</v>
      </c>
      <c r="BI932" s="218">
        <f>IF(N932="nulová",J932,0)</f>
        <v>0</v>
      </c>
      <c r="BJ932" s="19" t="s">
        <v>77</v>
      </c>
      <c r="BK932" s="218">
        <f>ROUND(I932*H932,2)</f>
        <v>0</v>
      </c>
      <c r="BL932" s="19" t="s">
        <v>125</v>
      </c>
      <c r="BM932" s="217" t="s">
        <v>745</v>
      </c>
    </row>
    <row r="933" s="2" customFormat="1">
      <c r="A933" s="40"/>
      <c r="B933" s="41"/>
      <c r="C933" s="42"/>
      <c r="D933" s="219" t="s">
        <v>126</v>
      </c>
      <c r="E933" s="42"/>
      <c r="F933" s="220" t="s">
        <v>746</v>
      </c>
      <c r="G933" s="42"/>
      <c r="H933" s="42"/>
      <c r="I933" s="221"/>
      <c r="J933" s="42"/>
      <c r="K933" s="42"/>
      <c r="L933" s="46"/>
      <c r="M933" s="222"/>
      <c r="N933" s="223"/>
      <c r="O933" s="86"/>
      <c r="P933" s="86"/>
      <c r="Q933" s="86"/>
      <c r="R933" s="86"/>
      <c r="S933" s="86"/>
      <c r="T933" s="87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T933" s="19" t="s">
        <v>126</v>
      </c>
      <c r="AU933" s="19" t="s">
        <v>79</v>
      </c>
    </row>
    <row r="934" s="13" customFormat="1">
      <c r="A934" s="13"/>
      <c r="B934" s="224"/>
      <c r="C934" s="225"/>
      <c r="D934" s="226" t="s">
        <v>128</v>
      </c>
      <c r="E934" s="227" t="s">
        <v>19</v>
      </c>
      <c r="F934" s="228" t="s">
        <v>747</v>
      </c>
      <c r="G934" s="225"/>
      <c r="H934" s="227" t="s">
        <v>19</v>
      </c>
      <c r="I934" s="229"/>
      <c r="J934" s="225"/>
      <c r="K934" s="225"/>
      <c r="L934" s="230"/>
      <c r="M934" s="231"/>
      <c r="N934" s="232"/>
      <c r="O934" s="232"/>
      <c r="P934" s="232"/>
      <c r="Q934" s="232"/>
      <c r="R934" s="232"/>
      <c r="S934" s="232"/>
      <c r="T934" s="23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4" t="s">
        <v>128</v>
      </c>
      <c r="AU934" s="234" t="s">
        <v>79</v>
      </c>
      <c r="AV934" s="13" t="s">
        <v>77</v>
      </c>
      <c r="AW934" s="13" t="s">
        <v>31</v>
      </c>
      <c r="AX934" s="13" t="s">
        <v>69</v>
      </c>
      <c r="AY934" s="234" t="s">
        <v>117</v>
      </c>
    </row>
    <row r="935" s="13" customFormat="1">
      <c r="A935" s="13"/>
      <c r="B935" s="224"/>
      <c r="C935" s="225"/>
      <c r="D935" s="226" t="s">
        <v>128</v>
      </c>
      <c r="E935" s="227" t="s">
        <v>19</v>
      </c>
      <c r="F935" s="228" t="s">
        <v>301</v>
      </c>
      <c r="G935" s="225"/>
      <c r="H935" s="227" t="s">
        <v>19</v>
      </c>
      <c r="I935" s="229"/>
      <c r="J935" s="225"/>
      <c r="K935" s="225"/>
      <c r="L935" s="230"/>
      <c r="M935" s="231"/>
      <c r="N935" s="232"/>
      <c r="O935" s="232"/>
      <c r="P935" s="232"/>
      <c r="Q935" s="232"/>
      <c r="R935" s="232"/>
      <c r="S935" s="232"/>
      <c r="T935" s="23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4" t="s">
        <v>128</v>
      </c>
      <c r="AU935" s="234" t="s">
        <v>79</v>
      </c>
      <c r="AV935" s="13" t="s">
        <v>77</v>
      </c>
      <c r="AW935" s="13" t="s">
        <v>31</v>
      </c>
      <c r="AX935" s="13" t="s">
        <v>69</v>
      </c>
      <c r="AY935" s="234" t="s">
        <v>117</v>
      </c>
    </row>
    <row r="936" s="14" customFormat="1">
      <c r="A936" s="14"/>
      <c r="B936" s="235"/>
      <c r="C936" s="236"/>
      <c r="D936" s="226" t="s">
        <v>128</v>
      </c>
      <c r="E936" s="237" t="s">
        <v>19</v>
      </c>
      <c r="F936" s="238" t="s">
        <v>549</v>
      </c>
      <c r="G936" s="236"/>
      <c r="H936" s="239">
        <v>17.649999999999999</v>
      </c>
      <c r="I936" s="240"/>
      <c r="J936" s="236"/>
      <c r="K936" s="236"/>
      <c r="L936" s="241"/>
      <c r="M936" s="242"/>
      <c r="N936" s="243"/>
      <c r="O936" s="243"/>
      <c r="P936" s="243"/>
      <c r="Q936" s="243"/>
      <c r="R936" s="243"/>
      <c r="S936" s="243"/>
      <c r="T936" s="244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45" t="s">
        <v>128</v>
      </c>
      <c r="AU936" s="245" t="s">
        <v>79</v>
      </c>
      <c r="AV936" s="14" t="s">
        <v>79</v>
      </c>
      <c r="AW936" s="14" t="s">
        <v>31</v>
      </c>
      <c r="AX936" s="14" t="s">
        <v>69</v>
      </c>
      <c r="AY936" s="245" t="s">
        <v>117</v>
      </c>
    </row>
    <row r="937" s="14" customFormat="1">
      <c r="A937" s="14"/>
      <c r="B937" s="235"/>
      <c r="C937" s="236"/>
      <c r="D937" s="226" t="s">
        <v>128</v>
      </c>
      <c r="E937" s="237" t="s">
        <v>19</v>
      </c>
      <c r="F937" s="238" t="s">
        <v>748</v>
      </c>
      <c r="G937" s="236"/>
      <c r="H937" s="239">
        <v>30.43</v>
      </c>
      <c r="I937" s="240"/>
      <c r="J937" s="236"/>
      <c r="K937" s="236"/>
      <c r="L937" s="241"/>
      <c r="M937" s="242"/>
      <c r="N937" s="243"/>
      <c r="O937" s="243"/>
      <c r="P937" s="243"/>
      <c r="Q937" s="243"/>
      <c r="R937" s="243"/>
      <c r="S937" s="243"/>
      <c r="T937" s="244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5" t="s">
        <v>128</v>
      </c>
      <c r="AU937" s="245" t="s">
        <v>79</v>
      </c>
      <c r="AV937" s="14" t="s">
        <v>79</v>
      </c>
      <c r="AW937" s="14" t="s">
        <v>31</v>
      </c>
      <c r="AX937" s="14" t="s">
        <v>69</v>
      </c>
      <c r="AY937" s="245" t="s">
        <v>117</v>
      </c>
    </row>
    <row r="938" s="14" customFormat="1">
      <c r="A938" s="14"/>
      <c r="B938" s="235"/>
      <c r="C938" s="236"/>
      <c r="D938" s="226" t="s">
        <v>128</v>
      </c>
      <c r="E938" s="237" t="s">
        <v>19</v>
      </c>
      <c r="F938" s="238" t="s">
        <v>304</v>
      </c>
      <c r="G938" s="236"/>
      <c r="H938" s="239">
        <v>18.84</v>
      </c>
      <c r="I938" s="240"/>
      <c r="J938" s="236"/>
      <c r="K938" s="236"/>
      <c r="L938" s="241"/>
      <c r="M938" s="242"/>
      <c r="N938" s="243"/>
      <c r="O938" s="243"/>
      <c r="P938" s="243"/>
      <c r="Q938" s="243"/>
      <c r="R938" s="243"/>
      <c r="S938" s="243"/>
      <c r="T938" s="244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45" t="s">
        <v>128</v>
      </c>
      <c r="AU938" s="245" t="s">
        <v>79</v>
      </c>
      <c r="AV938" s="14" t="s">
        <v>79</v>
      </c>
      <c r="AW938" s="14" t="s">
        <v>31</v>
      </c>
      <c r="AX938" s="14" t="s">
        <v>69</v>
      </c>
      <c r="AY938" s="245" t="s">
        <v>117</v>
      </c>
    </row>
    <row r="939" s="14" customFormat="1">
      <c r="A939" s="14"/>
      <c r="B939" s="235"/>
      <c r="C939" s="236"/>
      <c r="D939" s="226" t="s">
        <v>128</v>
      </c>
      <c r="E939" s="237" t="s">
        <v>19</v>
      </c>
      <c r="F939" s="238" t="s">
        <v>305</v>
      </c>
      <c r="G939" s="236"/>
      <c r="H939" s="239">
        <v>-4.7999999999999998</v>
      </c>
      <c r="I939" s="240"/>
      <c r="J939" s="236"/>
      <c r="K939" s="236"/>
      <c r="L939" s="241"/>
      <c r="M939" s="242"/>
      <c r="N939" s="243"/>
      <c r="O939" s="243"/>
      <c r="P939" s="243"/>
      <c r="Q939" s="243"/>
      <c r="R939" s="243"/>
      <c r="S939" s="243"/>
      <c r="T939" s="244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45" t="s">
        <v>128</v>
      </c>
      <c r="AU939" s="245" t="s">
        <v>79</v>
      </c>
      <c r="AV939" s="14" t="s">
        <v>79</v>
      </c>
      <c r="AW939" s="14" t="s">
        <v>31</v>
      </c>
      <c r="AX939" s="14" t="s">
        <v>69</v>
      </c>
      <c r="AY939" s="245" t="s">
        <v>117</v>
      </c>
    </row>
    <row r="940" s="14" customFormat="1">
      <c r="A940" s="14"/>
      <c r="B940" s="235"/>
      <c r="C940" s="236"/>
      <c r="D940" s="226" t="s">
        <v>128</v>
      </c>
      <c r="E940" s="237" t="s">
        <v>19</v>
      </c>
      <c r="F940" s="238" t="s">
        <v>749</v>
      </c>
      <c r="G940" s="236"/>
      <c r="H940" s="239">
        <v>13.736000000000001</v>
      </c>
      <c r="I940" s="240"/>
      <c r="J940" s="236"/>
      <c r="K940" s="236"/>
      <c r="L940" s="241"/>
      <c r="M940" s="242"/>
      <c r="N940" s="243"/>
      <c r="O940" s="243"/>
      <c r="P940" s="243"/>
      <c r="Q940" s="243"/>
      <c r="R940" s="243"/>
      <c r="S940" s="243"/>
      <c r="T940" s="24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5" t="s">
        <v>128</v>
      </c>
      <c r="AU940" s="245" t="s">
        <v>79</v>
      </c>
      <c r="AV940" s="14" t="s">
        <v>79</v>
      </c>
      <c r="AW940" s="14" t="s">
        <v>31</v>
      </c>
      <c r="AX940" s="14" t="s">
        <v>69</v>
      </c>
      <c r="AY940" s="245" t="s">
        <v>117</v>
      </c>
    </row>
    <row r="941" s="16" customFormat="1">
      <c r="A941" s="16"/>
      <c r="B941" s="270"/>
      <c r="C941" s="271"/>
      <c r="D941" s="226" t="s">
        <v>128</v>
      </c>
      <c r="E941" s="272" t="s">
        <v>19</v>
      </c>
      <c r="F941" s="273" t="s">
        <v>307</v>
      </c>
      <c r="G941" s="271"/>
      <c r="H941" s="274">
        <v>75.855999999999995</v>
      </c>
      <c r="I941" s="275"/>
      <c r="J941" s="271"/>
      <c r="K941" s="271"/>
      <c r="L941" s="276"/>
      <c r="M941" s="277"/>
      <c r="N941" s="278"/>
      <c r="O941" s="278"/>
      <c r="P941" s="278"/>
      <c r="Q941" s="278"/>
      <c r="R941" s="278"/>
      <c r="S941" s="278"/>
      <c r="T941" s="279"/>
      <c r="U941" s="16"/>
      <c r="V941" s="16"/>
      <c r="W941" s="16"/>
      <c r="X941" s="16"/>
      <c r="Y941" s="16"/>
      <c r="Z941" s="16"/>
      <c r="AA941" s="16"/>
      <c r="AB941" s="16"/>
      <c r="AC941" s="16"/>
      <c r="AD941" s="16"/>
      <c r="AE941" s="16"/>
      <c r="AT941" s="280" t="s">
        <v>128</v>
      </c>
      <c r="AU941" s="280" t="s">
        <v>79</v>
      </c>
      <c r="AV941" s="16" t="s">
        <v>140</v>
      </c>
      <c r="AW941" s="16" t="s">
        <v>31</v>
      </c>
      <c r="AX941" s="16" t="s">
        <v>69</v>
      </c>
      <c r="AY941" s="280" t="s">
        <v>117</v>
      </c>
    </row>
    <row r="942" s="13" customFormat="1">
      <c r="A942" s="13"/>
      <c r="B942" s="224"/>
      <c r="C942" s="225"/>
      <c r="D942" s="226" t="s">
        <v>128</v>
      </c>
      <c r="E942" s="227" t="s">
        <v>19</v>
      </c>
      <c r="F942" s="228" t="s">
        <v>308</v>
      </c>
      <c r="G942" s="225"/>
      <c r="H942" s="227" t="s">
        <v>19</v>
      </c>
      <c r="I942" s="229"/>
      <c r="J942" s="225"/>
      <c r="K942" s="225"/>
      <c r="L942" s="230"/>
      <c r="M942" s="231"/>
      <c r="N942" s="232"/>
      <c r="O942" s="232"/>
      <c r="P942" s="232"/>
      <c r="Q942" s="232"/>
      <c r="R942" s="232"/>
      <c r="S942" s="232"/>
      <c r="T942" s="23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4" t="s">
        <v>128</v>
      </c>
      <c r="AU942" s="234" t="s">
        <v>79</v>
      </c>
      <c r="AV942" s="13" t="s">
        <v>77</v>
      </c>
      <c r="AW942" s="13" t="s">
        <v>31</v>
      </c>
      <c r="AX942" s="13" t="s">
        <v>69</v>
      </c>
      <c r="AY942" s="234" t="s">
        <v>117</v>
      </c>
    </row>
    <row r="943" s="14" customFormat="1">
      <c r="A943" s="14"/>
      <c r="B943" s="235"/>
      <c r="C943" s="236"/>
      <c r="D943" s="226" t="s">
        <v>128</v>
      </c>
      <c r="E943" s="237" t="s">
        <v>19</v>
      </c>
      <c r="F943" s="238" t="s">
        <v>750</v>
      </c>
      <c r="G943" s="236"/>
      <c r="H943" s="239">
        <v>44.414999999999999</v>
      </c>
      <c r="I943" s="240"/>
      <c r="J943" s="236"/>
      <c r="K943" s="236"/>
      <c r="L943" s="241"/>
      <c r="M943" s="242"/>
      <c r="N943" s="243"/>
      <c r="O943" s="243"/>
      <c r="P943" s="243"/>
      <c r="Q943" s="243"/>
      <c r="R943" s="243"/>
      <c r="S943" s="243"/>
      <c r="T943" s="244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5" t="s">
        <v>128</v>
      </c>
      <c r="AU943" s="245" t="s">
        <v>79</v>
      </c>
      <c r="AV943" s="14" t="s">
        <v>79</v>
      </c>
      <c r="AW943" s="14" t="s">
        <v>31</v>
      </c>
      <c r="AX943" s="14" t="s">
        <v>69</v>
      </c>
      <c r="AY943" s="245" t="s">
        <v>117</v>
      </c>
    </row>
    <row r="944" s="14" customFormat="1">
      <c r="A944" s="14"/>
      <c r="B944" s="235"/>
      <c r="C944" s="236"/>
      <c r="D944" s="226" t="s">
        <v>128</v>
      </c>
      <c r="E944" s="237" t="s">
        <v>19</v>
      </c>
      <c r="F944" s="238" t="s">
        <v>553</v>
      </c>
      <c r="G944" s="236"/>
      <c r="H944" s="239">
        <v>-15.925000000000001</v>
      </c>
      <c r="I944" s="240"/>
      <c r="J944" s="236"/>
      <c r="K944" s="236"/>
      <c r="L944" s="241"/>
      <c r="M944" s="242"/>
      <c r="N944" s="243"/>
      <c r="O944" s="243"/>
      <c r="P944" s="243"/>
      <c r="Q944" s="243"/>
      <c r="R944" s="243"/>
      <c r="S944" s="243"/>
      <c r="T944" s="24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45" t="s">
        <v>128</v>
      </c>
      <c r="AU944" s="245" t="s">
        <v>79</v>
      </c>
      <c r="AV944" s="14" t="s">
        <v>79</v>
      </c>
      <c r="AW944" s="14" t="s">
        <v>31</v>
      </c>
      <c r="AX944" s="14" t="s">
        <v>69</v>
      </c>
      <c r="AY944" s="245" t="s">
        <v>117</v>
      </c>
    </row>
    <row r="945" s="14" customFormat="1">
      <c r="A945" s="14"/>
      <c r="B945" s="235"/>
      <c r="C945" s="236"/>
      <c r="D945" s="226" t="s">
        <v>128</v>
      </c>
      <c r="E945" s="237" t="s">
        <v>19</v>
      </c>
      <c r="F945" s="238" t="s">
        <v>751</v>
      </c>
      <c r="G945" s="236"/>
      <c r="H945" s="239">
        <v>10.074</v>
      </c>
      <c r="I945" s="240"/>
      <c r="J945" s="236"/>
      <c r="K945" s="236"/>
      <c r="L945" s="241"/>
      <c r="M945" s="242"/>
      <c r="N945" s="243"/>
      <c r="O945" s="243"/>
      <c r="P945" s="243"/>
      <c r="Q945" s="243"/>
      <c r="R945" s="243"/>
      <c r="S945" s="243"/>
      <c r="T945" s="244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5" t="s">
        <v>128</v>
      </c>
      <c r="AU945" s="245" t="s">
        <v>79</v>
      </c>
      <c r="AV945" s="14" t="s">
        <v>79</v>
      </c>
      <c r="AW945" s="14" t="s">
        <v>31</v>
      </c>
      <c r="AX945" s="14" t="s">
        <v>69</v>
      </c>
      <c r="AY945" s="245" t="s">
        <v>117</v>
      </c>
    </row>
    <row r="946" s="14" customFormat="1">
      <c r="A946" s="14"/>
      <c r="B946" s="235"/>
      <c r="C946" s="236"/>
      <c r="D946" s="226" t="s">
        <v>128</v>
      </c>
      <c r="E946" s="237" t="s">
        <v>19</v>
      </c>
      <c r="F946" s="238" t="s">
        <v>312</v>
      </c>
      <c r="G946" s="236"/>
      <c r="H946" s="239">
        <v>5.1870000000000003</v>
      </c>
      <c r="I946" s="240"/>
      <c r="J946" s="236"/>
      <c r="K946" s="236"/>
      <c r="L946" s="241"/>
      <c r="M946" s="242"/>
      <c r="N946" s="243"/>
      <c r="O946" s="243"/>
      <c r="P946" s="243"/>
      <c r="Q946" s="243"/>
      <c r="R946" s="243"/>
      <c r="S946" s="243"/>
      <c r="T946" s="24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45" t="s">
        <v>128</v>
      </c>
      <c r="AU946" s="245" t="s">
        <v>79</v>
      </c>
      <c r="AV946" s="14" t="s">
        <v>79</v>
      </c>
      <c r="AW946" s="14" t="s">
        <v>31</v>
      </c>
      <c r="AX946" s="14" t="s">
        <v>69</v>
      </c>
      <c r="AY946" s="245" t="s">
        <v>117</v>
      </c>
    </row>
    <row r="947" s="16" customFormat="1">
      <c r="A947" s="16"/>
      <c r="B947" s="270"/>
      <c r="C947" s="271"/>
      <c r="D947" s="226" t="s">
        <v>128</v>
      </c>
      <c r="E947" s="272" t="s">
        <v>19</v>
      </c>
      <c r="F947" s="273" t="s">
        <v>307</v>
      </c>
      <c r="G947" s="271"/>
      <c r="H947" s="274">
        <v>43.750999999999998</v>
      </c>
      <c r="I947" s="275"/>
      <c r="J947" s="271"/>
      <c r="K947" s="271"/>
      <c r="L947" s="276"/>
      <c r="M947" s="277"/>
      <c r="N947" s="278"/>
      <c r="O947" s="278"/>
      <c r="P947" s="278"/>
      <c r="Q947" s="278"/>
      <c r="R947" s="278"/>
      <c r="S947" s="278"/>
      <c r="T947" s="279"/>
      <c r="U947" s="16"/>
      <c r="V947" s="16"/>
      <c r="W947" s="16"/>
      <c r="X947" s="16"/>
      <c r="Y947" s="16"/>
      <c r="Z947" s="16"/>
      <c r="AA947" s="16"/>
      <c r="AB947" s="16"/>
      <c r="AC947" s="16"/>
      <c r="AD947" s="16"/>
      <c r="AE947" s="16"/>
      <c r="AT947" s="280" t="s">
        <v>128</v>
      </c>
      <c r="AU947" s="280" t="s">
        <v>79</v>
      </c>
      <c r="AV947" s="16" t="s">
        <v>140</v>
      </c>
      <c r="AW947" s="16" t="s">
        <v>31</v>
      </c>
      <c r="AX947" s="16" t="s">
        <v>69</v>
      </c>
      <c r="AY947" s="280" t="s">
        <v>117</v>
      </c>
    </row>
    <row r="948" s="13" customFormat="1">
      <c r="A948" s="13"/>
      <c r="B948" s="224"/>
      <c r="C948" s="225"/>
      <c r="D948" s="226" t="s">
        <v>128</v>
      </c>
      <c r="E948" s="227" t="s">
        <v>19</v>
      </c>
      <c r="F948" s="228" t="s">
        <v>313</v>
      </c>
      <c r="G948" s="225"/>
      <c r="H948" s="227" t="s">
        <v>19</v>
      </c>
      <c r="I948" s="229"/>
      <c r="J948" s="225"/>
      <c r="K948" s="225"/>
      <c r="L948" s="230"/>
      <c r="M948" s="231"/>
      <c r="N948" s="232"/>
      <c r="O948" s="232"/>
      <c r="P948" s="232"/>
      <c r="Q948" s="232"/>
      <c r="R948" s="232"/>
      <c r="S948" s="232"/>
      <c r="T948" s="23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4" t="s">
        <v>128</v>
      </c>
      <c r="AU948" s="234" t="s">
        <v>79</v>
      </c>
      <c r="AV948" s="13" t="s">
        <v>77</v>
      </c>
      <c r="AW948" s="13" t="s">
        <v>31</v>
      </c>
      <c r="AX948" s="13" t="s">
        <v>69</v>
      </c>
      <c r="AY948" s="234" t="s">
        <v>117</v>
      </c>
    </row>
    <row r="949" s="14" customFormat="1">
      <c r="A949" s="14"/>
      <c r="B949" s="235"/>
      <c r="C949" s="236"/>
      <c r="D949" s="226" t="s">
        <v>128</v>
      </c>
      <c r="E949" s="237" t="s">
        <v>19</v>
      </c>
      <c r="F949" s="238" t="s">
        <v>752</v>
      </c>
      <c r="G949" s="236"/>
      <c r="H949" s="239">
        <v>16.053999999999998</v>
      </c>
      <c r="I949" s="240"/>
      <c r="J949" s="236"/>
      <c r="K949" s="236"/>
      <c r="L949" s="241"/>
      <c r="M949" s="242"/>
      <c r="N949" s="243"/>
      <c r="O949" s="243"/>
      <c r="P949" s="243"/>
      <c r="Q949" s="243"/>
      <c r="R949" s="243"/>
      <c r="S949" s="243"/>
      <c r="T949" s="244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45" t="s">
        <v>128</v>
      </c>
      <c r="AU949" s="245" t="s">
        <v>79</v>
      </c>
      <c r="AV949" s="14" t="s">
        <v>79</v>
      </c>
      <c r="AW949" s="14" t="s">
        <v>31</v>
      </c>
      <c r="AX949" s="14" t="s">
        <v>69</v>
      </c>
      <c r="AY949" s="245" t="s">
        <v>117</v>
      </c>
    </row>
    <row r="950" s="14" customFormat="1">
      <c r="A950" s="14"/>
      <c r="B950" s="235"/>
      <c r="C950" s="236"/>
      <c r="D950" s="226" t="s">
        <v>128</v>
      </c>
      <c r="E950" s="237" t="s">
        <v>19</v>
      </c>
      <c r="F950" s="238" t="s">
        <v>753</v>
      </c>
      <c r="G950" s="236"/>
      <c r="H950" s="239">
        <v>15.159000000000001</v>
      </c>
      <c r="I950" s="240"/>
      <c r="J950" s="236"/>
      <c r="K950" s="236"/>
      <c r="L950" s="241"/>
      <c r="M950" s="242"/>
      <c r="N950" s="243"/>
      <c r="O950" s="243"/>
      <c r="P950" s="243"/>
      <c r="Q950" s="243"/>
      <c r="R950" s="243"/>
      <c r="S950" s="243"/>
      <c r="T950" s="244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45" t="s">
        <v>128</v>
      </c>
      <c r="AU950" s="245" t="s">
        <v>79</v>
      </c>
      <c r="AV950" s="14" t="s">
        <v>79</v>
      </c>
      <c r="AW950" s="14" t="s">
        <v>31</v>
      </c>
      <c r="AX950" s="14" t="s">
        <v>69</v>
      </c>
      <c r="AY950" s="245" t="s">
        <v>117</v>
      </c>
    </row>
    <row r="951" s="14" customFormat="1">
      <c r="A951" s="14"/>
      <c r="B951" s="235"/>
      <c r="C951" s="236"/>
      <c r="D951" s="226" t="s">
        <v>128</v>
      </c>
      <c r="E951" s="237" t="s">
        <v>19</v>
      </c>
      <c r="F951" s="238" t="s">
        <v>754</v>
      </c>
      <c r="G951" s="236"/>
      <c r="H951" s="239">
        <v>22.271999999999998</v>
      </c>
      <c r="I951" s="240"/>
      <c r="J951" s="236"/>
      <c r="K951" s="236"/>
      <c r="L951" s="241"/>
      <c r="M951" s="242"/>
      <c r="N951" s="243"/>
      <c r="O951" s="243"/>
      <c r="P951" s="243"/>
      <c r="Q951" s="243"/>
      <c r="R951" s="243"/>
      <c r="S951" s="243"/>
      <c r="T951" s="244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5" t="s">
        <v>128</v>
      </c>
      <c r="AU951" s="245" t="s">
        <v>79</v>
      </c>
      <c r="AV951" s="14" t="s">
        <v>79</v>
      </c>
      <c r="AW951" s="14" t="s">
        <v>31</v>
      </c>
      <c r="AX951" s="14" t="s">
        <v>69</v>
      </c>
      <c r="AY951" s="245" t="s">
        <v>117</v>
      </c>
    </row>
    <row r="952" s="14" customFormat="1">
      <c r="A952" s="14"/>
      <c r="B952" s="235"/>
      <c r="C952" s="236"/>
      <c r="D952" s="226" t="s">
        <v>128</v>
      </c>
      <c r="E952" s="237" t="s">
        <v>19</v>
      </c>
      <c r="F952" s="238" t="s">
        <v>556</v>
      </c>
      <c r="G952" s="236"/>
      <c r="H952" s="239">
        <v>75.141000000000005</v>
      </c>
      <c r="I952" s="240"/>
      <c r="J952" s="236"/>
      <c r="K952" s="236"/>
      <c r="L952" s="241"/>
      <c r="M952" s="242"/>
      <c r="N952" s="243"/>
      <c r="O952" s="243"/>
      <c r="P952" s="243"/>
      <c r="Q952" s="243"/>
      <c r="R952" s="243"/>
      <c r="S952" s="243"/>
      <c r="T952" s="244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5" t="s">
        <v>128</v>
      </c>
      <c r="AU952" s="245" t="s">
        <v>79</v>
      </c>
      <c r="AV952" s="14" t="s">
        <v>79</v>
      </c>
      <c r="AW952" s="14" t="s">
        <v>31</v>
      </c>
      <c r="AX952" s="14" t="s">
        <v>69</v>
      </c>
      <c r="AY952" s="245" t="s">
        <v>117</v>
      </c>
    </row>
    <row r="953" s="16" customFormat="1">
      <c r="A953" s="16"/>
      <c r="B953" s="270"/>
      <c r="C953" s="271"/>
      <c r="D953" s="226" t="s">
        <v>128</v>
      </c>
      <c r="E953" s="272" t="s">
        <v>19</v>
      </c>
      <c r="F953" s="273" t="s">
        <v>307</v>
      </c>
      <c r="G953" s="271"/>
      <c r="H953" s="274">
        <v>128.62600000000001</v>
      </c>
      <c r="I953" s="275"/>
      <c r="J953" s="271"/>
      <c r="K953" s="271"/>
      <c r="L953" s="276"/>
      <c r="M953" s="277"/>
      <c r="N953" s="278"/>
      <c r="O953" s="278"/>
      <c r="P953" s="278"/>
      <c r="Q953" s="278"/>
      <c r="R953" s="278"/>
      <c r="S953" s="278"/>
      <c r="T953" s="279"/>
      <c r="U953" s="16"/>
      <c r="V953" s="16"/>
      <c r="W953" s="16"/>
      <c r="X953" s="16"/>
      <c r="Y953" s="16"/>
      <c r="Z953" s="16"/>
      <c r="AA953" s="16"/>
      <c r="AB953" s="16"/>
      <c r="AC953" s="16"/>
      <c r="AD953" s="16"/>
      <c r="AE953" s="16"/>
      <c r="AT953" s="280" t="s">
        <v>128</v>
      </c>
      <c r="AU953" s="280" t="s">
        <v>79</v>
      </c>
      <c r="AV953" s="16" t="s">
        <v>140</v>
      </c>
      <c r="AW953" s="16" t="s">
        <v>31</v>
      </c>
      <c r="AX953" s="16" t="s">
        <v>69</v>
      </c>
      <c r="AY953" s="280" t="s">
        <v>117</v>
      </c>
    </row>
    <row r="954" s="13" customFormat="1">
      <c r="A954" s="13"/>
      <c r="B954" s="224"/>
      <c r="C954" s="225"/>
      <c r="D954" s="226" t="s">
        <v>128</v>
      </c>
      <c r="E954" s="227" t="s">
        <v>19</v>
      </c>
      <c r="F954" s="228" t="s">
        <v>318</v>
      </c>
      <c r="G954" s="225"/>
      <c r="H954" s="227" t="s">
        <v>19</v>
      </c>
      <c r="I954" s="229"/>
      <c r="J954" s="225"/>
      <c r="K954" s="225"/>
      <c r="L954" s="230"/>
      <c r="M954" s="231"/>
      <c r="N954" s="232"/>
      <c r="O954" s="232"/>
      <c r="P954" s="232"/>
      <c r="Q954" s="232"/>
      <c r="R954" s="232"/>
      <c r="S954" s="232"/>
      <c r="T954" s="23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4" t="s">
        <v>128</v>
      </c>
      <c r="AU954" s="234" t="s">
        <v>79</v>
      </c>
      <c r="AV954" s="13" t="s">
        <v>77</v>
      </c>
      <c r="AW954" s="13" t="s">
        <v>31</v>
      </c>
      <c r="AX954" s="13" t="s">
        <v>69</v>
      </c>
      <c r="AY954" s="234" t="s">
        <v>117</v>
      </c>
    </row>
    <row r="955" s="14" customFormat="1">
      <c r="A955" s="14"/>
      <c r="B955" s="235"/>
      <c r="C955" s="236"/>
      <c r="D955" s="226" t="s">
        <v>128</v>
      </c>
      <c r="E955" s="237" t="s">
        <v>19</v>
      </c>
      <c r="F955" s="238" t="s">
        <v>755</v>
      </c>
      <c r="G955" s="236"/>
      <c r="H955" s="239">
        <v>8.7880000000000003</v>
      </c>
      <c r="I955" s="240"/>
      <c r="J955" s="236"/>
      <c r="K955" s="236"/>
      <c r="L955" s="241"/>
      <c r="M955" s="242"/>
      <c r="N955" s="243"/>
      <c r="O955" s="243"/>
      <c r="P955" s="243"/>
      <c r="Q955" s="243"/>
      <c r="R955" s="243"/>
      <c r="S955" s="243"/>
      <c r="T955" s="244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5" t="s">
        <v>128</v>
      </c>
      <c r="AU955" s="245" t="s">
        <v>79</v>
      </c>
      <c r="AV955" s="14" t="s">
        <v>79</v>
      </c>
      <c r="AW955" s="14" t="s">
        <v>31</v>
      </c>
      <c r="AX955" s="14" t="s">
        <v>69</v>
      </c>
      <c r="AY955" s="245" t="s">
        <v>117</v>
      </c>
    </row>
    <row r="956" s="14" customFormat="1">
      <c r="A956" s="14"/>
      <c r="B956" s="235"/>
      <c r="C956" s="236"/>
      <c r="D956" s="226" t="s">
        <v>128</v>
      </c>
      <c r="E956" s="237" t="s">
        <v>19</v>
      </c>
      <c r="F956" s="238" t="s">
        <v>756</v>
      </c>
      <c r="G956" s="236"/>
      <c r="H956" s="239">
        <v>29.122</v>
      </c>
      <c r="I956" s="240"/>
      <c r="J956" s="236"/>
      <c r="K956" s="236"/>
      <c r="L956" s="241"/>
      <c r="M956" s="242"/>
      <c r="N956" s="243"/>
      <c r="O956" s="243"/>
      <c r="P956" s="243"/>
      <c r="Q956" s="243"/>
      <c r="R956" s="243"/>
      <c r="S956" s="243"/>
      <c r="T956" s="244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5" t="s">
        <v>128</v>
      </c>
      <c r="AU956" s="245" t="s">
        <v>79</v>
      </c>
      <c r="AV956" s="14" t="s">
        <v>79</v>
      </c>
      <c r="AW956" s="14" t="s">
        <v>31</v>
      </c>
      <c r="AX956" s="14" t="s">
        <v>69</v>
      </c>
      <c r="AY956" s="245" t="s">
        <v>117</v>
      </c>
    </row>
    <row r="957" s="14" customFormat="1">
      <c r="A957" s="14"/>
      <c r="B957" s="235"/>
      <c r="C957" s="236"/>
      <c r="D957" s="226" t="s">
        <v>128</v>
      </c>
      <c r="E957" s="237" t="s">
        <v>19</v>
      </c>
      <c r="F957" s="238" t="s">
        <v>757</v>
      </c>
      <c r="G957" s="236"/>
      <c r="H957" s="239">
        <v>11.102</v>
      </c>
      <c r="I957" s="240"/>
      <c r="J957" s="236"/>
      <c r="K957" s="236"/>
      <c r="L957" s="241"/>
      <c r="M957" s="242"/>
      <c r="N957" s="243"/>
      <c r="O957" s="243"/>
      <c r="P957" s="243"/>
      <c r="Q957" s="243"/>
      <c r="R957" s="243"/>
      <c r="S957" s="243"/>
      <c r="T957" s="244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45" t="s">
        <v>128</v>
      </c>
      <c r="AU957" s="245" t="s">
        <v>79</v>
      </c>
      <c r="AV957" s="14" t="s">
        <v>79</v>
      </c>
      <c r="AW957" s="14" t="s">
        <v>31</v>
      </c>
      <c r="AX957" s="14" t="s">
        <v>69</v>
      </c>
      <c r="AY957" s="245" t="s">
        <v>117</v>
      </c>
    </row>
    <row r="958" s="14" customFormat="1">
      <c r="A958" s="14"/>
      <c r="B958" s="235"/>
      <c r="C958" s="236"/>
      <c r="D958" s="226" t="s">
        <v>128</v>
      </c>
      <c r="E958" s="237" t="s">
        <v>19</v>
      </c>
      <c r="F958" s="238" t="s">
        <v>323</v>
      </c>
      <c r="G958" s="236"/>
      <c r="H958" s="239">
        <v>3.387</v>
      </c>
      <c r="I958" s="240"/>
      <c r="J958" s="236"/>
      <c r="K958" s="236"/>
      <c r="L958" s="241"/>
      <c r="M958" s="242"/>
      <c r="N958" s="243"/>
      <c r="O958" s="243"/>
      <c r="P958" s="243"/>
      <c r="Q958" s="243"/>
      <c r="R958" s="243"/>
      <c r="S958" s="243"/>
      <c r="T958" s="244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45" t="s">
        <v>128</v>
      </c>
      <c r="AU958" s="245" t="s">
        <v>79</v>
      </c>
      <c r="AV958" s="14" t="s">
        <v>79</v>
      </c>
      <c r="AW958" s="14" t="s">
        <v>31</v>
      </c>
      <c r="AX958" s="14" t="s">
        <v>69</v>
      </c>
      <c r="AY958" s="245" t="s">
        <v>117</v>
      </c>
    </row>
    <row r="959" s="16" customFormat="1">
      <c r="A959" s="16"/>
      <c r="B959" s="270"/>
      <c r="C959" s="271"/>
      <c r="D959" s="226" t="s">
        <v>128</v>
      </c>
      <c r="E959" s="272" t="s">
        <v>19</v>
      </c>
      <c r="F959" s="273" t="s">
        <v>307</v>
      </c>
      <c r="G959" s="271"/>
      <c r="H959" s="274">
        <v>52.399000000000001</v>
      </c>
      <c r="I959" s="275"/>
      <c r="J959" s="271"/>
      <c r="K959" s="271"/>
      <c r="L959" s="276"/>
      <c r="M959" s="277"/>
      <c r="N959" s="278"/>
      <c r="O959" s="278"/>
      <c r="P959" s="278"/>
      <c r="Q959" s="278"/>
      <c r="R959" s="278"/>
      <c r="S959" s="278"/>
      <c r="T959" s="279"/>
      <c r="U959" s="16"/>
      <c r="V959" s="16"/>
      <c r="W959" s="16"/>
      <c r="X959" s="16"/>
      <c r="Y959" s="16"/>
      <c r="Z959" s="16"/>
      <c r="AA959" s="16"/>
      <c r="AB959" s="16"/>
      <c r="AC959" s="16"/>
      <c r="AD959" s="16"/>
      <c r="AE959" s="16"/>
      <c r="AT959" s="280" t="s">
        <v>128</v>
      </c>
      <c r="AU959" s="280" t="s">
        <v>79</v>
      </c>
      <c r="AV959" s="16" t="s">
        <v>140</v>
      </c>
      <c r="AW959" s="16" t="s">
        <v>31</v>
      </c>
      <c r="AX959" s="16" t="s">
        <v>69</v>
      </c>
      <c r="AY959" s="280" t="s">
        <v>117</v>
      </c>
    </row>
    <row r="960" s="13" customFormat="1">
      <c r="A960" s="13"/>
      <c r="B960" s="224"/>
      <c r="C960" s="225"/>
      <c r="D960" s="226" t="s">
        <v>128</v>
      </c>
      <c r="E960" s="227" t="s">
        <v>19</v>
      </c>
      <c r="F960" s="228" t="s">
        <v>324</v>
      </c>
      <c r="G960" s="225"/>
      <c r="H960" s="227" t="s">
        <v>19</v>
      </c>
      <c r="I960" s="229"/>
      <c r="J960" s="225"/>
      <c r="K960" s="225"/>
      <c r="L960" s="230"/>
      <c r="M960" s="231"/>
      <c r="N960" s="232"/>
      <c r="O960" s="232"/>
      <c r="P960" s="232"/>
      <c r="Q960" s="232"/>
      <c r="R960" s="232"/>
      <c r="S960" s="232"/>
      <c r="T960" s="23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4" t="s">
        <v>128</v>
      </c>
      <c r="AU960" s="234" t="s">
        <v>79</v>
      </c>
      <c r="AV960" s="13" t="s">
        <v>77</v>
      </c>
      <c r="AW960" s="13" t="s">
        <v>31</v>
      </c>
      <c r="AX960" s="13" t="s">
        <v>69</v>
      </c>
      <c r="AY960" s="234" t="s">
        <v>117</v>
      </c>
    </row>
    <row r="961" s="14" customFormat="1">
      <c r="A961" s="14"/>
      <c r="B961" s="235"/>
      <c r="C961" s="236"/>
      <c r="D961" s="226" t="s">
        <v>128</v>
      </c>
      <c r="E961" s="237" t="s">
        <v>19</v>
      </c>
      <c r="F961" s="238" t="s">
        <v>758</v>
      </c>
      <c r="G961" s="236"/>
      <c r="H961" s="239">
        <v>43.939999999999998</v>
      </c>
      <c r="I961" s="240"/>
      <c r="J961" s="236"/>
      <c r="K961" s="236"/>
      <c r="L961" s="241"/>
      <c r="M961" s="242"/>
      <c r="N961" s="243"/>
      <c r="O961" s="243"/>
      <c r="P961" s="243"/>
      <c r="Q961" s="243"/>
      <c r="R961" s="243"/>
      <c r="S961" s="243"/>
      <c r="T961" s="244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45" t="s">
        <v>128</v>
      </c>
      <c r="AU961" s="245" t="s">
        <v>79</v>
      </c>
      <c r="AV961" s="14" t="s">
        <v>79</v>
      </c>
      <c r="AW961" s="14" t="s">
        <v>31</v>
      </c>
      <c r="AX961" s="14" t="s">
        <v>69</v>
      </c>
      <c r="AY961" s="245" t="s">
        <v>117</v>
      </c>
    </row>
    <row r="962" s="15" customFormat="1">
      <c r="A962" s="15"/>
      <c r="B962" s="246"/>
      <c r="C962" s="247"/>
      <c r="D962" s="226" t="s">
        <v>128</v>
      </c>
      <c r="E962" s="248" t="s">
        <v>19</v>
      </c>
      <c r="F962" s="249" t="s">
        <v>130</v>
      </c>
      <c r="G962" s="247"/>
      <c r="H962" s="250">
        <v>344.572</v>
      </c>
      <c r="I962" s="251"/>
      <c r="J962" s="247"/>
      <c r="K962" s="247"/>
      <c r="L962" s="252"/>
      <c r="M962" s="253"/>
      <c r="N962" s="254"/>
      <c r="O962" s="254"/>
      <c r="P962" s="254"/>
      <c r="Q962" s="254"/>
      <c r="R962" s="254"/>
      <c r="S962" s="254"/>
      <c r="T962" s="255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56" t="s">
        <v>128</v>
      </c>
      <c r="AU962" s="256" t="s">
        <v>79</v>
      </c>
      <c r="AV962" s="15" t="s">
        <v>125</v>
      </c>
      <c r="AW962" s="15" t="s">
        <v>31</v>
      </c>
      <c r="AX962" s="15" t="s">
        <v>77</v>
      </c>
      <c r="AY962" s="256" t="s">
        <v>117</v>
      </c>
    </row>
    <row r="963" s="2" customFormat="1" ht="24.15" customHeight="1">
      <c r="A963" s="40"/>
      <c r="B963" s="41"/>
      <c r="C963" s="206" t="s">
        <v>759</v>
      </c>
      <c r="D963" s="206" t="s">
        <v>120</v>
      </c>
      <c r="E963" s="207" t="s">
        <v>760</v>
      </c>
      <c r="F963" s="208" t="s">
        <v>761</v>
      </c>
      <c r="G963" s="209" t="s">
        <v>179</v>
      </c>
      <c r="H963" s="210">
        <v>71.412999999999997</v>
      </c>
      <c r="I963" s="211"/>
      <c r="J963" s="212">
        <f>ROUND(I963*H963,2)</f>
        <v>0</v>
      </c>
      <c r="K963" s="208" t="s">
        <v>124</v>
      </c>
      <c r="L963" s="46"/>
      <c r="M963" s="213" t="s">
        <v>19</v>
      </c>
      <c r="N963" s="214" t="s">
        <v>40</v>
      </c>
      <c r="O963" s="86"/>
      <c r="P963" s="215">
        <f>O963*H963</f>
        <v>0</v>
      </c>
      <c r="Q963" s="215">
        <v>0</v>
      </c>
      <c r="R963" s="215">
        <f>Q963*H963</f>
        <v>0</v>
      </c>
      <c r="S963" s="215">
        <v>0.088999999999999996</v>
      </c>
      <c r="T963" s="216">
        <f>S963*H963</f>
        <v>6.3557569999999997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17" t="s">
        <v>125</v>
      </c>
      <c r="AT963" s="217" t="s">
        <v>120</v>
      </c>
      <c r="AU963" s="217" t="s">
        <v>79</v>
      </c>
      <c r="AY963" s="19" t="s">
        <v>117</v>
      </c>
      <c r="BE963" s="218">
        <f>IF(N963="základní",J963,0)</f>
        <v>0</v>
      </c>
      <c r="BF963" s="218">
        <f>IF(N963="snížená",J963,0)</f>
        <v>0</v>
      </c>
      <c r="BG963" s="218">
        <f>IF(N963="zákl. přenesená",J963,0)</f>
        <v>0</v>
      </c>
      <c r="BH963" s="218">
        <f>IF(N963="sníž. přenesená",J963,0)</f>
        <v>0</v>
      </c>
      <c r="BI963" s="218">
        <f>IF(N963="nulová",J963,0)</f>
        <v>0</v>
      </c>
      <c r="BJ963" s="19" t="s">
        <v>77</v>
      </c>
      <c r="BK963" s="218">
        <f>ROUND(I963*H963,2)</f>
        <v>0</v>
      </c>
      <c r="BL963" s="19" t="s">
        <v>125</v>
      </c>
      <c r="BM963" s="217" t="s">
        <v>762</v>
      </c>
    </row>
    <row r="964" s="2" customFormat="1">
      <c r="A964" s="40"/>
      <c r="B964" s="41"/>
      <c r="C964" s="42"/>
      <c r="D964" s="219" t="s">
        <v>126</v>
      </c>
      <c r="E964" s="42"/>
      <c r="F964" s="220" t="s">
        <v>763</v>
      </c>
      <c r="G964" s="42"/>
      <c r="H964" s="42"/>
      <c r="I964" s="221"/>
      <c r="J964" s="42"/>
      <c r="K964" s="42"/>
      <c r="L964" s="46"/>
      <c r="M964" s="222"/>
      <c r="N964" s="223"/>
      <c r="O964" s="86"/>
      <c r="P964" s="86"/>
      <c r="Q964" s="86"/>
      <c r="R964" s="86"/>
      <c r="S964" s="86"/>
      <c r="T964" s="87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T964" s="19" t="s">
        <v>126</v>
      </c>
      <c r="AU964" s="19" t="s">
        <v>79</v>
      </c>
    </row>
    <row r="965" s="13" customFormat="1">
      <c r="A965" s="13"/>
      <c r="B965" s="224"/>
      <c r="C965" s="225"/>
      <c r="D965" s="226" t="s">
        <v>128</v>
      </c>
      <c r="E965" s="227" t="s">
        <v>19</v>
      </c>
      <c r="F965" s="228" t="s">
        <v>764</v>
      </c>
      <c r="G965" s="225"/>
      <c r="H965" s="227" t="s">
        <v>19</v>
      </c>
      <c r="I965" s="229"/>
      <c r="J965" s="225"/>
      <c r="K965" s="225"/>
      <c r="L965" s="230"/>
      <c r="M965" s="231"/>
      <c r="N965" s="232"/>
      <c r="O965" s="232"/>
      <c r="P965" s="232"/>
      <c r="Q965" s="232"/>
      <c r="R965" s="232"/>
      <c r="S965" s="232"/>
      <c r="T965" s="23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4" t="s">
        <v>128</v>
      </c>
      <c r="AU965" s="234" t="s">
        <v>79</v>
      </c>
      <c r="AV965" s="13" t="s">
        <v>77</v>
      </c>
      <c r="AW965" s="13" t="s">
        <v>31</v>
      </c>
      <c r="AX965" s="13" t="s">
        <v>69</v>
      </c>
      <c r="AY965" s="234" t="s">
        <v>117</v>
      </c>
    </row>
    <row r="966" s="13" customFormat="1">
      <c r="A966" s="13"/>
      <c r="B966" s="224"/>
      <c r="C966" s="225"/>
      <c r="D966" s="226" t="s">
        <v>128</v>
      </c>
      <c r="E966" s="227" t="s">
        <v>19</v>
      </c>
      <c r="F966" s="228" t="s">
        <v>324</v>
      </c>
      <c r="G966" s="225"/>
      <c r="H966" s="227" t="s">
        <v>19</v>
      </c>
      <c r="I966" s="229"/>
      <c r="J966" s="225"/>
      <c r="K966" s="225"/>
      <c r="L966" s="230"/>
      <c r="M966" s="231"/>
      <c r="N966" s="232"/>
      <c r="O966" s="232"/>
      <c r="P966" s="232"/>
      <c r="Q966" s="232"/>
      <c r="R966" s="232"/>
      <c r="S966" s="232"/>
      <c r="T966" s="23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4" t="s">
        <v>128</v>
      </c>
      <c r="AU966" s="234" t="s">
        <v>79</v>
      </c>
      <c r="AV966" s="13" t="s">
        <v>77</v>
      </c>
      <c r="AW966" s="13" t="s">
        <v>31</v>
      </c>
      <c r="AX966" s="13" t="s">
        <v>69</v>
      </c>
      <c r="AY966" s="234" t="s">
        <v>117</v>
      </c>
    </row>
    <row r="967" s="14" customFormat="1">
      <c r="A967" s="14"/>
      <c r="B967" s="235"/>
      <c r="C967" s="236"/>
      <c r="D967" s="226" t="s">
        <v>128</v>
      </c>
      <c r="E967" s="237" t="s">
        <v>19</v>
      </c>
      <c r="F967" s="238" t="s">
        <v>544</v>
      </c>
      <c r="G967" s="236"/>
      <c r="H967" s="239">
        <v>27.731999999999999</v>
      </c>
      <c r="I967" s="240"/>
      <c r="J967" s="236"/>
      <c r="K967" s="236"/>
      <c r="L967" s="241"/>
      <c r="M967" s="242"/>
      <c r="N967" s="243"/>
      <c r="O967" s="243"/>
      <c r="P967" s="243"/>
      <c r="Q967" s="243"/>
      <c r="R967" s="243"/>
      <c r="S967" s="243"/>
      <c r="T967" s="244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45" t="s">
        <v>128</v>
      </c>
      <c r="AU967" s="245" t="s">
        <v>79</v>
      </c>
      <c r="AV967" s="14" t="s">
        <v>79</v>
      </c>
      <c r="AW967" s="14" t="s">
        <v>31</v>
      </c>
      <c r="AX967" s="14" t="s">
        <v>69</v>
      </c>
      <c r="AY967" s="245" t="s">
        <v>117</v>
      </c>
    </row>
    <row r="968" s="13" customFormat="1">
      <c r="A968" s="13"/>
      <c r="B968" s="224"/>
      <c r="C968" s="225"/>
      <c r="D968" s="226" t="s">
        <v>128</v>
      </c>
      <c r="E968" s="227" t="s">
        <v>19</v>
      </c>
      <c r="F968" s="228" t="s">
        <v>765</v>
      </c>
      <c r="G968" s="225"/>
      <c r="H968" s="227" t="s">
        <v>19</v>
      </c>
      <c r="I968" s="229"/>
      <c r="J968" s="225"/>
      <c r="K968" s="225"/>
      <c r="L968" s="230"/>
      <c r="M968" s="231"/>
      <c r="N968" s="232"/>
      <c r="O968" s="232"/>
      <c r="P968" s="232"/>
      <c r="Q968" s="232"/>
      <c r="R968" s="232"/>
      <c r="S968" s="232"/>
      <c r="T968" s="23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4" t="s">
        <v>128</v>
      </c>
      <c r="AU968" s="234" t="s">
        <v>79</v>
      </c>
      <c r="AV968" s="13" t="s">
        <v>77</v>
      </c>
      <c r="AW968" s="13" t="s">
        <v>31</v>
      </c>
      <c r="AX968" s="13" t="s">
        <v>69</v>
      </c>
      <c r="AY968" s="234" t="s">
        <v>117</v>
      </c>
    </row>
    <row r="969" s="13" customFormat="1">
      <c r="A969" s="13"/>
      <c r="B969" s="224"/>
      <c r="C969" s="225"/>
      <c r="D969" s="226" t="s">
        <v>128</v>
      </c>
      <c r="E969" s="227" t="s">
        <v>19</v>
      </c>
      <c r="F969" s="228" t="s">
        <v>301</v>
      </c>
      <c r="G969" s="225"/>
      <c r="H969" s="227" t="s">
        <v>19</v>
      </c>
      <c r="I969" s="229"/>
      <c r="J969" s="225"/>
      <c r="K969" s="225"/>
      <c r="L969" s="230"/>
      <c r="M969" s="231"/>
      <c r="N969" s="232"/>
      <c r="O969" s="232"/>
      <c r="P969" s="232"/>
      <c r="Q969" s="232"/>
      <c r="R969" s="232"/>
      <c r="S969" s="232"/>
      <c r="T969" s="23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4" t="s">
        <v>128</v>
      </c>
      <c r="AU969" s="234" t="s">
        <v>79</v>
      </c>
      <c r="AV969" s="13" t="s">
        <v>77</v>
      </c>
      <c r="AW969" s="13" t="s">
        <v>31</v>
      </c>
      <c r="AX969" s="13" t="s">
        <v>69</v>
      </c>
      <c r="AY969" s="234" t="s">
        <v>117</v>
      </c>
    </row>
    <row r="970" s="14" customFormat="1">
      <c r="A970" s="14"/>
      <c r="B970" s="235"/>
      <c r="C970" s="236"/>
      <c r="D970" s="226" t="s">
        <v>128</v>
      </c>
      <c r="E970" s="237" t="s">
        <v>19</v>
      </c>
      <c r="F970" s="238" t="s">
        <v>539</v>
      </c>
      <c r="G970" s="236"/>
      <c r="H970" s="239">
        <v>3.5299999999999998</v>
      </c>
      <c r="I970" s="240"/>
      <c r="J970" s="236"/>
      <c r="K970" s="236"/>
      <c r="L970" s="241"/>
      <c r="M970" s="242"/>
      <c r="N970" s="243"/>
      <c r="O970" s="243"/>
      <c r="P970" s="243"/>
      <c r="Q970" s="243"/>
      <c r="R970" s="243"/>
      <c r="S970" s="243"/>
      <c r="T970" s="24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5" t="s">
        <v>128</v>
      </c>
      <c r="AU970" s="245" t="s">
        <v>79</v>
      </c>
      <c r="AV970" s="14" t="s">
        <v>79</v>
      </c>
      <c r="AW970" s="14" t="s">
        <v>31</v>
      </c>
      <c r="AX970" s="14" t="s">
        <v>69</v>
      </c>
      <c r="AY970" s="245" t="s">
        <v>117</v>
      </c>
    </row>
    <row r="971" s="14" customFormat="1">
      <c r="A971" s="14"/>
      <c r="B971" s="235"/>
      <c r="C971" s="236"/>
      <c r="D971" s="226" t="s">
        <v>128</v>
      </c>
      <c r="E971" s="237" t="s">
        <v>19</v>
      </c>
      <c r="F971" s="238" t="s">
        <v>540</v>
      </c>
      <c r="G971" s="236"/>
      <c r="H971" s="239">
        <v>2.645</v>
      </c>
      <c r="I971" s="240"/>
      <c r="J971" s="236"/>
      <c r="K971" s="236"/>
      <c r="L971" s="241"/>
      <c r="M971" s="242"/>
      <c r="N971" s="243"/>
      <c r="O971" s="243"/>
      <c r="P971" s="243"/>
      <c r="Q971" s="243"/>
      <c r="R971" s="243"/>
      <c r="S971" s="243"/>
      <c r="T971" s="244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45" t="s">
        <v>128</v>
      </c>
      <c r="AU971" s="245" t="s">
        <v>79</v>
      </c>
      <c r="AV971" s="14" t="s">
        <v>79</v>
      </c>
      <c r="AW971" s="14" t="s">
        <v>31</v>
      </c>
      <c r="AX971" s="14" t="s">
        <v>69</v>
      </c>
      <c r="AY971" s="245" t="s">
        <v>117</v>
      </c>
    </row>
    <row r="972" s="13" customFormat="1">
      <c r="A972" s="13"/>
      <c r="B972" s="224"/>
      <c r="C972" s="225"/>
      <c r="D972" s="226" t="s">
        <v>128</v>
      </c>
      <c r="E972" s="227" t="s">
        <v>19</v>
      </c>
      <c r="F972" s="228" t="s">
        <v>308</v>
      </c>
      <c r="G972" s="225"/>
      <c r="H972" s="227" t="s">
        <v>19</v>
      </c>
      <c r="I972" s="229"/>
      <c r="J972" s="225"/>
      <c r="K972" s="225"/>
      <c r="L972" s="230"/>
      <c r="M972" s="231"/>
      <c r="N972" s="232"/>
      <c r="O972" s="232"/>
      <c r="P972" s="232"/>
      <c r="Q972" s="232"/>
      <c r="R972" s="232"/>
      <c r="S972" s="232"/>
      <c r="T972" s="23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4" t="s">
        <v>128</v>
      </c>
      <c r="AU972" s="234" t="s">
        <v>79</v>
      </c>
      <c r="AV972" s="13" t="s">
        <v>77</v>
      </c>
      <c r="AW972" s="13" t="s">
        <v>31</v>
      </c>
      <c r="AX972" s="13" t="s">
        <v>69</v>
      </c>
      <c r="AY972" s="234" t="s">
        <v>117</v>
      </c>
    </row>
    <row r="973" s="14" customFormat="1">
      <c r="A973" s="14"/>
      <c r="B973" s="235"/>
      <c r="C973" s="236"/>
      <c r="D973" s="226" t="s">
        <v>128</v>
      </c>
      <c r="E973" s="237" t="s">
        <v>19</v>
      </c>
      <c r="F973" s="238" t="s">
        <v>541</v>
      </c>
      <c r="G973" s="236"/>
      <c r="H973" s="239">
        <v>1.6000000000000001</v>
      </c>
      <c r="I973" s="240"/>
      <c r="J973" s="236"/>
      <c r="K973" s="236"/>
      <c r="L973" s="241"/>
      <c r="M973" s="242"/>
      <c r="N973" s="243"/>
      <c r="O973" s="243"/>
      <c r="P973" s="243"/>
      <c r="Q973" s="243"/>
      <c r="R973" s="243"/>
      <c r="S973" s="243"/>
      <c r="T973" s="244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45" t="s">
        <v>128</v>
      </c>
      <c r="AU973" s="245" t="s">
        <v>79</v>
      </c>
      <c r="AV973" s="14" t="s">
        <v>79</v>
      </c>
      <c r="AW973" s="14" t="s">
        <v>31</v>
      </c>
      <c r="AX973" s="14" t="s">
        <v>69</v>
      </c>
      <c r="AY973" s="245" t="s">
        <v>117</v>
      </c>
    </row>
    <row r="974" s="13" customFormat="1">
      <c r="A974" s="13"/>
      <c r="B974" s="224"/>
      <c r="C974" s="225"/>
      <c r="D974" s="226" t="s">
        <v>128</v>
      </c>
      <c r="E974" s="227" t="s">
        <v>19</v>
      </c>
      <c r="F974" s="228" t="s">
        <v>313</v>
      </c>
      <c r="G974" s="225"/>
      <c r="H974" s="227" t="s">
        <v>19</v>
      </c>
      <c r="I974" s="229"/>
      <c r="J974" s="225"/>
      <c r="K974" s="225"/>
      <c r="L974" s="230"/>
      <c r="M974" s="231"/>
      <c r="N974" s="232"/>
      <c r="O974" s="232"/>
      <c r="P974" s="232"/>
      <c r="Q974" s="232"/>
      <c r="R974" s="232"/>
      <c r="S974" s="232"/>
      <c r="T974" s="23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4" t="s">
        <v>128</v>
      </c>
      <c r="AU974" s="234" t="s">
        <v>79</v>
      </c>
      <c r="AV974" s="13" t="s">
        <v>77</v>
      </c>
      <c r="AW974" s="13" t="s">
        <v>31</v>
      </c>
      <c r="AX974" s="13" t="s">
        <v>69</v>
      </c>
      <c r="AY974" s="234" t="s">
        <v>117</v>
      </c>
    </row>
    <row r="975" s="14" customFormat="1">
      <c r="A975" s="14"/>
      <c r="B975" s="235"/>
      <c r="C975" s="236"/>
      <c r="D975" s="226" t="s">
        <v>128</v>
      </c>
      <c r="E975" s="237" t="s">
        <v>19</v>
      </c>
      <c r="F975" s="238" t="s">
        <v>542</v>
      </c>
      <c r="G975" s="236"/>
      <c r="H975" s="239">
        <v>19.655000000000001</v>
      </c>
      <c r="I975" s="240"/>
      <c r="J975" s="236"/>
      <c r="K975" s="236"/>
      <c r="L975" s="241"/>
      <c r="M975" s="242"/>
      <c r="N975" s="243"/>
      <c r="O975" s="243"/>
      <c r="P975" s="243"/>
      <c r="Q975" s="243"/>
      <c r="R975" s="243"/>
      <c r="S975" s="243"/>
      <c r="T975" s="244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5" t="s">
        <v>128</v>
      </c>
      <c r="AU975" s="245" t="s">
        <v>79</v>
      </c>
      <c r="AV975" s="14" t="s">
        <v>79</v>
      </c>
      <c r="AW975" s="14" t="s">
        <v>31</v>
      </c>
      <c r="AX975" s="14" t="s">
        <v>69</v>
      </c>
      <c r="AY975" s="245" t="s">
        <v>117</v>
      </c>
    </row>
    <row r="976" s="13" customFormat="1">
      <c r="A976" s="13"/>
      <c r="B976" s="224"/>
      <c r="C976" s="225"/>
      <c r="D976" s="226" t="s">
        <v>128</v>
      </c>
      <c r="E976" s="227" t="s">
        <v>19</v>
      </c>
      <c r="F976" s="228" t="s">
        <v>318</v>
      </c>
      <c r="G976" s="225"/>
      <c r="H976" s="227" t="s">
        <v>19</v>
      </c>
      <c r="I976" s="229"/>
      <c r="J976" s="225"/>
      <c r="K976" s="225"/>
      <c r="L976" s="230"/>
      <c r="M976" s="231"/>
      <c r="N976" s="232"/>
      <c r="O976" s="232"/>
      <c r="P976" s="232"/>
      <c r="Q976" s="232"/>
      <c r="R976" s="232"/>
      <c r="S976" s="232"/>
      <c r="T976" s="23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4" t="s">
        <v>128</v>
      </c>
      <c r="AU976" s="234" t="s">
        <v>79</v>
      </c>
      <c r="AV976" s="13" t="s">
        <v>77</v>
      </c>
      <c r="AW976" s="13" t="s">
        <v>31</v>
      </c>
      <c r="AX976" s="13" t="s">
        <v>69</v>
      </c>
      <c r="AY976" s="234" t="s">
        <v>117</v>
      </c>
    </row>
    <row r="977" s="14" customFormat="1">
      <c r="A977" s="14"/>
      <c r="B977" s="235"/>
      <c r="C977" s="236"/>
      <c r="D977" s="226" t="s">
        <v>128</v>
      </c>
      <c r="E977" s="237" t="s">
        <v>19</v>
      </c>
      <c r="F977" s="238" t="s">
        <v>543</v>
      </c>
      <c r="G977" s="236"/>
      <c r="H977" s="239">
        <v>8.5299999999999994</v>
      </c>
      <c r="I977" s="240"/>
      <c r="J977" s="236"/>
      <c r="K977" s="236"/>
      <c r="L977" s="241"/>
      <c r="M977" s="242"/>
      <c r="N977" s="243"/>
      <c r="O977" s="243"/>
      <c r="P977" s="243"/>
      <c r="Q977" s="243"/>
      <c r="R977" s="243"/>
      <c r="S977" s="243"/>
      <c r="T977" s="244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45" t="s">
        <v>128</v>
      </c>
      <c r="AU977" s="245" t="s">
        <v>79</v>
      </c>
      <c r="AV977" s="14" t="s">
        <v>79</v>
      </c>
      <c r="AW977" s="14" t="s">
        <v>31</v>
      </c>
      <c r="AX977" s="14" t="s">
        <v>69</v>
      </c>
      <c r="AY977" s="245" t="s">
        <v>117</v>
      </c>
    </row>
    <row r="978" s="16" customFormat="1">
      <c r="A978" s="16"/>
      <c r="B978" s="270"/>
      <c r="C978" s="271"/>
      <c r="D978" s="226" t="s">
        <v>128</v>
      </c>
      <c r="E978" s="272" t="s">
        <v>19</v>
      </c>
      <c r="F978" s="273" t="s">
        <v>307</v>
      </c>
      <c r="G978" s="271"/>
      <c r="H978" s="274">
        <v>63.692</v>
      </c>
      <c r="I978" s="275"/>
      <c r="J978" s="271"/>
      <c r="K978" s="271"/>
      <c r="L978" s="276"/>
      <c r="M978" s="277"/>
      <c r="N978" s="278"/>
      <c r="O978" s="278"/>
      <c r="P978" s="278"/>
      <c r="Q978" s="278"/>
      <c r="R978" s="278"/>
      <c r="S978" s="278"/>
      <c r="T978" s="279"/>
      <c r="U978" s="16"/>
      <c r="V978" s="16"/>
      <c r="W978" s="16"/>
      <c r="X978" s="16"/>
      <c r="Y978" s="16"/>
      <c r="Z978" s="16"/>
      <c r="AA978" s="16"/>
      <c r="AB978" s="16"/>
      <c r="AC978" s="16"/>
      <c r="AD978" s="16"/>
      <c r="AE978" s="16"/>
      <c r="AT978" s="280" t="s">
        <v>128</v>
      </c>
      <c r="AU978" s="280" t="s">
        <v>79</v>
      </c>
      <c r="AV978" s="16" t="s">
        <v>140</v>
      </c>
      <c r="AW978" s="16" t="s">
        <v>31</v>
      </c>
      <c r="AX978" s="16" t="s">
        <v>69</v>
      </c>
      <c r="AY978" s="280" t="s">
        <v>117</v>
      </c>
    </row>
    <row r="979" s="13" customFormat="1">
      <c r="A979" s="13"/>
      <c r="B979" s="224"/>
      <c r="C979" s="225"/>
      <c r="D979" s="226" t="s">
        <v>128</v>
      </c>
      <c r="E979" s="227" t="s">
        <v>19</v>
      </c>
      <c r="F979" s="228" t="s">
        <v>288</v>
      </c>
      <c r="G979" s="225"/>
      <c r="H979" s="227" t="s">
        <v>19</v>
      </c>
      <c r="I979" s="229"/>
      <c r="J979" s="225"/>
      <c r="K979" s="225"/>
      <c r="L979" s="230"/>
      <c r="M979" s="231"/>
      <c r="N979" s="232"/>
      <c r="O979" s="232"/>
      <c r="P979" s="232"/>
      <c r="Q979" s="232"/>
      <c r="R979" s="232"/>
      <c r="S979" s="232"/>
      <c r="T979" s="23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4" t="s">
        <v>128</v>
      </c>
      <c r="AU979" s="234" t="s">
        <v>79</v>
      </c>
      <c r="AV979" s="13" t="s">
        <v>77</v>
      </c>
      <c r="AW979" s="13" t="s">
        <v>31</v>
      </c>
      <c r="AX979" s="13" t="s">
        <v>69</v>
      </c>
      <c r="AY979" s="234" t="s">
        <v>117</v>
      </c>
    </row>
    <row r="980" s="14" customFormat="1">
      <c r="A980" s="14"/>
      <c r="B980" s="235"/>
      <c r="C980" s="236"/>
      <c r="D980" s="226" t="s">
        <v>128</v>
      </c>
      <c r="E980" s="237" t="s">
        <v>19</v>
      </c>
      <c r="F980" s="238" t="s">
        <v>289</v>
      </c>
      <c r="G980" s="236"/>
      <c r="H980" s="239">
        <v>3.7490000000000001</v>
      </c>
      <c r="I980" s="240"/>
      <c r="J980" s="236"/>
      <c r="K980" s="236"/>
      <c r="L980" s="241"/>
      <c r="M980" s="242"/>
      <c r="N980" s="243"/>
      <c r="O980" s="243"/>
      <c r="P980" s="243"/>
      <c r="Q980" s="243"/>
      <c r="R980" s="243"/>
      <c r="S980" s="243"/>
      <c r="T980" s="244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45" t="s">
        <v>128</v>
      </c>
      <c r="AU980" s="245" t="s">
        <v>79</v>
      </c>
      <c r="AV980" s="14" t="s">
        <v>79</v>
      </c>
      <c r="AW980" s="14" t="s">
        <v>31</v>
      </c>
      <c r="AX980" s="14" t="s">
        <v>69</v>
      </c>
      <c r="AY980" s="245" t="s">
        <v>117</v>
      </c>
    </row>
    <row r="981" s="14" customFormat="1">
      <c r="A981" s="14"/>
      <c r="B981" s="235"/>
      <c r="C981" s="236"/>
      <c r="D981" s="226" t="s">
        <v>128</v>
      </c>
      <c r="E981" s="237" t="s">
        <v>19</v>
      </c>
      <c r="F981" s="238" t="s">
        <v>290</v>
      </c>
      <c r="G981" s="236"/>
      <c r="H981" s="239">
        <v>3.972</v>
      </c>
      <c r="I981" s="240"/>
      <c r="J981" s="236"/>
      <c r="K981" s="236"/>
      <c r="L981" s="241"/>
      <c r="M981" s="242"/>
      <c r="N981" s="243"/>
      <c r="O981" s="243"/>
      <c r="P981" s="243"/>
      <c r="Q981" s="243"/>
      <c r="R981" s="243"/>
      <c r="S981" s="243"/>
      <c r="T981" s="244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45" t="s">
        <v>128</v>
      </c>
      <c r="AU981" s="245" t="s">
        <v>79</v>
      </c>
      <c r="AV981" s="14" t="s">
        <v>79</v>
      </c>
      <c r="AW981" s="14" t="s">
        <v>31</v>
      </c>
      <c r="AX981" s="14" t="s">
        <v>69</v>
      </c>
      <c r="AY981" s="245" t="s">
        <v>117</v>
      </c>
    </row>
    <row r="982" s="16" customFormat="1">
      <c r="A982" s="16"/>
      <c r="B982" s="270"/>
      <c r="C982" s="271"/>
      <c r="D982" s="226" t="s">
        <v>128</v>
      </c>
      <c r="E982" s="272" t="s">
        <v>19</v>
      </c>
      <c r="F982" s="273" t="s">
        <v>307</v>
      </c>
      <c r="G982" s="271"/>
      <c r="H982" s="274">
        <v>7.7210000000000001</v>
      </c>
      <c r="I982" s="275"/>
      <c r="J982" s="271"/>
      <c r="K982" s="271"/>
      <c r="L982" s="276"/>
      <c r="M982" s="277"/>
      <c r="N982" s="278"/>
      <c r="O982" s="278"/>
      <c r="P982" s="278"/>
      <c r="Q982" s="278"/>
      <c r="R982" s="278"/>
      <c r="S982" s="278"/>
      <c r="T982" s="279"/>
      <c r="U982" s="16"/>
      <c r="V982" s="16"/>
      <c r="W982" s="16"/>
      <c r="X982" s="16"/>
      <c r="Y982" s="16"/>
      <c r="Z982" s="16"/>
      <c r="AA982" s="16"/>
      <c r="AB982" s="16"/>
      <c r="AC982" s="16"/>
      <c r="AD982" s="16"/>
      <c r="AE982" s="16"/>
      <c r="AT982" s="280" t="s">
        <v>128</v>
      </c>
      <c r="AU982" s="280" t="s">
        <v>79</v>
      </c>
      <c r="AV982" s="16" t="s">
        <v>140</v>
      </c>
      <c r="AW982" s="16" t="s">
        <v>31</v>
      </c>
      <c r="AX982" s="16" t="s">
        <v>69</v>
      </c>
      <c r="AY982" s="280" t="s">
        <v>117</v>
      </c>
    </row>
    <row r="983" s="15" customFormat="1">
      <c r="A983" s="15"/>
      <c r="B983" s="246"/>
      <c r="C983" s="247"/>
      <c r="D983" s="226" t="s">
        <v>128</v>
      </c>
      <c r="E983" s="248" t="s">
        <v>19</v>
      </c>
      <c r="F983" s="249" t="s">
        <v>130</v>
      </c>
      <c r="G983" s="247"/>
      <c r="H983" s="250">
        <v>71.412999999999997</v>
      </c>
      <c r="I983" s="251"/>
      <c r="J983" s="247"/>
      <c r="K983" s="247"/>
      <c r="L983" s="252"/>
      <c r="M983" s="253"/>
      <c r="N983" s="254"/>
      <c r="O983" s="254"/>
      <c r="P983" s="254"/>
      <c r="Q983" s="254"/>
      <c r="R983" s="254"/>
      <c r="S983" s="254"/>
      <c r="T983" s="255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56" t="s">
        <v>128</v>
      </c>
      <c r="AU983" s="256" t="s">
        <v>79</v>
      </c>
      <c r="AV983" s="15" t="s">
        <v>125</v>
      </c>
      <c r="AW983" s="15" t="s">
        <v>31</v>
      </c>
      <c r="AX983" s="15" t="s">
        <v>77</v>
      </c>
      <c r="AY983" s="256" t="s">
        <v>117</v>
      </c>
    </row>
    <row r="984" s="2" customFormat="1" ht="21.75" customHeight="1">
      <c r="A984" s="40"/>
      <c r="B984" s="41"/>
      <c r="C984" s="206" t="s">
        <v>521</v>
      </c>
      <c r="D984" s="206" t="s">
        <v>120</v>
      </c>
      <c r="E984" s="207" t="s">
        <v>766</v>
      </c>
      <c r="F984" s="208" t="s">
        <v>767</v>
      </c>
      <c r="G984" s="209" t="s">
        <v>179</v>
      </c>
      <c r="H984" s="210">
        <v>7.7210000000000001</v>
      </c>
      <c r="I984" s="211"/>
      <c r="J984" s="212">
        <f>ROUND(I984*H984,2)</f>
        <v>0</v>
      </c>
      <c r="K984" s="208" t="s">
        <v>124</v>
      </c>
      <c r="L984" s="46"/>
      <c r="M984" s="213" t="s">
        <v>19</v>
      </c>
      <c r="N984" s="214" t="s">
        <v>40</v>
      </c>
      <c r="O984" s="86"/>
      <c r="P984" s="215">
        <f>O984*H984</f>
        <v>0</v>
      </c>
      <c r="Q984" s="215">
        <v>0.060429999999999998</v>
      </c>
      <c r="R984" s="215">
        <f>Q984*H984</f>
        <v>0.46658002999999998</v>
      </c>
      <c r="S984" s="215">
        <v>0</v>
      </c>
      <c r="T984" s="216">
        <f>S984*H984</f>
        <v>0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17" t="s">
        <v>125</v>
      </c>
      <c r="AT984" s="217" t="s">
        <v>120</v>
      </c>
      <c r="AU984" s="217" t="s">
        <v>79</v>
      </c>
      <c r="AY984" s="19" t="s">
        <v>117</v>
      </c>
      <c r="BE984" s="218">
        <f>IF(N984="základní",J984,0)</f>
        <v>0</v>
      </c>
      <c r="BF984" s="218">
        <f>IF(N984="snížená",J984,0)</f>
        <v>0</v>
      </c>
      <c r="BG984" s="218">
        <f>IF(N984="zákl. přenesená",J984,0)</f>
        <v>0</v>
      </c>
      <c r="BH984" s="218">
        <f>IF(N984="sníž. přenesená",J984,0)</f>
        <v>0</v>
      </c>
      <c r="BI984" s="218">
        <f>IF(N984="nulová",J984,0)</f>
        <v>0</v>
      </c>
      <c r="BJ984" s="19" t="s">
        <v>77</v>
      </c>
      <c r="BK984" s="218">
        <f>ROUND(I984*H984,2)</f>
        <v>0</v>
      </c>
      <c r="BL984" s="19" t="s">
        <v>125</v>
      </c>
      <c r="BM984" s="217" t="s">
        <v>768</v>
      </c>
    </row>
    <row r="985" s="2" customFormat="1">
      <c r="A985" s="40"/>
      <c r="B985" s="41"/>
      <c r="C985" s="42"/>
      <c r="D985" s="219" t="s">
        <v>126</v>
      </c>
      <c r="E985" s="42"/>
      <c r="F985" s="220" t="s">
        <v>769</v>
      </c>
      <c r="G985" s="42"/>
      <c r="H985" s="42"/>
      <c r="I985" s="221"/>
      <c r="J985" s="42"/>
      <c r="K985" s="42"/>
      <c r="L985" s="46"/>
      <c r="M985" s="222"/>
      <c r="N985" s="223"/>
      <c r="O985" s="86"/>
      <c r="P985" s="86"/>
      <c r="Q985" s="86"/>
      <c r="R985" s="86"/>
      <c r="S985" s="86"/>
      <c r="T985" s="87"/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T985" s="19" t="s">
        <v>126</v>
      </c>
      <c r="AU985" s="19" t="s">
        <v>79</v>
      </c>
    </row>
    <row r="986" s="13" customFormat="1">
      <c r="A986" s="13"/>
      <c r="B986" s="224"/>
      <c r="C986" s="225"/>
      <c r="D986" s="226" t="s">
        <v>128</v>
      </c>
      <c r="E986" s="227" t="s">
        <v>19</v>
      </c>
      <c r="F986" s="228" t="s">
        <v>288</v>
      </c>
      <c r="G986" s="225"/>
      <c r="H986" s="227" t="s">
        <v>19</v>
      </c>
      <c r="I986" s="229"/>
      <c r="J986" s="225"/>
      <c r="K986" s="225"/>
      <c r="L986" s="230"/>
      <c r="M986" s="231"/>
      <c r="N986" s="232"/>
      <c r="O986" s="232"/>
      <c r="P986" s="232"/>
      <c r="Q986" s="232"/>
      <c r="R986" s="232"/>
      <c r="S986" s="232"/>
      <c r="T986" s="23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4" t="s">
        <v>128</v>
      </c>
      <c r="AU986" s="234" t="s">
        <v>79</v>
      </c>
      <c r="AV986" s="13" t="s">
        <v>77</v>
      </c>
      <c r="AW986" s="13" t="s">
        <v>31</v>
      </c>
      <c r="AX986" s="13" t="s">
        <v>69</v>
      </c>
      <c r="AY986" s="234" t="s">
        <v>117</v>
      </c>
    </row>
    <row r="987" s="14" customFormat="1">
      <c r="A987" s="14"/>
      <c r="B987" s="235"/>
      <c r="C987" s="236"/>
      <c r="D987" s="226" t="s">
        <v>128</v>
      </c>
      <c r="E987" s="237" t="s">
        <v>19</v>
      </c>
      <c r="F987" s="238" t="s">
        <v>289</v>
      </c>
      <c r="G987" s="236"/>
      <c r="H987" s="239">
        <v>3.7490000000000001</v>
      </c>
      <c r="I987" s="240"/>
      <c r="J987" s="236"/>
      <c r="K987" s="236"/>
      <c r="L987" s="241"/>
      <c r="M987" s="242"/>
      <c r="N987" s="243"/>
      <c r="O987" s="243"/>
      <c r="P987" s="243"/>
      <c r="Q987" s="243"/>
      <c r="R987" s="243"/>
      <c r="S987" s="243"/>
      <c r="T987" s="244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45" t="s">
        <v>128</v>
      </c>
      <c r="AU987" s="245" t="s">
        <v>79</v>
      </c>
      <c r="AV987" s="14" t="s">
        <v>79</v>
      </c>
      <c r="AW987" s="14" t="s">
        <v>31</v>
      </c>
      <c r="AX987" s="14" t="s">
        <v>69</v>
      </c>
      <c r="AY987" s="245" t="s">
        <v>117</v>
      </c>
    </row>
    <row r="988" s="14" customFormat="1">
      <c r="A988" s="14"/>
      <c r="B988" s="235"/>
      <c r="C988" s="236"/>
      <c r="D988" s="226" t="s">
        <v>128</v>
      </c>
      <c r="E988" s="237" t="s">
        <v>19</v>
      </c>
      <c r="F988" s="238" t="s">
        <v>290</v>
      </c>
      <c r="G988" s="236"/>
      <c r="H988" s="239">
        <v>3.972</v>
      </c>
      <c r="I988" s="240"/>
      <c r="J988" s="236"/>
      <c r="K988" s="236"/>
      <c r="L988" s="241"/>
      <c r="M988" s="242"/>
      <c r="N988" s="243"/>
      <c r="O988" s="243"/>
      <c r="P988" s="243"/>
      <c r="Q988" s="243"/>
      <c r="R988" s="243"/>
      <c r="S988" s="243"/>
      <c r="T988" s="244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45" t="s">
        <v>128</v>
      </c>
      <c r="AU988" s="245" t="s">
        <v>79</v>
      </c>
      <c r="AV988" s="14" t="s">
        <v>79</v>
      </c>
      <c r="AW988" s="14" t="s">
        <v>31</v>
      </c>
      <c r="AX988" s="14" t="s">
        <v>69</v>
      </c>
      <c r="AY988" s="245" t="s">
        <v>117</v>
      </c>
    </row>
    <row r="989" s="15" customFormat="1">
      <c r="A989" s="15"/>
      <c r="B989" s="246"/>
      <c r="C989" s="247"/>
      <c r="D989" s="226" t="s">
        <v>128</v>
      </c>
      <c r="E989" s="248" t="s">
        <v>19</v>
      </c>
      <c r="F989" s="249" t="s">
        <v>130</v>
      </c>
      <c r="G989" s="247"/>
      <c r="H989" s="250">
        <v>7.7210000000000001</v>
      </c>
      <c r="I989" s="251"/>
      <c r="J989" s="247"/>
      <c r="K989" s="247"/>
      <c r="L989" s="252"/>
      <c r="M989" s="253"/>
      <c r="N989" s="254"/>
      <c r="O989" s="254"/>
      <c r="P989" s="254"/>
      <c r="Q989" s="254"/>
      <c r="R989" s="254"/>
      <c r="S989" s="254"/>
      <c r="T989" s="255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56" t="s">
        <v>128</v>
      </c>
      <c r="AU989" s="256" t="s">
        <v>79</v>
      </c>
      <c r="AV989" s="15" t="s">
        <v>125</v>
      </c>
      <c r="AW989" s="15" t="s">
        <v>31</v>
      </c>
      <c r="AX989" s="15" t="s">
        <v>77</v>
      </c>
      <c r="AY989" s="256" t="s">
        <v>117</v>
      </c>
    </row>
    <row r="990" s="2" customFormat="1" ht="16.5" customHeight="1">
      <c r="A990" s="40"/>
      <c r="B990" s="41"/>
      <c r="C990" s="206" t="s">
        <v>770</v>
      </c>
      <c r="D990" s="206" t="s">
        <v>120</v>
      </c>
      <c r="E990" s="207" t="s">
        <v>771</v>
      </c>
      <c r="F990" s="208" t="s">
        <v>772</v>
      </c>
      <c r="G990" s="209" t="s">
        <v>179</v>
      </c>
      <c r="H990" s="210">
        <v>7.7210000000000001</v>
      </c>
      <c r="I990" s="211"/>
      <c r="J990" s="212">
        <f>ROUND(I990*H990,2)</f>
        <v>0</v>
      </c>
      <c r="K990" s="208" t="s">
        <v>124</v>
      </c>
      <c r="L990" s="46"/>
      <c r="M990" s="213" t="s">
        <v>19</v>
      </c>
      <c r="N990" s="214" t="s">
        <v>40</v>
      </c>
      <c r="O990" s="86"/>
      <c r="P990" s="215">
        <f>O990*H990</f>
        <v>0</v>
      </c>
      <c r="Q990" s="215">
        <v>0.0020999999999999999</v>
      </c>
      <c r="R990" s="215">
        <f>Q990*H990</f>
        <v>0.016214099999999999</v>
      </c>
      <c r="S990" s="215">
        <v>0</v>
      </c>
      <c r="T990" s="216">
        <f>S990*H990</f>
        <v>0</v>
      </c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R990" s="217" t="s">
        <v>125</v>
      </c>
      <c r="AT990" s="217" t="s">
        <v>120</v>
      </c>
      <c r="AU990" s="217" t="s">
        <v>79</v>
      </c>
      <c r="AY990" s="19" t="s">
        <v>117</v>
      </c>
      <c r="BE990" s="218">
        <f>IF(N990="základní",J990,0)</f>
        <v>0</v>
      </c>
      <c r="BF990" s="218">
        <f>IF(N990="snížená",J990,0)</f>
        <v>0</v>
      </c>
      <c r="BG990" s="218">
        <f>IF(N990="zákl. přenesená",J990,0)</f>
        <v>0</v>
      </c>
      <c r="BH990" s="218">
        <f>IF(N990="sníž. přenesená",J990,0)</f>
        <v>0</v>
      </c>
      <c r="BI990" s="218">
        <f>IF(N990="nulová",J990,0)</f>
        <v>0</v>
      </c>
      <c r="BJ990" s="19" t="s">
        <v>77</v>
      </c>
      <c r="BK990" s="218">
        <f>ROUND(I990*H990,2)</f>
        <v>0</v>
      </c>
      <c r="BL990" s="19" t="s">
        <v>125</v>
      </c>
      <c r="BM990" s="217" t="s">
        <v>773</v>
      </c>
    </row>
    <row r="991" s="2" customFormat="1">
      <c r="A991" s="40"/>
      <c r="B991" s="41"/>
      <c r="C991" s="42"/>
      <c r="D991" s="219" t="s">
        <v>126</v>
      </c>
      <c r="E991" s="42"/>
      <c r="F991" s="220" t="s">
        <v>774</v>
      </c>
      <c r="G991" s="42"/>
      <c r="H991" s="42"/>
      <c r="I991" s="221"/>
      <c r="J991" s="42"/>
      <c r="K991" s="42"/>
      <c r="L991" s="46"/>
      <c r="M991" s="222"/>
      <c r="N991" s="223"/>
      <c r="O991" s="86"/>
      <c r="P991" s="86"/>
      <c r="Q991" s="86"/>
      <c r="R991" s="86"/>
      <c r="S991" s="86"/>
      <c r="T991" s="87"/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T991" s="19" t="s">
        <v>126</v>
      </c>
      <c r="AU991" s="19" t="s">
        <v>79</v>
      </c>
    </row>
    <row r="992" s="13" customFormat="1">
      <c r="A992" s="13"/>
      <c r="B992" s="224"/>
      <c r="C992" s="225"/>
      <c r="D992" s="226" t="s">
        <v>128</v>
      </c>
      <c r="E992" s="227" t="s">
        <v>19</v>
      </c>
      <c r="F992" s="228" t="s">
        <v>288</v>
      </c>
      <c r="G992" s="225"/>
      <c r="H992" s="227" t="s">
        <v>19</v>
      </c>
      <c r="I992" s="229"/>
      <c r="J992" s="225"/>
      <c r="K992" s="225"/>
      <c r="L992" s="230"/>
      <c r="M992" s="231"/>
      <c r="N992" s="232"/>
      <c r="O992" s="232"/>
      <c r="P992" s="232"/>
      <c r="Q992" s="232"/>
      <c r="R992" s="232"/>
      <c r="S992" s="232"/>
      <c r="T992" s="23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4" t="s">
        <v>128</v>
      </c>
      <c r="AU992" s="234" t="s">
        <v>79</v>
      </c>
      <c r="AV992" s="13" t="s">
        <v>77</v>
      </c>
      <c r="AW992" s="13" t="s">
        <v>31</v>
      </c>
      <c r="AX992" s="13" t="s">
        <v>69</v>
      </c>
      <c r="AY992" s="234" t="s">
        <v>117</v>
      </c>
    </row>
    <row r="993" s="14" customFormat="1">
      <c r="A993" s="14"/>
      <c r="B993" s="235"/>
      <c r="C993" s="236"/>
      <c r="D993" s="226" t="s">
        <v>128</v>
      </c>
      <c r="E993" s="237" t="s">
        <v>19</v>
      </c>
      <c r="F993" s="238" t="s">
        <v>289</v>
      </c>
      <c r="G993" s="236"/>
      <c r="H993" s="239">
        <v>3.7490000000000001</v>
      </c>
      <c r="I993" s="240"/>
      <c r="J993" s="236"/>
      <c r="K993" s="236"/>
      <c r="L993" s="241"/>
      <c r="M993" s="242"/>
      <c r="N993" s="243"/>
      <c r="O993" s="243"/>
      <c r="P993" s="243"/>
      <c r="Q993" s="243"/>
      <c r="R993" s="243"/>
      <c r="S993" s="243"/>
      <c r="T993" s="244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45" t="s">
        <v>128</v>
      </c>
      <c r="AU993" s="245" t="s">
        <v>79</v>
      </c>
      <c r="AV993" s="14" t="s">
        <v>79</v>
      </c>
      <c r="AW993" s="14" t="s">
        <v>31</v>
      </c>
      <c r="AX993" s="14" t="s">
        <v>69</v>
      </c>
      <c r="AY993" s="245" t="s">
        <v>117</v>
      </c>
    </row>
    <row r="994" s="14" customFormat="1">
      <c r="A994" s="14"/>
      <c r="B994" s="235"/>
      <c r="C994" s="236"/>
      <c r="D994" s="226" t="s">
        <v>128</v>
      </c>
      <c r="E994" s="237" t="s">
        <v>19</v>
      </c>
      <c r="F994" s="238" t="s">
        <v>290</v>
      </c>
      <c r="G994" s="236"/>
      <c r="H994" s="239">
        <v>3.972</v>
      </c>
      <c r="I994" s="240"/>
      <c r="J994" s="236"/>
      <c r="K994" s="236"/>
      <c r="L994" s="241"/>
      <c r="M994" s="242"/>
      <c r="N994" s="243"/>
      <c r="O994" s="243"/>
      <c r="P994" s="243"/>
      <c r="Q994" s="243"/>
      <c r="R994" s="243"/>
      <c r="S994" s="243"/>
      <c r="T994" s="244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5" t="s">
        <v>128</v>
      </c>
      <c r="AU994" s="245" t="s">
        <v>79</v>
      </c>
      <c r="AV994" s="14" t="s">
        <v>79</v>
      </c>
      <c r="AW994" s="14" t="s">
        <v>31</v>
      </c>
      <c r="AX994" s="14" t="s">
        <v>69</v>
      </c>
      <c r="AY994" s="245" t="s">
        <v>117</v>
      </c>
    </row>
    <row r="995" s="15" customFormat="1">
      <c r="A995" s="15"/>
      <c r="B995" s="246"/>
      <c r="C995" s="247"/>
      <c r="D995" s="226" t="s">
        <v>128</v>
      </c>
      <c r="E995" s="248" t="s">
        <v>19</v>
      </c>
      <c r="F995" s="249" t="s">
        <v>130</v>
      </c>
      <c r="G995" s="247"/>
      <c r="H995" s="250">
        <v>7.7210000000000001</v>
      </c>
      <c r="I995" s="251"/>
      <c r="J995" s="247"/>
      <c r="K995" s="247"/>
      <c r="L995" s="252"/>
      <c r="M995" s="253"/>
      <c r="N995" s="254"/>
      <c r="O995" s="254"/>
      <c r="P995" s="254"/>
      <c r="Q995" s="254"/>
      <c r="R995" s="254"/>
      <c r="S995" s="254"/>
      <c r="T995" s="255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56" t="s">
        <v>128</v>
      </c>
      <c r="AU995" s="256" t="s">
        <v>79</v>
      </c>
      <c r="AV995" s="15" t="s">
        <v>125</v>
      </c>
      <c r="AW995" s="15" t="s">
        <v>31</v>
      </c>
      <c r="AX995" s="15" t="s">
        <v>77</v>
      </c>
      <c r="AY995" s="256" t="s">
        <v>117</v>
      </c>
    </row>
    <row r="996" s="2" customFormat="1" ht="16.5" customHeight="1">
      <c r="A996" s="40"/>
      <c r="B996" s="41"/>
      <c r="C996" s="206" t="s">
        <v>526</v>
      </c>
      <c r="D996" s="206" t="s">
        <v>120</v>
      </c>
      <c r="E996" s="207" t="s">
        <v>775</v>
      </c>
      <c r="F996" s="208" t="s">
        <v>776</v>
      </c>
      <c r="G996" s="209" t="s">
        <v>179</v>
      </c>
      <c r="H996" s="210">
        <v>15.491</v>
      </c>
      <c r="I996" s="211"/>
      <c r="J996" s="212">
        <f>ROUND(I996*H996,2)</f>
        <v>0</v>
      </c>
      <c r="K996" s="208" t="s">
        <v>124</v>
      </c>
      <c r="L996" s="46"/>
      <c r="M996" s="213" t="s">
        <v>19</v>
      </c>
      <c r="N996" s="214" t="s">
        <v>40</v>
      </c>
      <c r="O996" s="86"/>
      <c r="P996" s="215">
        <f>O996*H996</f>
        <v>0</v>
      </c>
      <c r="Q996" s="215">
        <v>0.00109</v>
      </c>
      <c r="R996" s="215">
        <f>Q996*H996</f>
        <v>0.016885190000000001</v>
      </c>
      <c r="S996" s="215">
        <v>0</v>
      </c>
      <c r="T996" s="216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17" t="s">
        <v>125</v>
      </c>
      <c r="AT996" s="217" t="s">
        <v>120</v>
      </c>
      <c r="AU996" s="217" t="s">
        <v>79</v>
      </c>
      <c r="AY996" s="19" t="s">
        <v>117</v>
      </c>
      <c r="BE996" s="218">
        <f>IF(N996="základní",J996,0)</f>
        <v>0</v>
      </c>
      <c r="BF996" s="218">
        <f>IF(N996="snížená",J996,0)</f>
        <v>0</v>
      </c>
      <c r="BG996" s="218">
        <f>IF(N996="zákl. přenesená",J996,0)</f>
        <v>0</v>
      </c>
      <c r="BH996" s="218">
        <f>IF(N996="sníž. přenesená",J996,0)</f>
        <v>0</v>
      </c>
      <c r="BI996" s="218">
        <f>IF(N996="nulová",J996,0)</f>
        <v>0</v>
      </c>
      <c r="BJ996" s="19" t="s">
        <v>77</v>
      </c>
      <c r="BK996" s="218">
        <f>ROUND(I996*H996,2)</f>
        <v>0</v>
      </c>
      <c r="BL996" s="19" t="s">
        <v>125</v>
      </c>
      <c r="BM996" s="217" t="s">
        <v>777</v>
      </c>
    </row>
    <row r="997" s="2" customFormat="1">
      <c r="A997" s="40"/>
      <c r="B997" s="41"/>
      <c r="C997" s="42"/>
      <c r="D997" s="219" t="s">
        <v>126</v>
      </c>
      <c r="E997" s="42"/>
      <c r="F997" s="220" t="s">
        <v>778</v>
      </c>
      <c r="G997" s="42"/>
      <c r="H997" s="42"/>
      <c r="I997" s="221"/>
      <c r="J997" s="42"/>
      <c r="K997" s="42"/>
      <c r="L997" s="46"/>
      <c r="M997" s="222"/>
      <c r="N997" s="223"/>
      <c r="O997" s="86"/>
      <c r="P997" s="86"/>
      <c r="Q997" s="86"/>
      <c r="R997" s="86"/>
      <c r="S997" s="86"/>
      <c r="T997" s="87"/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T997" s="19" t="s">
        <v>126</v>
      </c>
      <c r="AU997" s="19" t="s">
        <v>79</v>
      </c>
    </row>
    <row r="998" s="13" customFormat="1">
      <c r="A998" s="13"/>
      <c r="B998" s="224"/>
      <c r="C998" s="225"/>
      <c r="D998" s="226" t="s">
        <v>128</v>
      </c>
      <c r="E998" s="227" t="s">
        <v>19</v>
      </c>
      <c r="F998" s="228" t="s">
        <v>288</v>
      </c>
      <c r="G998" s="225"/>
      <c r="H998" s="227" t="s">
        <v>19</v>
      </c>
      <c r="I998" s="229"/>
      <c r="J998" s="225"/>
      <c r="K998" s="225"/>
      <c r="L998" s="230"/>
      <c r="M998" s="231"/>
      <c r="N998" s="232"/>
      <c r="O998" s="232"/>
      <c r="P998" s="232"/>
      <c r="Q998" s="232"/>
      <c r="R998" s="232"/>
      <c r="S998" s="232"/>
      <c r="T998" s="23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4" t="s">
        <v>128</v>
      </c>
      <c r="AU998" s="234" t="s">
        <v>79</v>
      </c>
      <c r="AV998" s="13" t="s">
        <v>77</v>
      </c>
      <c r="AW998" s="13" t="s">
        <v>31</v>
      </c>
      <c r="AX998" s="13" t="s">
        <v>69</v>
      </c>
      <c r="AY998" s="234" t="s">
        <v>117</v>
      </c>
    </row>
    <row r="999" s="14" customFormat="1">
      <c r="A999" s="14"/>
      <c r="B999" s="235"/>
      <c r="C999" s="236"/>
      <c r="D999" s="226" t="s">
        <v>128</v>
      </c>
      <c r="E999" s="237" t="s">
        <v>19</v>
      </c>
      <c r="F999" s="238" t="s">
        <v>289</v>
      </c>
      <c r="G999" s="236"/>
      <c r="H999" s="239">
        <v>3.7490000000000001</v>
      </c>
      <c r="I999" s="240"/>
      <c r="J999" s="236"/>
      <c r="K999" s="236"/>
      <c r="L999" s="241"/>
      <c r="M999" s="242"/>
      <c r="N999" s="243"/>
      <c r="O999" s="243"/>
      <c r="P999" s="243"/>
      <c r="Q999" s="243"/>
      <c r="R999" s="243"/>
      <c r="S999" s="243"/>
      <c r="T999" s="244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5" t="s">
        <v>128</v>
      </c>
      <c r="AU999" s="245" t="s">
        <v>79</v>
      </c>
      <c r="AV999" s="14" t="s">
        <v>79</v>
      </c>
      <c r="AW999" s="14" t="s">
        <v>31</v>
      </c>
      <c r="AX999" s="14" t="s">
        <v>69</v>
      </c>
      <c r="AY999" s="245" t="s">
        <v>117</v>
      </c>
    </row>
    <row r="1000" s="14" customFormat="1">
      <c r="A1000" s="14"/>
      <c r="B1000" s="235"/>
      <c r="C1000" s="236"/>
      <c r="D1000" s="226" t="s">
        <v>128</v>
      </c>
      <c r="E1000" s="237" t="s">
        <v>19</v>
      </c>
      <c r="F1000" s="238" t="s">
        <v>290</v>
      </c>
      <c r="G1000" s="236"/>
      <c r="H1000" s="239">
        <v>3.972</v>
      </c>
      <c r="I1000" s="240"/>
      <c r="J1000" s="236"/>
      <c r="K1000" s="236"/>
      <c r="L1000" s="241"/>
      <c r="M1000" s="242"/>
      <c r="N1000" s="243"/>
      <c r="O1000" s="243"/>
      <c r="P1000" s="243"/>
      <c r="Q1000" s="243"/>
      <c r="R1000" s="243"/>
      <c r="S1000" s="243"/>
      <c r="T1000" s="244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5" t="s">
        <v>128</v>
      </c>
      <c r="AU1000" s="245" t="s">
        <v>79</v>
      </c>
      <c r="AV1000" s="14" t="s">
        <v>79</v>
      </c>
      <c r="AW1000" s="14" t="s">
        <v>31</v>
      </c>
      <c r="AX1000" s="14" t="s">
        <v>69</v>
      </c>
      <c r="AY1000" s="245" t="s">
        <v>117</v>
      </c>
    </row>
    <row r="1001" s="13" customFormat="1">
      <c r="A1001" s="13"/>
      <c r="B1001" s="224"/>
      <c r="C1001" s="225"/>
      <c r="D1001" s="226" t="s">
        <v>128</v>
      </c>
      <c r="E1001" s="227" t="s">
        <v>19</v>
      </c>
      <c r="F1001" s="228" t="s">
        <v>622</v>
      </c>
      <c r="G1001" s="225"/>
      <c r="H1001" s="227" t="s">
        <v>19</v>
      </c>
      <c r="I1001" s="229"/>
      <c r="J1001" s="225"/>
      <c r="K1001" s="225"/>
      <c r="L1001" s="230"/>
      <c r="M1001" s="231"/>
      <c r="N1001" s="232"/>
      <c r="O1001" s="232"/>
      <c r="P1001" s="232"/>
      <c r="Q1001" s="232"/>
      <c r="R1001" s="232"/>
      <c r="S1001" s="232"/>
      <c r="T1001" s="23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4" t="s">
        <v>128</v>
      </c>
      <c r="AU1001" s="234" t="s">
        <v>79</v>
      </c>
      <c r="AV1001" s="13" t="s">
        <v>77</v>
      </c>
      <c r="AW1001" s="13" t="s">
        <v>31</v>
      </c>
      <c r="AX1001" s="13" t="s">
        <v>69</v>
      </c>
      <c r="AY1001" s="234" t="s">
        <v>117</v>
      </c>
    </row>
    <row r="1002" s="14" customFormat="1">
      <c r="A1002" s="14"/>
      <c r="B1002" s="235"/>
      <c r="C1002" s="236"/>
      <c r="D1002" s="226" t="s">
        <v>128</v>
      </c>
      <c r="E1002" s="237" t="s">
        <v>19</v>
      </c>
      <c r="F1002" s="238" t="s">
        <v>779</v>
      </c>
      <c r="G1002" s="236"/>
      <c r="H1002" s="239">
        <v>7.7699999999999996</v>
      </c>
      <c r="I1002" s="240"/>
      <c r="J1002" s="236"/>
      <c r="K1002" s="236"/>
      <c r="L1002" s="241"/>
      <c r="M1002" s="242"/>
      <c r="N1002" s="243"/>
      <c r="O1002" s="243"/>
      <c r="P1002" s="243"/>
      <c r="Q1002" s="243"/>
      <c r="R1002" s="243"/>
      <c r="S1002" s="243"/>
      <c r="T1002" s="244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5" t="s">
        <v>128</v>
      </c>
      <c r="AU1002" s="245" t="s">
        <v>79</v>
      </c>
      <c r="AV1002" s="14" t="s">
        <v>79</v>
      </c>
      <c r="AW1002" s="14" t="s">
        <v>31</v>
      </c>
      <c r="AX1002" s="14" t="s">
        <v>69</v>
      </c>
      <c r="AY1002" s="245" t="s">
        <v>117</v>
      </c>
    </row>
    <row r="1003" s="15" customFormat="1">
      <c r="A1003" s="15"/>
      <c r="B1003" s="246"/>
      <c r="C1003" s="247"/>
      <c r="D1003" s="226" t="s">
        <v>128</v>
      </c>
      <c r="E1003" s="248" t="s">
        <v>19</v>
      </c>
      <c r="F1003" s="249" t="s">
        <v>130</v>
      </c>
      <c r="G1003" s="247"/>
      <c r="H1003" s="250">
        <v>15.491</v>
      </c>
      <c r="I1003" s="251"/>
      <c r="J1003" s="247"/>
      <c r="K1003" s="247"/>
      <c r="L1003" s="252"/>
      <c r="M1003" s="253"/>
      <c r="N1003" s="254"/>
      <c r="O1003" s="254"/>
      <c r="P1003" s="254"/>
      <c r="Q1003" s="254"/>
      <c r="R1003" s="254"/>
      <c r="S1003" s="254"/>
      <c r="T1003" s="255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56" t="s">
        <v>128</v>
      </c>
      <c r="AU1003" s="256" t="s">
        <v>79</v>
      </c>
      <c r="AV1003" s="15" t="s">
        <v>125</v>
      </c>
      <c r="AW1003" s="15" t="s">
        <v>31</v>
      </c>
      <c r="AX1003" s="15" t="s">
        <v>77</v>
      </c>
      <c r="AY1003" s="256" t="s">
        <v>117</v>
      </c>
    </row>
    <row r="1004" s="12" customFormat="1" ht="22.8" customHeight="1">
      <c r="A1004" s="12"/>
      <c r="B1004" s="190"/>
      <c r="C1004" s="191"/>
      <c r="D1004" s="192" t="s">
        <v>68</v>
      </c>
      <c r="E1004" s="204" t="s">
        <v>780</v>
      </c>
      <c r="F1004" s="204" t="s">
        <v>781</v>
      </c>
      <c r="G1004" s="191"/>
      <c r="H1004" s="191"/>
      <c r="I1004" s="194"/>
      <c r="J1004" s="205">
        <f>BK1004</f>
        <v>0</v>
      </c>
      <c r="K1004" s="191"/>
      <c r="L1004" s="196"/>
      <c r="M1004" s="197"/>
      <c r="N1004" s="198"/>
      <c r="O1004" s="198"/>
      <c r="P1004" s="199">
        <f>SUM(P1005:P1023)</f>
        <v>0</v>
      </c>
      <c r="Q1004" s="198"/>
      <c r="R1004" s="199">
        <f>SUM(R1005:R1023)</f>
        <v>0</v>
      </c>
      <c r="S1004" s="198"/>
      <c r="T1004" s="200">
        <f>SUM(T1005:T1023)</f>
        <v>0</v>
      </c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R1004" s="201" t="s">
        <v>77</v>
      </c>
      <c r="AT1004" s="202" t="s">
        <v>68</v>
      </c>
      <c r="AU1004" s="202" t="s">
        <v>77</v>
      </c>
      <c r="AY1004" s="201" t="s">
        <v>117</v>
      </c>
      <c r="BK1004" s="203">
        <f>SUM(BK1005:BK1023)</f>
        <v>0</v>
      </c>
    </row>
    <row r="1005" s="2" customFormat="1" ht="24.15" customHeight="1">
      <c r="A1005" s="40"/>
      <c r="B1005" s="41"/>
      <c r="C1005" s="206" t="s">
        <v>782</v>
      </c>
      <c r="D1005" s="206" t="s">
        <v>120</v>
      </c>
      <c r="E1005" s="207" t="s">
        <v>783</v>
      </c>
      <c r="F1005" s="208" t="s">
        <v>784</v>
      </c>
      <c r="G1005" s="209" t="s">
        <v>221</v>
      </c>
      <c r="H1005" s="210">
        <v>22.303000000000001</v>
      </c>
      <c r="I1005" s="211"/>
      <c r="J1005" s="212">
        <f>ROUND(I1005*H1005,2)</f>
        <v>0</v>
      </c>
      <c r="K1005" s="208" t="s">
        <v>124</v>
      </c>
      <c r="L1005" s="46"/>
      <c r="M1005" s="213" t="s">
        <v>19</v>
      </c>
      <c r="N1005" s="214" t="s">
        <v>40</v>
      </c>
      <c r="O1005" s="86"/>
      <c r="P1005" s="215">
        <f>O1005*H1005</f>
        <v>0</v>
      </c>
      <c r="Q1005" s="215">
        <v>0</v>
      </c>
      <c r="R1005" s="215">
        <f>Q1005*H1005</f>
        <v>0</v>
      </c>
      <c r="S1005" s="215">
        <v>0</v>
      </c>
      <c r="T1005" s="216">
        <f>S1005*H1005</f>
        <v>0</v>
      </c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R1005" s="217" t="s">
        <v>125</v>
      </c>
      <c r="AT1005" s="217" t="s">
        <v>120</v>
      </c>
      <c r="AU1005" s="217" t="s">
        <v>79</v>
      </c>
      <c r="AY1005" s="19" t="s">
        <v>117</v>
      </c>
      <c r="BE1005" s="218">
        <f>IF(N1005="základní",J1005,0)</f>
        <v>0</v>
      </c>
      <c r="BF1005" s="218">
        <f>IF(N1005="snížená",J1005,0)</f>
        <v>0</v>
      </c>
      <c r="BG1005" s="218">
        <f>IF(N1005="zákl. přenesená",J1005,0)</f>
        <v>0</v>
      </c>
      <c r="BH1005" s="218">
        <f>IF(N1005="sníž. přenesená",J1005,0)</f>
        <v>0</v>
      </c>
      <c r="BI1005" s="218">
        <f>IF(N1005="nulová",J1005,0)</f>
        <v>0</v>
      </c>
      <c r="BJ1005" s="19" t="s">
        <v>77</v>
      </c>
      <c r="BK1005" s="218">
        <f>ROUND(I1005*H1005,2)</f>
        <v>0</v>
      </c>
      <c r="BL1005" s="19" t="s">
        <v>125</v>
      </c>
      <c r="BM1005" s="217" t="s">
        <v>785</v>
      </c>
    </row>
    <row r="1006" s="2" customFormat="1">
      <c r="A1006" s="40"/>
      <c r="B1006" s="41"/>
      <c r="C1006" s="42"/>
      <c r="D1006" s="219" t="s">
        <v>126</v>
      </c>
      <c r="E1006" s="42"/>
      <c r="F1006" s="220" t="s">
        <v>786</v>
      </c>
      <c r="G1006" s="42"/>
      <c r="H1006" s="42"/>
      <c r="I1006" s="221"/>
      <c r="J1006" s="42"/>
      <c r="K1006" s="42"/>
      <c r="L1006" s="46"/>
      <c r="M1006" s="222"/>
      <c r="N1006" s="223"/>
      <c r="O1006" s="86"/>
      <c r="P1006" s="86"/>
      <c r="Q1006" s="86"/>
      <c r="R1006" s="86"/>
      <c r="S1006" s="86"/>
      <c r="T1006" s="87"/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T1006" s="19" t="s">
        <v>126</v>
      </c>
      <c r="AU1006" s="19" t="s">
        <v>79</v>
      </c>
    </row>
    <row r="1007" s="2" customFormat="1" ht="21.75" customHeight="1">
      <c r="A1007" s="40"/>
      <c r="B1007" s="41"/>
      <c r="C1007" s="206" t="s">
        <v>531</v>
      </c>
      <c r="D1007" s="206" t="s">
        <v>120</v>
      </c>
      <c r="E1007" s="207" t="s">
        <v>787</v>
      </c>
      <c r="F1007" s="208" t="s">
        <v>788</v>
      </c>
      <c r="G1007" s="209" t="s">
        <v>221</v>
      </c>
      <c r="H1007" s="210">
        <v>22.303000000000001</v>
      </c>
      <c r="I1007" s="211"/>
      <c r="J1007" s="212">
        <f>ROUND(I1007*H1007,2)</f>
        <v>0</v>
      </c>
      <c r="K1007" s="208" t="s">
        <v>124</v>
      </c>
      <c r="L1007" s="46"/>
      <c r="M1007" s="213" t="s">
        <v>19</v>
      </c>
      <c r="N1007" s="214" t="s">
        <v>40</v>
      </c>
      <c r="O1007" s="86"/>
      <c r="P1007" s="215">
        <f>O1007*H1007</f>
        <v>0</v>
      </c>
      <c r="Q1007" s="215">
        <v>0</v>
      </c>
      <c r="R1007" s="215">
        <f>Q1007*H1007</f>
        <v>0</v>
      </c>
      <c r="S1007" s="215">
        <v>0</v>
      </c>
      <c r="T1007" s="216">
        <f>S1007*H1007</f>
        <v>0</v>
      </c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R1007" s="217" t="s">
        <v>125</v>
      </c>
      <c r="AT1007" s="217" t="s">
        <v>120</v>
      </c>
      <c r="AU1007" s="217" t="s">
        <v>79</v>
      </c>
      <c r="AY1007" s="19" t="s">
        <v>117</v>
      </c>
      <c r="BE1007" s="218">
        <f>IF(N1007="základní",J1007,0)</f>
        <v>0</v>
      </c>
      <c r="BF1007" s="218">
        <f>IF(N1007="snížená",J1007,0)</f>
        <v>0</v>
      </c>
      <c r="BG1007" s="218">
        <f>IF(N1007="zákl. přenesená",J1007,0)</f>
        <v>0</v>
      </c>
      <c r="BH1007" s="218">
        <f>IF(N1007="sníž. přenesená",J1007,0)</f>
        <v>0</v>
      </c>
      <c r="BI1007" s="218">
        <f>IF(N1007="nulová",J1007,0)</f>
        <v>0</v>
      </c>
      <c r="BJ1007" s="19" t="s">
        <v>77</v>
      </c>
      <c r="BK1007" s="218">
        <f>ROUND(I1007*H1007,2)</f>
        <v>0</v>
      </c>
      <c r="BL1007" s="19" t="s">
        <v>125</v>
      </c>
      <c r="BM1007" s="217" t="s">
        <v>789</v>
      </c>
    </row>
    <row r="1008" s="2" customFormat="1">
      <c r="A1008" s="40"/>
      <c r="B1008" s="41"/>
      <c r="C1008" s="42"/>
      <c r="D1008" s="219" t="s">
        <v>126</v>
      </c>
      <c r="E1008" s="42"/>
      <c r="F1008" s="220" t="s">
        <v>790</v>
      </c>
      <c r="G1008" s="42"/>
      <c r="H1008" s="42"/>
      <c r="I1008" s="221"/>
      <c r="J1008" s="42"/>
      <c r="K1008" s="42"/>
      <c r="L1008" s="46"/>
      <c r="M1008" s="222"/>
      <c r="N1008" s="223"/>
      <c r="O1008" s="86"/>
      <c r="P1008" s="86"/>
      <c r="Q1008" s="86"/>
      <c r="R1008" s="86"/>
      <c r="S1008" s="86"/>
      <c r="T1008" s="87"/>
      <c r="U1008" s="40"/>
      <c r="V1008" s="40"/>
      <c r="W1008" s="40"/>
      <c r="X1008" s="40"/>
      <c r="Y1008" s="40"/>
      <c r="Z1008" s="40"/>
      <c r="AA1008" s="40"/>
      <c r="AB1008" s="40"/>
      <c r="AC1008" s="40"/>
      <c r="AD1008" s="40"/>
      <c r="AE1008" s="40"/>
      <c r="AT1008" s="19" t="s">
        <v>126</v>
      </c>
      <c r="AU1008" s="19" t="s">
        <v>79</v>
      </c>
    </row>
    <row r="1009" s="2" customFormat="1" ht="24.15" customHeight="1">
      <c r="A1009" s="40"/>
      <c r="B1009" s="41"/>
      <c r="C1009" s="206" t="s">
        <v>791</v>
      </c>
      <c r="D1009" s="206" t="s">
        <v>120</v>
      </c>
      <c r="E1009" s="207" t="s">
        <v>792</v>
      </c>
      <c r="F1009" s="208" t="s">
        <v>793</v>
      </c>
      <c r="G1009" s="209" t="s">
        <v>221</v>
      </c>
      <c r="H1009" s="210">
        <v>236.72</v>
      </c>
      <c r="I1009" s="211"/>
      <c r="J1009" s="212">
        <f>ROUND(I1009*H1009,2)</f>
        <v>0</v>
      </c>
      <c r="K1009" s="208" t="s">
        <v>124</v>
      </c>
      <c r="L1009" s="46"/>
      <c r="M1009" s="213" t="s">
        <v>19</v>
      </c>
      <c r="N1009" s="214" t="s">
        <v>40</v>
      </c>
      <c r="O1009" s="86"/>
      <c r="P1009" s="215">
        <f>O1009*H1009</f>
        <v>0</v>
      </c>
      <c r="Q1009" s="215">
        <v>0</v>
      </c>
      <c r="R1009" s="215">
        <f>Q1009*H1009</f>
        <v>0</v>
      </c>
      <c r="S1009" s="215">
        <v>0</v>
      </c>
      <c r="T1009" s="216">
        <f>S1009*H1009</f>
        <v>0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17" t="s">
        <v>125</v>
      </c>
      <c r="AT1009" s="217" t="s">
        <v>120</v>
      </c>
      <c r="AU1009" s="217" t="s">
        <v>79</v>
      </c>
      <c r="AY1009" s="19" t="s">
        <v>117</v>
      </c>
      <c r="BE1009" s="218">
        <f>IF(N1009="základní",J1009,0)</f>
        <v>0</v>
      </c>
      <c r="BF1009" s="218">
        <f>IF(N1009="snížená",J1009,0)</f>
        <v>0</v>
      </c>
      <c r="BG1009" s="218">
        <f>IF(N1009="zákl. přenesená",J1009,0)</f>
        <v>0</v>
      </c>
      <c r="BH1009" s="218">
        <f>IF(N1009="sníž. přenesená",J1009,0)</f>
        <v>0</v>
      </c>
      <c r="BI1009" s="218">
        <f>IF(N1009="nulová",J1009,0)</f>
        <v>0</v>
      </c>
      <c r="BJ1009" s="19" t="s">
        <v>77</v>
      </c>
      <c r="BK1009" s="218">
        <f>ROUND(I1009*H1009,2)</f>
        <v>0</v>
      </c>
      <c r="BL1009" s="19" t="s">
        <v>125</v>
      </c>
      <c r="BM1009" s="217" t="s">
        <v>794</v>
      </c>
    </row>
    <row r="1010" s="2" customFormat="1">
      <c r="A1010" s="40"/>
      <c r="B1010" s="41"/>
      <c r="C1010" s="42"/>
      <c r="D1010" s="219" t="s">
        <v>126</v>
      </c>
      <c r="E1010" s="42"/>
      <c r="F1010" s="220" t="s">
        <v>795</v>
      </c>
      <c r="G1010" s="42"/>
      <c r="H1010" s="42"/>
      <c r="I1010" s="221"/>
      <c r="J1010" s="42"/>
      <c r="K1010" s="42"/>
      <c r="L1010" s="46"/>
      <c r="M1010" s="222"/>
      <c r="N1010" s="223"/>
      <c r="O1010" s="86"/>
      <c r="P1010" s="86"/>
      <c r="Q1010" s="86"/>
      <c r="R1010" s="86"/>
      <c r="S1010" s="86"/>
      <c r="T1010" s="87"/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T1010" s="19" t="s">
        <v>126</v>
      </c>
      <c r="AU1010" s="19" t="s">
        <v>79</v>
      </c>
    </row>
    <row r="1011" s="14" customFormat="1">
      <c r="A1011" s="14"/>
      <c r="B1011" s="235"/>
      <c r="C1011" s="236"/>
      <c r="D1011" s="226" t="s">
        <v>128</v>
      </c>
      <c r="E1011" s="237" t="s">
        <v>19</v>
      </c>
      <c r="F1011" s="238" t="s">
        <v>796</v>
      </c>
      <c r="G1011" s="236"/>
      <c r="H1011" s="239">
        <v>196.672</v>
      </c>
      <c r="I1011" s="240"/>
      <c r="J1011" s="236"/>
      <c r="K1011" s="236"/>
      <c r="L1011" s="241"/>
      <c r="M1011" s="242"/>
      <c r="N1011" s="243"/>
      <c r="O1011" s="243"/>
      <c r="P1011" s="243"/>
      <c r="Q1011" s="243"/>
      <c r="R1011" s="243"/>
      <c r="S1011" s="243"/>
      <c r="T1011" s="244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5" t="s">
        <v>128</v>
      </c>
      <c r="AU1011" s="245" t="s">
        <v>79</v>
      </c>
      <c r="AV1011" s="14" t="s">
        <v>79</v>
      </c>
      <c r="AW1011" s="14" t="s">
        <v>31</v>
      </c>
      <c r="AX1011" s="14" t="s">
        <v>69</v>
      </c>
      <c r="AY1011" s="245" t="s">
        <v>117</v>
      </c>
    </row>
    <row r="1012" s="14" customFormat="1">
      <c r="A1012" s="14"/>
      <c r="B1012" s="235"/>
      <c r="C1012" s="236"/>
      <c r="D1012" s="226" t="s">
        <v>128</v>
      </c>
      <c r="E1012" s="237" t="s">
        <v>19</v>
      </c>
      <c r="F1012" s="238" t="s">
        <v>797</v>
      </c>
      <c r="G1012" s="236"/>
      <c r="H1012" s="239">
        <v>33.872</v>
      </c>
      <c r="I1012" s="240"/>
      <c r="J1012" s="236"/>
      <c r="K1012" s="236"/>
      <c r="L1012" s="241"/>
      <c r="M1012" s="242"/>
      <c r="N1012" s="243"/>
      <c r="O1012" s="243"/>
      <c r="P1012" s="243"/>
      <c r="Q1012" s="243"/>
      <c r="R1012" s="243"/>
      <c r="S1012" s="243"/>
      <c r="T1012" s="244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45" t="s">
        <v>128</v>
      </c>
      <c r="AU1012" s="245" t="s">
        <v>79</v>
      </c>
      <c r="AV1012" s="14" t="s">
        <v>79</v>
      </c>
      <c r="AW1012" s="14" t="s">
        <v>31</v>
      </c>
      <c r="AX1012" s="14" t="s">
        <v>69</v>
      </c>
      <c r="AY1012" s="245" t="s">
        <v>117</v>
      </c>
    </row>
    <row r="1013" s="14" customFormat="1">
      <c r="A1013" s="14"/>
      <c r="B1013" s="235"/>
      <c r="C1013" s="236"/>
      <c r="D1013" s="226" t="s">
        <v>128</v>
      </c>
      <c r="E1013" s="237" t="s">
        <v>19</v>
      </c>
      <c r="F1013" s="238" t="s">
        <v>798</v>
      </c>
      <c r="G1013" s="236"/>
      <c r="H1013" s="239">
        <v>6.1760000000000002</v>
      </c>
      <c r="I1013" s="240"/>
      <c r="J1013" s="236"/>
      <c r="K1013" s="236"/>
      <c r="L1013" s="241"/>
      <c r="M1013" s="242"/>
      <c r="N1013" s="243"/>
      <c r="O1013" s="243"/>
      <c r="P1013" s="243"/>
      <c r="Q1013" s="243"/>
      <c r="R1013" s="243"/>
      <c r="S1013" s="243"/>
      <c r="T1013" s="244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45" t="s">
        <v>128</v>
      </c>
      <c r="AU1013" s="245" t="s">
        <v>79</v>
      </c>
      <c r="AV1013" s="14" t="s">
        <v>79</v>
      </c>
      <c r="AW1013" s="14" t="s">
        <v>31</v>
      </c>
      <c r="AX1013" s="14" t="s">
        <v>69</v>
      </c>
      <c r="AY1013" s="245" t="s">
        <v>117</v>
      </c>
    </row>
    <row r="1014" s="15" customFormat="1">
      <c r="A1014" s="15"/>
      <c r="B1014" s="246"/>
      <c r="C1014" s="247"/>
      <c r="D1014" s="226" t="s">
        <v>128</v>
      </c>
      <c r="E1014" s="248" t="s">
        <v>19</v>
      </c>
      <c r="F1014" s="249" t="s">
        <v>130</v>
      </c>
      <c r="G1014" s="247"/>
      <c r="H1014" s="250">
        <v>236.72</v>
      </c>
      <c r="I1014" s="251"/>
      <c r="J1014" s="247"/>
      <c r="K1014" s="247"/>
      <c r="L1014" s="252"/>
      <c r="M1014" s="253"/>
      <c r="N1014" s="254"/>
      <c r="O1014" s="254"/>
      <c r="P1014" s="254"/>
      <c r="Q1014" s="254"/>
      <c r="R1014" s="254"/>
      <c r="S1014" s="254"/>
      <c r="T1014" s="255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56" t="s">
        <v>128</v>
      </c>
      <c r="AU1014" s="256" t="s">
        <v>79</v>
      </c>
      <c r="AV1014" s="15" t="s">
        <v>125</v>
      </c>
      <c r="AW1014" s="15" t="s">
        <v>31</v>
      </c>
      <c r="AX1014" s="15" t="s">
        <v>77</v>
      </c>
      <c r="AY1014" s="256" t="s">
        <v>117</v>
      </c>
    </row>
    <row r="1015" s="2" customFormat="1" ht="24.15" customHeight="1">
      <c r="A1015" s="40"/>
      <c r="B1015" s="41"/>
      <c r="C1015" s="206" t="s">
        <v>536</v>
      </c>
      <c r="D1015" s="206" t="s">
        <v>120</v>
      </c>
      <c r="E1015" s="207" t="s">
        <v>799</v>
      </c>
      <c r="F1015" s="208" t="s">
        <v>800</v>
      </c>
      <c r="G1015" s="209" t="s">
        <v>221</v>
      </c>
      <c r="H1015" s="210">
        <v>12.292</v>
      </c>
      <c r="I1015" s="211"/>
      <c r="J1015" s="212">
        <f>ROUND(I1015*H1015,2)</f>
        <v>0</v>
      </c>
      <c r="K1015" s="208" t="s">
        <v>124</v>
      </c>
      <c r="L1015" s="46"/>
      <c r="M1015" s="213" t="s">
        <v>19</v>
      </c>
      <c r="N1015" s="214" t="s">
        <v>40</v>
      </c>
      <c r="O1015" s="86"/>
      <c r="P1015" s="215">
        <f>O1015*H1015</f>
        <v>0</v>
      </c>
      <c r="Q1015" s="215">
        <v>0</v>
      </c>
      <c r="R1015" s="215">
        <f>Q1015*H1015</f>
        <v>0</v>
      </c>
      <c r="S1015" s="215">
        <v>0</v>
      </c>
      <c r="T1015" s="216">
        <f>S1015*H1015</f>
        <v>0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17" t="s">
        <v>125</v>
      </c>
      <c r="AT1015" s="217" t="s">
        <v>120</v>
      </c>
      <c r="AU1015" s="217" t="s">
        <v>79</v>
      </c>
      <c r="AY1015" s="19" t="s">
        <v>117</v>
      </c>
      <c r="BE1015" s="218">
        <f>IF(N1015="základní",J1015,0)</f>
        <v>0</v>
      </c>
      <c r="BF1015" s="218">
        <f>IF(N1015="snížená",J1015,0)</f>
        <v>0</v>
      </c>
      <c r="BG1015" s="218">
        <f>IF(N1015="zákl. přenesená",J1015,0)</f>
        <v>0</v>
      </c>
      <c r="BH1015" s="218">
        <f>IF(N1015="sníž. přenesená",J1015,0)</f>
        <v>0</v>
      </c>
      <c r="BI1015" s="218">
        <f>IF(N1015="nulová",J1015,0)</f>
        <v>0</v>
      </c>
      <c r="BJ1015" s="19" t="s">
        <v>77</v>
      </c>
      <c r="BK1015" s="218">
        <f>ROUND(I1015*H1015,2)</f>
        <v>0</v>
      </c>
      <c r="BL1015" s="19" t="s">
        <v>125</v>
      </c>
      <c r="BM1015" s="217" t="s">
        <v>801</v>
      </c>
    </row>
    <row r="1016" s="2" customFormat="1">
      <c r="A1016" s="40"/>
      <c r="B1016" s="41"/>
      <c r="C1016" s="42"/>
      <c r="D1016" s="219" t="s">
        <v>126</v>
      </c>
      <c r="E1016" s="42"/>
      <c r="F1016" s="220" t="s">
        <v>802</v>
      </c>
      <c r="G1016" s="42"/>
      <c r="H1016" s="42"/>
      <c r="I1016" s="221"/>
      <c r="J1016" s="42"/>
      <c r="K1016" s="42"/>
      <c r="L1016" s="46"/>
      <c r="M1016" s="222"/>
      <c r="N1016" s="223"/>
      <c r="O1016" s="86"/>
      <c r="P1016" s="86"/>
      <c r="Q1016" s="86"/>
      <c r="R1016" s="86"/>
      <c r="S1016" s="86"/>
      <c r="T1016" s="87"/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T1016" s="19" t="s">
        <v>126</v>
      </c>
      <c r="AU1016" s="19" t="s">
        <v>79</v>
      </c>
    </row>
    <row r="1017" s="14" customFormat="1">
      <c r="A1017" s="14"/>
      <c r="B1017" s="235"/>
      <c r="C1017" s="236"/>
      <c r="D1017" s="226" t="s">
        <v>128</v>
      </c>
      <c r="E1017" s="237" t="s">
        <v>19</v>
      </c>
      <c r="F1017" s="238" t="s">
        <v>803</v>
      </c>
      <c r="G1017" s="236"/>
      <c r="H1017" s="239">
        <v>12.292</v>
      </c>
      <c r="I1017" s="240"/>
      <c r="J1017" s="236"/>
      <c r="K1017" s="236"/>
      <c r="L1017" s="241"/>
      <c r="M1017" s="242"/>
      <c r="N1017" s="243"/>
      <c r="O1017" s="243"/>
      <c r="P1017" s="243"/>
      <c r="Q1017" s="243"/>
      <c r="R1017" s="243"/>
      <c r="S1017" s="243"/>
      <c r="T1017" s="244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5" t="s">
        <v>128</v>
      </c>
      <c r="AU1017" s="245" t="s">
        <v>79</v>
      </c>
      <c r="AV1017" s="14" t="s">
        <v>79</v>
      </c>
      <c r="AW1017" s="14" t="s">
        <v>31</v>
      </c>
      <c r="AX1017" s="14" t="s">
        <v>77</v>
      </c>
      <c r="AY1017" s="245" t="s">
        <v>117</v>
      </c>
    </row>
    <row r="1018" s="2" customFormat="1" ht="24.15" customHeight="1">
      <c r="A1018" s="40"/>
      <c r="B1018" s="41"/>
      <c r="C1018" s="206" t="s">
        <v>804</v>
      </c>
      <c r="D1018" s="206" t="s">
        <v>120</v>
      </c>
      <c r="E1018" s="207" t="s">
        <v>805</v>
      </c>
      <c r="F1018" s="208" t="s">
        <v>806</v>
      </c>
      <c r="G1018" s="209" t="s">
        <v>221</v>
      </c>
      <c r="H1018" s="210">
        <v>8.468</v>
      </c>
      <c r="I1018" s="211"/>
      <c r="J1018" s="212">
        <f>ROUND(I1018*H1018,2)</f>
        <v>0</v>
      </c>
      <c r="K1018" s="208" t="s">
        <v>124</v>
      </c>
      <c r="L1018" s="46"/>
      <c r="M1018" s="213" t="s">
        <v>19</v>
      </c>
      <c r="N1018" s="214" t="s">
        <v>40</v>
      </c>
      <c r="O1018" s="86"/>
      <c r="P1018" s="215">
        <f>O1018*H1018</f>
        <v>0</v>
      </c>
      <c r="Q1018" s="215">
        <v>0</v>
      </c>
      <c r="R1018" s="215">
        <f>Q1018*H1018</f>
        <v>0</v>
      </c>
      <c r="S1018" s="215">
        <v>0</v>
      </c>
      <c r="T1018" s="216">
        <f>S1018*H1018</f>
        <v>0</v>
      </c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R1018" s="217" t="s">
        <v>125</v>
      </c>
      <c r="AT1018" s="217" t="s">
        <v>120</v>
      </c>
      <c r="AU1018" s="217" t="s">
        <v>79</v>
      </c>
      <c r="AY1018" s="19" t="s">
        <v>117</v>
      </c>
      <c r="BE1018" s="218">
        <f>IF(N1018="základní",J1018,0)</f>
        <v>0</v>
      </c>
      <c r="BF1018" s="218">
        <f>IF(N1018="snížená",J1018,0)</f>
        <v>0</v>
      </c>
      <c r="BG1018" s="218">
        <f>IF(N1018="zákl. přenesená",J1018,0)</f>
        <v>0</v>
      </c>
      <c r="BH1018" s="218">
        <f>IF(N1018="sníž. přenesená",J1018,0)</f>
        <v>0</v>
      </c>
      <c r="BI1018" s="218">
        <f>IF(N1018="nulová",J1018,0)</f>
        <v>0</v>
      </c>
      <c r="BJ1018" s="19" t="s">
        <v>77</v>
      </c>
      <c r="BK1018" s="218">
        <f>ROUND(I1018*H1018,2)</f>
        <v>0</v>
      </c>
      <c r="BL1018" s="19" t="s">
        <v>125</v>
      </c>
      <c r="BM1018" s="217" t="s">
        <v>807</v>
      </c>
    </row>
    <row r="1019" s="2" customFormat="1">
      <c r="A1019" s="40"/>
      <c r="B1019" s="41"/>
      <c r="C1019" s="42"/>
      <c r="D1019" s="219" t="s">
        <v>126</v>
      </c>
      <c r="E1019" s="42"/>
      <c r="F1019" s="220" t="s">
        <v>808</v>
      </c>
      <c r="G1019" s="42"/>
      <c r="H1019" s="42"/>
      <c r="I1019" s="221"/>
      <c r="J1019" s="42"/>
      <c r="K1019" s="42"/>
      <c r="L1019" s="46"/>
      <c r="M1019" s="222"/>
      <c r="N1019" s="223"/>
      <c r="O1019" s="86"/>
      <c r="P1019" s="86"/>
      <c r="Q1019" s="86"/>
      <c r="R1019" s="86"/>
      <c r="S1019" s="86"/>
      <c r="T1019" s="87"/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T1019" s="19" t="s">
        <v>126</v>
      </c>
      <c r="AU1019" s="19" t="s">
        <v>79</v>
      </c>
    </row>
    <row r="1020" s="14" customFormat="1">
      <c r="A1020" s="14"/>
      <c r="B1020" s="235"/>
      <c r="C1020" s="236"/>
      <c r="D1020" s="226" t="s">
        <v>128</v>
      </c>
      <c r="E1020" s="237" t="s">
        <v>19</v>
      </c>
      <c r="F1020" s="238" t="s">
        <v>809</v>
      </c>
      <c r="G1020" s="236"/>
      <c r="H1020" s="239">
        <v>8.468</v>
      </c>
      <c r="I1020" s="240"/>
      <c r="J1020" s="236"/>
      <c r="K1020" s="236"/>
      <c r="L1020" s="241"/>
      <c r="M1020" s="242"/>
      <c r="N1020" s="243"/>
      <c r="O1020" s="243"/>
      <c r="P1020" s="243"/>
      <c r="Q1020" s="243"/>
      <c r="R1020" s="243"/>
      <c r="S1020" s="243"/>
      <c r="T1020" s="244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5" t="s">
        <v>128</v>
      </c>
      <c r="AU1020" s="245" t="s">
        <v>79</v>
      </c>
      <c r="AV1020" s="14" t="s">
        <v>79</v>
      </c>
      <c r="AW1020" s="14" t="s">
        <v>31</v>
      </c>
      <c r="AX1020" s="14" t="s">
        <v>77</v>
      </c>
      <c r="AY1020" s="245" t="s">
        <v>117</v>
      </c>
    </row>
    <row r="1021" s="2" customFormat="1" ht="24.15" customHeight="1">
      <c r="A1021" s="40"/>
      <c r="B1021" s="41"/>
      <c r="C1021" s="206" t="s">
        <v>547</v>
      </c>
      <c r="D1021" s="206" t="s">
        <v>120</v>
      </c>
      <c r="E1021" s="207" t="s">
        <v>810</v>
      </c>
      <c r="F1021" s="208" t="s">
        <v>811</v>
      </c>
      <c r="G1021" s="209" t="s">
        <v>221</v>
      </c>
      <c r="H1021" s="210">
        <v>1.544</v>
      </c>
      <c r="I1021" s="211"/>
      <c r="J1021" s="212">
        <f>ROUND(I1021*H1021,2)</f>
        <v>0</v>
      </c>
      <c r="K1021" s="208" t="s">
        <v>124</v>
      </c>
      <c r="L1021" s="46"/>
      <c r="M1021" s="213" t="s">
        <v>19</v>
      </c>
      <c r="N1021" s="214" t="s">
        <v>40</v>
      </c>
      <c r="O1021" s="86"/>
      <c r="P1021" s="215">
        <f>O1021*H1021</f>
        <v>0</v>
      </c>
      <c r="Q1021" s="215">
        <v>0</v>
      </c>
      <c r="R1021" s="215">
        <f>Q1021*H1021</f>
        <v>0</v>
      </c>
      <c r="S1021" s="215">
        <v>0</v>
      </c>
      <c r="T1021" s="216">
        <f>S1021*H1021</f>
        <v>0</v>
      </c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R1021" s="217" t="s">
        <v>125</v>
      </c>
      <c r="AT1021" s="217" t="s">
        <v>120</v>
      </c>
      <c r="AU1021" s="217" t="s">
        <v>79</v>
      </c>
      <c r="AY1021" s="19" t="s">
        <v>117</v>
      </c>
      <c r="BE1021" s="218">
        <f>IF(N1021="základní",J1021,0)</f>
        <v>0</v>
      </c>
      <c r="BF1021" s="218">
        <f>IF(N1021="snížená",J1021,0)</f>
        <v>0</v>
      </c>
      <c r="BG1021" s="218">
        <f>IF(N1021="zákl. přenesená",J1021,0)</f>
        <v>0</v>
      </c>
      <c r="BH1021" s="218">
        <f>IF(N1021="sníž. přenesená",J1021,0)</f>
        <v>0</v>
      </c>
      <c r="BI1021" s="218">
        <f>IF(N1021="nulová",J1021,0)</f>
        <v>0</v>
      </c>
      <c r="BJ1021" s="19" t="s">
        <v>77</v>
      </c>
      <c r="BK1021" s="218">
        <f>ROUND(I1021*H1021,2)</f>
        <v>0</v>
      </c>
      <c r="BL1021" s="19" t="s">
        <v>125</v>
      </c>
      <c r="BM1021" s="217" t="s">
        <v>812</v>
      </c>
    </row>
    <row r="1022" s="2" customFormat="1">
      <c r="A1022" s="40"/>
      <c r="B1022" s="41"/>
      <c r="C1022" s="42"/>
      <c r="D1022" s="219" t="s">
        <v>126</v>
      </c>
      <c r="E1022" s="42"/>
      <c r="F1022" s="220" t="s">
        <v>813</v>
      </c>
      <c r="G1022" s="42"/>
      <c r="H1022" s="42"/>
      <c r="I1022" s="221"/>
      <c r="J1022" s="42"/>
      <c r="K1022" s="42"/>
      <c r="L1022" s="46"/>
      <c r="M1022" s="222"/>
      <c r="N1022" s="223"/>
      <c r="O1022" s="86"/>
      <c r="P1022" s="86"/>
      <c r="Q1022" s="86"/>
      <c r="R1022" s="86"/>
      <c r="S1022" s="86"/>
      <c r="T1022" s="87"/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T1022" s="19" t="s">
        <v>126</v>
      </c>
      <c r="AU1022" s="19" t="s">
        <v>79</v>
      </c>
    </row>
    <row r="1023" s="14" customFormat="1">
      <c r="A1023" s="14"/>
      <c r="B1023" s="235"/>
      <c r="C1023" s="236"/>
      <c r="D1023" s="226" t="s">
        <v>128</v>
      </c>
      <c r="E1023" s="237" t="s">
        <v>19</v>
      </c>
      <c r="F1023" s="238" t="s">
        <v>814</v>
      </c>
      <c r="G1023" s="236"/>
      <c r="H1023" s="239">
        <v>1.544</v>
      </c>
      <c r="I1023" s="240"/>
      <c r="J1023" s="236"/>
      <c r="K1023" s="236"/>
      <c r="L1023" s="241"/>
      <c r="M1023" s="242"/>
      <c r="N1023" s="243"/>
      <c r="O1023" s="243"/>
      <c r="P1023" s="243"/>
      <c r="Q1023" s="243"/>
      <c r="R1023" s="243"/>
      <c r="S1023" s="243"/>
      <c r="T1023" s="244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45" t="s">
        <v>128</v>
      </c>
      <c r="AU1023" s="245" t="s">
        <v>79</v>
      </c>
      <c r="AV1023" s="14" t="s">
        <v>79</v>
      </c>
      <c r="AW1023" s="14" t="s">
        <v>31</v>
      </c>
      <c r="AX1023" s="14" t="s">
        <v>77</v>
      </c>
      <c r="AY1023" s="245" t="s">
        <v>117</v>
      </c>
    </row>
    <row r="1024" s="12" customFormat="1" ht="22.8" customHeight="1">
      <c r="A1024" s="12"/>
      <c r="B1024" s="190"/>
      <c r="C1024" s="191"/>
      <c r="D1024" s="192" t="s">
        <v>68</v>
      </c>
      <c r="E1024" s="204" t="s">
        <v>815</v>
      </c>
      <c r="F1024" s="204" t="s">
        <v>816</v>
      </c>
      <c r="G1024" s="191"/>
      <c r="H1024" s="191"/>
      <c r="I1024" s="194"/>
      <c r="J1024" s="205">
        <f>BK1024</f>
        <v>0</v>
      </c>
      <c r="K1024" s="191"/>
      <c r="L1024" s="196"/>
      <c r="M1024" s="197"/>
      <c r="N1024" s="198"/>
      <c r="O1024" s="198"/>
      <c r="P1024" s="199">
        <f>SUM(P1025:P1028)</f>
        <v>0</v>
      </c>
      <c r="Q1024" s="198"/>
      <c r="R1024" s="199">
        <f>SUM(R1025:R1028)</f>
        <v>0</v>
      </c>
      <c r="S1024" s="198"/>
      <c r="T1024" s="200">
        <f>SUM(T1025:T1028)</f>
        <v>0</v>
      </c>
      <c r="U1024" s="12"/>
      <c r="V1024" s="12"/>
      <c r="W1024" s="12"/>
      <c r="X1024" s="12"/>
      <c r="Y1024" s="12"/>
      <c r="Z1024" s="12"/>
      <c r="AA1024" s="12"/>
      <c r="AB1024" s="12"/>
      <c r="AC1024" s="12"/>
      <c r="AD1024" s="12"/>
      <c r="AE1024" s="12"/>
      <c r="AR1024" s="201" t="s">
        <v>77</v>
      </c>
      <c r="AT1024" s="202" t="s">
        <v>68</v>
      </c>
      <c r="AU1024" s="202" t="s">
        <v>77</v>
      </c>
      <c r="AY1024" s="201" t="s">
        <v>117</v>
      </c>
      <c r="BK1024" s="203">
        <f>SUM(BK1025:BK1028)</f>
        <v>0</v>
      </c>
    </row>
    <row r="1025" s="2" customFormat="1" ht="33" customHeight="1">
      <c r="A1025" s="40"/>
      <c r="B1025" s="41"/>
      <c r="C1025" s="206" t="s">
        <v>817</v>
      </c>
      <c r="D1025" s="206" t="s">
        <v>120</v>
      </c>
      <c r="E1025" s="207" t="s">
        <v>818</v>
      </c>
      <c r="F1025" s="208" t="s">
        <v>819</v>
      </c>
      <c r="G1025" s="209" t="s">
        <v>221</v>
      </c>
      <c r="H1025" s="210">
        <v>47.052999999999997</v>
      </c>
      <c r="I1025" s="211"/>
      <c r="J1025" s="212">
        <f>ROUND(I1025*H1025,2)</f>
        <v>0</v>
      </c>
      <c r="K1025" s="208" t="s">
        <v>124</v>
      </c>
      <c r="L1025" s="46"/>
      <c r="M1025" s="213" t="s">
        <v>19</v>
      </c>
      <c r="N1025" s="214" t="s">
        <v>40</v>
      </c>
      <c r="O1025" s="86"/>
      <c r="P1025" s="215">
        <f>O1025*H1025</f>
        <v>0</v>
      </c>
      <c r="Q1025" s="215">
        <v>0</v>
      </c>
      <c r="R1025" s="215">
        <f>Q1025*H1025</f>
        <v>0</v>
      </c>
      <c r="S1025" s="215">
        <v>0</v>
      </c>
      <c r="T1025" s="216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17" t="s">
        <v>125</v>
      </c>
      <c r="AT1025" s="217" t="s">
        <v>120</v>
      </c>
      <c r="AU1025" s="217" t="s">
        <v>79</v>
      </c>
      <c r="AY1025" s="19" t="s">
        <v>117</v>
      </c>
      <c r="BE1025" s="218">
        <f>IF(N1025="základní",J1025,0)</f>
        <v>0</v>
      </c>
      <c r="BF1025" s="218">
        <f>IF(N1025="snížená",J1025,0)</f>
        <v>0</v>
      </c>
      <c r="BG1025" s="218">
        <f>IF(N1025="zákl. přenesená",J1025,0)</f>
        <v>0</v>
      </c>
      <c r="BH1025" s="218">
        <f>IF(N1025="sníž. přenesená",J1025,0)</f>
        <v>0</v>
      </c>
      <c r="BI1025" s="218">
        <f>IF(N1025="nulová",J1025,0)</f>
        <v>0</v>
      </c>
      <c r="BJ1025" s="19" t="s">
        <v>77</v>
      </c>
      <c r="BK1025" s="218">
        <f>ROUND(I1025*H1025,2)</f>
        <v>0</v>
      </c>
      <c r="BL1025" s="19" t="s">
        <v>125</v>
      </c>
      <c r="BM1025" s="217" t="s">
        <v>820</v>
      </c>
    </row>
    <row r="1026" s="2" customFormat="1">
      <c r="A1026" s="40"/>
      <c r="B1026" s="41"/>
      <c r="C1026" s="42"/>
      <c r="D1026" s="219" t="s">
        <v>126</v>
      </c>
      <c r="E1026" s="42"/>
      <c r="F1026" s="220" t="s">
        <v>821</v>
      </c>
      <c r="G1026" s="42"/>
      <c r="H1026" s="42"/>
      <c r="I1026" s="221"/>
      <c r="J1026" s="42"/>
      <c r="K1026" s="42"/>
      <c r="L1026" s="46"/>
      <c r="M1026" s="222"/>
      <c r="N1026" s="223"/>
      <c r="O1026" s="86"/>
      <c r="P1026" s="86"/>
      <c r="Q1026" s="86"/>
      <c r="R1026" s="86"/>
      <c r="S1026" s="86"/>
      <c r="T1026" s="87"/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T1026" s="19" t="s">
        <v>126</v>
      </c>
      <c r="AU1026" s="19" t="s">
        <v>79</v>
      </c>
    </row>
    <row r="1027" s="2" customFormat="1" ht="24.15" customHeight="1">
      <c r="A1027" s="40"/>
      <c r="B1027" s="41"/>
      <c r="C1027" s="206" t="s">
        <v>564</v>
      </c>
      <c r="D1027" s="206" t="s">
        <v>120</v>
      </c>
      <c r="E1027" s="207" t="s">
        <v>822</v>
      </c>
      <c r="F1027" s="208" t="s">
        <v>823</v>
      </c>
      <c r="G1027" s="209" t="s">
        <v>221</v>
      </c>
      <c r="H1027" s="210">
        <v>19.713000000000001</v>
      </c>
      <c r="I1027" s="211"/>
      <c r="J1027" s="212">
        <f>ROUND(I1027*H1027,2)</f>
        <v>0</v>
      </c>
      <c r="K1027" s="208" t="s">
        <v>124</v>
      </c>
      <c r="L1027" s="46"/>
      <c r="M1027" s="213" t="s">
        <v>19</v>
      </c>
      <c r="N1027" s="214" t="s">
        <v>40</v>
      </c>
      <c r="O1027" s="86"/>
      <c r="P1027" s="215">
        <f>O1027*H1027</f>
        <v>0</v>
      </c>
      <c r="Q1027" s="215">
        <v>0</v>
      </c>
      <c r="R1027" s="215">
        <f>Q1027*H1027</f>
        <v>0</v>
      </c>
      <c r="S1027" s="215">
        <v>0</v>
      </c>
      <c r="T1027" s="216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17" t="s">
        <v>125</v>
      </c>
      <c r="AT1027" s="217" t="s">
        <v>120</v>
      </c>
      <c r="AU1027" s="217" t="s">
        <v>79</v>
      </c>
      <c r="AY1027" s="19" t="s">
        <v>117</v>
      </c>
      <c r="BE1027" s="218">
        <f>IF(N1027="základní",J1027,0)</f>
        <v>0</v>
      </c>
      <c r="BF1027" s="218">
        <f>IF(N1027="snížená",J1027,0)</f>
        <v>0</v>
      </c>
      <c r="BG1027" s="218">
        <f>IF(N1027="zákl. přenesená",J1027,0)</f>
        <v>0</v>
      </c>
      <c r="BH1027" s="218">
        <f>IF(N1027="sníž. přenesená",J1027,0)</f>
        <v>0</v>
      </c>
      <c r="BI1027" s="218">
        <f>IF(N1027="nulová",J1027,0)</f>
        <v>0</v>
      </c>
      <c r="BJ1027" s="19" t="s">
        <v>77</v>
      </c>
      <c r="BK1027" s="218">
        <f>ROUND(I1027*H1027,2)</f>
        <v>0</v>
      </c>
      <c r="BL1027" s="19" t="s">
        <v>125</v>
      </c>
      <c r="BM1027" s="217" t="s">
        <v>824</v>
      </c>
    </row>
    <row r="1028" s="2" customFormat="1">
      <c r="A1028" s="40"/>
      <c r="B1028" s="41"/>
      <c r="C1028" s="42"/>
      <c r="D1028" s="219" t="s">
        <v>126</v>
      </c>
      <c r="E1028" s="42"/>
      <c r="F1028" s="220" t="s">
        <v>825</v>
      </c>
      <c r="G1028" s="42"/>
      <c r="H1028" s="42"/>
      <c r="I1028" s="221"/>
      <c r="J1028" s="42"/>
      <c r="K1028" s="42"/>
      <c r="L1028" s="46"/>
      <c r="M1028" s="222"/>
      <c r="N1028" s="223"/>
      <c r="O1028" s="86"/>
      <c r="P1028" s="86"/>
      <c r="Q1028" s="86"/>
      <c r="R1028" s="86"/>
      <c r="S1028" s="86"/>
      <c r="T1028" s="87"/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T1028" s="19" t="s">
        <v>126</v>
      </c>
      <c r="AU1028" s="19" t="s">
        <v>79</v>
      </c>
    </row>
    <row r="1029" s="12" customFormat="1" ht="25.92" customHeight="1">
      <c r="A1029" s="12"/>
      <c r="B1029" s="190"/>
      <c r="C1029" s="191"/>
      <c r="D1029" s="192" t="s">
        <v>68</v>
      </c>
      <c r="E1029" s="193" t="s">
        <v>826</v>
      </c>
      <c r="F1029" s="193" t="s">
        <v>827</v>
      </c>
      <c r="G1029" s="191"/>
      <c r="H1029" s="191"/>
      <c r="I1029" s="194"/>
      <c r="J1029" s="195">
        <f>BK1029</f>
        <v>0</v>
      </c>
      <c r="K1029" s="191"/>
      <c r="L1029" s="196"/>
      <c r="M1029" s="197"/>
      <c r="N1029" s="198"/>
      <c r="O1029" s="198"/>
      <c r="P1029" s="199">
        <f>P1030+P1036+P1073+P1098</f>
        <v>0</v>
      </c>
      <c r="Q1029" s="198"/>
      <c r="R1029" s="199">
        <f>R1030+R1036+R1073+R1098</f>
        <v>0.49453966999999999</v>
      </c>
      <c r="S1029" s="198"/>
      <c r="T1029" s="200">
        <f>T1030+T1036+T1073+T1098</f>
        <v>0.42298704999999992</v>
      </c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R1029" s="201" t="s">
        <v>79</v>
      </c>
      <c r="AT1029" s="202" t="s">
        <v>68</v>
      </c>
      <c r="AU1029" s="202" t="s">
        <v>69</v>
      </c>
      <c r="AY1029" s="201" t="s">
        <v>117</v>
      </c>
      <c r="BK1029" s="203">
        <f>BK1030+BK1036+BK1073+BK1098</f>
        <v>0</v>
      </c>
    </row>
    <row r="1030" s="12" customFormat="1" ht="22.8" customHeight="1">
      <c r="A1030" s="12"/>
      <c r="B1030" s="190"/>
      <c r="C1030" s="191"/>
      <c r="D1030" s="192" t="s">
        <v>68</v>
      </c>
      <c r="E1030" s="204" t="s">
        <v>828</v>
      </c>
      <c r="F1030" s="204" t="s">
        <v>829</v>
      </c>
      <c r="G1030" s="191"/>
      <c r="H1030" s="191"/>
      <c r="I1030" s="194"/>
      <c r="J1030" s="205">
        <f>BK1030</f>
        <v>0</v>
      </c>
      <c r="K1030" s="191"/>
      <c r="L1030" s="196"/>
      <c r="M1030" s="197"/>
      <c r="N1030" s="198"/>
      <c r="O1030" s="198"/>
      <c r="P1030" s="199">
        <f>SUM(P1031:P1035)</f>
        <v>0</v>
      </c>
      <c r="Q1030" s="198"/>
      <c r="R1030" s="199">
        <f>SUM(R1031:R1035)</f>
        <v>0</v>
      </c>
      <c r="S1030" s="198"/>
      <c r="T1030" s="200">
        <f>SUM(T1031:T1035)</f>
        <v>0.050340000000000003</v>
      </c>
      <c r="U1030" s="12"/>
      <c r="V1030" s="12"/>
      <c r="W1030" s="12"/>
      <c r="X1030" s="12"/>
      <c r="Y1030" s="12"/>
      <c r="Z1030" s="12"/>
      <c r="AA1030" s="12"/>
      <c r="AB1030" s="12"/>
      <c r="AC1030" s="12"/>
      <c r="AD1030" s="12"/>
      <c r="AE1030" s="12"/>
      <c r="AR1030" s="201" t="s">
        <v>79</v>
      </c>
      <c r="AT1030" s="202" t="s">
        <v>68</v>
      </c>
      <c r="AU1030" s="202" t="s">
        <v>77</v>
      </c>
      <c r="AY1030" s="201" t="s">
        <v>117</v>
      </c>
      <c r="BK1030" s="203">
        <f>SUM(BK1031:BK1035)</f>
        <v>0</v>
      </c>
    </row>
    <row r="1031" s="2" customFormat="1" ht="16.5" customHeight="1">
      <c r="A1031" s="40"/>
      <c r="B1031" s="41"/>
      <c r="C1031" s="206" t="s">
        <v>830</v>
      </c>
      <c r="D1031" s="206" t="s">
        <v>120</v>
      </c>
      <c r="E1031" s="207" t="s">
        <v>831</v>
      </c>
      <c r="F1031" s="208" t="s">
        <v>832</v>
      </c>
      <c r="G1031" s="209" t="s">
        <v>350</v>
      </c>
      <c r="H1031" s="210">
        <v>2</v>
      </c>
      <c r="I1031" s="211"/>
      <c r="J1031" s="212">
        <f>ROUND(I1031*H1031,2)</f>
        <v>0</v>
      </c>
      <c r="K1031" s="208" t="s">
        <v>124</v>
      </c>
      <c r="L1031" s="46"/>
      <c r="M1031" s="213" t="s">
        <v>19</v>
      </c>
      <c r="N1031" s="214" t="s">
        <v>40</v>
      </c>
      <c r="O1031" s="86"/>
      <c r="P1031" s="215">
        <f>O1031*H1031</f>
        <v>0</v>
      </c>
      <c r="Q1031" s="215">
        <v>0</v>
      </c>
      <c r="R1031" s="215">
        <f>Q1031*H1031</f>
        <v>0</v>
      </c>
      <c r="S1031" s="215">
        <v>0.025170000000000001</v>
      </c>
      <c r="T1031" s="216">
        <f>S1031*H1031</f>
        <v>0.050340000000000003</v>
      </c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R1031" s="217" t="s">
        <v>150</v>
      </c>
      <c r="AT1031" s="217" t="s">
        <v>120</v>
      </c>
      <c r="AU1031" s="217" t="s">
        <v>79</v>
      </c>
      <c r="AY1031" s="19" t="s">
        <v>117</v>
      </c>
      <c r="BE1031" s="218">
        <f>IF(N1031="základní",J1031,0)</f>
        <v>0</v>
      </c>
      <c r="BF1031" s="218">
        <f>IF(N1031="snížená",J1031,0)</f>
        <v>0</v>
      </c>
      <c r="BG1031" s="218">
        <f>IF(N1031="zákl. přenesená",J1031,0)</f>
        <v>0</v>
      </c>
      <c r="BH1031" s="218">
        <f>IF(N1031="sníž. přenesená",J1031,0)</f>
        <v>0</v>
      </c>
      <c r="BI1031" s="218">
        <f>IF(N1031="nulová",J1031,0)</f>
        <v>0</v>
      </c>
      <c r="BJ1031" s="19" t="s">
        <v>77</v>
      </c>
      <c r="BK1031" s="218">
        <f>ROUND(I1031*H1031,2)</f>
        <v>0</v>
      </c>
      <c r="BL1031" s="19" t="s">
        <v>150</v>
      </c>
      <c r="BM1031" s="217" t="s">
        <v>833</v>
      </c>
    </row>
    <row r="1032" s="2" customFormat="1">
      <c r="A1032" s="40"/>
      <c r="B1032" s="41"/>
      <c r="C1032" s="42"/>
      <c r="D1032" s="219" t="s">
        <v>126</v>
      </c>
      <c r="E1032" s="42"/>
      <c r="F1032" s="220" t="s">
        <v>834</v>
      </c>
      <c r="G1032" s="42"/>
      <c r="H1032" s="42"/>
      <c r="I1032" s="221"/>
      <c r="J1032" s="42"/>
      <c r="K1032" s="42"/>
      <c r="L1032" s="46"/>
      <c r="M1032" s="222"/>
      <c r="N1032" s="223"/>
      <c r="O1032" s="86"/>
      <c r="P1032" s="86"/>
      <c r="Q1032" s="86"/>
      <c r="R1032" s="86"/>
      <c r="S1032" s="86"/>
      <c r="T1032" s="87"/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T1032" s="19" t="s">
        <v>126</v>
      </c>
      <c r="AU1032" s="19" t="s">
        <v>79</v>
      </c>
    </row>
    <row r="1033" s="14" customFormat="1">
      <c r="A1033" s="14"/>
      <c r="B1033" s="235"/>
      <c r="C1033" s="236"/>
      <c r="D1033" s="226" t="s">
        <v>128</v>
      </c>
      <c r="E1033" s="237" t="s">
        <v>19</v>
      </c>
      <c r="F1033" s="238" t="s">
        <v>675</v>
      </c>
      <c r="G1033" s="236"/>
      <c r="H1033" s="239">
        <v>1</v>
      </c>
      <c r="I1033" s="240"/>
      <c r="J1033" s="236"/>
      <c r="K1033" s="236"/>
      <c r="L1033" s="241"/>
      <c r="M1033" s="242"/>
      <c r="N1033" s="243"/>
      <c r="O1033" s="243"/>
      <c r="P1033" s="243"/>
      <c r="Q1033" s="243"/>
      <c r="R1033" s="243"/>
      <c r="S1033" s="243"/>
      <c r="T1033" s="244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45" t="s">
        <v>128</v>
      </c>
      <c r="AU1033" s="245" t="s">
        <v>79</v>
      </c>
      <c r="AV1033" s="14" t="s">
        <v>79</v>
      </c>
      <c r="AW1033" s="14" t="s">
        <v>31</v>
      </c>
      <c r="AX1033" s="14" t="s">
        <v>69</v>
      </c>
      <c r="AY1033" s="245" t="s">
        <v>117</v>
      </c>
    </row>
    <row r="1034" s="14" customFormat="1">
      <c r="A1034" s="14"/>
      <c r="B1034" s="235"/>
      <c r="C1034" s="236"/>
      <c r="D1034" s="226" t="s">
        <v>128</v>
      </c>
      <c r="E1034" s="237" t="s">
        <v>19</v>
      </c>
      <c r="F1034" s="238" t="s">
        <v>676</v>
      </c>
      <c r="G1034" s="236"/>
      <c r="H1034" s="239">
        <v>1</v>
      </c>
      <c r="I1034" s="240"/>
      <c r="J1034" s="236"/>
      <c r="K1034" s="236"/>
      <c r="L1034" s="241"/>
      <c r="M1034" s="242"/>
      <c r="N1034" s="243"/>
      <c r="O1034" s="243"/>
      <c r="P1034" s="243"/>
      <c r="Q1034" s="243"/>
      <c r="R1034" s="243"/>
      <c r="S1034" s="243"/>
      <c r="T1034" s="244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45" t="s">
        <v>128</v>
      </c>
      <c r="AU1034" s="245" t="s">
        <v>79</v>
      </c>
      <c r="AV1034" s="14" t="s">
        <v>79</v>
      </c>
      <c r="AW1034" s="14" t="s">
        <v>31</v>
      </c>
      <c r="AX1034" s="14" t="s">
        <v>69</v>
      </c>
      <c r="AY1034" s="245" t="s">
        <v>117</v>
      </c>
    </row>
    <row r="1035" s="15" customFormat="1">
      <c r="A1035" s="15"/>
      <c r="B1035" s="246"/>
      <c r="C1035" s="247"/>
      <c r="D1035" s="226" t="s">
        <v>128</v>
      </c>
      <c r="E1035" s="248" t="s">
        <v>19</v>
      </c>
      <c r="F1035" s="249" t="s">
        <v>130</v>
      </c>
      <c r="G1035" s="247"/>
      <c r="H1035" s="250">
        <v>2</v>
      </c>
      <c r="I1035" s="251"/>
      <c r="J1035" s="247"/>
      <c r="K1035" s="247"/>
      <c r="L1035" s="252"/>
      <c r="M1035" s="253"/>
      <c r="N1035" s="254"/>
      <c r="O1035" s="254"/>
      <c r="P1035" s="254"/>
      <c r="Q1035" s="254"/>
      <c r="R1035" s="254"/>
      <c r="S1035" s="254"/>
      <c r="T1035" s="255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T1035" s="256" t="s">
        <v>128</v>
      </c>
      <c r="AU1035" s="256" t="s">
        <v>79</v>
      </c>
      <c r="AV1035" s="15" t="s">
        <v>125</v>
      </c>
      <c r="AW1035" s="15" t="s">
        <v>31</v>
      </c>
      <c r="AX1035" s="15" t="s">
        <v>77</v>
      </c>
      <c r="AY1035" s="256" t="s">
        <v>117</v>
      </c>
    </row>
    <row r="1036" s="12" customFormat="1" ht="22.8" customHeight="1">
      <c r="A1036" s="12"/>
      <c r="B1036" s="190"/>
      <c r="C1036" s="191"/>
      <c r="D1036" s="192" t="s">
        <v>68</v>
      </c>
      <c r="E1036" s="204" t="s">
        <v>835</v>
      </c>
      <c r="F1036" s="204" t="s">
        <v>836</v>
      </c>
      <c r="G1036" s="191"/>
      <c r="H1036" s="191"/>
      <c r="I1036" s="194"/>
      <c r="J1036" s="205">
        <f>BK1036</f>
        <v>0</v>
      </c>
      <c r="K1036" s="191"/>
      <c r="L1036" s="196"/>
      <c r="M1036" s="197"/>
      <c r="N1036" s="198"/>
      <c r="O1036" s="198"/>
      <c r="P1036" s="199">
        <f>SUM(P1037:P1072)</f>
        <v>0</v>
      </c>
      <c r="Q1036" s="198"/>
      <c r="R1036" s="199">
        <f>SUM(R1037:R1072)</f>
        <v>0.17546100000000001</v>
      </c>
      <c r="S1036" s="198"/>
      <c r="T1036" s="200">
        <f>SUM(T1037:T1072)</f>
        <v>0.062007100000000002</v>
      </c>
      <c r="U1036" s="12"/>
      <c r="V1036" s="12"/>
      <c r="W1036" s="12"/>
      <c r="X1036" s="12"/>
      <c r="Y1036" s="12"/>
      <c r="Z1036" s="12"/>
      <c r="AA1036" s="12"/>
      <c r="AB1036" s="12"/>
      <c r="AC1036" s="12"/>
      <c r="AD1036" s="12"/>
      <c r="AE1036" s="12"/>
      <c r="AR1036" s="201" t="s">
        <v>79</v>
      </c>
      <c r="AT1036" s="202" t="s">
        <v>68</v>
      </c>
      <c r="AU1036" s="202" t="s">
        <v>77</v>
      </c>
      <c r="AY1036" s="201" t="s">
        <v>117</v>
      </c>
      <c r="BK1036" s="203">
        <f>SUM(BK1037:BK1072)</f>
        <v>0</v>
      </c>
    </row>
    <row r="1037" s="2" customFormat="1" ht="16.5" customHeight="1">
      <c r="A1037" s="40"/>
      <c r="B1037" s="41"/>
      <c r="C1037" s="206" t="s">
        <v>568</v>
      </c>
      <c r="D1037" s="206" t="s">
        <v>120</v>
      </c>
      <c r="E1037" s="207" t="s">
        <v>837</v>
      </c>
      <c r="F1037" s="208" t="s">
        <v>838</v>
      </c>
      <c r="G1037" s="209" t="s">
        <v>190</v>
      </c>
      <c r="H1037" s="210">
        <v>37.130000000000003</v>
      </c>
      <c r="I1037" s="211"/>
      <c r="J1037" s="212">
        <f>ROUND(I1037*H1037,2)</f>
        <v>0</v>
      </c>
      <c r="K1037" s="208" t="s">
        <v>124</v>
      </c>
      <c r="L1037" s="46"/>
      <c r="M1037" s="213" t="s">
        <v>19</v>
      </c>
      <c r="N1037" s="214" t="s">
        <v>40</v>
      </c>
      <c r="O1037" s="86"/>
      <c r="P1037" s="215">
        <f>O1037*H1037</f>
        <v>0</v>
      </c>
      <c r="Q1037" s="215">
        <v>0</v>
      </c>
      <c r="R1037" s="215">
        <f>Q1037*H1037</f>
        <v>0</v>
      </c>
      <c r="S1037" s="215">
        <v>0.00167</v>
      </c>
      <c r="T1037" s="216">
        <f>S1037*H1037</f>
        <v>0.062007100000000002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17" t="s">
        <v>150</v>
      </c>
      <c r="AT1037" s="217" t="s">
        <v>120</v>
      </c>
      <c r="AU1037" s="217" t="s">
        <v>79</v>
      </c>
      <c r="AY1037" s="19" t="s">
        <v>117</v>
      </c>
      <c r="BE1037" s="218">
        <f>IF(N1037="základní",J1037,0)</f>
        <v>0</v>
      </c>
      <c r="BF1037" s="218">
        <f>IF(N1037="snížená",J1037,0)</f>
        <v>0</v>
      </c>
      <c r="BG1037" s="218">
        <f>IF(N1037="zákl. přenesená",J1037,0)</f>
        <v>0</v>
      </c>
      <c r="BH1037" s="218">
        <f>IF(N1037="sníž. přenesená",J1037,0)</f>
        <v>0</v>
      </c>
      <c r="BI1037" s="218">
        <f>IF(N1037="nulová",J1037,0)</f>
        <v>0</v>
      </c>
      <c r="BJ1037" s="19" t="s">
        <v>77</v>
      </c>
      <c r="BK1037" s="218">
        <f>ROUND(I1037*H1037,2)</f>
        <v>0</v>
      </c>
      <c r="BL1037" s="19" t="s">
        <v>150</v>
      </c>
      <c r="BM1037" s="217" t="s">
        <v>839</v>
      </c>
    </row>
    <row r="1038" s="2" customFormat="1">
      <c r="A1038" s="40"/>
      <c r="B1038" s="41"/>
      <c r="C1038" s="42"/>
      <c r="D1038" s="219" t="s">
        <v>126</v>
      </c>
      <c r="E1038" s="42"/>
      <c r="F1038" s="220" t="s">
        <v>840</v>
      </c>
      <c r="G1038" s="42"/>
      <c r="H1038" s="42"/>
      <c r="I1038" s="221"/>
      <c r="J1038" s="42"/>
      <c r="K1038" s="42"/>
      <c r="L1038" s="46"/>
      <c r="M1038" s="222"/>
      <c r="N1038" s="223"/>
      <c r="O1038" s="86"/>
      <c r="P1038" s="86"/>
      <c r="Q1038" s="86"/>
      <c r="R1038" s="86"/>
      <c r="S1038" s="86"/>
      <c r="T1038" s="87"/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T1038" s="19" t="s">
        <v>126</v>
      </c>
      <c r="AU1038" s="19" t="s">
        <v>79</v>
      </c>
    </row>
    <row r="1039" s="13" customFormat="1">
      <c r="A1039" s="13"/>
      <c r="B1039" s="224"/>
      <c r="C1039" s="225"/>
      <c r="D1039" s="226" t="s">
        <v>128</v>
      </c>
      <c r="E1039" s="227" t="s">
        <v>19</v>
      </c>
      <c r="F1039" s="228" t="s">
        <v>579</v>
      </c>
      <c r="G1039" s="225"/>
      <c r="H1039" s="227" t="s">
        <v>19</v>
      </c>
      <c r="I1039" s="229"/>
      <c r="J1039" s="225"/>
      <c r="K1039" s="225"/>
      <c r="L1039" s="230"/>
      <c r="M1039" s="231"/>
      <c r="N1039" s="232"/>
      <c r="O1039" s="232"/>
      <c r="P1039" s="232"/>
      <c r="Q1039" s="232"/>
      <c r="R1039" s="232"/>
      <c r="S1039" s="232"/>
      <c r="T1039" s="233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4" t="s">
        <v>128</v>
      </c>
      <c r="AU1039" s="234" t="s">
        <v>79</v>
      </c>
      <c r="AV1039" s="13" t="s">
        <v>77</v>
      </c>
      <c r="AW1039" s="13" t="s">
        <v>31</v>
      </c>
      <c r="AX1039" s="13" t="s">
        <v>69</v>
      </c>
      <c r="AY1039" s="234" t="s">
        <v>117</v>
      </c>
    </row>
    <row r="1040" s="13" customFormat="1">
      <c r="A1040" s="13"/>
      <c r="B1040" s="224"/>
      <c r="C1040" s="225"/>
      <c r="D1040" s="226" t="s">
        <v>128</v>
      </c>
      <c r="E1040" s="227" t="s">
        <v>19</v>
      </c>
      <c r="F1040" s="228" t="s">
        <v>301</v>
      </c>
      <c r="G1040" s="225"/>
      <c r="H1040" s="227" t="s">
        <v>19</v>
      </c>
      <c r="I1040" s="229"/>
      <c r="J1040" s="225"/>
      <c r="K1040" s="225"/>
      <c r="L1040" s="230"/>
      <c r="M1040" s="231"/>
      <c r="N1040" s="232"/>
      <c r="O1040" s="232"/>
      <c r="P1040" s="232"/>
      <c r="Q1040" s="232"/>
      <c r="R1040" s="232"/>
      <c r="S1040" s="232"/>
      <c r="T1040" s="23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4" t="s">
        <v>128</v>
      </c>
      <c r="AU1040" s="234" t="s">
        <v>79</v>
      </c>
      <c r="AV1040" s="13" t="s">
        <v>77</v>
      </c>
      <c r="AW1040" s="13" t="s">
        <v>31</v>
      </c>
      <c r="AX1040" s="13" t="s">
        <v>69</v>
      </c>
      <c r="AY1040" s="234" t="s">
        <v>117</v>
      </c>
    </row>
    <row r="1041" s="14" customFormat="1">
      <c r="A1041" s="14"/>
      <c r="B1041" s="235"/>
      <c r="C1041" s="236"/>
      <c r="D1041" s="226" t="s">
        <v>128</v>
      </c>
      <c r="E1041" s="237" t="s">
        <v>19</v>
      </c>
      <c r="F1041" s="238" t="s">
        <v>841</v>
      </c>
      <c r="G1041" s="236"/>
      <c r="H1041" s="239">
        <v>3.1000000000000001</v>
      </c>
      <c r="I1041" s="240"/>
      <c r="J1041" s="236"/>
      <c r="K1041" s="236"/>
      <c r="L1041" s="241"/>
      <c r="M1041" s="242"/>
      <c r="N1041" s="243"/>
      <c r="O1041" s="243"/>
      <c r="P1041" s="243"/>
      <c r="Q1041" s="243"/>
      <c r="R1041" s="243"/>
      <c r="S1041" s="243"/>
      <c r="T1041" s="244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45" t="s">
        <v>128</v>
      </c>
      <c r="AU1041" s="245" t="s">
        <v>79</v>
      </c>
      <c r="AV1041" s="14" t="s">
        <v>79</v>
      </c>
      <c r="AW1041" s="14" t="s">
        <v>31</v>
      </c>
      <c r="AX1041" s="14" t="s">
        <v>69</v>
      </c>
      <c r="AY1041" s="245" t="s">
        <v>117</v>
      </c>
    </row>
    <row r="1042" s="13" customFormat="1">
      <c r="A1042" s="13"/>
      <c r="B1042" s="224"/>
      <c r="C1042" s="225"/>
      <c r="D1042" s="226" t="s">
        <v>128</v>
      </c>
      <c r="E1042" s="227" t="s">
        <v>19</v>
      </c>
      <c r="F1042" s="228" t="s">
        <v>308</v>
      </c>
      <c r="G1042" s="225"/>
      <c r="H1042" s="227" t="s">
        <v>19</v>
      </c>
      <c r="I1042" s="229"/>
      <c r="J1042" s="225"/>
      <c r="K1042" s="225"/>
      <c r="L1042" s="230"/>
      <c r="M1042" s="231"/>
      <c r="N1042" s="232"/>
      <c r="O1042" s="232"/>
      <c r="P1042" s="232"/>
      <c r="Q1042" s="232"/>
      <c r="R1042" s="232"/>
      <c r="S1042" s="232"/>
      <c r="T1042" s="23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4" t="s">
        <v>128</v>
      </c>
      <c r="AU1042" s="234" t="s">
        <v>79</v>
      </c>
      <c r="AV1042" s="13" t="s">
        <v>77</v>
      </c>
      <c r="AW1042" s="13" t="s">
        <v>31</v>
      </c>
      <c r="AX1042" s="13" t="s">
        <v>69</v>
      </c>
      <c r="AY1042" s="234" t="s">
        <v>117</v>
      </c>
    </row>
    <row r="1043" s="14" customFormat="1">
      <c r="A1043" s="14"/>
      <c r="B1043" s="235"/>
      <c r="C1043" s="236"/>
      <c r="D1043" s="226" t="s">
        <v>128</v>
      </c>
      <c r="E1043" s="237" t="s">
        <v>19</v>
      </c>
      <c r="F1043" s="238" t="s">
        <v>842</v>
      </c>
      <c r="G1043" s="236"/>
      <c r="H1043" s="239">
        <v>10.93</v>
      </c>
      <c r="I1043" s="240"/>
      <c r="J1043" s="236"/>
      <c r="K1043" s="236"/>
      <c r="L1043" s="241"/>
      <c r="M1043" s="242"/>
      <c r="N1043" s="243"/>
      <c r="O1043" s="243"/>
      <c r="P1043" s="243"/>
      <c r="Q1043" s="243"/>
      <c r="R1043" s="243"/>
      <c r="S1043" s="243"/>
      <c r="T1043" s="244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5" t="s">
        <v>128</v>
      </c>
      <c r="AU1043" s="245" t="s">
        <v>79</v>
      </c>
      <c r="AV1043" s="14" t="s">
        <v>79</v>
      </c>
      <c r="AW1043" s="14" t="s">
        <v>31</v>
      </c>
      <c r="AX1043" s="14" t="s">
        <v>69</v>
      </c>
      <c r="AY1043" s="245" t="s">
        <v>117</v>
      </c>
    </row>
    <row r="1044" s="13" customFormat="1">
      <c r="A1044" s="13"/>
      <c r="B1044" s="224"/>
      <c r="C1044" s="225"/>
      <c r="D1044" s="226" t="s">
        <v>128</v>
      </c>
      <c r="E1044" s="227" t="s">
        <v>19</v>
      </c>
      <c r="F1044" s="228" t="s">
        <v>313</v>
      </c>
      <c r="G1044" s="225"/>
      <c r="H1044" s="227" t="s">
        <v>19</v>
      </c>
      <c r="I1044" s="229"/>
      <c r="J1044" s="225"/>
      <c r="K1044" s="225"/>
      <c r="L1044" s="230"/>
      <c r="M1044" s="231"/>
      <c r="N1044" s="232"/>
      <c r="O1044" s="232"/>
      <c r="P1044" s="232"/>
      <c r="Q1044" s="232"/>
      <c r="R1044" s="232"/>
      <c r="S1044" s="232"/>
      <c r="T1044" s="23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4" t="s">
        <v>128</v>
      </c>
      <c r="AU1044" s="234" t="s">
        <v>79</v>
      </c>
      <c r="AV1044" s="13" t="s">
        <v>77</v>
      </c>
      <c r="AW1044" s="13" t="s">
        <v>31</v>
      </c>
      <c r="AX1044" s="13" t="s">
        <v>69</v>
      </c>
      <c r="AY1044" s="234" t="s">
        <v>117</v>
      </c>
    </row>
    <row r="1045" s="14" customFormat="1">
      <c r="A1045" s="14"/>
      <c r="B1045" s="235"/>
      <c r="C1045" s="236"/>
      <c r="D1045" s="226" t="s">
        <v>128</v>
      </c>
      <c r="E1045" s="237" t="s">
        <v>19</v>
      </c>
      <c r="F1045" s="238" t="s">
        <v>843</v>
      </c>
      <c r="G1045" s="236"/>
      <c r="H1045" s="239">
        <v>15.6</v>
      </c>
      <c r="I1045" s="240"/>
      <c r="J1045" s="236"/>
      <c r="K1045" s="236"/>
      <c r="L1045" s="241"/>
      <c r="M1045" s="242"/>
      <c r="N1045" s="243"/>
      <c r="O1045" s="243"/>
      <c r="P1045" s="243"/>
      <c r="Q1045" s="243"/>
      <c r="R1045" s="243"/>
      <c r="S1045" s="243"/>
      <c r="T1045" s="244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5" t="s">
        <v>128</v>
      </c>
      <c r="AU1045" s="245" t="s">
        <v>79</v>
      </c>
      <c r="AV1045" s="14" t="s">
        <v>79</v>
      </c>
      <c r="AW1045" s="14" t="s">
        <v>31</v>
      </c>
      <c r="AX1045" s="14" t="s">
        <v>69</v>
      </c>
      <c r="AY1045" s="245" t="s">
        <v>117</v>
      </c>
    </row>
    <row r="1046" s="13" customFormat="1">
      <c r="A1046" s="13"/>
      <c r="B1046" s="224"/>
      <c r="C1046" s="225"/>
      <c r="D1046" s="226" t="s">
        <v>128</v>
      </c>
      <c r="E1046" s="227" t="s">
        <v>19</v>
      </c>
      <c r="F1046" s="228" t="s">
        <v>318</v>
      </c>
      <c r="G1046" s="225"/>
      <c r="H1046" s="227" t="s">
        <v>19</v>
      </c>
      <c r="I1046" s="229"/>
      <c r="J1046" s="225"/>
      <c r="K1046" s="225"/>
      <c r="L1046" s="230"/>
      <c r="M1046" s="231"/>
      <c r="N1046" s="232"/>
      <c r="O1046" s="232"/>
      <c r="P1046" s="232"/>
      <c r="Q1046" s="232"/>
      <c r="R1046" s="232"/>
      <c r="S1046" s="232"/>
      <c r="T1046" s="23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4" t="s">
        <v>128</v>
      </c>
      <c r="AU1046" s="234" t="s">
        <v>79</v>
      </c>
      <c r="AV1046" s="13" t="s">
        <v>77</v>
      </c>
      <c r="AW1046" s="13" t="s">
        <v>31</v>
      </c>
      <c r="AX1046" s="13" t="s">
        <v>69</v>
      </c>
      <c r="AY1046" s="234" t="s">
        <v>117</v>
      </c>
    </row>
    <row r="1047" s="14" customFormat="1">
      <c r="A1047" s="14"/>
      <c r="B1047" s="235"/>
      <c r="C1047" s="236"/>
      <c r="D1047" s="226" t="s">
        <v>128</v>
      </c>
      <c r="E1047" s="237" t="s">
        <v>19</v>
      </c>
      <c r="F1047" s="238" t="s">
        <v>844</v>
      </c>
      <c r="G1047" s="236"/>
      <c r="H1047" s="239">
        <v>3.4500000000000002</v>
      </c>
      <c r="I1047" s="240"/>
      <c r="J1047" s="236"/>
      <c r="K1047" s="236"/>
      <c r="L1047" s="241"/>
      <c r="M1047" s="242"/>
      <c r="N1047" s="243"/>
      <c r="O1047" s="243"/>
      <c r="P1047" s="243"/>
      <c r="Q1047" s="243"/>
      <c r="R1047" s="243"/>
      <c r="S1047" s="243"/>
      <c r="T1047" s="244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45" t="s">
        <v>128</v>
      </c>
      <c r="AU1047" s="245" t="s">
        <v>79</v>
      </c>
      <c r="AV1047" s="14" t="s">
        <v>79</v>
      </c>
      <c r="AW1047" s="14" t="s">
        <v>31</v>
      </c>
      <c r="AX1047" s="14" t="s">
        <v>69</v>
      </c>
      <c r="AY1047" s="245" t="s">
        <v>117</v>
      </c>
    </row>
    <row r="1048" s="13" customFormat="1">
      <c r="A1048" s="13"/>
      <c r="B1048" s="224"/>
      <c r="C1048" s="225"/>
      <c r="D1048" s="226" t="s">
        <v>128</v>
      </c>
      <c r="E1048" s="227" t="s">
        <v>19</v>
      </c>
      <c r="F1048" s="228" t="s">
        <v>324</v>
      </c>
      <c r="G1048" s="225"/>
      <c r="H1048" s="227" t="s">
        <v>19</v>
      </c>
      <c r="I1048" s="229"/>
      <c r="J1048" s="225"/>
      <c r="K1048" s="225"/>
      <c r="L1048" s="230"/>
      <c r="M1048" s="231"/>
      <c r="N1048" s="232"/>
      <c r="O1048" s="232"/>
      <c r="P1048" s="232"/>
      <c r="Q1048" s="232"/>
      <c r="R1048" s="232"/>
      <c r="S1048" s="232"/>
      <c r="T1048" s="23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4" t="s">
        <v>128</v>
      </c>
      <c r="AU1048" s="234" t="s">
        <v>79</v>
      </c>
      <c r="AV1048" s="13" t="s">
        <v>77</v>
      </c>
      <c r="AW1048" s="13" t="s">
        <v>31</v>
      </c>
      <c r="AX1048" s="13" t="s">
        <v>69</v>
      </c>
      <c r="AY1048" s="234" t="s">
        <v>117</v>
      </c>
    </row>
    <row r="1049" s="14" customFormat="1">
      <c r="A1049" s="14"/>
      <c r="B1049" s="235"/>
      <c r="C1049" s="236"/>
      <c r="D1049" s="226" t="s">
        <v>128</v>
      </c>
      <c r="E1049" s="237" t="s">
        <v>19</v>
      </c>
      <c r="F1049" s="238" t="s">
        <v>845</v>
      </c>
      <c r="G1049" s="236"/>
      <c r="H1049" s="239">
        <v>4.0499999999999998</v>
      </c>
      <c r="I1049" s="240"/>
      <c r="J1049" s="236"/>
      <c r="K1049" s="236"/>
      <c r="L1049" s="241"/>
      <c r="M1049" s="242"/>
      <c r="N1049" s="243"/>
      <c r="O1049" s="243"/>
      <c r="P1049" s="243"/>
      <c r="Q1049" s="243"/>
      <c r="R1049" s="243"/>
      <c r="S1049" s="243"/>
      <c r="T1049" s="244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5" t="s">
        <v>128</v>
      </c>
      <c r="AU1049" s="245" t="s">
        <v>79</v>
      </c>
      <c r="AV1049" s="14" t="s">
        <v>79</v>
      </c>
      <c r="AW1049" s="14" t="s">
        <v>31</v>
      </c>
      <c r="AX1049" s="14" t="s">
        <v>69</v>
      </c>
      <c r="AY1049" s="245" t="s">
        <v>117</v>
      </c>
    </row>
    <row r="1050" s="15" customFormat="1">
      <c r="A1050" s="15"/>
      <c r="B1050" s="246"/>
      <c r="C1050" s="247"/>
      <c r="D1050" s="226" t="s">
        <v>128</v>
      </c>
      <c r="E1050" s="248" t="s">
        <v>19</v>
      </c>
      <c r="F1050" s="249" t="s">
        <v>130</v>
      </c>
      <c r="G1050" s="247"/>
      <c r="H1050" s="250">
        <v>37.130000000000003</v>
      </c>
      <c r="I1050" s="251"/>
      <c r="J1050" s="247"/>
      <c r="K1050" s="247"/>
      <c r="L1050" s="252"/>
      <c r="M1050" s="253"/>
      <c r="N1050" s="254"/>
      <c r="O1050" s="254"/>
      <c r="P1050" s="254"/>
      <c r="Q1050" s="254"/>
      <c r="R1050" s="254"/>
      <c r="S1050" s="254"/>
      <c r="T1050" s="255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56" t="s">
        <v>128</v>
      </c>
      <c r="AU1050" s="256" t="s">
        <v>79</v>
      </c>
      <c r="AV1050" s="15" t="s">
        <v>125</v>
      </c>
      <c r="AW1050" s="15" t="s">
        <v>31</v>
      </c>
      <c r="AX1050" s="15" t="s">
        <v>77</v>
      </c>
      <c r="AY1050" s="256" t="s">
        <v>117</v>
      </c>
    </row>
    <row r="1051" s="2" customFormat="1" ht="24.15" customHeight="1">
      <c r="A1051" s="40"/>
      <c r="B1051" s="41"/>
      <c r="C1051" s="206" t="s">
        <v>846</v>
      </c>
      <c r="D1051" s="206" t="s">
        <v>120</v>
      </c>
      <c r="E1051" s="207" t="s">
        <v>847</v>
      </c>
      <c r="F1051" s="208" t="s">
        <v>848</v>
      </c>
      <c r="G1051" s="209" t="s">
        <v>190</v>
      </c>
      <c r="H1051" s="210">
        <v>40.899999999999999</v>
      </c>
      <c r="I1051" s="211"/>
      <c r="J1051" s="212">
        <f>ROUND(I1051*H1051,2)</f>
        <v>0</v>
      </c>
      <c r="K1051" s="208" t="s">
        <v>124</v>
      </c>
      <c r="L1051" s="46"/>
      <c r="M1051" s="213" t="s">
        <v>19</v>
      </c>
      <c r="N1051" s="214" t="s">
        <v>40</v>
      </c>
      <c r="O1051" s="86"/>
      <c r="P1051" s="215">
        <f>O1051*H1051</f>
        <v>0</v>
      </c>
      <c r="Q1051" s="215">
        <v>0.0042900000000000004</v>
      </c>
      <c r="R1051" s="215">
        <f>Q1051*H1051</f>
        <v>0.17546100000000001</v>
      </c>
      <c r="S1051" s="215">
        <v>0</v>
      </c>
      <c r="T1051" s="216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17" t="s">
        <v>150</v>
      </c>
      <c r="AT1051" s="217" t="s">
        <v>120</v>
      </c>
      <c r="AU1051" s="217" t="s">
        <v>79</v>
      </c>
      <c r="AY1051" s="19" t="s">
        <v>117</v>
      </c>
      <c r="BE1051" s="218">
        <f>IF(N1051="základní",J1051,0)</f>
        <v>0</v>
      </c>
      <c r="BF1051" s="218">
        <f>IF(N1051="snížená",J1051,0)</f>
        <v>0</v>
      </c>
      <c r="BG1051" s="218">
        <f>IF(N1051="zákl. přenesená",J1051,0)</f>
        <v>0</v>
      </c>
      <c r="BH1051" s="218">
        <f>IF(N1051="sníž. přenesená",J1051,0)</f>
        <v>0</v>
      </c>
      <c r="BI1051" s="218">
        <f>IF(N1051="nulová",J1051,0)</f>
        <v>0</v>
      </c>
      <c r="BJ1051" s="19" t="s">
        <v>77</v>
      </c>
      <c r="BK1051" s="218">
        <f>ROUND(I1051*H1051,2)</f>
        <v>0</v>
      </c>
      <c r="BL1051" s="19" t="s">
        <v>150</v>
      </c>
      <c r="BM1051" s="217" t="s">
        <v>849</v>
      </c>
    </row>
    <row r="1052" s="2" customFormat="1">
      <c r="A1052" s="40"/>
      <c r="B1052" s="41"/>
      <c r="C1052" s="42"/>
      <c r="D1052" s="219" t="s">
        <v>126</v>
      </c>
      <c r="E1052" s="42"/>
      <c r="F1052" s="220" t="s">
        <v>850</v>
      </c>
      <c r="G1052" s="42"/>
      <c r="H1052" s="42"/>
      <c r="I1052" s="221"/>
      <c r="J1052" s="42"/>
      <c r="K1052" s="42"/>
      <c r="L1052" s="46"/>
      <c r="M1052" s="222"/>
      <c r="N1052" s="223"/>
      <c r="O1052" s="86"/>
      <c r="P1052" s="86"/>
      <c r="Q1052" s="86"/>
      <c r="R1052" s="86"/>
      <c r="S1052" s="86"/>
      <c r="T1052" s="87"/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T1052" s="19" t="s">
        <v>126</v>
      </c>
      <c r="AU1052" s="19" t="s">
        <v>79</v>
      </c>
    </row>
    <row r="1053" s="13" customFormat="1">
      <c r="A1053" s="13"/>
      <c r="B1053" s="224"/>
      <c r="C1053" s="225"/>
      <c r="D1053" s="226" t="s">
        <v>128</v>
      </c>
      <c r="E1053" s="227" t="s">
        <v>19</v>
      </c>
      <c r="F1053" s="228" t="s">
        <v>579</v>
      </c>
      <c r="G1053" s="225"/>
      <c r="H1053" s="227" t="s">
        <v>19</v>
      </c>
      <c r="I1053" s="229"/>
      <c r="J1053" s="225"/>
      <c r="K1053" s="225"/>
      <c r="L1053" s="230"/>
      <c r="M1053" s="231"/>
      <c r="N1053" s="232"/>
      <c r="O1053" s="232"/>
      <c r="P1053" s="232"/>
      <c r="Q1053" s="232"/>
      <c r="R1053" s="232"/>
      <c r="S1053" s="232"/>
      <c r="T1053" s="23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4" t="s">
        <v>128</v>
      </c>
      <c r="AU1053" s="234" t="s">
        <v>79</v>
      </c>
      <c r="AV1053" s="13" t="s">
        <v>77</v>
      </c>
      <c r="AW1053" s="13" t="s">
        <v>31</v>
      </c>
      <c r="AX1053" s="13" t="s">
        <v>69</v>
      </c>
      <c r="AY1053" s="234" t="s">
        <v>117</v>
      </c>
    </row>
    <row r="1054" s="13" customFormat="1">
      <c r="A1054" s="13"/>
      <c r="B1054" s="224"/>
      <c r="C1054" s="225"/>
      <c r="D1054" s="226" t="s">
        <v>128</v>
      </c>
      <c r="E1054" s="227" t="s">
        <v>19</v>
      </c>
      <c r="F1054" s="228" t="s">
        <v>301</v>
      </c>
      <c r="G1054" s="225"/>
      <c r="H1054" s="227" t="s">
        <v>19</v>
      </c>
      <c r="I1054" s="229"/>
      <c r="J1054" s="225"/>
      <c r="K1054" s="225"/>
      <c r="L1054" s="230"/>
      <c r="M1054" s="231"/>
      <c r="N1054" s="232"/>
      <c r="O1054" s="232"/>
      <c r="P1054" s="232"/>
      <c r="Q1054" s="232"/>
      <c r="R1054" s="232"/>
      <c r="S1054" s="232"/>
      <c r="T1054" s="233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4" t="s">
        <v>128</v>
      </c>
      <c r="AU1054" s="234" t="s">
        <v>79</v>
      </c>
      <c r="AV1054" s="13" t="s">
        <v>77</v>
      </c>
      <c r="AW1054" s="13" t="s">
        <v>31</v>
      </c>
      <c r="AX1054" s="13" t="s">
        <v>69</v>
      </c>
      <c r="AY1054" s="234" t="s">
        <v>117</v>
      </c>
    </row>
    <row r="1055" s="14" customFormat="1">
      <c r="A1055" s="14"/>
      <c r="B1055" s="235"/>
      <c r="C1055" s="236"/>
      <c r="D1055" s="226" t="s">
        <v>128</v>
      </c>
      <c r="E1055" s="237" t="s">
        <v>19</v>
      </c>
      <c r="F1055" s="238" t="s">
        <v>580</v>
      </c>
      <c r="G1055" s="236"/>
      <c r="H1055" s="239">
        <v>2.8999999999999999</v>
      </c>
      <c r="I1055" s="240"/>
      <c r="J1055" s="236"/>
      <c r="K1055" s="236"/>
      <c r="L1055" s="241"/>
      <c r="M1055" s="242"/>
      <c r="N1055" s="243"/>
      <c r="O1055" s="243"/>
      <c r="P1055" s="243"/>
      <c r="Q1055" s="243"/>
      <c r="R1055" s="243"/>
      <c r="S1055" s="243"/>
      <c r="T1055" s="244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5" t="s">
        <v>128</v>
      </c>
      <c r="AU1055" s="245" t="s">
        <v>79</v>
      </c>
      <c r="AV1055" s="14" t="s">
        <v>79</v>
      </c>
      <c r="AW1055" s="14" t="s">
        <v>31</v>
      </c>
      <c r="AX1055" s="14" t="s">
        <v>69</v>
      </c>
      <c r="AY1055" s="245" t="s">
        <v>117</v>
      </c>
    </row>
    <row r="1056" s="13" customFormat="1">
      <c r="A1056" s="13"/>
      <c r="B1056" s="224"/>
      <c r="C1056" s="225"/>
      <c r="D1056" s="226" t="s">
        <v>128</v>
      </c>
      <c r="E1056" s="227" t="s">
        <v>19</v>
      </c>
      <c r="F1056" s="228" t="s">
        <v>308</v>
      </c>
      <c r="G1056" s="225"/>
      <c r="H1056" s="227" t="s">
        <v>19</v>
      </c>
      <c r="I1056" s="229"/>
      <c r="J1056" s="225"/>
      <c r="K1056" s="225"/>
      <c r="L1056" s="230"/>
      <c r="M1056" s="231"/>
      <c r="N1056" s="232"/>
      <c r="O1056" s="232"/>
      <c r="P1056" s="232"/>
      <c r="Q1056" s="232"/>
      <c r="R1056" s="232"/>
      <c r="S1056" s="232"/>
      <c r="T1056" s="23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4" t="s">
        <v>128</v>
      </c>
      <c r="AU1056" s="234" t="s">
        <v>79</v>
      </c>
      <c r="AV1056" s="13" t="s">
        <v>77</v>
      </c>
      <c r="AW1056" s="13" t="s">
        <v>31</v>
      </c>
      <c r="AX1056" s="13" t="s">
        <v>69</v>
      </c>
      <c r="AY1056" s="234" t="s">
        <v>117</v>
      </c>
    </row>
    <row r="1057" s="14" customFormat="1">
      <c r="A1057" s="14"/>
      <c r="B1057" s="235"/>
      <c r="C1057" s="236"/>
      <c r="D1057" s="226" t="s">
        <v>128</v>
      </c>
      <c r="E1057" s="237" t="s">
        <v>19</v>
      </c>
      <c r="F1057" s="238" t="s">
        <v>581</v>
      </c>
      <c r="G1057" s="236"/>
      <c r="H1057" s="239">
        <v>12.300000000000001</v>
      </c>
      <c r="I1057" s="240"/>
      <c r="J1057" s="236"/>
      <c r="K1057" s="236"/>
      <c r="L1057" s="241"/>
      <c r="M1057" s="242"/>
      <c r="N1057" s="243"/>
      <c r="O1057" s="243"/>
      <c r="P1057" s="243"/>
      <c r="Q1057" s="243"/>
      <c r="R1057" s="243"/>
      <c r="S1057" s="243"/>
      <c r="T1057" s="244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5" t="s">
        <v>128</v>
      </c>
      <c r="AU1057" s="245" t="s">
        <v>79</v>
      </c>
      <c r="AV1057" s="14" t="s">
        <v>79</v>
      </c>
      <c r="AW1057" s="14" t="s">
        <v>31</v>
      </c>
      <c r="AX1057" s="14" t="s">
        <v>69</v>
      </c>
      <c r="AY1057" s="245" t="s">
        <v>117</v>
      </c>
    </row>
    <row r="1058" s="13" customFormat="1">
      <c r="A1058" s="13"/>
      <c r="B1058" s="224"/>
      <c r="C1058" s="225"/>
      <c r="D1058" s="226" t="s">
        <v>128</v>
      </c>
      <c r="E1058" s="227" t="s">
        <v>19</v>
      </c>
      <c r="F1058" s="228" t="s">
        <v>313</v>
      </c>
      <c r="G1058" s="225"/>
      <c r="H1058" s="227" t="s">
        <v>19</v>
      </c>
      <c r="I1058" s="229"/>
      <c r="J1058" s="225"/>
      <c r="K1058" s="225"/>
      <c r="L1058" s="230"/>
      <c r="M1058" s="231"/>
      <c r="N1058" s="232"/>
      <c r="O1058" s="232"/>
      <c r="P1058" s="232"/>
      <c r="Q1058" s="232"/>
      <c r="R1058" s="232"/>
      <c r="S1058" s="232"/>
      <c r="T1058" s="23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4" t="s">
        <v>128</v>
      </c>
      <c r="AU1058" s="234" t="s">
        <v>79</v>
      </c>
      <c r="AV1058" s="13" t="s">
        <v>77</v>
      </c>
      <c r="AW1058" s="13" t="s">
        <v>31</v>
      </c>
      <c r="AX1058" s="13" t="s">
        <v>69</v>
      </c>
      <c r="AY1058" s="234" t="s">
        <v>117</v>
      </c>
    </row>
    <row r="1059" s="14" customFormat="1">
      <c r="A1059" s="14"/>
      <c r="B1059" s="235"/>
      <c r="C1059" s="236"/>
      <c r="D1059" s="226" t="s">
        <v>128</v>
      </c>
      <c r="E1059" s="237" t="s">
        <v>19</v>
      </c>
      <c r="F1059" s="238" t="s">
        <v>582</v>
      </c>
      <c r="G1059" s="236"/>
      <c r="H1059" s="239">
        <v>14.5</v>
      </c>
      <c r="I1059" s="240"/>
      <c r="J1059" s="236"/>
      <c r="K1059" s="236"/>
      <c r="L1059" s="241"/>
      <c r="M1059" s="242"/>
      <c r="N1059" s="243"/>
      <c r="O1059" s="243"/>
      <c r="P1059" s="243"/>
      <c r="Q1059" s="243"/>
      <c r="R1059" s="243"/>
      <c r="S1059" s="243"/>
      <c r="T1059" s="244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45" t="s">
        <v>128</v>
      </c>
      <c r="AU1059" s="245" t="s">
        <v>79</v>
      </c>
      <c r="AV1059" s="14" t="s">
        <v>79</v>
      </c>
      <c r="AW1059" s="14" t="s">
        <v>31</v>
      </c>
      <c r="AX1059" s="14" t="s">
        <v>69</v>
      </c>
      <c r="AY1059" s="245" t="s">
        <v>117</v>
      </c>
    </row>
    <row r="1060" s="13" customFormat="1">
      <c r="A1060" s="13"/>
      <c r="B1060" s="224"/>
      <c r="C1060" s="225"/>
      <c r="D1060" s="226" t="s">
        <v>128</v>
      </c>
      <c r="E1060" s="227" t="s">
        <v>19</v>
      </c>
      <c r="F1060" s="228" t="s">
        <v>318</v>
      </c>
      <c r="G1060" s="225"/>
      <c r="H1060" s="227" t="s">
        <v>19</v>
      </c>
      <c r="I1060" s="229"/>
      <c r="J1060" s="225"/>
      <c r="K1060" s="225"/>
      <c r="L1060" s="230"/>
      <c r="M1060" s="231"/>
      <c r="N1060" s="232"/>
      <c r="O1060" s="232"/>
      <c r="P1060" s="232"/>
      <c r="Q1060" s="232"/>
      <c r="R1060" s="232"/>
      <c r="S1060" s="232"/>
      <c r="T1060" s="233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4" t="s">
        <v>128</v>
      </c>
      <c r="AU1060" s="234" t="s">
        <v>79</v>
      </c>
      <c r="AV1060" s="13" t="s">
        <v>77</v>
      </c>
      <c r="AW1060" s="13" t="s">
        <v>31</v>
      </c>
      <c r="AX1060" s="13" t="s">
        <v>69</v>
      </c>
      <c r="AY1060" s="234" t="s">
        <v>117</v>
      </c>
    </row>
    <row r="1061" s="14" customFormat="1">
      <c r="A1061" s="14"/>
      <c r="B1061" s="235"/>
      <c r="C1061" s="236"/>
      <c r="D1061" s="226" t="s">
        <v>128</v>
      </c>
      <c r="E1061" s="237" t="s">
        <v>19</v>
      </c>
      <c r="F1061" s="238" t="s">
        <v>583</v>
      </c>
      <c r="G1061" s="236"/>
      <c r="H1061" s="239">
        <v>7.5</v>
      </c>
      <c r="I1061" s="240"/>
      <c r="J1061" s="236"/>
      <c r="K1061" s="236"/>
      <c r="L1061" s="241"/>
      <c r="M1061" s="242"/>
      <c r="N1061" s="243"/>
      <c r="O1061" s="243"/>
      <c r="P1061" s="243"/>
      <c r="Q1061" s="243"/>
      <c r="R1061" s="243"/>
      <c r="S1061" s="243"/>
      <c r="T1061" s="244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45" t="s">
        <v>128</v>
      </c>
      <c r="AU1061" s="245" t="s">
        <v>79</v>
      </c>
      <c r="AV1061" s="14" t="s">
        <v>79</v>
      </c>
      <c r="AW1061" s="14" t="s">
        <v>31</v>
      </c>
      <c r="AX1061" s="14" t="s">
        <v>69</v>
      </c>
      <c r="AY1061" s="245" t="s">
        <v>117</v>
      </c>
    </row>
    <row r="1062" s="13" customFormat="1">
      <c r="A1062" s="13"/>
      <c r="B1062" s="224"/>
      <c r="C1062" s="225"/>
      <c r="D1062" s="226" t="s">
        <v>128</v>
      </c>
      <c r="E1062" s="227" t="s">
        <v>19</v>
      </c>
      <c r="F1062" s="228" t="s">
        <v>324</v>
      </c>
      <c r="G1062" s="225"/>
      <c r="H1062" s="227" t="s">
        <v>19</v>
      </c>
      <c r="I1062" s="229"/>
      <c r="J1062" s="225"/>
      <c r="K1062" s="225"/>
      <c r="L1062" s="230"/>
      <c r="M1062" s="231"/>
      <c r="N1062" s="232"/>
      <c r="O1062" s="232"/>
      <c r="P1062" s="232"/>
      <c r="Q1062" s="232"/>
      <c r="R1062" s="232"/>
      <c r="S1062" s="232"/>
      <c r="T1062" s="23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4" t="s">
        <v>128</v>
      </c>
      <c r="AU1062" s="234" t="s">
        <v>79</v>
      </c>
      <c r="AV1062" s="13" t="s">
        <v>77</v>
      </c>
      <c r="AW1062" s="13" t="s">
        <v>31</v>
      </c>
      <c r="AX1062" s="13" t="s">
        <v>69</v>
      </c>
      <c r="AY1062" s="234" t="s">
        <v>117</v>
      </c>
    </row>
    <row r="1063" s="14" customFormat="1">
      <c r="A1063" s="14"/>
      <c r="B1063" s="235"/>
      <c r="C1063" s="236"/>
      <c r="D1063" s="226" t="s">
        <v>128</v>
      </c>
      <c r="E1063" s="237" t="s">
        <v>19</v>
      </c>
      <c r="F1063" s="238" t="s">
        <v>584</v>
      </c>
      <c r="G1063" s="236"/>
      <c r="H1063" s="239">
        <v>3.7000000000000002</v>
      </c>
      <c r="I1063" s="240"/>
      <c r="J1063" s="236"/>
      <c r="K1063" s="236"/>
      <c r="L1063" s="241"/>
      <c r="M1063" s="242"/>
      <c r="N1063" s="243"/>
      <c r="O1063" s="243"/>
      <c r="P1063" s="243"/>
      <c r="Q1063" s="243"/>
      <c r="R1063" s="243"/>
      <c r="S1063" s="243"/>
      <c r="T1063" s="244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45" t="s">
        <v>128</v>
      </c>
      <c r="AU1063" s="245" t="s">
        <v>79</v>
      </c>
      <c r="AV1063" s="14" t="s">
        <v>79</v>
      </c>
      <c r="AW1063" s="14" t="s">
        <v>31</v>
      </c>
      <c r="AX1063" s="14" t="s">
        <v>69</v>
      </c>
      <c r="AY1063" s="245" t="s">
        <v>117</v>
      </c>
    </row>
    <row r="1064" s="15" customFormat="1">
      <c r="A1064" s="15"/>
      <c r="B1064" s="246"/>
      <c r="C1064" s="247"/>
      <c r="D1064" s="226" t="s">
        <v>128</v>
      </c>
      <c r="E1064" s="248" t="s">
        <v>19</v>
      </c>
      <c r="F1064" s="249" t="s">
        <v>130</v>
      </c>
      <c r="G1064" s="247"/>
      <c r="H1064" s="250">
        <v>40.899999999999999</v>
      </c>
      <c r="I1064" s="251"/>
      <c r="J1064" s="247"/>
      <c r="K1064" s="247"/>
      <c r="L1064" s="252"/>
      <c r="M1064" s="253"/>
      <c r="N1064" s="254"/>
      <c r="O1064" s="254"/>
      <c r="P1064" s="254"/>
      <c r="Q1064" s="254"/>
      <c r="R1064" s="254"/>
      <c r="S1064" s="254"/>
      <c r="T1064" s="255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T1064" s="256" t="s">
        <v>128</v>
      </c>
      <c r="AU1064" s="256" t="s">
        <v>79</v>
      </c>
      <c r="AV1064" s="15" t="s">
        <v>125</v>
      </c>
      <c r="AW1064" s="15" t="s">
        <v>31</v>
      </c>
      <c r="AX1064" s="15" t="s">
        <v>77</v>
      </c>
      <c r="AY1064" s="256" t="s">
        <v>117</v>
      </c>
    </row>
    <row r="1065" s="2" customFormat="1" ht="33" customHeight="1">
      <c r="A1065" s="40"/>
      <c r="B1065" s="41"/>
      <c r="C1065" s="206" t="s">
        <v>573</v>
      </c>
      <c r="D1065" s="206" t="s">
        <v>120</v>
      </c>
      <c r="E1065" s="207" t="s">
        <v>851</v>
      </c>
      <c r="F1065" s="208" t="s">
        <v>852</v>
      </c>
      <c r="G1065" s="209" t="s">
        <v>350</v>
      </c>
      <c r="H1065" s="210">
        <v>1</v>
      </c>
      <c r="I1065" s="211"/>
      <c r="J1065" s="212">
        <f>ROUND(I1065*H1065,2)</f>
        <v>0</v>
      </c>
      <c r="K1065" s="208" t="s">
        <v>124</v>
      </c>
      <c r="L1065" s="46"/>
      <c r="M1065" s="213" t="s">
        <v>19</v>
      </c>
      <c r="N1065" s="214" t="s">
        <v>40</v>
      </c>
      <c r="O1065" s="86"/>
      <c r="P1065" s="215">
        <f>O1065*H1065</f>
        <v>0</v>
      </c>
      <c r="Q1065" s="215">
        <v>0</v>
      </c>
      <c r="R1065" s="215">
        <f>Q1065*H1065</f>
        <v>0</v>
      </c>
      <c r="S1065" s="215">
        <v>0</v>
      </c>
      <c r="T1065" s="216">
        <f>S1065*H1065</f>
        <v>0</v>
      </c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R1065" s="217" t="s">
        <v>150</v>
      </c>
      <c r="AT1065" s="217" t="s">
        <v>120</v>
      </c>
      <c r="AU1065" s="217" t="s">
        <v>79</v>
      </c>
      <c r="AY1065" s="19" t="s">
        <v>117</v>
      </c>
      <c r="BE1065" s="218">
        <f>IF(N1065="základní",J1065,0)</f>
        <v>0</v>
      </c>
      <c r="BF1065" s="218">
        <f>IF(N1065="snížená",J1065,0)</f>
        <v>0</v>
      </c>
      <c r="BG1065" s="218">
        <f>IF(N1065="zákl. přenesená",J1065,0)</f>
        <v>0</v>
      </c>
      <c r="BH1065" s="218">
        <f>IF(N1065="sníž. přenesená",J1065,0)</f>
        <v>0</v>
      </c>
      <c r="BI1065" s="218">
        <f>IF(N1065="nulová",J1065,0)</f>
        <v>0</v>
      </c>
      <c r="BJ1065" s="19" t="s">
        <v>77</v>
      </c>
      <c r="BK1065" s="218">
        <f>ROUND(I1065*H1065,2)</f>
        <v>0</v>
      </c>
      <c r="BL1065" s="19" t="s">
        <v>150</v>
      </c>
      <c r="BM1065" s="217" t="s">
        <v>853</v>
      </c>
    </row>
    <row r="1066" s="2" customFormat="1">
      <c r="A1066" s="40"/>
      <c r="B1066" s="41"/>
      <c r="C1066" s="42"/>
      <c r="D1066" s="219" t="s">
        <v>126</v>
      </c>
      <c r="E1066" s="42"/>
      <c r="F1066" s="220" t="s">
        <v>854</v>
      </c>
      <c r="G1066" s="42"/>
      <c r="H1066" s="42"/>
      <c r="I1066" s="221"/>
      <c r="J1066" s="42"/>
      <c r="K1066" s="42"/>
      <c r="L1066" s="46"/>
      <c r="M1066" s="222"/>
      <c r="N1066" s="223"/>
      <c r="O1066" s="86"/>
      <c r="P1066" s="86"/>
      <c r="Q1066" s="86"/>
      <c r="R1066" s="86"/>
      <c r="S1066" s="86"/>
      <c r="T1066" s="87"/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T1066" s="19" t="s">
        <v>126</v>
      </c>
      <c r="AU1066" s="19" t="s">
        <v>79</v>
      </c>
    </row>
    <row r="1067" s="13" customFormat="1">
      <c r="A1067" s="13"/>
      <c r="B1067" s="224"/>
      <c r="C1067" s="225"/>
      <c r="D1067" s="226" t="s">
        <v>128</v>
      </c>
      <c r="E1067" s="227" t="s">
        <v>19</v>
      </c>
      <c r="F1067" s="228" t="s">
        <v>579</v>
      </c>
      <c r="G1067" s="225"/>
      <c r="H1067" s="227" t="s">
        <v>19</v>
      </c>
      <c r="I1067" s="229"/>
      <c r="J1067" s="225"/>
      <c r="K1067" s="225"/>
      <c r="L1067" s="230"/>
      <c r="M1067" s="231"/>
      <c r="N1067" s="232"/>
      <c r="O1067" s="232"/>
      <c r="P1067" s="232"/>
      <c r="Q1067" s="232"/>
      <c r="R1067" s="232"/>
      <c r="S1067" s="232"/>
      <c r="T1067" s="23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4" t="s">
        <v>128</v>
      </c>
      <c r="AU1067" s="234" t="s">
        <v>79</v>
      </c>
      <c r="AV1067" s="13" t="s">
        <v>77</v>
      </c>
      <c r="AW1067" s="13" t="s">
        <v>31</v>
      </c>
      <c r="AX1067" s="13" t="s">
        <v>69</v>
      </c>
      <c r="AY1067" s="234" t="s">
        <v>117</v>
      </c>
    </row>
    <row r="1068" s="13" customFormat="1">
      <c r="A1068" s="13"/>
      <c r="B1068" s="224"/>
      <c r="C1068" s="225"/>
      <c r="D1068" s="226" t="s">
        <v>128</v>
      </c>
      <c r="E1068" s="227" t="s">
        <v>19</v>
      </c>
      <c r="F1068" s="228" t="s">
        <v>318</v>
      </c>
      <c r="G1068" s="225"/>
      <c r="H1068" s="227" t="s">
        <v>19</v>
      </c>
      <c r="I1068" s="229"/>
      <c r="J1068" s="225"/>
      <c r="K1068" s="225"/>
      <c r="L1068" s="230"/>
      <c r="M1068" s="231"/>
      <c r="N1068" s="232"/>
      <c r="O1068" s="232"/>
      <c r="P1068" s="232"/>
      <c r="Q1068" s="232"/>
      <c r="R1068" s="232"/>
      <c r="S1068" s="232"/>
      <c r="T1068" s="233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4" t="s">
        <v>128</v>
      </c>
      <c r="AU1068" s="234" t="s">
        <v>79</v>
      </c>
      <c r="AV1068" s="13" t="s">
        <v>77</v>
      </c>
      <c r="AW1068" s="13" t="s">
        <v>31</v>
      </c>
      <c r="AX1068" s="13" t="s">
        <v>69</v>
      </c>
      <c r="AY1068" s="234" t="s">
        <v>117</v>
      </c>
    </row>
    <row r="1069" s="14" customFormat="1">
      <c r="A1069" s="14"/>
      <c r="B1069" s="235"/>
      <c r="C1069" s="236"/>
      <c r="D1069" s="226" t="s">
        <v>128</v>
      </c>
      <c r="E1069" s="237" t="s">
        <v>19</v>
      </c>
      <c r="F1069" s="238" t="s">
        <v>77</v>
      </c>
      <c r="G1069" s="236"/>
      <c r="H1069" s="239">
        <v>1</v>
      </c>
      <c r="I1069" s="240"/>
      <c r="J1069" s="236"/>
      <c r="K1069" s="236"/>
      <c r="L1069" s="241"/>
      <c r="M1069" s="242"/>
      <c r="N1069" s="243"/>
      <c r="O1069" s="243"/>
      <c r="P1069" s="243"/>
      <c r="Q1069" s="243"/>
      <c r="R1069" s="243"/>
      <c r="S1069" s="243"/>
      <c r="T1069" s="244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45" t="s">
        <v>128</v>
      </c>
      <c r="AU1069" s="245" t="s">
        <v>79</v>
      </c>
      <c r="AV1069" s="14" t="s">
        <v>79</v>
      </c>
      <c r="AW1069" s="14" t="s">
        <v>31</v>
      </c>
      <c r="AX1069" s="14" t="s">
        <v>69</v>
      </c>
      <c r="AY1069" s="245" t="s">
        <v>117</v>
      </c>
    </row>
    <row r="1070" s="15" customFormat="1">
      <c r="A1070" s="15"/>
      <c r="B1070" s="246"/>
      <c r="C1070" s="247"/>
      <c r="D1070" s="226" t="s">
        <v>128</v>
      </c>
      <c r="E1070" s="248" t="s">
        <v>19</v>
      </c>
      <c r="F1070" s="249" t="s">
        <v>130</v>
      </c>
      <c r="G1070" s="247"/>
      <c r="H1070" s="250">
        <v>1</v>
      </c>
      <c r="I1070" s="251"/>
      <c r="J1070" s="247"/>
      <c r="K1070" s="247"/>
      <c r="L1070" s="252"/>
      <c r="M1070" s="253"/>
      <c r="N1070" s="254"/>
      <c r="O1070" s="254"/>
      <c r="P1070" s="254"/>
      <c r="Q1070" s="254"/>
      <c r="R1070" s="254"/>
      <c r="S1070" s="254"/>
      <c r="T1070" s="255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56" t="s">
        <v>128</v>
      </c>
      <c r="AU1070" s="256" t="s">
        <v>79</v>
      </c>
      <c r="AV1070" s="15" t="s">
        <v>125</v>
      </c>
      <c r="AW1070" s="15" t="s">
        <v>31</v>
      </c>
      <c r="AX1070" s="15" t="s">
        <v>77</v>
      </c>
      <c r="AY1070" s="256" t="s">
        <v>117</v>
      </c>
    </row>
    <row r="1071" s="2" customFormat="1" ht="24.15" customHeight="1">
      <c r="A1071" s="40"/>
      <c r="B1071" s="41"/>
      <c r="C1071" s="206" t="s">
        <v>855</v>
      </c>
      <c r="D1071" s="206" t="s">
        <v>120</v>
      </c>
      <c r="E1071" s="207" t="s">
        <v>856</v>
      </c>
      <c r="F1071" s="208" t="s">
        <v>857</v>
      </c>
      <c r="G1071" s="209" t="s">
        <v>221</v>
      </c>
      <c r="H1071" s="210">
        <v>0.17499999999999999</v>
      </c>
      <c r="I1071" s="211"/>
      <c r="J1071" s="212">
        <f>ROUND(I1071*H1071,2)</f>
        <v>0</v>
      </c>
      <c r="K1071" s="208" t="s">
        <v>124</v>
      </c>
      <c r="L1071" s="46"/>
      <c r="M1071" s="213" t="s">
        <v>19</v>
      </c>
      <c r="N1071" s="214" t="s">
        <v>40</v>
      </c>
      <c r="O1071" s="86"/>
      <c r="P1071" s="215">
        <f>O1071*H1071</f>
        <v>0</v>
      </c>
      <c r="Q1071" s="215">
        <v>0</v>
      </c>
      <c r="R1071" s="215">
        <f>Q1071*H1071</f>
        <v>0</v>
      </c>
      <c r="S1071" s="215">
        <v>0</v>
      </c>
      <c r="T1071" s="216">
        <f>S1071*H1071</f>
        <v>0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17" t="s">
        <v>150</v>
      </c>
      <c r="AT1071" s="217" t="s">
        <v>120</v>
      </c>
      <c r="AU1071" s="217" t="s">
        <v>79</v>
      </c>
      <c r="AY1071" s="19" t="s">
        <v>117</v>
      </c>
      <c r="BE1071" s="218">
        <f>IF(N1071="základní",J1071,0)</f>
        <v>0</v>
      </c>
      <c r="BF1071" s="218">
        <f>IF(N1071="snížená",J1071,0)</f>
        <v>0</v>
      </c>
      <c r="BG1071" s="218">
        <f>IF(N1071="zákl. přenesená",J1071,0)</f>
        <v>0</v>
      </c>
      <c r="BH1071" s="218">
        <f>IF(N1071="sníž. přenesená",J1071,0)</f>
        <v>0</v>
      </c>
      <c r="BI1071" s="218">
        <f>IF(N1071="nulová",J1071,0)</f>
        <v>0</v>
      </c>
      <c r="BJ1071" s="19" t="s">
        <v>77</v>
      </c>
      <c r="BK1071" s="218">
        <f>ROUND(I1071*H1071,2)</f>
        <v>0</v>
      </c>
      <c r="BL1071" s="19" t="s">
        <v>150</v>
      </c>
      <c r="BM1071" s="217" t="s">
        <v>858</v>
      </c>
    </row>
    <row r="1072" s="2" customFormat="1">
      <c r="A1072" s="40"/>
      <c r="B1072" s="41"/>
      <c r="C1072" s="42"/>
      <c r="D1072" s="219" t="s">
        <v>126</v>
      </c>
      <c r="E1072" s="42"/>
      <c r="F1072" s="220" t="s">
        <v>859</v>
      </c>
      <c r="G1072" s="42"/>
      <c r="H1072" s="42"/>
      <c r="I1072" s="221"/>
      <c r="J1072" s="42"/>
      <c r="K1072" s="42"/>
      <c r="L1072" s="46"/>
      <c r="M1072" s="222"/>
      <c r="N1072" s="223"/>
      <c r="O1072" s="86"/>
      <c r="P1072" s="86"/>
      <c r="Q1072" s="86"/>
      <c r="R1072" s="86"/>
      <c r="S1072" s="86"/>
      <c r="T1072" s="87"/>
      <c r="U1072" s="40"/>
      <c r="V1072" s="40"/>
      <c r="W1072" s="40"/>
      <c r="X1072" s="40"/>
      <c r="Y1072" s="40"/>
      <c r="Z1072" s="40"/>
      <c r="AA1072" s="40"/>
      <c r="AB1072" s="40"/>
      <c r="AC1072" s="40"/>
      <c r="AD1072" s="40"/>
      <c r="AE1072" s="40"/>
      <c r="AT1072" s="19" t="s">
        <v>126</v>
      </c>
      <c r="AU1072" s="19" t="s">
        <v>79</v>
      </c>
    </row>
    <row r="1073" s="12" customFormat="1" ht="22.8" customHeight="1">
      <c r="A1073" s="12"/>
      <c r="B1073" s="190"/>
      <c r="C1073" s="191"/>
      <c r="D1073" s="192" t="s">
        <v>68</v>
      </c>
      <c r="E1073" s="204" t="s">
        <v>860</v>
      </c>
      <c r="F1073" s="204" t="s">
        <v>861</v>
      </c>
      <c r="G1073" s="191"/>
      <c r="H1073" s="191"/>
      <c r="I1073" s="194"/>
      <c r="J1073" s="205">
        <f>BK1073</f>
        <v>0</v>
      </c>
      <c r="K1073" s="191"/>
      <c r="L1073" s="196"/>
      <c r="M1073" s="197"/>
      <c r="N1073" s="198"/>
      <c r="O1073" s="198"/>
      <c r="P1073" s="199">
        <f>SUM(P1074:P1097)</f>
        <v>0</v>
      </c>
      <c r="Q1073" s="198"/>
      <c r="R1073" s="199">
        <f>SUM(R1074:R1097)</f>
        <v>0</v>
      </c>
      <c r="S1073" s="198"/>
      <c r="T1073" s="200">
        <f>SUM(T1074:T1097)</f>
        <v>0</v>
      </c>
      <c r="U1073" s="12"/>
      <c r="V1073" s="12"/>
      <c r="W1073" s="12"/>
      <c r="X1073" s="12"/>
      <c r="Y1073" s="12"/>
      <c r="Z1073" s="12"/>
      <c r="AA1073" s="12"/>
      <c r="AB1073" s="12"/>
      <c r="AC1073" s="12"/>
      <c r="AD1073" s="12"/>
      <c r="AE1073" s="12"/>
      <c r="AR1073" s="201" t="s">
        <v>79</v>
      </c>
      <c r="AT1073" s="202" t="s">
        <v>68</v>
      </c>
      <c r="AU1073" s="202" t="s">
        <v>77</v>
      </c>
      <c r="AY1073" s="201" t="s">
        <v>117</v>
      </c>
      <c r="BK1073" s="203">
        <f>SUM(BK1074:BK1097)</f>
        <v>0</v>
      </c>
    </row>
    <row r="1074" s="2" customFormat="1" ht="16.5" customHeight="1">
      <c r="A1074" s="40"/>
      <c r="B1074" s="41"/>
      <c r="C1074" s="206" t="s">
        <v>577</v>
      </c>
      <c r="D1074" s="206" t="s">
        <v>120</v>
      </c>
      <c r="E1074" s="207" t="s">
        <v>862</v>
      </c>
      <c r="F1074" s="208" t="s">
        <v>863</v>
      </c>
      <c r="G1074" s="209" t="s">
        <v>179</v>
      </c>
      <c r="H1074" s="210">
        <v>38.280000000000001</v>
      </c>
      <c r="I1074" s="211"/>
      <c r="J1074" s="212">
        <f>ROUND(I1074*H1074,2)</f>
        <v>0</v>
      </c>
      <c r="K1074" s="208" t="s">
        <v>19</v>
      </c>
      <c r="L1074" s="46"/>
      <c r="M1074" s="213" t="s">
        <v>19</v>
      </c>
      <c r="N1074" s="214" t="s">
        <v>40</v>
      </c>
      <c r="O1074" s="86"/>
      <c r="P1074" s="215">
        <f>O1074*H1074</f>
        <v>0</v>
      </c>
      <c r="Q1074" s="215">
        <v>0</v>
      </c>
      <c r="R1074" s="215">
        <f>Q1074*H1074</f>
        <v>0</v>
      </c>
      <c r="S1074" s="215">
        <v>0</v>
      </c>
      <c r="T1074" s="216">
        <f>S1074*H1074</f>
        <v>0</v>
      </c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R1074" s="217" t="s">
        <v>150</v>
      </c>
      <c r="AT1074" s="217" t="s">
        <v>120</v>
      </c>
      <c r="AU1074" s="217" t="s">
        <v>79</v>
      </c>
      <c r="AY1074" s="19" t="s">
        <v>117</v>
      </c>
      <c r="BE1074" s="218">
        <f>IF(N1074="základní",J1074,0)</f>
        <v>0</v>
      </c>
      <c r="BF1074" s="218">
        <f>IF(N1074="snížená",J1074,0)</f>
        <v>0</v>
      </c>
      <c r="BG1074" s="218">
        <f>IF(N1074="zákl. přenesená",J1074,0)</f>
        <v>0</v>
      </c>
      <c r="BH1074" s="218">
        <f>IF(N1074="sníž. přenesená",J1074,0)</f>
        <v>0</v>
      </c>
      <c r="BI1074" s="218">
        <f>IF(N1074="nulová",J1074,0)</f>
        <v>0</v>
      </c>
      <c r="BJ1074" s="19" t="s">
        <v>77</v>
      </c>
      <c r="BK1074" s="218">
        <f>ROUND(I1074*H1074,2)</f>
        <v>0</v>
      </c>
      <c r="BL1074" s="19" t="s">
        <v>150</v>
      </c>
      <c r="BM1074" s="217" t="s">
        <v>864</v>
      </c>
    </row>
    <row r="1075" s="13" customFormat="1">
      <c r="A1075" s="13"/>
      <c r="B1075" s="224"/>
      <c r="C1075" s="225"/>
      <c r="D1075" s="226" t="s">
        <v>128</v>
      </c>
      <c r="E1075" s="227" t="s">
        <v>19</v>
      </c>
      <c r="F1075" s="228" t="s">
        <v>301</v>
      </c>
      <c r="G1075" s="225"/>
      <c r="H1075" s="227" t="s">
        <v>19</v>
      </c>
      <c r="I1075" s="229"/>
      <c r="J1075" s="225"/>
      <c r="K1075" s="225"/>
      <c r="L1075" s="230"/>
      <c r="M1075" s="231"/>
      <c r="N1075" s="232"/>
      <c r="O1075" s="232"/>
      <c r="P1075" s="232"/>
      <c r="Q1075" s="232"/>
      <c r="R1075" s="232"/>
      <c r="S1075" s="232"/>
      <c r="T1075" s="23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4" t="s">
        <v>128</v>
      </c>
      <c r="AU1075" s="234" t="s">
        <v>79</v>
      </c>
      <c r="AV1075" s="13" t="s">
        <v>77</v>
      </c>
      <c r="AW1075" s="13" t="s">
        <v>31</v>
      </c>
      <c r="AX1075" s="13" t="s">
        <v>69</v>
      </c>
      <c r="AY1075" s="234" t="s">
        <v>117</v>
      </c>
    </row>
    <row r="1076" s="14" customFormat="1">
      <c r="A1076" s="14"/>
      <c r="B1076" s="235"/>
      <c r="C1076" s="236"/>
      <c r="D1076" s="226" t="s">
        <v>128</v>
      </c>
      <c r="E1076" s="237" t="s">
        <v>19</v>
      </c>
      <c r="F1076" s="238" t="s">
        <v>865</v>
      </c>
      <c r="G1076" s="236"/>
      <c r="H1076" s="239">
        <v>4.2000000000000002</v>
      </c>
      <c r="I1076" s="240"/>
      <c r="J1076" s="236"/>
      <c r="K1076" s="236"/>
      <c r="L1076" s="241"/>
      <c r="M1076" s="242"/>
      <c r="N1076" s="243"/>
      <c r="O1076" s="243"/>
      <c r="P1076" s="243"/>
      <c r="Q1076" s="243"/>
      <c r="R1076" s="243"/>
      <c r="S1076" s="243"/>
      <c r="T1076" s="244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5" t="s">
        <v>128</v>
      </c>
      <c r="AU1076" s="245" t="s">
        <v>79</v>
      </c>
      <c r="AV1076" s="14" t="s">
        <v>79</v>
      </c>
      <c r="AW1076" s="14" t="s">
        <v>31</v>
      </c>
      <c r="AX1076" s="14" t="s">
        <v>69</v>
      </c>
      <c r="AY1076" s="245" t="s">
        <v>117</v>
      </c>
    </row>
    <row r="1077" s="13" customFormat="1">
      <c r="A1077" s="13"/>
      <c r="B1077" s="224"/>
      <c r="C1077" s="225"/>
      <c r="D1077" s="226" t="s">
        <v>128</v>
      </c>
      <c r="E1077" s="227" t="s">
        <v>19</v>
      </c>
      <c r="F1077" s="228" t="s">
        <v>308</v>
      </c>
      <c r="G1077" s="225"/>
      <c r="H1077" s="227" t="s">
        <v>19</v>
      </c>
      <c r="I1077" s="229"/>
      <c r="J1077" s="225"/>
      <c r="K1077" s="225"/>
      <c r="L1077" s="230"/>
      <c r="M1077" s="231"/>
      <c r="N1077" s="232"/>
      <c r="O1077" s="232"/>
      <c r="P1077" s="232"/>
      <c r="Q1077" s="232"/>
      <c r="R1077" s="232"/>
      <c r="S1077" s="232"/>
      <c r="T1077" s="23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4" t="s">
        <v>128</v>
      </c>
      <c r="AU1077" s="234" t="s">
        <v>79</v>
      </c>
      <c r="AV1077" s="13" t="s">
        <v>77</v>
      </c>
      <c r="AW1077" s="13" t="s">
        <v>31</v>
      </c>
      <c r="AX1077" s="13" t="s">
        <v>69</v>
      </c>
      <c r="AY1077" s="234" t="s">
        <v>117</v>
      </c>
    </row>
    <row r="1078" s="14" customFormat="1">
      <c r="A1078" s="14"/>
      <c r="B1078" s="235"/>
      <c r="C1078" s="236"/>
      <c r="D1078" s="226" t="s">
        <v>128</v>
      </c>
      <c r="E1078" s="237" t="s">
        <v>19</v>
      </c>
      <c r="F1078" s="238" t="s">
        <v>866</v>
      </c>
      <c r="G1078" s="236"/>
      <c r="H1078" s="239">
        <v>13.68</v>
      </c>
      <c r="I1078" s="240"/>
      <c r="J1078" s="236"/>
      <c r="K1078" s="236"/>
      <c r="L1078" s="241"/>
      <c r="M1078" s="242"/>
      <c r="N1078" s="243"/>
      <c r="O1078" s="243"/>
      <c r="P1078" s="243"/>
      <c r="Q1078" s="243"/>
      <c r="R1078" s="243"/>
      <c r="S1078" s="243"/>
      <c r="T1078" s="244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45" t="s">
        <v>128</v>
      </c>
      <c r="AU1078" s="245" t="s">
        <v>79</v>
      </c>
      <c r="AV1078" s="14" t="s">
        <v>79</v>
      </c>
      <c r="AW1078" s="14" t="s">
        <v>31</v>
      </c>
      <c r="AX1078" s="14" t="s">
        <v>69</v>
      </c>
      <c r="AY1078" s="245" t="s">
        <v>117</v>
      </c>
    </row>
    <row r="1079" s="13" customFormat="1">
      <c r="A1079" s="13"/>
      <c r="B1079" s="224"/>
      <c r="C1079" s="225"/>
      <c r="D1079" s="226" t="s">
        <v>128</v>
      </c>
      <c r="E1079" s="227" t="s">
        <v>19</v>
      </c>
      <c r="F1079" s="228" t="s">
        <v>313</v>
      </c>
      <c r="G1079" s="225"/>
      <c r="H1079" s="227" t="s">
        <v>19</v>
      </c>
      <c r="I1079" s="229"/>
      <c r="J1079" s="225"/>
      <c r="K1079" s="225"/>
      <c r="L1079" s="230"/>
      <c r="M1079" s="231"/>
      <c r="N1079" s="232"/>
      <c r="O1079" s="232"/>
      <c r="P1079" s="232"/>
      <c r="Q1079" s="232"/>
      <c r="R1079" s="232"/>
      <c r="S1079" s="232"/>
      <c r="T1079" s="23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4" t="s">
        <v>128</v>
      </c>
      <c r="AU1079" s="234" t="s">
        <v>79</v>
      </c>
      <c r="AV1079" s="13" t="s">
        <v>77</v>
      </c>
      <c r="AW1079" s="13" t="s">
        <v>31</v>
      </c>
      <c r="AX1079" s="13" t="s">
        <v>69</v>
      </c>
      <c r="AY1079" s="234" t="s">
        <v>117</v>
      </c>
    </row>
    <row r="1080" s="14" customFormat="1">
      <c r="A1080" s="14"/>
      <c r="B1080" s="235"/>
      <c r="C1080" s="236"/>
      <c r="D1080" s="226" t="s">
        <v>128</v>
      </c>
      <c r="E1080" s="237" t="s">
        <v>19</v>
      </c>
      <c r="F1080" s="238" t="s">
        <v>867</v>
      </c>
      <c r="G1080" s="236"/>
      <c r="H1080" s="239">
        <v>16.350000000000001</v>
      </c>
      <c r="I1080" s="240"/>
      <c r="J1080" s="236"/>
      <c r="K1080" s="236"/>
      <c r="L1080" s="241"/>
      <c r="M1080" s="242"/>
      <c r="N1080" s="243"/>
      <c r="O1080" s="243"/>
      <c r="P1080" s="243"/>
      <c r="Q1080" s="243"/>
      <c r="R1080" s="243"/>
      <c r="S1080" s="243"/>
      <c r="T1080" s="244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5" t="s">
        <v>128</v>
      </c>
      <c r="AU1080" s="245" t="s">
        <v>79</v>
      </c>
      <c r="AV1080" s="14" t="s">
        <v>79</v>
      </c>
      <c r="AW1080" s="14" t="s">
        <v>31</v>
      </c>
      <c r="AX1080" s="14" t="s">
        <v>69</v>
      </c>
      <c r="AY1080" s="245" t="s">
        <v>117</v>
      </c>
    </row>
    <row r="1081" s="13" customFormat="1">
      <c r="A1081" s="13"/>
      <c r="B1081" s="224"/>
      <c r="C1081" s="225"/>
      <c r="D1081" s="226" t="s">
        <v>128</v>
      </c>
      <c r="E1081" s="227" t="s">
        <v>19</v>
      </c>
      <c r="F1081" s="228" t="s">
        <v>318</v>
      </c>
      <c r="G1081" s="225"/>
      <c r="H1081" s="227" t="s">
        <v>19</v>
      </c>
      <c r="I1081" s="229"/>
      <c r="J1081" s="225"/>
      <c r="K1081" s="225"/>
      <c r="L1081" s="230"/>
      <c r="M1081" s="231"/>
      <c r="N1081" s="232"/>
      <c r="O1081" s="232"/>
      <c r="P1081" s="232"/>
      <c r="Q1081" s="232"/>
      <c r="R1081" s="232"/>
      <c r="S1081" s="232"/>
      <c r="T1081" s="23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4" t="s">
        <v>128</v>
      </c>
      <c r="AU1081" s="234" t="s">
        <v>79</v>
      </c>
      <c r="AV1081" s="13" t="s">
        <v>77</v>
      </c>
      <c r="AW1081" s="13" t="s">
        <v>31</v>
      </c>
      <c r="AX1081" s="13" t="s">
        <v>69</v>
      </c>
      <c r="AY1081" s="234" t="s">
        <v>117</v>
      </c>
    </row>
    <row r="1082" s="14" customFormat="1">
      <c r="A1082" s="14"/>
      <c r="B1082" s="235"/>
      <c r="C1082" s="236"/>
      <c r="D1082" s="226" t="s">
        <v>128</v>
      </c>
      <c r="E1082" s="237" t="s">
        <v>19</v>
      </c>
      <c r="F1082" s="238" t="s">
        <v>868</v>
      </c>
      <c r="G1082" s="236"/>
      <c r="H1082" s="239">
        <v>2.3999999999999999</v>
      </c>
      <c r="I1082" s="240"/>
      <c r="J1082" s="236"/>
      <c r="K1082" s="236"/>
      <c r="L1082" s="241"/>
      <c r="M1082" s="242"/>
      <c r="N1082" s="243"/>
      <c r="O1082" s="243"/>
      <c r="P1082" s="243"/>
      <c r="Q1082" s="243"/>
      <c r="R1082" s="243"/>
      <c r="S1082" s="243"/>
      <c r="T1082" s="244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45" t="s">
        <v>128</v>
      </c>
      <c r="AU1082" s="245" t="s">
        <v>79</v>
      </c>
      <c r="AV1082" s="14" t="s">
        <v>79</v>
      </c>
      <c r="AW1082" s="14" t="s">
        <v>31</v>
      </c>
      <c r="AX1082" s="14" t="s">
        <v>69</v>
      </c>
      <c r="AY1082" s="245" t="s">
        <v>117</v>
      </c>
    </row>
    <row r="1083" s="13" customFormat="1">
      <c r="A1083" s="13"/>
      <c r="B1083" s="224"/>
      <c r="C1083" s="225"/>
      <c r="D1083" s="226" t="s">
        <v>128</v>
      </c>
      <c r="E1083" s="227" t="s">
        <v>19</v>
      </c>
      <c r="F1083" s="228" t="s">
        <v>324</v>
      </c>
      <c r="G1083" s="225"/>
      <c r="H1083" s="227" t="s">
        <v>19</v>
      </c>
      <c r="I1083" s="229"/>
      <c r="J1083" s="225"/>
      <c r="K1083" s="225"/>
      <c r="L1083" s="230"/>
      <c r="M1083" s="231"/>
      <c r="N1083" s="232"/>
      <c r="O1083" s="232"/>
      <c r="P1083" s="232"/>
      <c r="Q1083" s="232"/>
      <c r="R1083" s="232"/>
      <c r="S1083" s="232"/>
      <c r="T1083" s="23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4" t="s">
        <v>128</v>
      </c>
      <c r="AU1083" s="234" t="s">
        <v>79</v>
      </c>
      <c r="AV1083" s="13" t="s">
        <v>77</v>
      </c>
      <c r="AW1083" s="13" t="s">
        <v>31</v>
      </c>
      <c r="AX1083" s="13" t="s">
        <v>69</v>
      </c>
      <c r="AY1083" s="234" t="s">
        <v>117</v>
      </c>
    </row>
    <row r="1084" s="14" customFormat="1">
      <c r="A1084" s="14"/>
      <c r="B1084" s="235"/>
      <c r="C1084" s="236"/>
      <c r="D1084" s="226" t="s">
        <v>128</v>
      </c>
      <c r="E1084" s="237" t="s">
        <v>19</v>
      </c>
      <c r="F1084" s="238" t="s">
        <v>869</v>
      </c>
      <c r="G1084" s="236"/>
      <c r="H1084" s="239">
        <v>1.6499999999999999</v>
      </c>
      <c r="I1084" s="240"/>
      <c r="J1084" s="236"/>
      <c r="K1084" s="236"/>
      <c r="L1084" s="241"/>
      <c r="M1084" s="242"/>
      <c r="N1084" s="243"/>
      <c r="O1084" s="243"/>
      <c r="P1084" s="243"/>
      <c r="Q1084" s="243"/>
      <c r="R1084" s="243"/>
      <c r="S1084" s="243"/>
      <c r="T1084" s="244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45" t="s">
        <v>128</v>
      </c>
      <c r="AU1084" s="245" t="s">
        <v>79</v>
      </c>
      <c r="AV1084" s="14" t="s">
        <v>79</v>
      </c>
      <c r="AW1084" s="14" t="s">
        <v>31</v>
      </c>
      <c r="AX1084" s="14" t="s">
        <v>69</v>
      </c>
      <c r="AY1084" s="245" t="s">
        <v>117</v>
      </c>
    </row>
    <row r="1085" s="15" customFormat="1">
      <c r="A1085" s="15"/>
      <c r="B1085" s="246"/>
      <c r="C1085" s="247"/>
      <c r="D1085" s="226" t="s">
        <v>128</v>
      </c>
      <c r="E1085" s="248" t="s">
        <v>19</v>
      </c>
      <c r="F1085" s="249" t="s">
        <v>130</v>
      </c>
      <c r="G1085" s="247"/>
      <c r="H1085" s="250">
        <v>38.280000000000001</v>
      </c>
      <c r="I1085" s="251"/>
      <c r="J1085" s="247"/>
      <c r="K1085" s="247"/>
      <c r="L1085" s="252"/>
      <c r="M1085" s="253"/>
      <c r="N1085" s="254"/>
      <c r="O1085" s="254"/>
      <c r="P1085" s="254"/>
      <c r="Q1085" s="254"/>
      <c r="R1085" s="254"/>
      <c r="S1085" s="254"/>
      <c r="T1085" s="255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56" t="s">
        <v>128</v>
      </c>
      <c r="AU1085" s="256" t="s">
        <v>79</v>
      </c>
      <c r="AV1085" s="15" t="s">
        <v>125</v>
      </c>
      <c r="AW1085" s="15" t="s">
        <v>31</v>
      </c>
      <c r="AX1085" s="15" t="s">
        <v>77</v>
      </c>
      <c r="AY1085" s="256" t="s">
        <v>117</v>
      </c>
    </row>
    <row r="1086" s="2" customFormat="1" ht="16.5" customHeight="1">
      <c r="A1086" s="40"/>
      <c r="B1086" s="41"/>
      <c r="C1086" s="206" t="s">
        <v>870</v>
      </c>
      <c r="D1086" s="206" t="s">
        <v>120</v>
      </c>
      <c r="E1086" s="207" t="s">
        <v>871</v>
      </c>
      <c r="F1086" s="208" t="s">
        <v>872</v>
      </c>
      <c r="G1086" s="209" t="s">
        <v>179</v>
      </c>
      <c r="H1086" s="210">
        <v>38.280000000000001</v>
      </c>
      <c r="I1086" s="211"/>
      <c r="J1086" s="212">
        <f>ROUND(I1086*H1086,2)</f>
        <v>0</v>
      </c>
      <c r="K1086" s="208" t="s">
        <v>19</v>
      </c>
      <c r="L1086" s="46"/>
      <c r="M1086" s="213" t="s">
        <v>19</v>
      </c>
      <c r="N1086" s="214" t="s">
        <v>40</v>
      </c>
      <c r="O1086" s="86"/>
      <c r="P1086" s="215">
        <f>O1086*H1086</f>
        <v>0</v>
      </c>
      <c r="Q1086" s="215">
        <v>0</v>
      </c>
      <c r="R1086" s="215">
        <f>Q1086*H1086</f>
        <v>0</v>
      </c>
      <c r="S1086" s="215">
        <v>0</v>
      </c>
      <c r="T1086" s="216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17" t="s">
        <v>150</v>
      </c>
      <c r="AT1086" s="217" t="s">
        <v>120</v>
      </c>
      <c r="AU1086" s="217" t="s">
        <v>79</v>
      </c>
      <c r="AY1086" s="19" t="s">
        <v>117</v>
      </c>
      <c r="BE1086" s="218">
        <f>IF(N1086="základní",J1086,0)</f>
        <v>0</v>
      </c>
      <c r="BF1086" s="218">
        <f>IF(N1086="snížená",J1086,0)</f>
        <v>0</v>
      </c>
      <c r="BG1086" s="218">
        <f>IF(N1086="zákl. přenesená",J1086,0)</f>
        <v>0</v>
      </c>
      <c r="BH1086" s="218">
        <f>IF(N1086="sníž. přenesená",J1086,0)</f>
        <v>0</v>
      </c>
      <c r="BI1086" s="218">
        <f>IF(N1086="nulová",J1086,0)</f>
        <v>0</v>
      </c>
      <c r="BJ1086" s="19" t="s">
        <v>77</v>
      </c>
      <c r="BK1086" s="218">
        <f>ROUND(I1086*H1086,2)</f>
        <v>0</v>
      </c>
      <c r="BL1086" s="19" t="s">
        <v>150</v>
      </c>
      <c r="BM1086" s="217" t="s">
        <v>873</v>
      </c>
    </row>
    <row r="1087" s="13" customFormat="1">
      <c r="A1087" s="13"/>
      <c r="B1087" s="224"/>
      <c r="C1087" s="225"/>
      <c r="D1087" s="226" t="s">
        <v>128</v>
      </c>
      <c r="E1087" s="227" t="s">
        <v>19</v>
      </c>
      <c r="F1087" s="228" t="s">
        <v>301</v>
      </c>
      <c r="G1087" s="225"/>
      <c r="H1087" s="227" t="s">
        <v>19</v>
      </c>
      <c r="I1087" s="229"/>
      <c r="J1087" s="225"/>
      <c r="K1087" s="225"/>
      <c r="L1087" s="230"/>
      <c r="M1087" s="231"/>
      <c r="N1087" s="232"/>
      <c r="O1087" s="232"/>
      <c r="P1087" s="232"/>
      <c r="Q1087" s="232"/>
      <c r="R1087" s="232"/>
      <c r="S1087" s="232"/>
      <c r="T1087" s="233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4" t="s">
        <v>128</v>
      </c>
      <c r="AU1087" s="234" t="s">
        <v>79</v>
      </c>
      <c r="AV1087" s="13" t="s">
        <v>77</v>
      </c>
      <c r="AW1087" s="13" t="s">
        <v>31</v>
      </c>
      <c r="AX1087" s="13" t="s">
        <v>69</v>
      </c>
      <c r="AY1087" s="234" t="s">
        <v>117</v>
      </c>
    </row>
    <row r="1088" s="14" customFormat="1">
      <c r="A1088" s="14"/>
      <c r="B1088" s="235"/>
      <c r="C1088" s="236"/>
      <c r="D1088" s="226" t="s">
        <v>128</v>
      </c>
      <c r="E1088" s="237" t="s">
        <v>19</v>
      </c>
      <c r="F1088" s="238" t="s">
        <v>865</v>
      </c>
      <c r="G1088" s="236"/>
      <c r="H1088" s="239">
        <v>4.2000000000000002</v>
      </c>
      <c r="I1088" s="240"/>
      <c r="J1088" s="236"/>
      <c r="K1088" s="236"/>
      <c r="L1088" s="241"/>
      <c r="M1088" s="242"/>
      <c r="N1088" s="243"/>
      <c r="O1088" s="243"/>
      <c r="P1088" s="243"/>
      <c r="Q1088" s="243"/>
      <c r="R1088" s="243"/>
      <c r="S1088" s="243"/>
      <c r="T1088" s="244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45" t="s">
        <v>128</v>
      </c>
      <c r="AU1088" s="245" t="s">
        <v>79</v>
      </c>
      <c r="AV1088" s="14" t="s">
        <v>79</v>
      </c>
      <c r="AW1088" s="14" t="s">
        <v>31</v>
      </c>
      <c r="AX1088" s="14" t="s">
        <v>69</v>
      </c>
      <c r="AY1088" s="245" t="s">
        <v>117</v>
      </c>
    </row>
    <row r="1089" s="13" customFormat="1">
      <c r="A1089" s="13"/>
      <c r="B1089" s="224"/>
      <c r="C1089" s="225"/>
      <c r="D1089" s="226" t="s">
        <v>128</v>
      </c>
      <c r="E1089" s="227" t="s">
        <v>19</v>
      </c>
      <c r="F1089" s="228" t="s">
        <v>308</v>
      </c>
      <c r="G1089" s="225"/>
      <c r="H1089" s="227" t="s">
        <v>19</v>
      </c>
      <c r="I1089" s="229"/>
      <c r="J1089" s="225"/>
      <c r="K1089" s="225"/>
      <c r="L1089" s="230"/>
      <c r="M1089" s="231"/>
      <c r="N1089" s="232"/>
      <c r="O1089" s="232"/>
      <c r="P1089" s="232"/>
      <c r="Q1089" s="232"/>
      <c r="R1089" s="232"/>
      <c r="S1089" s="232"/>
      <c r="T1089" s="23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4" t="s">
        <v>128</v>
      </c>
      <c r="AU1089" s="234" t="s">
        <v>79</v>
      </c>
      <c r="AV1089" s="13" t="s">
        <v>77</v>
      </c>
      <c r="AW1089" s="13" t="s">
        <v>31</v>
      </c>
      <c r="AX1089" s="13" t="s">
        <v>69</v>
      </c>
      <c r="AY1089" s="234" t="s">
        <v>117</v>
      </c>
    </row>
    <row r="1090" s="14" customFormat="1">
      <c r="A1090" s="14"/>
      <c r="B1090" s="235"/>
      <c r="C1090" s="236"/>
      <c r="D1090" s="226" t="s">
        <v>128</v>
      </c>
      <c r="E1090" s="237" t="s">
        <v>19</v>
      </c>
      <c r="F1090" s="238" t="s">
        <v>866</v>
      </c>
      <c r="G1090" s="236"/>
      <c r="H1090" s="239">
        <v>13.68</v>
      </c>
      <c r="I1090" s="240"/>
      <c r="J1090" s="236"/>
      <c r="K1090" s="236"/>
      <c r="L1090" s="241"/>
      <c r="M1090" s="242"/>
      <c r="N1090" s="243"/>
      <c r="O1090" s="243"/>
      <c r="P1090" s="243"/>
      <c r="Q1090" s="243"/>
      <c r="R1090" s="243"/>
      <c r="S1090" s="243"/>
      <c r="T1090" s="244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5" t="s">
        <v>128</v>
      </c>
      <c r="AU1090" s="245" t="s">
        <v>79</v>
      </c>
      <c r="AV1090" s="14" t="s">
        <v>79</v>
      </c>
      <c r="AW1090" s="14" t="s">
        <v>31</v>
      </c>
      <c r="AX1090" s="14" t="s">
        <v>69</v>
      </c>
      <c r="AY1090" s="245" t="s">
        <v>117</v>
      </c>
    </row>
    <row r="1091" s="13" customFormat="1">
      <c r="A1091" s="13"/>
      <c r="B1091" s="224"/>
      <c r="C1091" s="225"/>
      <c r="D1091" s="226" t="s">
        <v>128</v>
      </c>
      <c r="E1091" s="227" t="s">
        <v>19</v>
      </c>
      <c r="F1091" s="228" t="s">
        <v>313</v>
      </c>
      <c r="G1091" s="225"/>
      <c r="H1091" s="227" t="s">
        <v>19</v>
      </c>
      <c r="I1091" s="229"/>
      <c r="J1091" s="225"/>
      <c r="K1091" s="225"/>
      <c r="L1091" s="230"/>
      <c r="M1091" s="231"/>
      <c r="N1091" s="232"/>
      <c r="O1091" s="232"/>
      <c r="P1091" s="232"/>
      <c r="Q1091" s="232"/>
      <c r="R1091" s="232"/>
      <c r="S1091" s="232"/>
      <c r="T1091" s="23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4" t="s">
        <v>128</v>
      </c>
      <c r="AU1091" s="234" t="s">
        <v>79</v>
      </c>
      <c r="AV1091" s="13" t="s">
        <v>77</v>
      </c>
      <c r="AW1091" s="13" t="s">
        <v>31</v>
      </c>
      <c r="AX1091" s="13" t="s">
        <v>69</v>
      </c>
      <c r="AY1091" s="234" t="s">
        <v>117</v>
      </c>
    </row>
    <row r="1092" s="14" customFormat="1">
      <c r="A1092" s="14"/>
      <c r="B1092" s="235"/>
      <c r="C1092" s="236"/>
      <c r="D1092" s="226" t="s">
        <v>128</v>
      </c>
      <c r="E1092" s="237" t="s">
        <v>19</v>
      </c>
      <c r="F1092" s="238" t="s">
        <v>867</v>
      </c>
      <c r="G1092" s="236"/>
      <c r="H1092" s="239">
        <v>16.350000000000001</v>
      </c>
      <c r="I1092" s="240"/>
      <c r="J1092" s="236"/>
      <c r="K1092" s="236"/>
      <c r="L1092" s="241"/>
      <c r="M1092" s="242"/>
      <c r="N1092" s="243"/>
      <c r="O1092" s="243"/>
      <c r="P1092" s="243"/>
      <c r="Q1092" s="243"/>
      <c r="R1092" s="243"/>
      <c r="S1092" s="243"/>
      <c r="T1092" s="244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5" t="s">
        <v>128</v>
      </c>
      <c r="AU1092" s="245" t="s">
        <v>79</v>
      </c>
      <c r="AV1092" s="14" t="s">
        <v>79</v>
      </c>
      <c r="AW1092" s="14" t="s">
        <v>31</v>
      </c>
      <c r="AX1092" s="14" t="s">
        <v>69</v>
      </c>
      <c r="AY1092" s="245" t="s">
        <v>117</v>
      </c>
    </row>
    <row r="1093" s="13" customFormat="1">
      <c r="A1093" s="13"/>
      <c r="B1093" s="224"/>
      <c r="C1093" s="225"/>
      <c r="D1093" s="226" t="s">
        <v>128</v>
      </c>
      <c r="E1093" s="227" t="s">
        <v>19</v>
      </c>
      <c r="F1093" s="228" t="s">
        <v>318</v>
      </c>
      <c r="G1093" s="225"/>
      <c r="H1093" s="227" t="s">
        <v>19</v>
      </c>
      <c r="I1093" s="229"/>
      <c r="J1093" s="225"/>
      <c r="K1093" s="225"/>
      <c r="L1093" s="230"/>
      <c r="M1093" s="231"/>
      <c r="N1093" s="232"/>
      <c r="O1093" s="232"/>
      <c r="P1093" s="232"/>
      <c r="Q1093" s="232"/>
      <c r="R1093" s="232"/>
      <c r="S1093" s="232"/>
      <c r="T1093" s="23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4" t="s">
        <v>128</v>
      </c>
      <c r="AU1093" s="234" t="s">
        <v>79</v>
      </c>
      <c r="AV1093" s="13" t="s">
        <v>77</v>
      </c>
      <c r="AW1093" s="13" t="s">
        <v>31</v>
      </c>
      <c r="AX1093" s="13" t="s">
        <v>69</v>
      </c>
      <c r="AY1093" s="234" t="s">
        <v>117</v>
      </c>
    </row>
    <row r="1094" s="14" customFormat="1">
      <c r="A1094" s="14"/>
      <c r="B1094" s="235"/>
      <c r="C1094" s="236"/>
      <c r="D1094" s="226" t="s">
        <v>128</v>
      </c>
      <c r="E1094" s="237" t="s">
        <v>19</v>
      </c>
      <c r="F1094" s="238" t="s">
        <v>868</v>
      </c>
      <c r="G1094" s="236"/>
      <c r="H1094" s="239">
        <v>2.3999999999999999</v>
      </c>
      <c r="I1094" s="240"/>
      <c r="J1094" s="236"/>
      <c r="K1094" s="236"/>
      <c r="L1094" s="241"/>
      <c r="M1094" s="242"/>
      <c r="N1094" s="243"/>
      <c r="O1094" s="243"/>
      <c r="P1094" s="243"/>
      <c r="Q1094" s="243"/>
      <c r="R1094" s="243"/>
      <c r="S1094" s="243"/>
      <c r="T1094" s="244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5" t="s">
        <v>128</v>
      </c>
      <c r="AU1094" s="245" t="s">
        <v>79</v>
      </c>
      <c r="AV1094" s="14" t="s">
        <v>79</v>
      </c>
      <c r="AW1094" s="14" t="s">
        <v>31</v>
      </c>
      <c r="AX1094" s="14" t="s">
        <v>69</v>
      </c>
      <c r="AY1094" s="245" t="s">
        <v>117</v>
      </c>
    </row>
    <row r="1095" s="13" customFormat="1">
      <c r="A1095" s="13"/>
      <c r="B1095" s="224"/>
      <c r="C1095" s="225"/>
      <c r="D1095" s="226" t="s">
        <v>128</v>
      </c>
      <c r="E1095" s="227" t="s">
        <v>19</v>
      </c>
      <c r="F1095" s="228" t="s">
        <v>324</v>
      </c>
      <c r="G1095" s="225"/>
      <c r="H1095" s="227" t="s">
        <v>19</v>
      </c>
      <c r="I1095" s="229"/>
      <c r="J1095" s="225"/>
      <c r="K1095" s="225"/>
      <c r="L1095" s="230"/>
      <c r="M1095" s="231"/>
      <c r="N1095" s="232"/>
      <c r="O1095" s="232"/>
      <c r="P1095" s="232"/>
      <c r="Q1095" s="232"/>
      <c r="R1095" s="232"/>
      <c r="S1095" s="232"/>
      <c r="T1095" s="23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4" t="s">
        <v>128</v>
      </c>
      <c r="AU1095" s="234" t="s">
        <v>79</v>
      </c>
      <c r="AV1095" s="13" t="s">
        <v>77</v>
      </c>
      <c r="AW1095" s="13" t="s">
        <v>31</v>
      </c>
      <c r="AX1095" s="13" t="s">
        <v>69</v>
      </c>
      <c r="AY1095" s="234" t="s">
        <v>117</v>
      </c>
    </row>
    <row r="1096" s="14" customFormat="1">
      <c r="A1096" s="14"/>
      <c r="B1096" s="235"/>
      <c r="C1096" s="236"/>
      <c r="D1096" s="226" t="s">
        <v>128</v>
      </c>
      <c r="E1096" s="237" t="s">
        <v>19</v>
      </c>
      <c r="F1096" s="238" t="s">
        <v>869</v>
      </c>
      <c r="G1096" s="236"/>
      <c r="H1096" s="239">
        <v>1.6499999999999999</v>
      </c>
      <c r="I1096" s="240"/>
      <c r="J1096" s="236"/>
      <c r="K1096" s="236"/>
      <c r="L1096" s="241"/>
      <c r="M1096" s="242"/>
      <c r="N1096" s="243"/>
      <c r="O1096" s="243"/>
      <c r="P1096" s="243"/>
      <c r="Q1096" s="243"/>
      <c r="R1096" s="243"/>
      <c r="S1096" s="243"/>
      <c r="T1096" s="244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5" t="s">
        <v>128</v>
      </c>
      <c r="AU1096" s="245" t="s">
        <v>79</v>
      </c>
      <c r="AV1096" s="14" t="s">
        <v>79</v>
      </c>
      <c r="AW1096" s="14" t="s">
        <v>31</v>
      </c>
      <c r="AX1096" s="14" t="s">
        <v>69</v>
      </c>
      <c r="AY1096" s="245" t="s">
        <v>117</v>
      </c>
    </row>
    <row r="1097" s="15" customFormat="1">
      <c r="A1097" s="15"/>
      <c r="B1097" s="246"/>
      <c r="C1097" s="247"/>
      <c r="D1097" s="226" t="s">
        <v>128</v>
      </c>
      <c r="E1097" s="248" t="s">
        <v>19</v>
      </c>
      <c r="F1097" s="249" t="s">
        <v>130</v>
      </c>
      <c r="G1097" s="247"/>
      <c r="H1097" s="250">
        <v>38.280000000000001</v>
      </c>
      <c r="I1097" s="251"/>
      <c r="J1097" s="247"/>
      <c r="K1097" s="247"/>
      <c r="L1097" s="252"/>
      <c r="M1097" s="253"/>
      <c r="N1097" s="254"/>
      <c r="O1097" s="254"/>
      <c r="P1097" s="254"/>
      <c r="Q1097" s="254"/>
      <c r="R1097" s="254"/>
      <c r="S1097" s="254"/>
      <c r="T1097" s="255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56" t="s">
        <v>128</v>
      </c>
      <c r="AU1097" s="256" t="s">
        <v>79</v>
      </c>
      <c r="AV1097" s="15" t="s">
        <v>125</v>
      </c>
      <c r="AW1097" s="15" t="s">
        <v>31</v>
      </c>
      <c r="AX1097" s="15" t="s">
        <v>77</v>
      </c>
      <c r="AY1097" s="256" t="s">
        <v>117</v>
      </c>
    </row>
    <row r="1098" s="12" customFormat="1" ht="22.8" customHeight="1">
      <c r="A1098" s="12"/>
      <c r="B1098" s="190"/>
      <c r="C1098" s="191"/>
      <c r="D1098" s="192" t="s">
        <v>68</v>
      </c>
      <c r="E1098" s="204" t="s">
        <v>874</v>
      </c>
      <c r="F1098" s="204" t="s">
        <v>875</v>
      </c>
      <c r="G1098" s="191"/>
      <c r="H1098" s="191"/>
      <c r="I1098" s="194"/>
      <c r="J1098" s="205">
        <f>BK1098</f>
        <v>0</v>
      </c>
      <c r="K1098" s="191"/>
      <c r="L1098" s="196"/>
      <c r="M1098" s="197"/>
      <c r="N1098" s="198"/>
      <c r="O1098" s="198"/>
      <c r="P1098" s="199">
        <f>SUM(P1099:P1153)</f>
        <v>0</v>
      </c>
      <c r="Q1098" s="198"/>
      <c r="R1098" s="199">
        <f>SUM(R1099:R1153)</f>
        <v>0.31907866999999995</v>
      </c>
      <c r="S1098" s="198"/>
      <c r="T1098" s="200">
        <f>SUM(T1099:T1153)</f>
        <v>0.31063994999999994</v>
      </c>
      <c r="U1098" s="12"/>
      <c r="V1098" s="12"/>
      <c r="W1098" s="12"/>
      <c r="X1098" s="12"/>
      <c r="Y1098" s="12"/>
      <c r="Z1098" s="12"/>
      <c r="AA1098" s="12"/>
      <c r="AB1098" s="12"/>
      <c r="AC1098" s="12"/>
      <c r="AD1098" s="12"/>
      <c r="AE1098" s="12"/>
      <c r="AR1098" s="201" t="s">
        <v>79</v>
      </c>
      <c r="AT1098" s="202" t="s">
        <v>68</v>
      </c>
      <c r="AU1098" s="202" t="s">
        <v>77</v>
      </c>
      <c r="AY1098" s="201" t="s">
        <v>117</v>
      </c>
      <c r="BK1098" s="203">
        <f>SUM(BK1099:BK1153)</f>
        <v>0</v>
      </c>
    </row>
    <row r="1099" s="2" customFormat="1" ht="21.75" customHeight="1">
      <c r="A1099" s="40"/>
      <c r="B1099" s="41"/>
      <c r="C1099" s="206" t="s">
        <v>588</v>
      </c>
      <c r="D1099" s="206" t="s">
        <v>120</v>
      </c>
      <c r="E1099" s="207" t="s">
        <v>876</v>
      </c>
      <c r="F1099" s="208" t="s">
        <v>877</v>
      </c>
      <c r="G1099" s="209" t="s">
        <v>190</v>
      </c>
      <c r="H1099" s="210">
        <v>17.359999999999999</v>
      </c>
      <c r="I1099" s="211"/>
      <c r="J1099" s="212">
        <f>ROUND(I1099*H1099,2)</f>
        <v>0</v>
      </c>
      <c r="K1099" s="208" t="s">
        <v>124</v>
      </c>
      <c r="L1099" s="46"/>
      <c r="M1099" s="213" t="s">
        <v>19</v>
      </c>
      <c r="N1099" s="214" t="s">
        <v>40</v>
      </c>
      <c r="O1099" s="86"/>
      <c r="P1099" s="215">
        <f>O1099*H1099</f>
        <v>0</v>
      </c>
      <c r="Q1099" s="215">
        <v>0.00058</v>
      </c>
      <c r="R1099" s="215">
        <f>Q1099*H1099</f>
        <v>0.010068799999999999</v>
      </c>
      <c r="S1099" s="215">
        <v>0</v>
      </c>
      <c r="T1099" s="216">
        <f>S1099*H1099</f>
        <v>0</v>
      </c>
      <c r="U1099" s="40"/>
      <c r="V1099" s="40"/>
      <c r="W1099" s="40"/>
      <c r="X1099" s="40"/>
      <c r="Y1099" s="40"/>
      <c r="Z1099" s="40"/>
      <c r="AA1099" s="40"/>
      <c r="AB1099" s="40"/>
      <c r="AC1099" s="40"/>
      <c r="AD1099" s="40"/>
      <c r="AE1099" s="40"/>
      <c r="AR1099" s="217" t="s">
        <v>150</v>
      </c>
      <c r="AT1099" s="217" t="s">
        <v>120</v>
      </c>
      <c r="AU1099" s="217" t="s">
        <v>79</v>
      </c>
      <c r="AY1099" s="19" t="s">
        <v>117</v>
      </c>
      <c r="BE1099" s="218">
        <f>IF(N1099="základní",J1099,0)</f>
        <v>0</v>
      </c>
      <c r="BF1099" s="218">
        <f>IF(N1099="snížená",J1099,0)</f>
        <v>0</v>
      </c>
      <c r="BG1099" s="218">
        <f>IF(N1099="zákl. přenesená",J1099,0)</f>
        <v>0</v>
      </c>
      <c r="BH1099" s="218">
        <f>IF(N1099="sníž. přenesená",J1099,0)</f>
        <v>0</v>
      </c>
      <c r="BI1099" s="218">
        <f>IF(N1099="nulová",J1099,0)</f>
        <v>0</v>
      </c>
      <c r="BJ1099" s="19" t="s">
        <v>77</v>
      </c>
      <c r="BK1099" s="218">
        <f>ROUND(I1099*H1099,2)</f>
        <v>0</v>
      </c>
      <c r="BL1099" s="19" t="s">
        <v>150</v>
      </c>
      <c r="BM1099" s="217" t="s">
        <v>878</v>
      </c>
    </row>
    <row r="1100" s="2" customFormat="1">
      <c r="A1100" s="40"/>
      <c r="B1100" s="41"/>
      <c r="C1100" s="42"/>
      <c r="D1100" s="219" t="s">
        <v>126</v>
      </c>
      <c r="E1100" s="42"/>
      <c r="F1100" s="220" t="s">
        <v>879</v>
      </c>
      <c r="G1100" s="42"/>
      <c r="H1100" s="42"/>
      <c r="I1100" s="221"/>
      <c r="J1100" s="42"/>
      <c r="K1100" s="42"/>
      <c r="L1100" s="46"/>
      <c r="M1100" s="222"/>
      <c r="N1100" s="223"/>
      <c r="O1100" s="86"/>
      <c r="P1100" s="86"/>
      <c r="Q1100" s="86"/>
      <c r="R1100" s="86"/>
      <c r="S1100" s="86"/>
      <c r="T1100" s="87"/>
      <c r="U1100" s="40"/>
      <c r="V1100" s="40"/>
      <c r="W1100" s="40"/>
      <c r="X1100" s="40"/>
      <c r="Y1100" s="40"/>
      <c r="Z1100" s="40"/>
      <c r="AA1100" s="40"/>
      <c r="AB1100" s="40"/>
      <c r="AC1100" s="40"/>
      <c r="AD1100" s="40"/>
      <c r="AE1100" s="40"/>
      <c r="AT1100" s="19" t="s">
        <v>126</v>
      </c>
      <c r="AU1100" s="19" t="s">
        <v>79</v>
      </c>
    </row>
    <row r="1101" s="13" customFormat="1">
      <c r="A1101" s="13"/>
      <c r="B1101" s="224"/>
      <c r="C1101" s="225"/>
      <c r="D1101" s="226" t="s">
        <v>128</v>
      </c>
      <c r="E1101" s="227" t="s">
        <v>19</v>
      </c>
      <c r="F1101" s="228" t="s">
        <v>880</v>
      </c>
      <c r="G1101" s="225"/>
      <c r="H1101" s="227" t="s">
        <v>19</v>
      </c>
      <c r="I1101" s="229"/>
      <c r="J1101" s="225"/>
      <c r="K1101" s="225"/>
      <c r="L1101" s="230"/>
      <c r="M1101" s="231"/>
      <c r="N1101" s="232"/>
      <c r="O1101" s="232"/>
      <c r="P1101" s="232"/>
      <c r="Q1101" s="232"/>
      <c r="R1101" s="232"/>
      <c r="S1101" s="232"/>
      <c r="T1101" s="23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4" t="s">
        <v>128</v>
      </c>
      <c r="AU1101" s="234" t="s">
        <v>79</v>
      </c>
      <c r="AV1101" s="13" t="s">
        <v>77</v>
      </c>
      <c r="AW1101" s="13" t="s">
        <v>31</v>
      </c>
      <c r="AX1101" s="13" t="s">
        <v>69</v>
      </c>
      <c r="AY1101" s="234" t="s">
        <v>117</v>
      </c>
    </row>
    <row r="1102" s="13" customFormat="1">
      <c r="A1102" s="13"/>
      <c r="B1102" s="224"/>
      <c r="C1102" s="225"/>
      <c r="D1102" s="226" t="s">
        <v>128</v>
      </c>
      <c r="E1102" s="227" t="s">
        <v>19</v>
      </c>
      <c r="F1102" s="228" t="s">
        <v>881</v>
      </c>
      <c r="G1102" s="225"/>
      <c r="H1102" s="227" t="s">
        <v>19</v>
      </c>
      <c r="I1102" s="229"/>
      <c r="J1102" s="225"/>
      <c r="K1102" s="225"/>
      <c r="L1102" s="230"/>
      <c r="M1102" s="231"/>
      <c r="N1102" s="232"/>
      <c r="O1102" s="232"/>
      <c r="P1102" s="232"/>
      <c r="Q1102" s="232"/>
      <c r="R1102" s="232"/>
      <c r="S1102" s="232"/>
      <c r="T1102" s="23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4" t="s">
        <v>128</v>
      </c>
      <c r="AU1102" s="234" t="s">
        <v>79</v>
      </c>
      <c r="AV1102" s="13" t="s">
        <v>77</v>
      </c>
      <c r="AW1102" s="13" t="s">
        <v>31</v>
      </c>
      <c r="AX1102" s="13" t="s">
        <v>69</v>
      </c>
      <c r="AY1102" s="234" t="s">
        <v>117</v>
      </c>
    </row>
    <row r="1103" s="14" customFormat="1">
      <c r="A1103" s="14"/>
      <c r="B1103" s="235"/>
      <c r="C1103" s="236"/>
      <c r="D1103" s="226" t="s">
        <v>128</v>
      </c>
      <c r="E1103" s="237" t="s">
        <v>19</v>
      </c>
      <c r="F1103" s="238" t="s">
        <v>882</v>
      </c>
      <c r="G1103" s="236"/>
      <c r="H1103" s="239">
        <v>10.08</v>
      </c>
      <c r="I1103" s="240"/>
      <c r="J1103" s="236"/>
      <c r="K1103" s="236"/>
      <c r="L1103" s="241"/>
      <c r="M1103" s="242"/>
      <c r="N1103" s="243"/>
      <c r="O1103" s="243"/>
      <c r="P1103" s="243"/>
      <c r="Q1103" s="243"/>
      <c r="R1103" s="243"/>
      <c r="S1103" s="243"/>
      <c r="T1103" s="244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45" t="s">
        <v>128</v>
      </c>
      <c r="AU1103" s="245" t="s">
        <v>79</v>
      </c>
      <c r="AV1103" s="14" t="s">
        <v>79</v>
      </c>
      <c r="AW1103" s="14" t="s">
        <v>31</v>
      </c>
      <c r="AX1103" s="14" t="s">
        <v>69</v>
      </c>
      <c r="AY1103" s="245" t="s">
        <v>117</v>
      </c>
    </row>
    <row r="1104" s="13" customFormat="1">
      <c r="A1104" s="13"/>
      <c r="B1104" s="224"/>
      <c r="C1104" s="225"/>
      <c r="D1104" s="226" t="s">
        <v>128</v>
      </c>
      <c r="E1104" s="227" t="s">
        <v>19</v>
      </c>
      <c r="F1104" s="228" t="s">
        <v>883</v>
      </c>
      <c r="G1104" s="225"/>
      <c r="H1104" s="227" t="s">
        <v>19</v>
      </c>
      <c r="I1104" s="229"/>
      <c r="J1104" s="225"/>
      <c r="K1104" s="225"/>
      <c r="L1104" s="230"/>
      <c r="M1104" s="231"/>
      <c r="N1104" s="232"/>
      <c r="O1104" s="232"/>
      <c r="P1104" s="232"/>
      <c r="Q1104" s="232"/>
      <c r="R1104" s="232"/>
      <c r="S1104" s="232"/>
      <c r="T1104" s="233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4" t="s">
        <v>128</v>
      </c>
      <c r="AU1104" s="234" t="s">
        <v>79</v>
      </c>
      <c r="AV1104" s="13" t="s">
        <v>77</v>
      </c>
      <c r="AW1104" s="13" t="s">
        <v>31</v>
      </c>
      <c r="AX1104" s="13" t="s">
        <v>69</v>
      </c>
      <c r="AY1104" s="234" t="s">
        <v>117</v>
      </c>
    </row>
    <row r="1105" s="14" customFormat="1">
      <c r="A1105" s="14"/>
      <c r="B1105" s="235"/>
      <c r="C1105" s="236"/>
      <c r="D1105" s="226" t="s">
        <v>128</v>
      </c>
      <c r="E1105" s="237" t="s">
        <v>19</v>
      </c>
      <c r="F1105" s="238" t="s">
        <v>884</v>
      </c>
      <c r="G1105" s="236"/>
      <c r="H1105" s="239">
        <v>7.2800000000000002</v>
      </c>
      <c r="I1105" s="240"/>
      <c r="J1105" s="236"/>
      <c r="K1105" s="236"/>
      <c r="L1105" s="241"/>
      <c r="M1105" s="242"/>
      <c r="N1105" s="243"/>
      <c r="O1105" s="243"/>
      <c r="P1105" s="243"/>
      <c r="Q1105" s="243"/>
      <c r="R1105" s="243"/>
      <c r="S1105" s="243"/>
      <c r="T1105" s="244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45" t="s">
        <v>128</v>
      </c>
      <c r="AU1105" s="245" t="s">
        <v>79</v>
      </c>
      <c r="AV1105" s="14" t="s">
        <v>79</v>
      </c>
      <c r="AW1105" s="14" t="s">
        <v>31</v>
      </c>
      <c r="AX1105" s="14" t="s">
        <v>69</v>
      </c>
      <c r="AY1105" s="245" t="s">
        <v>117</v>
      </c>
    </row>
    <row r="1106" s="15" customFormat="1">
      <c r="A1106" s="15"/>
      <c r="B1106" s="246"/>
      <c r="C1106" s="247"/>
      <c r="D1106" s="226" t="s">
        <v>128</v>
      </c>
      <c r="E1106" s="248" t="s">
        <v>19</v>
      </c>
      <c r="F1106" s="249" t="s">
        <v>130</v>
      </c>
      <c r="G1106" s="247"/>
      <c r="H1106" s="250">
        <v>17.359999999999999</v>
      </c>
      <c r="I1106" s="251"/>
      <c r="J1106" s="247"/>
      <c r="K1106" s="247"/>
      <c r="L1106" s="252"/>
      <c r="M1106" s="253"/>
      <c r="N1106" s="254"/>
      <c r="O1106" s="254"/>
      <c r="P1106" s="254"/>
      <c r="Q1106" s="254"/>
      <c r="R1106" s="254"/>
      <c r="S1106" s="254"/>
      <c r="T1106" s="255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56" t="s">
        <v>128</v>
      </c>
      <c r="AU1106" s="256" t="s">
        <v>79</v>
      </c>
      <c r="AV1106" s="15" t="s">
        <v>125</v>
      </c>
      <c r="AW1106" s="15" t="s">
        <v>31</v>
      </c>
      <c r="AX1106" s="15" t="s">
        <v>77</v>
      </c>
      <c r="AY1106" s="256" t="s">
        <v>117</v>
      </c>
    </row>
    <row r="1107" s="2" customFormat="1" ht="21.75" customHeight="1">
      <c r="A1107" s="40"/>
      <c r="B1107" s="41"/>
      <c r="C1107" s="260" t="s">
        <v>885</v>
      </c>
      <c r="D1107" s="260" t="s">
        <v>235</v>
      </c>
      <c r="E1107" s="261" t="s">
        <v>886</v>
      </c>
      <c r="F1107" s="262" t="s">
        <v>887</v>
      </c>
      <c r="G1107" s="263" t="s">
        <v>179</v>
      </c>
      <c r="H1107" s="264">
        <v>2.1880000000000002</v>
      </c>
      <c r="I1107" s="265"/>
      <c r="J1107" s="266">
        <f>ROUND(I1107*H1107,2)</f>
        <v>0</v>
      </c>
      <c r="K1107" s="262" t="s">
        <v>124</v>
      </c>
      <c r="L1107" s="267"/>
      <c r="M1107" s="268" t="s">
        <v>19</v>
      </c>
      <c r="N1107" s="269" t="s">
        <v>40</v>
      </c>
      <c r="O1107" s="86"/>
      <c r="P1107" s="215">
        <f>O1107*H1107</f>
        <v>0</v>
      </c>
      <c r="Q1107" s="215">
        <v>0.019199999999999998</v>
      </c>
      <c r="R1107" s="215">
        <f>Q1107*H1107</f>
        <v>0.042009600000000001</v>
      </c>
      <c r="S1107" s="215">
        <v>0</v>
      </c>
      <c r="T1107" s="216">
        <f>S1107*H1107</f>
        <v>0</v>
      </c>
      <c r="U1107" s="40"/>
      <c r="V1107" s="40"/>
      <c r="W1107" s="40"/>
      <c r="X1107" s="40"/>
      <c r="Y1107" s="40"/>
      <c r="Z1107" s="40"/>
      <c r="AA1107" s="40"/>
      <c r="AB1107" s="40"/>
      <c r="AC1107" s="40"/>
      <c r="AD1107" s="40"/>
      <c r="AE1107" s="40"/>
      <c r="AR1107" s="217" t="s">
        <v>286</v>
      </c>
      <c r="AT1107" s="217" t="s">
        <v>235</v>
      </c>
      <c r="AU1107" s="217" t="s">
        <v>79</v>
      </c>
      <c r="AY1107" s="19" t="s">
        <v>117</v>
      </c>
      <c r="BE1107" s="218">
        <f>IF(N1107="základní",J1107,0)</f>
        <v>0</v>
      </c>
      <c r="BF1107" s="218">
        <f>IF(N1107="snížená",J1107,0)</f>
        <v>0</v>
      </c>
      <c r="BG1107" s="218">
        <f>IF(N1107="zákl. přenesená",J1107,0)</f>
        <v>0</v>
      </c>
      <c r="BH1107" s="218">
        <f>IF(N1107="sníž. přenesená",J1107,0)</f>
        <v>0</v>
      </c>
      <c r="BI1107" s="218">
        <f>IF(N1107="nulová",J1107,0)</f>
        <v>0</v>
      </c>
      <c r="BJ1107" s="19" t="s">
        <v>77</v>
      </c>
      <c r="BK1107" s="218">
        <f>ROUND(I1107*H1107,2)</f>
        <v>0</v>
      </c>
      <c r="BL1107" s="19" t="s">
        <v>150</v>
      </c>
      <c r="BM1107" s="217" t="s">
        <v>888</v>
      </c>
    </row>
    <row r="1108" s="13" customFormat="1">
      <c r="A1108" s="13"/>
      <c r="B1108" s="224"/>
      <c r="C1108" s="225"/>
      <c r="D1108" s="226" t="s">
        <v>128</v>
      </c>
      <c r="E1108" s="227" t="s">
        <v>19</v>
      </c>
      <c r="F1108" s="228" t="s">
        <v>881</v>
      </c>
      <c r="G1108" s="225"/>
      <c r="H1108" s="227" t="s">
        <v>19</v>
      </c>
      <c r="I1108" s="229"/>
      <c r="J1108" s="225"/>
      <c r="K1108" s="225"/>
      <c r="L1108" s="230"/>
      <c r="M1108" s="231"/>
      <c r="N1108" s="232"/>
      <c r="O1108" s="232"/>
      <c r="P1108" s="232"/>
      <c r="Q1108" s="232"/>
      <c r="R1108" s="232"/>
      <c r="S1108" s="232"/>
      <c r="T1108" s="23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4" t="s">
        <v>128</v>
      </c>
      <c r="AU1108" s="234" t="s">
        <v>79</v>
      </c>
      <c r="AV1108" s="13" t="s">
        <v>77</v>
      </c>
      <c r="AW1108" s="13" t="s">
        <v>31</v>
      </c>
      <c r="AX1108" s="13" t="s">
        <v>69</v>
      </c>
      <c r="AY1108" s="234" t="s">
        <v>117</v>
      </c>
    </row>
    <row r="1109" s="14" customFormat="1">
      <c r="A1109" s="14"/>
      <c r="B1109" s="235"/>
      <c r="C1109" s="236"/>
      <c r="D1109" s="226" t="s">
        <v>128</v>
      </c>
      <c r="E1109" s="237" t="s">
        <v>19</v>
      </c>
      <c r="F1109" s="238" t="s">
        <v>889</v>
      </c>
      <c r="G1109" s="236"/>
      <c r="H1109" s="239">
        <v>1.21</v>
      </c>
      <c r="I1109" s="240"/>
      <c r="J1109" s="236"/>
      <c r="K1109" s="236"/>
      <c r="L1109" s="241"/>
      <c r="M1109" s="242"/>
      <c r="N1109" s="243"/>
      <c r="O1109" s="243"/>
      <c r="P1109" s="243"/>
      <c r="Q1109" s="243"/>
      <c r="R1109" s="243"/>
      <c r="S1109" s="243"/>
      <c r="T1109" s="244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45" t="s">
        <v>128</v>
      </c>
      <c r="AU1109" s="245" t="s">
        <v>79</v>
      </c>
      <c r="AV1109" s="14" t="s">
        <v>79</v>
      </c>
      <c r="AW1109" s="14" t="s">
        <v>31</v>
      </c>
      <c r="AX1109" s="14" t="s">
        <v>69</v>
      </c>
      <c r="AY1109" s="245" t="s">
        <v>117</v>
      </c>
    </row>
    <row r="1110" s="13" customFormat="1">
      <c r="A1110" s="13"/>
      <c r="B1110" s="224"/>
      <c r="C1110" s="225"/>
      <c r="D1110" s="226" t="s">
        <v>128</v>
      </c>
      <c r="E1110" s="227" t="s">
        <v>19</v>
      </c>
      <c r="F1110" s="228" t="s">
        <v>883</v>
      </c>
      <c r="G1110" s="225"/>
      <c r="H1110" s="227" t="s">
        <v>19</v>
      </c>
      <c r="I1110" s="229"/>
      <c r="J1110" s="225"/>
      <c r="K1110" s="225"/>
      <c r="L1110" s="230"/>
      <c r="M1110" s="231"/>
      <c r="N1110" s="232"/>
      <c r="O1110" s="232"/>
      <c r="P1110" s="232"/>
      <c r="Q1110" s="232"/>
      <c r="R1110" s="232"/>
      <c r="S1110" s="232"/>
      <c r="T1110" s="233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4" t="s">
        <v>128</v>
      </c>
      <c r="AU1110" s="234" t="s">
        <v>79</v>
      </c>
      <c r="AV1110" s="13" t="s">
        <v>77</v>
      </c>
      <c r="AW1110" s="13" t="s">
        <v>31</v>
      </c>
      <c r="AX1110" s="13" t="s">
        <v>69</v>
      </c>
      <c r="AY1110" s="234" t="s">
        <v>117</v>
      </c>
    </row>
    <row r="1111" s="14" customFormat="1">
      <c r="A1111" s="14"/>
      <c r="B1111" s="235"/>
      <c r="C1111" s="236"/>
      <c r="D1111" s="226" t="s">
        <v>128</v>
      </c>
      <c r="E1111" s="237" t="s">
        <v>19</v>
      </c>
      <c r="F1111" s="238" t="s">
        <v>890</v>
      </c>
      <c r="G1111" s="236"/>
      <c r="H1111" s="239">
        <v>0.874</v>
      </c>
      <c r="I1111" s="240"/>
      <c r="J1111" s="236"/>
      <c r="K1111" s="236"/>
      <c r="L1111" s="241"/>
      <c r="M1111" s="242"/>
      <c r="N1111" s="243"/>
      <c r="O1111" s="243"/>
      <c r="P1111" s="243"/>
      <c r="Q1111" s="243"/>
      <c r="R1111" s="243"/>
      <c r="S1111" s="243"/>
      <c r="T1111" s="244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45" t="s">
        <v>128</v>
      </c>
      <c r="AU1111" s="245" t="s">
        <v>79</v>
      </c>
      <c r="AV1111" s="14" t="s">
        <v>79</v>
      </c>
      <c r="AW1111" s="14" t="s">
        <v>31</v>
      </c>
      <c r="AX1111" s="14" t="s">
        <v>69</v>
      </c>
      <c r="AY1111" s="245" t="s">
        <v>117</v>
      </c>
    </row>
    <row r="1112" s="15" customFormat="1">
      <c r="A1112" s="15"/>
      <c r="B1112" s="246"/>
      <c r="C1112" s="247"/>
      <c r="D1112" s="226" t="s">
        <v>128</v>
      </c>
      <c r="E1112" s="248" t="s">
        <v>19</v>
      </c>
      <c r="F1112" s="249" t="s">
        <v>130</v>
      </c>
      <c r="G1112" s="247"/>
      <c r="H1112" s="250">
        <v>2.0840000000000001</v>
      </c>
      <c r="I1112" s="251"/>
      <c r="J1112" s="247"/>
      <c r="K1112" s="247"/>
      <c r="L1112" s="252"/>
      <c r="M1112" s="253"/>
      <c r="N1112" s="254"/>
      <c r="O1112" s="254"/>
      <c r="P1112" s="254"/>
      <c r="Q1112" s="254"/>
      <c r="R1112" s="254"/>
      <c r="S1112" s="254"/>
      <c r="T1112" s="255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15"/>
      <c r="AT1112" s="256" t="s">
        <v>128</v>
      </c>
      <c r="AU1112" s="256" t="s">
        <v>79</v>
      </c>
      <c r="AV1112" s="15" t="s">
        <v>125</v>
      </c>
      <c r="AW1112" s="15" t="s">
        <v>31</v>
      </c>
      <c r="AX1112" s="15" t="s">
        <v>69</v>
      </c>
      <c r="AY1112" s="256" t="s">
        <v>117</v>
      </c>
    </row>
    <row r="1113" s="14" customFormat="1">
      <c r="A1113" s="14"/>
      <c r="B1113" s="235"/>
      <c r="C1113" s="236"/>
      <c r="D1113" s="226" t="s">
        <v>128</v>
      </c>
      <c r="E1113" s="237" t="s">
        <v>19</v>
      </c>
      <c r="F1113" s="238" t="s">
        <v>891</v>
      </c>
      <c r="G1113" s="236"/>
      <c r="H1113" s="239">
        <v>2.1880000000000002</v>
      </c>
      <c r="I1113" s="240"/>
      <c r="J1113" s="236"/>
      <c r="K1113" s="236"/>
      <c r="L1113" s="241"/>
      <c r="M1113" s="242"/>
      <c r="N1113" s="243"/>
      <c r="O1113" s="243"/>
      <c r="P1113" s="243"/>
      <c r="Q1113" s="243"/>
      <c r="R1113" s="243"/>
      <c r="S1113" s="243"/>
      <c r="T1113" s="244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45" t="s">
        <v>128</v>
      </c>
      <c r="AU1113" s="245" t="s">
        <v>79</v>
      </c>
      <c r="AV1113" s="14" t="s">
        <v>79</v>
      </c>
      <c r="AW1113" s="14" t="s">
        <v>31</v>
      </c>
      <c r="AX1113" s="14" t="s">
        <v>69</v>
      </c>
      <c r="AY1113" s="245" t="s">
        <v>117</v>
      </c>
    </row>
    <row r="1114" s="15" customFormat="1">
      <c r="A1114" s="15"/>
      <c r="B1114" s="246"/>
      <c r="C1114" s="247"/>
      <c r="D1114" s="226" t="s">
        <v>128</v>
      </c>
      <c r="E1114" s="248" t="s">
        <v>19</v>
      </c>
      <c r="F1114" s="249" t="s">
        <v>130</v>
      </c>
      <c r="G1114" s="247"/>
      <c r="H1114" s="250">
        <v>2.1880000000000002</v>
      </c>
      <c r="I1114" s="251"/>
      <c r="J1114" s="247"/>
      <c r="K1114" s="247"/>
      <c r="L1114" s="252"/>
      <c r="M1114" s="253"/>
      <c r="N1114" s="254"/>
      <c r="O1114" s="254"/>
      <c r="P1114" s="254"/>
      <c r="Q1114" s="254"/>
      <c r="R1114" s="254"/>
      <c r="S1114" s="254"/>
      <c r="T1114" s="255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56" t="s">
        <v>128</v>
      </c>
      <c r="AU1114" s="256" t="s">
        <v>79</v>
      </c>
      <c r="AV1114" s="15" t="s">
        <v>125</v>
      </c>
      <c r="AW1114" s="15" t="s">
        <v>31</v>
      </c>
      <c r="AX1114" s="15" t="s">
        <v>77</v>
      </c>
      <c r="AY1114" s="256" t="s">
        <v>117</v>
      </c>
    </row>
    <row r="1115" s="2" customFormat="1" ht="16.5" customHeight="1">
      <c r="A1115" s="40"/>
      <c r="B1115" s="41"/>
      <c r="C1115" s="206" t="s">
        <v>597</v>
      </c>
      <c r="D1115" s="206" t="s">
        <v>120</v>
      </c>
      <c r="E1115" s="207" t="s">
        <v>892</v>
      </c>
      <c r="F1115" s="208" t="s">
        <v>893</v>
      </c>
      <c r="G1115" s="209" t="s">
        <v>179</v>
      </c>
      <c r="H1115" s="210">
        <v>3.7349999999999999</v>
      </c>
      <c r="I1115" s="211"/>
      <c r="J1115" s="212">
        <f>ROUND(I1115*H1115,2)</f>
        <v>0</v>
      </c>
      <c r="K1115" s="208" t="s">
        <v>124</v>
      </c>
      <c r="L1115" s="46"/>
      <c r="M1115" s="213" t="s">
        <v>19</v>
      </c>
      <c r="N1115" s="214" t="s">
        <v>40</v>
      </c>
      <c r="O1115" s="86"/>
      <c r="P1115" s="215">
        <f>O1115*H1115</f>
        <v>0</v>
      </c>
      <c r="Q1115" s="215">
        <v>0</v>
      </c>
      <c r="R1115" s="215">
        <f>Q1115*H1115</f>
        <v>0</v>
      </c>
      <c r="S1115" s="215">
        <v>0.083169999999999994</v>
      </c>
      <c r="T1115" s="216">
        <f>S1115*H1115</f>
        <v>0.31063994999999994</v>
      </c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R1115" s="217" t="s">
        <v>150</v>
      </c>
      <c r="AT1115" s="217" t="s">
        <v>120</v>
      </c>
      <c r="AU1115" s="217" t="s">
        <v>79</v>
      </c>
      <c r="AY1115" s="19" t="s">
        <v>117</v>
      </c>
      <c r="BE1115" s="218">
        <f>IF(N1115="základní",J1115,0)</f>
        <v>0</v>
      </c>
      <c r="BF1115" s="218">
        <f>IF(N1115="snížená",J1115,0)</f>
        <v>0</v>
      </c>
      <c r="BG1115" s="218">
        <f>IF(N1115="zákl. přenesená",J1115,0)</f>
        <v>0</v>
      </c>
      <c r="BH1115" s="218">
        <f>IF(N1115="sníž. přenesená",J1115,0)</f>
        <v>0</v>
      </c>
      <c r="BI1115" s="218">
        <f>IF(N1115="nulová",J1115,0)</f>
        <v>0</v>
      </c>
      <c r="BJ1115" s="19" t="s">
        <v>77</v>
      </c>
      <c r="BK1115" s="218">
        <f>ROUND(I1115*H1115,2)</f>
        <v>0</v>
      </c>
      <c r="BL1115" s="19" t="s">
        <v>150</v>
      </c>
      <c r="BM1115" s="217" t="s">
        <v>894</v>
      </c>
    </row>
    <row r="1116" s="2" customFormat="1">
      <c r="A1116" s="40"/>
      <c r="B1116" s="41"/>
      <c r="C1116" s="42"/>
      <c r="D1116" s="219" t="s">
        <v>126</v>
      </c>
      <c r="E1116" s="42"/>
      <c r="F1116" s="220" t="s">
        <v>895</v>
      </c>
      <c r="G1116" s="42"/>
      <c r="H1116" s="42"/>
      <c r="I1116" s="221"/>
      <c r="J1116" s="42"/>
      <c r="K1116" s="42"/>
      <c r="L1116" s="46"/>
      <c r="M1116" s="222"/>
      <c r="N1116" s="223"/>
      <c r="O1116" s="86"/>
      <c r="P1116" s="86"/>
      <c r="Q1116" s="86"/>
      <c r="R1116" s="86"/>
      <c r="S1116" s="86"/>
      <c r="T1116" s="87"/>
      <c r="U1116" s="40"/>
      <c r="V1116" s="40"/>
      <c r="W1116" s="40"/>
      <c r="X1116" s="40"/>
      <c r="Y1116" s="40"/>
      <c r="Z1116" s="40"/>
      <c r="AA1116" s="40"/>
      <c r="AB1116" s="40"/>
      <c r="AC1116" s="40"/>
      <c r="AD1116" s="40"/>
      <c r="AE1116" s="40"/>
      <c r="AT1116" s="19" t="s">
        <v>126</v>
      </c>
      <c r="AU1116" s="19" t="s">
        <v>79</v>
      </c>
    </row>
    <row r="1117" s="13" customFormat="1">
      <c r="A1117" s="13"/>
      <c r="B1117" s="224"/>
      <c r="C1117" s="225"/>
      <c r="D1117" s="226" t="s">
        <v>128</v>
      </c>
      <c r="E1117" s="227" t="s">
        <v>19</v>
      </c>
      <c r="F1117" s="228" t="s">
        <v>881</v>
      </c>
      <c r="G1117" s="225"/>
      <c r="H1117" s="227" t="s">
        <v>19</v>
      </c>
      <c r="I1117" s="229"/>
      <c r="J1117" s="225"/>
      <c r="K1117" s="225"/>
      <c r="L1117" s="230"/>
      <c r="M1117" s="231"/>
      <c r="N1117" s="232"/>
      <c r="O1117" s="232"/>
      <c r="P1117" s="232"/>
      <c r="Q1117" s="232"/>
      <c r="R1117" s="232"/>
      <c r="S1117" s="232"/>
      <c r="T1117" s="23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34" t="s">
        <v>128</v>
      </c>
      <c r="AU1117" s="234" t="s">
        <v>79</v>
      </c>
      <c r="AV1117" s="13" t="s">
        <v>77</v>
      </c>
      <c r="AW1117" s="13" t="s">
        <v>31</v>
      </c>
      <c r="AX1117" s="13" t="s">
        <v>69</v>
      </c>
      <c r="AY1117" s="234" t="s">
        <v>117</v>
      </c>
    </row>
    <row r="1118" s="14" customFormat="1">
      <c r="A1118" s="14"/>
      <c r="B1118" s="235"/>
      <c r="C1118" s="236"/>
      <c r="D1118" s="226" t="s">
        <v>128</v>
      </c>
      <c r="E1118" s="237" t="s">
        <v>19</v>
      </c>
      <c r="F1118" s="238" t="s">
        <v>896</v>
      </c>
      <c r="G1118" s="236"/>
      <c r="H1118" s="239">
        <v>3.7349999999999999</v>
      </c>
      <c r="I1118" s="240"/>
      <c r="J1118" s="236"/>
      <c r="K1118" s="236"/>
      <c r="L1118" s="241"/>
      <c r="M1118" s="242"/>
      <c r="N1118" s="243"/>
      <c r="O1118" s="243"/>
      <c r="P1118" s="243"/>
      <c r="Q1118" s="243"/>
      <c r="R1118" s="243"/>
      <c r="S1118" s="243"/>
      <c r="T1118" s="244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45" t="s">
        <v>128</v>
      </c>
      <c r="AU1118" s="245" t="s">
        <v>79</v>
      </c>
      <c r="AV1118" s="14" t="s">
        <v>79</v>
      </c>
      <c r="AW1118" s="14" t="s">
        <v>31</v>
      </c>
      <c r="AX1118" s="14" t="s">
        <v>69</v>
      </c>
      <c r="AY1118" s="245" t="s">
        <v>117</v>
      </c>
    </row>
    <row r="1119" s="15" customFormat="1">
      <c r="A1119" s="15"/>
      <c r="B1119" s="246"/>
      <c r="C1119" s="247"/>
      <c r="D1119" s="226" t="s">
        <v>128</v>
      </c>
      <c r="E1119" s="248" t="s">
        <v>19</v>
      </c>
      <c r="F1119" s="249" t="s">
        <v>130</v>
      </c>
      <c r="G1119" s="247"/>
      <c r="H1119" s="250">
        <v>3.7349999999999999</v>
      </c>
      <c r="I1119" s="251"/>
      <c r="J1119" s="247"/>
      <c r="K1119" s="247"/>
      <c r="L1119" s="252"/>
      <c r="M1119" s="253"/>
      <c r="N1119" s="254"/>
      <c r="O1119" s="254"/>
      <c r="P1119" s="254"/>
      <c r="Q1119" s="254"/>
      <c r="R1119" s="254"/>
      <c r="S1119" s="254"/>
      <c r="T1119" s="255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T1119" s="256" t="s">
        <v>128</v>
      </c>
      <c r="AU1119" s="256" t="s">
        <v>79</v>
      </c>
      <c r="AV1119" s="15" t="s">
        <v>125</v>
      </c>
      <c r="AW1119" s="15" t="s">
        <v>31</v>
      </c>
      <c r="AX1119" s="15" t="s">
        <v>77</v>
      </c>
      <c r="AY1119" s="256" t="s">
        <v>117</v>
      </c>
    </row>
    <row r="1120" s="2" customFormat="1" ht="24.15" customHeight="1">
      <c r="A1120" s="40"/>
      <c r="B1120" s="41"/>
      <c r="C1120" s="206" t="s">
        <v>897</v>
      </c>
      <c r="D1120" s="206" t="s">
        <v>120</v>
      </c>
      <c r="E1120" s="207" t="s">
        <v>898</v>
      </c>
      <c r="F1120" s="208" t="s">
        <v>899</v>
      </c>
      <c r="G1120" s="209" t="s">
        <v>179</v>
      </c>
      <c r="H1120" s="210">
        <v>7.7489999999999997</v>
      </c>
      <c r="I1120" s="211"/>
      <c r="J1120" s="212">
        <f>ROUND(I1120*H1120,2)</f>
        <v>0</v>
      </c>
      <c r="K1120" s="208" t="s">
        <v>124</v>
      </c>
      <c r="L1120" s="46"/>
      <c r="M1120" s="213" t="s">
        <v>19</v>
      </c>
      <c r="N1120" s="214" t="s">
        <v>40</v>
      </c>
      <c r="O1120" s="86"/>
      <c r="P1120" s="215">
        <f>O1120*H1120</f>
        <v>0</v>
      </c>
      <c r="Q1120" s="215">
        <v>0.0063499999999999997</v>
      </c>
      <c r="R1120" s="215">
        <f>Q1120*H1120</f>
        <v>0.049206149999999997</v>
      </c>
      <c r="S1120" s="215">
        <v>0</v>
      </c>
      <c r="T1120" s="216">
        <f>S1120*H1120</f>
        <v>0</v>
      </c>
      <c r="U1120" s="40"/>
      <c r="V1120" s="40"/>
      <c r="W1120" s="40"/>
      <c r="X1120" s="40"/>
      <c r="Y1120" s="40"/>
      <c r="Z1120" s="40"/>
      <c r="AA1120" s="40"/>
      <c r="AB1120" s="40"/>
      <c r="AC1120" s="40"/>
      <c r="AD1120" s="40"/>
      <c r="AE1120" s="40"/>
      <c r="AR1120" s="217" t="s">
        <v>150</v>
      </c>
      <c r="AT1120" s="217" t="s">
        <v>120</v>
      </c>
      <c r="AU1120" s="217" t="s">
        <v>79</v>
      </c>
      <c r="AY1120" s="19" t="s">
        <v>117</v>
      </c>
      <c r="BE1120" s="218">
        <f>IF(N1120="základní",J1120,0)</f>
        <v>0</v>
      </c>
      <c r="BF1120" s="218">
        <f>IF(N1120="snížená",J1120,0)</f>
        <v>0</v>
      </c>
      <c r="BG1120" s="218">
        <f>IF(N1120="zákl. přenesená",J1120,0)</f>
        <v>0</v>
      </c>
      <c r="BH1120" s="218">
        <f>IF(N1120="sníž. přenesená",J1120,0)</f>
        <v>0</v>
      </c>
      <c r="BI1120" s="218">
        <f>IF(N1120="nulová",J1120,0)</f>
        <v>0</v>
      </c>
      <c r="BJ1120" s="19" t="s">
        <v>77</v>
      </c>
      <c r="BK1120" s="218">
        <f>ROUND(I1120*H1120,2)</f>
        <v>0</v>
      </c>
      <c r="BL1120" s="19" t="s">
        <v>150</v>
      </c>
      <c r="BM1120" s="217" t="s">
        <v>900</v>
      </c>
    </row>
    <row r="1121" s="2" customFormat="1">
      <c r="A1121" s="40"/>
      <c r="B1121" s="41"/>
      <c r="C1121" s="42"/>
      <c r="D1121" s="219" t="s">
        <v>126</v>
      </c>
      <c r="E1121" s="42"/>
      <c r="F1121" s="220" t="s">
        <v>901</v>
      </c>
      <c r="G1121" s="42"/>
      <c r="H1121" s="42"/>
      <c r="I1121" s="221"/>
      <c r="J1121" s="42"/>
      <c r="K1121" s="42"/>
      <c r="L1121" s="46"/>
      <c r="M1121" s="222"/>
      <c r="N1121" s="223"/>
      <c r="O1121" s="86"/>
      <c r="P1121" s="86"/>
      <c r="Q1121" s="86"/>
      <c r="R1121" s="86"/>
      <c r="S1121" s="86"/>
      <c r="T1121" s="87"/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T1121" s="19" t="s">
        <v>126</v>
      </c>
      <c r="AU1121" s="19" t="s">
        <v>79</v>
      </c>
    </row>
    <row r="1122" s="13" customFormat="1">
      <c r="A1122" s="13"/>
      <c r="B1122" s="224"/>
      <c r="C1122" s="225"/>
      <c r="D1122" s="226" t="s">
        <v>128</v>
      </c>
      <c r="E1122" s="227" t="s">
        <v>19</v>
      </c>
      <c r="F1122" s="228" t="s">
        <v>881</v>
      </c>
      <c r="G1122" s="225"/>
      <c r="H1122" s="227" t="s">
        <v>19</v>
      </c>
      <c r="I1122" s="229"/>
      <c r="J1122" s="225"/>
      <c r="K1122" s="225"/>
      <c r="L1122" s="230"/>
      <c r="M1122" s="231"/>
      <c r="N1122" s="232"/>
      <c r="O1122" s="232"/>
      <c r="P1122" s="232"/>
      <c r="Q1122" s="232"/>
      <c r="R1122" s="232"/>
      <c r="S1122" s="232"/>
      <c r="T1122" s="23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4" t="s">
        <v>128</v>
      </c>
      <c r="AU1122" s="234" t="s">
        <v>79</v>
      </c>
      <c r="AV1122" s="13" t="s">
        <v>77</v>
      </c>
      <c r="AW1122" s="13" t="s">
        <v>31</v>
      </c>
      <c r="AX1122" s="13" t="s">
        <v>69</v>
      </c>
      <c r="AY1122" s="234" t="s">
        <v>117</v>
      </c>
    </row>
    <row r="1123" s="14" customFormat="1">
      <c r="A1123" s="14"/>
      <c r="B1123" s="235"/>
      <c r="C1123" s="236"/>
      <c r="D1123" s="226" t="s">
        <v>128</v>
      </c>
      <c r="E1123" s="237" t="s">
        <v>19</v>
      </c>
      <c r="F1123" s="238" t="s">
        <v>902</v>
      </c>
      <c r="G1123" s="236"/>
      <c r="H1123" s="239">
        <v>5.3280000000000003</v>
      </c>
      <c r="I1123" s="240"/>
      <c r="J1123" s="236"/>
      <c r="K1123" s="236"/>
      <c r="L1123" s="241"/>
      <c r="M1123" s="242"/>
      <c r="N1123" s="243"/>
      <c r="O1123" s="243"/>
      <c r="P1123" s="243"/>
      <c r="Q1123" s="243"/>
      <c r="R1123" s="243"/>
      <c r="S1123" s="243"/>
      <c r="T1123" s="244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45" t="s">
        <v>128</v>
      </c>
      <c r="AU1123" s="245" t="s">
        <v>79</v>
      </c>
      <c r="AV1123" s="14" t="s">
        <v>79</v>
      </c>
      <c r="AW1123" s="14" t="s">
        <v>31</v>
      </c>
      <c r="AX1123" s="14" t="s">
        <v>69</v>
      </c>
      <c r="AY1123" s="245" t="s">
        <v>117</v>
      </c>
    </row>
    <row r="1124" s="14" customFormat="1">
      <c r="A1124" s="14"/>
      <c r="B1124" s="235"/>
      <c r="C1124" s="236"/>
      <c r="D1124" s="226" t="s">
        <v>128</v>
      </c>
      <c r="E1124" s="237" t="s">
        <v>19</v>
      </c>
      <c r="F1124" s="238" t="s">
        <v>903</v>
      </c>
      <c r="G1124" s="236"/>
      <c r="H1124" s="239">
        <v>2.4209999999999998</v>
      </c>
      <c r="I1124" s="240"/>
      <c r="J1124" s="236"/>
      <c r="K1124" s="236"/>
      <c r="L1124" s="241"/>
      <c r="M1124" s="242"/>
      <c r="N1124" s="243"/>
      <c r="O1124" s="243"/>
      <c r="P1124" s="243"/>
      <c r="Q1124" s="243"/>
      <c r="R1124" s="243"/>
      <c r="S1124" s="243"/>
      <c r="T1124" s="244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45" t="s">
        <v>128</v>
      </c>
      <c r="AU1124" s="245" t="s">
        <v>79</v>
      </c>
      <c r="AV1124" s="14" t="s">
        <v>79</v>
      </c>
      <c r="AW1124" s="14" t="s">
        <v>31</v>
      </c>
      <c r="AX1124" s="14" t="s">
        <v>69</v>
      </c>
      <c r="AY1124" s="245" t="s">
        <v>117</v>
      </c>
    </row>
    <row r="1125" s="15" customFormat="1">
      <c r="A1125" s="15"/>
      <c r="B1125" s="246"/>
      <c r="C1125" s="247"/>
      <c r="D1125" s="226" t="s">
        <v>128</v>
      </c>
      <c r="E1125" s="248" t="s">
        <v>19</v>
      </c>
      <c r="F1125" s="249" t="s">
        <v>130</v>
      </c>
      <c r="G1125" s="247"/>
      <c r="H1125" s="250">
        <v>7.7489999999999997</v>
      </c>
      <c r="I1125" s="251"/>
      <c r="J1125" s="247"/>
      <c r="K1125" s="247"/>
      <c r="L1125" s="252"/>
      <c r="M1125" s="253"/>
      <c r="N1125" s="254"/>
      <c r="O1125" s="254"/>
      <c r="P1125" s="254"/>
      <c r="Q1125" s="254"/>
      <c r="R1125" s="254"/>
      <c r="S1125" s="254"/>
      <c r="T1125" s="255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56" t="s">
        <v>128</v>
      </c>
      <c r="AU1125" s="256" t="s">
        <v>79</v>
      </c>
      <c r="AV1125" s="15" t="s">
        <v>125</v>
      </c>
      <c r="AW1125" s="15" t="s">
        <v>31</v>
      </c>
      <c r="AX1125" s="15" t="s">
        <v>77</v>
      </c>
      <c r="AY1125" s="256" t="s">
        <v>117</v>
      </c>
    </row>
    <row r="1126" s="2" customFormat="1" ht="21.75" customHeight="1">
      <c r="A1126" s="40"/>
      <c r="B1126" s="41"/>
      <c r="C1126" s="260" t="s">
        <v>606</v>
      </c>
      <c r="D1126" s="260" t="s">
        <v>235</v>
      </c>
      <c r="E1126" s="261" t="s">
        <v>886</v>
      </c>
      <c r="F1126" s="262" t="s">
        <v>887</v>
      </c>
      <c r="G1126" s="263" t="s">
        <v>179</v>
      </c>
      <c r="H1126" s="264">
        <v>8.1359999999999992</v>
      </c>
      <c r="I1126" s="265"/>
      <c r="J1126" s="266">
        <f>ROUND(I1126*H1126,2)</f>
        <v>0</v>
      </c>
      <c r="K1126" s="262" t="s">
        <v>124</v>
      </c>
      <c r="L1126" s="267"/>
      <c r="M1126" s="268" t="s">
        <v>19</v>
      </c>
      <c r="N1126" s="269" t="s">
        <v>40</v>
      </c>
      <c r="O1126" s="86"/>
      <c r="P1126" s="215">
        <f>O1126*H1126</f>
        <v>0</v>
      </c>
      <c r="Q1126" s="215">
        <v>0.019199999999999998</v>
      </c>
      <c r="R1126" s="215">
        <f>Q1126*H1126</f>
        <v>0.15621119999999997</v>
      </c>
      <c r="S1126" s="215">
        <v>0</v>
      </c>
      <c r="T1126" s="216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17" t="s">
        <v>286</v>
      </c>
      <c r="AT1126" s="217" t="s">
        <v>235</v>
      </c>
      <c r="AU1126" s="217" t="s">
        <v>79</v>
      </c>
      <c r="AY1126" s="19" t="s">
        <v>117</v>
      </c>
      <c r="BE1126" s="218">
        <f>IF(N1126="základní",J1126,0)</f>
        <v>0</v>
      </c>
      <c r="BF1126" s="218">
        <f>IF(N1126="snížená",J1126,0)</f>
        <v>0</v>
      </c>
      <c r="BG1126" s="218">
        <f>IF(N1126="zákl. přenesená",J1126,0)</f>
        <v>0</v>
      </c>
      <c r="BH1126" s="218">
        <f>IF(N1126="sníž. přenesená",J1126,0)</f>
        <v>0</v>
      </c>
      <c r="BI1126" s="218">
        <f>IF(N1126="nulová",J1126,0)</f>
        <v>0</v>
      </c>
      <c r="BJ1126" s="19" t="s">
        <v>77</v>
      </c>
      <c r="BK1126" s="218">
        <f>ROUND(I1126*H1126,2)</f>
        <v>0</v>
      </c>
      <c r="BL1126" s="19" t="s">
        <v>150</v>
      </c>
      <c r="BM1126" s="217" t="s">
        <v>904</v>
      </c>
    </row>
    <row r="1127" s="13" customFormat="1">
      <c r="A1127" s="13"/>
      <c r="B1127" s="224"/>
      <c r="C1127" s="225"/>
      <c r="D1127" s="226" t="s">
        <v>128</v>
      </c>
      <c r="E1127" s="227" t="s">
        <v>19</v>
      </c>
      <c r="F1127" s="228" t="s">
        <v>881</v>
      </c>
      <c r="G1127" s="225"/>
      <c r="H1127" s="227" t="s">
        <v>19</v>
      </c>
      <c r="I1127" s="229"/>
      <c r="J1127" s="225"/>
      <c r="K1127" s="225"/>
      <c r="L1127" s="230"/>
      <c r="M1127" s="231"/>
      <c r="N1127" s="232"/>
      <c r="O1127" s="232"/>
      <c r="P1127" s="232"/>
      <c r="Q1127" s="232"/>
      <c r="R1127" s="232"/>
      <c r="S1127" s="232"/>
      <c r="T1127" s="233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4" t="s">
        <v>128</v>
      </c>
      <c r="AU1127" s="234" t="s">
        <v>79</v>
      </c>
      <c r="AV1127" s="13" t="s">
        <v>77</v>
      </c>
      <c r="AW1127" s="13" t="s">
        <v>31</v>
      </c>
      <c r="AX1127" s="13" t="s">
        <v>69</v>
      </c>
      <c r="AY1127" s="234" t="s">
        <v>117</v>
      </c>
    </row>
    <row r="1128" s="14" customFormat="1">
      <c r="A1128" s="14"/>
      <c r="B1128" s="235"/>
      <c r="C1128" s="236"/>
      <c r="D1128" s="226" t="s">
        <v>128</v>
      </c>
      <c r="E1128" s="237" t="s">
        <v>19</v>
      </c>
      <c r="F1128" s="238" t="s">
        <v>902</v>
      </c>
      <c r="G1128" s="236"/>
      <c r="H1128" s="239">
        <v>5.3280000000000003</v>
      </c>
      <c r="I1128" s="240"/>
      <c r="J1128" s="236"/>
      <c r="K1128" s="236"/>
      <c r="L1128" s="241"/>
      <c r="M1128" s="242"/>
      <c r="N1128" s="243"/>
      <c r="O1128" s="243"/>
      <c r="P1128" s="243"/>
      <c r="Q1128" s="243"/>
      <c r="R1128" s="243"/>
      <c r="S1128" s="243"/>
      <c r="T1128" s="244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5" t="s">
        <v>128</v>
      </c>
      <c r="AU1128" s="245" t="s">
        <v>79</v>
      </c>
      <c r="AV1128" s="14" t="s">
        <v>79</v>
      </c>
      <c r="AW1128" s="14" t="s">
        <v>31</v>
      </c>
      <c r="AX1128" s="14" t="s">
        <v>69</v>
      </c>
      <c r="AY1128" s="245" t="s">
        <v>117</v>
      </c>
    </row>
    <row r="1129" s="14" customFormat="1">
      <c r="A1129" s="14"/>
      <c r="B1129" s="235"/>
      <c r="C1129" s="236"/>
      <c r="D1129" s="226" t="s">
        <v>128</v>
      </c>
      <c r="E1129" s="237" t="s">
        <v>19</v>
      </c>
      <c r="F1129" s="238" t="s">
        <v>903</v>
      </c>
      <c r="G1129" s="236"/>
      <c r="H1129" s="239">
        <v>2.4209999999999998</v>
      </c>
      <c r="I1129" s="240"/>
      <c r="J1129" s="236"/>
      <c r="K1129" s="236"/>
      <c r="L1129" s="241"/>
      <c r="M1129" s="242"/>
      <c r="N1129" s="243"/>
      <c r="O1129" s="243"/>
      <c r="P1129" s="243"/>
      <c r="Q1129" s="243"/>
      <c r="R1129" s="243"/>
      <c r="S1129" s="243"/>
      <c r="T1129" s="244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45" t="s">
        <v>128</v>
      </c>
      <c r="AU1129" s="245" t="s">
        <v>79</v>
      </c>
      <c r="AV1129" s="14" t="s">
        <v>79</v>
      </c>
      <c r="AW1129" s="14" t="s">
        <v>31</v>
      </c>
      <c r="AX1129" s="14" t="s">
        <v>69</v>
      </c>
      <c r="AY1129" s="245" t="s">
        <v>117</v>
      </c>
    </row>
    <row r="1130" s="15" customFormat="1">
      <c r="A1130" s="15"/>
      <c r="B1130" s="246"/>
      <c r="C1130" s="247"/>
      <c r="D1130" s="226" t="s">
        <v>128</v>
      </c>
      <c r="E1130" s="248" t="s">
        <v>19</v>
      </c>
      <c r="F1130" s="249" t="s">
        <v>130</v>
      </c>
      <c r="G1130" s="247"/>
      <c r="H1130" s="250">
        <v>7.7489999999999997</v>
      </c>
      <c r="I1130" s="251"/>
      <c r="J1130" s="247"/>
      <c r="K1130" s="247"/>
      <c r="L1130" s="252"/>
      <c r="M1130" s="253"/>
      <c r="N1130" s="254"/>
      <c r="O1130" s="254"/>
      <c r="P1130" s="254"/>
      <c r="Q1130" s="254"/>
      <c r="R1130" s="254"/>
      <c r="S1130" s="254"/>
      <c r="T1130" s="255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15"/>
      <c r="AT1130" s="256" t="s">
        <v>128</v>
      </c>
      <c r="AU1130" s="256" t="s">
        <v>79</v>
      </c>
      <c r="AV1130" s="15" t="s">
        <v>125</v>
      </c>
      <c r="AW1130" s="15" t="s">
        <v>31</v>
      </c>
      <c r="AX1130" s="15" t="s">
        <v>69</v>
      </c>
      <c r="AY1130" s="256" t="s">
        <v>117</v>
      </c>
    </row>
    <row r="1131" s="14" customFormat="1">
      <c r="A1131" s="14"/>
      <c r="B1131" s="235"/>
      <c r="C1131" s="236"/>
      <c r="D1131" s="226" t="s">
        <v>128</v>
      </c>
      <c r="E1131" s="237" t="s">
        <v>19</v>
      </c>
      <c r="F1131" s="238" t="s">
        <v>905</v>
      </c>
      <c r="G1131" s="236"/>
      <c r="H1131" s="239">
        <v>8.1359999999999992</v>
      </c>
      <c r="I1131" s="240"/>
      <c r="J1131" s="236"/>
      <c r="K1131" s="236"/>
      <c r="L1131" s="241"/>
      <c r="M1131" s="242"/>
      <c r="N1131" s="243"/>
      <c r="O1131" s="243"/>
      <c r="P1131" s="243"/>
      <c r="Q1131" s="243"/>
      <c r="R1131" s="243"/>
      <c r="S1131" s="243"/>
      <c r="T1131" s="244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5" t="s">
        <v>128</v>
      </c>
      <c r="AU1131" s="245" t="s">
        <v>79</v>
      </c>
      <c r="AV1131" s="14" t="s">
        <v>79</v>
      </c>
      <c r="AW1131" s="14" t="s">
        <v>31</v>
      </c>
      <c r="AX1131" s="14" t="s">
        <v>69</v>
      </c>
      <c r="AY1131" s="245" t="s">
        <v>117</v>
      </c>
    </row>
    <row r="1132" s="15" customFormat="1">
      <c r="A1132" s="15"/>
      <c r="B1132" s="246"/>
      <c r="C1132" s="247"/>
      <c r="D1132" s="226" t="s">
        <v>128</v>
      </c>
      <c r="E1132" s="248" t="s">
        <v>19</v>
      </c>
      <c r="F1132" s="249" t="s">
        <v>130</v>
      </c>
      <c r="G1132" s="247"/>
      <c r="H1132" s="250">
        <v>8.1359999999999992</v>
      </c>
      <c r="I1132" s="251"/>
      <c r="J1132" s="247"/>
      <c r="K1132" s="247"/>
      <c r="L1132" s="252"/>
      <c r="M1132" s="253"/>
      <c r="N1132" s="254"/>
      <c r="O1132" s="254"/>
      <c r="P1132" s="254"/>
      <c r="Q1132" s="254"/>
      <c r="R1132" s="254"/>
      <c r="S1132" s="254"/>
      <c r="T1132" s="255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15"/>
      <c r="AT1132" s="256" t="s">
        <v>128</v>
      </c>
      <c r="AU1132" s="256" t="s">
        <v>79</v>
      </c>
      <c r="AV1132" s="15" t="s">
        <v>125</v>
      </c>
      <c r="AW1132" s="15" t="s">
        <v>31</v>
      </c>
      <c r="AX1132" s="15" t="s">
        <v>77</v>
      </c>
      <c r="AY1132" s="256" t="s">
        <v>117</v>
      </c>
    </row>
    <row r="1133" s="2" customFormat="1" ht="16.5" customHeight="1">
      <c r="A1133" s="40"/>
      <c r="B1133" s="41"/>
      <c r="C1133" s="206" t="s">
        <v>906</v>
      </c>
      <c r="D1133" s="206" t="s">
        <v>120</v>
      </c>
      <c r="E1133" s="207" t="s">
        <v>907</v>
      </c>
      <c r="F1133" s="208" t="s">
        <v>908</v>
      </c>
      <c r="G1133" s="209" t="s">
        <v>179</v>
      </c>
      <c r="H1133" s="210">
        <v>7.7489999999999997</v>
      </c>
      <c r="I1133" s="211"/>
      <c r="J1133" s="212">
        <f>ROUND(I1133*H1133,2)</f>
        <v>0</v>
      </c>
      <c r="K1133" s="208" t="s">
        <v>124</v>
      </c>
      <c r="L1133" s="46"/>
      <c r="M1133" s="213" t="s">
        <v>19</v>
      </c>
      <c r="N1133" s="214" t="s">
        <v>40</v>
      </c>
      <c r="O1133" s="86"/>
      <c r="P1133" s="215">
        <f>O1133*H1133</f>
        <v>0</v>
      </c>
      <c r="Q1133" s="215">
        <v>0.00029999999999999997</v>
      </c>
      <c r="R1133" s="215">
        <f>Q1133*H1133</f>
        <v>0.0023246999999999999</v>
      </c>
      <c r="S1133" s="215">
        <v>0</v>
      </c>
      <c r="T1133" s="216">
        <f>S1133*H1133</f>
        <v>0</v>
      </c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R1133" s="217" t="s">
        <v>150</v>
      </c>
      <c r="AT1133" s="217" t="s">
        <v>120</v>
      </c>
      <c r="AU1133" s="217" t="s">
        <v>79</v>
      </c>
      <c r="AY1133" s="19" t="s">
        <v>117</v>
      </c>
      <c r="BE1133" s="218">
        <f>IF(N1133="základní",J1133,0)</f>
        <v>0</v>
      </c>
      <c r="BF1133" s="218">
        <f>IF(N1133="snížená",J1133,0)</f>
        <v>0</v>
      </c>
      <c r="BG1133" s="218">
        <f>IF(N1133="zákl. přenesená",J1133,0)</f>
        <v>0</v>
      </c>
      <c r="BH1133" s="218">
        <f>IF(N1133="sníž. přenesená",J1133,0)</f>
        <v>0</v>
      </c>
      <c r="BI1133" s="218">
        <f>IF(N1133="nulová",J1133,0)</f>
        <v>0</v>
      </c>
      <c r="BJ1133" s="19" t="s">
        <v>77</v>
      </c>
      <c r="BK1133" s="218">
        <f>ROUND(I1133*H1133,2)</f>
        <v>0</v>
      </c>
      <c r="BL1133" s="19" t="s">
        <v>150</v>
      </c>
      <c r="BM1133" s="217" t="s">
        <v>909</v>
      </c>
    </row>
    <row r="1134" s="2" customFormat="1">
      <c r="A1134" s="40"/>
      <c r="B1134" s="41"/>
      <c r="C1134" s="42"/>
      <c r="D1134" s="219" t="s">
        <v>126</v>
      </c>
      <c r="E1134" s="42"/>
      <c r="F1134" s="220" t="s">
        <v>910</v>
      </c>
      <c r="G1134" s="42"/>
      <c r="H1134" s="42"/>
      <c r="I1134" s="221"/>
      <c r="J1134" s="42"/>
      <c r="K1134" s="42"/>
      <c r="L1134" s="46"/>
      <c r="M1134" s="222"/>
      <c r="N1134" s="223"/>
      <c r="O1134" s="86"/>
      <c r="P1134" s="86"/>
      <c r="Q1134" s="86"/>
      <c r="R1134" s="86"/>
      <c r="S1134" s="86"/>
      <c r="T1134" s="87"/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T1134" s="19" t="s">
        <v>126</v>
      </c>
      <c r="AU1134" s="19" t="s">
        <v>79</v>
      </c>
    </row>
    <row r="1135" s="13" customFormat="1">
      <c r="A1135" s="13"/>
      <c r="B1135" s="224"/>
      <c r="C1135" s="225"/>
      <c r="D1135" s="226" t="s">
        <v>128</v>
      </c>
      <c r="E1135" s="227" t="s">
        <v>19</v>
      </c>
      <c r="F1135" s="228" t="s">
        <v>881</v>
      </c>
      <c r="G1135" s="225"/>
      <c r="H1135" s="227" t="s">
        <v>19</v>
      </c>
      <c r="I1135" s="229"/>
      <c r="J1135" s="225"/>
      <c r="K1135" s="225"/>
      <c r="L1135" s="230"/>
      <c r="M1135" s="231"/>
      <c r="N1135" s="232"/>
      <c r="O1135" s="232"/>
      <c r="P1135" s="232"/>
      <c r="Q1135" s="232"/>
      <c r="R1135" s="232"/>
      <c r="S1135" s="232"/>
      <c r="T1135" s="23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4" t="s">
        <v>128</v>
      </c>
      <c r="AU1135" s="234" t="s">
        <v>79</v>
      </c>
      <c r="AV1135" s="13" t="s">
        <v>77</v>
      </c>
      <c r="AW1135" s="13" t="s">
        <v>31</v>
      </c>
      <c r="AX1135" s="13" t="s">
        <v>69</v>
      </c>
      <c r="AY1135" s="234" t="s">
        <v>117</v>
      </c>
    </row>
    <row r="1136" s="14" customFormat="1">
      <c r="A1136" s="14"/>
      <c r="B1136" s="235"/>
      <c r="C1136" s="236"/>
      <c r="D1136" s="226" t="s">
        <v>128</v>
      </c>
      <c r="E1136" s="237" t="s">
        <v>19</v>
      </c>
      <c r="F1136" s="238" t="s">
        <v>902</v>
      </c>
      <c r="G1136" s="236"/>
      <c r="H1136" s="239">
        <v>5.3280000000000003</v>
      </c>
      <c r="I1136" s="240"/>
      <c r="J1136" s="236"/>
      <c r="K1136" s="236"/>
      <c r="L1136" s="241"/>
      <c r="M1136" s="242"/>
      <c r="N1136" s="243"/>
      <c r="O1136" s="243"/>
      <c r="P1136" s="243"/>
      <c r="Q1136" s="243"/>
      <c r="R1136" s="243"/>
      <c r="S1136" s="243"/>
      <c r="T1136" s="244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45" t="s">
        <v>128</v>
      </c>
      <c r="AU1136" s="245" t="s">
        <v>79</v>
      </c>
      <c r="AV1136" s="14" t="s">
        <v>79</v>
      </c>
      <c r="AW1136" s="14" t="s">
        <v>31</v>
      </c>
      <c r="AX1136" s="14" t="s">
        <v>69</v>
      </c>
      <c r="AY1136" s="245" t="s">
        <v>117</v>
      </c>
    </row>
    <row r="1137" s="14" customFormat="1">
      <c r="A1137" s="14"/>
      <c r="B1137" s="235"/>
      <c r="C1137" s="236"/>
      <c r="D1137" s="226" t="s">
        <v>128</v>
      </c>
      <c r="E1137" s="237" t="s">
        <v>19</v>
      </c>
      <c r="F1137" s="238" t="s">
        <v>903</v>
      </c>
      <c r="G1137" s="236"/>
      <c r="H1137" s="239">
        <v>2.4209999999999998</v>
      </c>
      <c r="I1137" s="240"/>
      <c r="J1137" s="236"/>
      <c r="K1137" s="236"/>
      <c r="L1137" s="241"/>
      <c r="M1137" s="242"/>
      <c r="N1137" s="243"/>
      <c r="O1137" s="243"/>
      <c r="P1137" s="243"/>
      <c r="Q1137" s="243"/>
      <c r="R1137" s="243"/>
      <c r="S1137" s="243"/>
      <c r="T1137" s="244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45" t="s">
        <v>128</v>
      </c>
      <c r="AU1137" s="245" t="s">
        <v>79</v>
      </c>
      <c r="AV1137" s="14" t="s">
        <v>79</v>
      </c>
      <c r="AW1137" s="14" t="s">
        <v>31</v>
      </c>
      <c r="AX1137" s="14" t="s">
        <v>69</v>
      </c>
      <c r="AY1137" s="245" t="s">
        <v>117</v>
      </c>
    </row>
    <row r="1138" s="15" customFormat="1">
      <c r="A1138" s="15"/>
      <c r="B1138" s="246"/>
      <c r="C1138" s="247"/>
      <c r="D1138" s="226" t="s">
        <v>128</v>
      </c>
      <c r="E1138" s="248" t="s">
        <v>19</v>
      </c>
      <c r="F1138" s="249" t="s">
        <v>130</v>
      </c>
      <c r="G1138" s="247"/>
      <c r="H1138" s="250">
        <v>7.7489999999999997</v>
      </c>
      <c r="I1138" s="251"/>
      <c r="J1138" s="247"/>
      <c r="K1138" s="247"/>
      <c r="L1138" s="252"/>
      <c r="M1138" s="253"/>
      <c r="N1138" s="254"/>
      <c r="O1138" s="254"/>
      <c r="P1138" s="254"/>
      <c r="Q1138" s="254"/>
      <c r="R1138" s="254"/>
      <c r="S1138" s="254"/>
      <c r="T1138" s="255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T1138" s="256" t="s">
        <v>128</v>
      </c>
      <c r="AU1138" s="256" t="s">
        <v>79</v>
      </c>
      <c r="AV1138" s="15" t="s">
        <v>125</v>
      </c>
      <c r="AW1138" s="15" t="s">
        <v>31</v>
      </c>
      <c r="AX1138" s="15" t="s">
        <v>77</v>
      </c>
      <c r="AY1138" s="256" t="s">
        <v>117</v>
      </c>
    </row>
    <row r="1139" s="2" customFormat="1" ht="16.5" customHeight="1">
      <c r="A1139" s="40"/>
      <c r="B1139" s="41"/>
      <c r="C1139" s="206" t="s">
        <v>620</v>
      </c>
      <c r="D1139" s="206" t="s">
        <v>120</v>
      </c>
      <c r="E1139" s="207" t="s">
        <v>911</v>
      </c>
      <c r="F1139" s="208" t="s">
        <v>912</v>
      </c>
      <c r="G1139" s="209" t="s">
        <v>190</v>
      </c>
      <c r="H1139" s="210">
        <v>17.359999999999999</v>
      </c>
      <c r="I1139" s="211"/>
      <c r="J1139" s="212">
        <f>ROUND(I1139*H1139,2)</f>
        <v>0</v>
      </c>
      <c r="K1139" s="208" t="s">
        <v>124</v>
      </c>
      <c r="L1139" s="46"/>
      <c r="M1139" s="213" t="s">
        <v>19</v>
      </c>
      <c r="N1139" s="214" t="s">
        <v>40</v>
      </c>
      <c r="O1139" s="86"/>
      <c r="P1139" s="215">
        <f>O1139*H1139</f>
        <v>0</v>
      </c>
      <c r="Q1139" s="215">
        <v>3.0000000000000001E-05</v>
      </c>
      <c r="R1139" s="215">
        <f>Q1139*H1139</f>
        <v>0.00052079999999999997</v>
      </c>
      <c r="S1139" s="215">
        <v>0</v>
      </c>
      <c r="T1139" s="216">
        <f>S1139*H1139</f>
        <v>0</v>
      </c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R1139" s="217" t="s">
        <v>150</v>
      </c>
      <c r="AT1139" s="217" t="s">
        <v>120</v>
      </c>
      <c r="AU1139" s="217" t="s">
        <v>79</v>
      </c>
      <c r="AY1139" s="19" t="s">
        <v>117</v>
      </c>
      <c r="BE1139" s="218">
        <f>IF(N1139="základní",J1139,0)</f>
        <v>0</v>
      </c>
      <c r="BF1139" s="218">
        <f>IF(N1139="snížená",J1139,0)</f>
        <v>0</v>
      </c>
      <c r="BG1139" s="218">
        <f>IF(N1139="zákl. přenesená",J1139,0)</f>
        <v>0</v>
      </c>
      <c r="BH1139" s="218">
        <f>IF(N1139="sníž. přenesená",J1139,0)</f>
        <v>0</v>
      </c>
      <c r="BI1139" s="218">
        <f>IF(N1139="nulová",J1139,0)</f>
        <v>0</v>
      </c>
      <c r="BJ1139" s="19" t="s">
        <v>77</v>
      </c>
      <c r="BK1139" s="218">
        <f>ROUND(I1139*H1139,2)</f>
        <v>0</v>
      </c>
      <c r="BL1139" s="19" t="s">
        <v>150</v>
      </c>
      <c r="BM1139" s="217" t="s">
        <v>913</v>
      </c>
    </row>
    <row r="1140" s="2" customFormat="1">
      <c r="A1140" s="40"/>
      <c r="B1140" s="41"/>
      <c r="C1140" s="42"/>
      <c r="D1140" s="219" t="s">
        <v>126</v>
      </c>
      <c r="E1140" s="42"/>
      <c r="F1140" s="220" t="s">
        <v>914</v>
      </c>
      <c r="G1140" s="42"/>
      <c r="H1140" s="42"/>
      <c r="I1140" s="221"/>
      <c r="J1140" s="42"/>
      <c r="K1140" s="42"/>
      <c r="L1140" s="46"/>
      <c r="M1140" s="222"/>
      <c r="N1140" s="223"/>
      <c r="O1140" s="86"/>
      <c r="P1140" s="86"/>
      <c r="Q1140" s="86"/>
      <c r="R1140" s="86"/>
      <c r="S1140" s="86"/>
      <c r="T1140" s="87"/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T1140" s="19" t="s">
        <v>126</v>
      </c>
      <c r="AU1140" s="19" t="s">
        <v>79</v>
      </c>
    </row>
    <row r="1141" s="13" customFormat="1">
      <c r="A1141" s="13"/>
      <c r="B1141" s="224"/>
      <c r="C1141" s="225"/>
      <c r="D1141" s="226" t="s">
        <v>128</v>
      </c>
      <c r="E1141" s="227" t="s">
        <v>19</v>
      </c>
      <c r="F1141" s="228" t="s">
        <v>881</v>
      </c>
      <c r="G1141" s="225"/>
      <c r="H1141" s="227" t="s">
        <v>19</v>
      </c>
      <c r="I1141" s="229"/>
      <c r="J1141" s="225"/>
      <c r="K1141" s="225"/>
      <c r="L1141" s="230"/>
      <c r="M1141" s="231"/>
      <c r="N1141" s="232"/>
      <c r="O1141" s="232"/>
      <c r="P1141" s="232"/>
      <c r="Q1141" s="232"/>
      <c r="R1141" s="232"/>
      <c r="S1141" s="232"/>
      <c r="T1141" s="23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4" t="s">
        <v>128</v>
      </c>
      <c r="AU1141" s="234" t="s">
        <v>79</v>
      </c>
      <c r="AV1141" s="13" t="s">
        <v>77</v>
      </c>
      <c r="AW1141" s="13" t="s">
        <v>31</v>
      </c>
      <c r="AX1141" s="13" t="s">
        <v>69</v>
      </c>
      <c r="AY1141" s="234" t="s">
        <v>117</v>
      </c>
    </row>
    <row r="1142" s="14" customFormat="1">
      <c r="A1142" s="14"/>
      <c r="B1142" s="235"/>
      <c r="C1142" s="236"/>
      <c r="D1142" s="226" t="s">
        <v>128</v>
      </c>
      <c r="E1142" s="237" t="s">
        <v>19</v>
      </c>
      <c r="F1142" s="238" t="s">
        <v>882</v>
      </c>
      <c r="G1142" s="236"/>
      <c r="H1142" s="239">
        <v>10.08</v>
      </c>
      <c r="I1142" s="240"/>
      <c r="J1142" s="236"/>
      <c r="K1142" s="236"/>
      <c r="L1142" s="241"/>
      <c r="M1142" s="242"/>
      <c r="N1142" s="243"/>
      <c r="O1142" s="243"/>
      <c r="P1142" s="243"/>
      <c r="Q1142" s="243"/>
      <c r="R1142" s="243"/>
      <c r="S1142" s="243"/>
      <c r="T1142" s="244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45" t="s">
        <v>128</v>
      </c>
      <c r="AU1142" s="245" t="s">
        <v>79</v>
      </c>
      <c r="AV1142" s="14" t="s">
        <v>79</v>
      </c>
      <c r="AW1142" s="14" t="s">
        <v>31</v>
      </c>
      <c r="AX1142" s="14" t="s">
        <v>69</v>
      </c>
      <c r="AY1142" s="245" t="s">
        <v>117</v>
      </c>
    </row>
    <row r="1143" s="13" customFormat="1">
      <c r="A1143" s="13"/>
      <c r="B1143" s="224"/>
      <c r="C1143" s="225"/>
      <c r="D1143" s="226" t="s">
        <v>128</v>
      </c>
      <c r="E1143" s="227" t="s">
        <v>19</v>
      </c>
      <c r="F1143" s="228" t="s">
        <v>883</v>
      </c>
      <c r="G1143" s="225"/>
      <c r="H1143" s="227" t="s">
        <v>19</v>
      </c>
      <c r="I1143" s="229"/>
      <c r="J1143" s="225"/>
      <c r="K1143" s="225"/>
      <c r="L1143" s="230"/>
      <c r="M1143" s="231"/>
      <c r="N1143" s="232"/>
      <c r="O1143" s="232"/>
      <c r="P1143" s="232"/>
      <c r="Q1143" s="232"/>
      <c r="R1143" s="232"/>
      <c r="S1143" s="232"/>
      <c r="T1143" s="233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4" t="s">
        <v>128</v>
      </c>
      <c r="AU1143" s="234" t="s">
        <v>79</v>
      </c>
      <c r="AV1143" s="13" t="s">
        <v>77</v>
      </c>
      <c r="AW1143" s="13" t="s">
        <v>31</v>
      </c>
      <c r="AX1143" s="13" t="s">
        <v>69</v>
      </c>
      <c r="AY1143" s="234" t="s">
        <v>117</v>
      </c>
    </row>
    <row r="1144" s="14" customFormat="1">
      <c r="A1144" s="14"/>
      <c r="B1144" s="235"/>
      <c r="C1144" s="236"/>
      <c r="D1144" s="226" t="s">
        <v>128</v>
      </c>
      <c r="E1144" s="237" t="s">
        <v>19</v>
      </c>
      <c r="F1144" s="238" t="s">
        <v>884</v>
      </c>
      <c r="G1144" s="236"/>
      <c r="H1144" s="239">
        <v>7.2800000000000002</v>
      </c>
      <c r="I1144" s="240"/>
      <c r="J1144" s="236"/>
      <c r="K1144" s="236"/>
      <c r="L1144" s="241"/>
      <c r="M1144" s="242"/>
      <c r="N1144" s="243"/>
      <c r="O1144" s="243"/>
      <c r="P1144" s="243"/>
      <c r="Q1144" s="243"/>
      <c r="R1144" s="243"/>
      <c r="S1144" s="243"/>
      <c r="T1144" s="244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45" t="s">
        <v>128</v>
      </c>
      <c r="AU1144" s="245" t="s">
        <v>79</v>
      </c>
      <c r="AV1144" s="14" t="s">
        <v>79</v>
      </c>
      <c r="AW1144" s="14" t="s">
        <v>31</v>
      </c>
      <c r="AX1144" s="14" t="s">
        <v>69</v>
      </c>
      <c r="AY1144" s="245" t="s">
        <v>117</v>
      </c>
    </row>
    <row r="1145" s="15" customFormat="1">
      <c r="A1145" s="15"/>
      <c r="B1145" s="246"/>
      <c r="C1145" s="247"/>
      <c r="D1145" s="226" t="s">
        <v>128</v>
      </c>
      <c r="E1145" s="248" t="s">
        <v>19</v>
      </c>
      <c r="F1145" s="249" t="s">
        <v>130</v>
      </c>
      <c r="G1145" s="247"/>
      <c r="H1145" s="250">
        <v>17.359999999999999</v>
      </c>
      <c r="I1145" s="251"/>
      <c r="J1145" s="247"/>
      <c r="K1145" s="247"/>
      <c r="L1145" s="252"/>
      <c r="M1145" s="253"/>
      <c r="N1145" s="254"/>
      <c r="O1145" s="254"/>
      <c r="P1145" s="254"/>
      <c r="Q1145" s="254"/>
      <c r="R1145" s="254"/>
      <c r="S1145" s="254"/>
      <c r="T1145" s="255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15"/>
      <c r="AT1145" s="256" t="s">
        <v>128</v>
      </c>
      <c r="AU1145" s="256" t="s">
        <v>79</v>
      </c>
      <c r="AV1145" s="15" t="s">
        <v>125</v>
      </c>
      <c r="AW1145" s="15" t="s">
        <v>31</v>
      </c>
      <c r="AX1145" s="15" t="s">
        <v>77</v>
      </c>
      <c r="AY1145" s="256" t="s">
        <v>117</v>
      </c>
    </row>
    <row r="1146" s="2" customFormat="1" ht="24.15" customHeight="1">
      <c r="A1146" s="40"/>
      <c r="B1146" s="41"/>
      <c r="C1146" s="206" t="s">
        <v>915</v>
      </c>
      <c r="D1146" s="206" t="s">
        <v>120</v>
      </c>
      <c r="E1146" s="207" t="s">
        <v>916</v>
      </c>
      <c r="F1146" s="208" t="s">
        <v>917</v>
      </c>
      <c r="G1146" s="209" t="s">
        <v>179</v>
      </c>
      <c r="H1146" s="210">
        <v>7.7489999999999997</v>
      </c>
      <c r="I1146" s="211"/>
      <c r="J1146" s="212">
        <f>ROUND(I1146*H1146,2)</f>
        <v>0</v>
      </c>
      <c r="K1146" s="208" t="s">
        <v>124</v>
      </c>
      <c r="L1146" s="46"/>
      <c r="M1146" s="213" t="s">
        <v>19</v>
      </c>
      <c r="N1146" s="214" t="s">
        <v>40</v>
      </c>
      <c r="O1146" s="86"/>
      <c r="P1146" s="215">
        <f>O1146*H1146</f>
        <v>0</v>
      </c>
      <c r="Q1146" s="215">
        <v>0.0075799999999999999</v>
      </c>
      <c r="R1146" s="215">
        <f>Q1146*H1146</f>
        <v>0.058737419999999999</v>
      </c>
      <c r="S1146" s="215">
        <v>0</v>
      </c>
      <c r="T1146" s="216">
        <f>S1146*H1146</f>
        <v>0</v>
      </c>
      <c r="U1146" s="40"/>
      <c r="V1146" s="40"/>
      <c r="W1146" s="40"/>
      <c r="X1146" s="40"/>
      <c r="Y1146" s="40"/>
      <c r="Z1146" s="40"/>
      <c r="AA1146" s="40"/>
      <c r="AB1146" s="40"/>
      <c r="AC1146" s="40"/>
      <c r="AD1146" s="40"/>
      <c r="AE1146" s="40"/>
      <c r="AR1146" s="217" t="s">
        <v>150</v>
      </c>
      <c r="AT1146" s="217" t="s">
        <v>120</v>
      </c>
      <c r="AU1146" s="217" t="s">
        <v>79</v>
      </c>
      <c r="AY1146" s="19" t="s">
        <v>117</v>
      </c>
      <c r="BE1146" s="218">
        <f>IF(N1146="základní",J1146,0)</f>
        <v>0</v>
      </c>
      <c r="BF1146" s="218">
        <f>IF(N1146="snížená",J1146,0)</f>
        <v>0</v>
      </c>
      <c r="BG1146" s="218">
        <f>IF(N1146="zákl. přenesená",J1146,0)</f>
        <v>0</v>
      </c>
      <c r="BH1146" s="218">
        <f>IF(N1146="sníž. přenesená",J1146,0)</f>
        <v>0</v>
      </c>
      <c r="BI1146" s="218">
        <f>IF(N1146="nulová",J1146,0)</f>
        <v>0</v>
      </c>
      <c r="BJ1146" s="19" t="s">
        <v>77</v>
      </c>
      <c r="BK1146" s="218">
        <f>ROUND(I1146*H1146,2)</f>
        <v>0</v>
      </c>
      <c r="BL1146" s="19" t="s">
        <v>150</v>
      </c>
      <c r="BM1146" s="217" t="s">
        <v>918</v>
      </c>
    </row>
    <row r="1147" s="2" customFormat="1">
      <c r="A1147" s="40"/>
      <c r="B1147" s="41"/>
      <c r="C1147" s="42"/>
      <c r="D1147" s="219" t="s">
        <v>126</v>
      </c>
      <c r="E1147" s="42"/>
      <c r="F1147" s="220" t="s">
        <v>919</v>
      </c>
      <c r="G1147" s="42"/>
      <c r="H1147" s="42"/>
      <c r="I1147" s="221"/>
      <c r="J1147" s="42"/>
      <c r="K1147" s="42"/>
      <c r="L1147" s="46"/>
      <c r="M1147" s="222"/>
      <c r="N1147" s="223"/>
      <c r="O1147" s="86"/>
      <c r="P1147" s="86"/>
      <c r="Q1147" s="86"/>
      <c r="R1147" s="86"/>
      <c r="S1147" s="86"/>
      <c r="T1147" s="87"/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T1147" s="19" t="s">
        <v>126</v>
      </c>
      <c r="AU1147" s="19" t="s">
        <v>79</v>
      </c>
    </row>
    <row r="1148" s="13" customFormat="1">
      <c r="A1148" s="13"/>
      <c r="B1148" s="224"/>
      <c r="C1148" s="225"/>
      <c r="D1148" s="226" t="s">
        <v>128</v>
      </c>
      <c r="E1148" s="227" t="s">
        <v>19</v>
      </c>
      <c r="F1148" s="228" t="s">
        <v>881</v>
      </c>
      <c r="G1148" s="225"/>
      <c r="H1148" s="227" t="s">
        <v>19</v>
      </c>
      <c r="I1148" s="229"/>
      <c r="J1148" s="225"/>
      <c r="K1148" s="225"/>
      <c r="L1148" s="230"/>
      <c r="M1148" s="231"/>
      <c r="N1148" s="232"/>
      <c r="O1148" s="232"/>
      <c r="P1148" s="232"/>
      <c r="Q1148" s="232"/>
      <c r="R1148" s="232"/>
      <c r="S1148" s="232"/>
      <c r="T1148" s="23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4" t="s">
        <v>128</v>
      </c>
      <c r="AU1148" s="234" t="s">
        <v>79</v>
      </c>
      <c r="AV1148" s="13" t="s">
        <v>77</v>
      </c>
      <c r="AW1148" s="13" t="s">
        <v>31</v>
      </c>
      <c r="AX1148" s="13" t="s">
        <v>69</v>
      </c>
      <c r="AY1148" s="234" t="s">
        <v>117</v>
      </c>
    </row>
    <row r="1149" s="14" customFormat="1">
      <c r="A1149" s="14"/>
      <c r="B1149" s="235"/>
      <c r="C1149" s="236"/>
      <c r="D1149" s="226" t="s">
        <v>128</v>
      </c>
      <c r="E1149" s="237" t="s">
        <v>19</v>
      </c>
      <c r="F1149" s="238" t="s">
        <v>902</v>
      </c>
      <c r="G1149" s="236"/>
      <c r="H1149" s="239">
        <v>5.3280000000000003</v>
      </c>
      <c r="I1149" s="240"/>
      <c r="J1149" s="236"/>
      <c r="K1149" s="236"/>
      <c r="L1149" s="241"/>
      <c r="M1149" s="242"/>
      <c r="N1149" s="243"/>
      <c r="O1149" s="243"/>
      <c r="P1149" s="243"/>
      <c r="Q1149" s="243"/>
      <c r="R1149" s="243"/>
      <c r="S1149" s="243"/>
      <c r="T1149" s="244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45" t="s">
        <v>128</v>
      </c>
      <c r="AU1149" s="245" t="s">
        <v>79</v>
      </c>
      <c r="AV1149" s="14" t="s">
        <v>79</v>
      </c>
      <c r="AW1149" s="14" t="s">
        <v>31</v>
      </c>
      <c r="AX1149" s="14" t="s">
        <v>69</v>
      </c>
      <c r="AY1149" s="245" t="s">
        <v>117</v>
      </c>
    </row>
    <row r="1150" s="14" customFormat="1">
      <c r="A1150" s="14"/>
      <c r="B1150" s="235"/>
      <c r="C1150" s="236"/>
      <c r="D1150" s="226" t="s">
        <v>128</v>
      </c>
      <c r="E1150" s="237" t="s">
        <v>19</v>
      </c>
      <c r="F1150" s="238" t="s">
        <v>903</v>
      </c>
      <c r="G1150" s="236"/>
      <c r="H1150" s="239">
        <v>2.4209999999999998</v>
      </c>
      <c r="I1150" s="240"/>
      <c r="J1150" s="236"/>
      <c r="K1150" s="236"/>
      <c r="L1150" s="241"/>
      <c r="M1150" s="242"/>
      <c r="N1150" s="243"/>
      <c r="O1150" s="243"/>
      <c r="P1150" s="243"/>
      <c r="Q1150" s="243"/>
      <c r="R1150" s="243"/>
      <c r="S1150" s="243"/>
      <c r="T1150" s="244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45" t="s">
        <v>128</v>
      </c>
      <c r="AU1150" s="245" t="s">
        <v>79</v>
      </c>
      <c r="AV1150" s="14" t="s">
        <v>79</v>
      </c>
      <c r="AW1150" s="14" t="s">
        <v>31</v>
      </c>
      <c r="AX1150" s="14" t="s">
        <v>69</v>
      </c>
      <c r="AY1150" s="245" t="s">
        <v>117</v>
      </c>
    </row>
    <row r="1151" s="15" customFormat="1">
      <c r="A1151" s="15"/>
      <c r="B1151" s="246"/>
      <c r="C1151" s="247"/>
      <c r="D1151" s="226" t="s">
        <v>128</v>
      </c>
      <c r="E1151" s="248" t="s">
        <v>19</v>
      </c>
      <c r="F1151" s="249" t="s">
        <v>130</v>
      </c>
      <c r="G1151" s="247"/>
      <c r="H1151" s="250">
        <v>7.7489999999999997</v>
      </c>
      <c r="I1151" s="251"/>
      <c r="J1151" s="247"/>
      <c r="K1151" s="247"/>
      <c r="L1151" s="252"/>
      <c r="M1151" s="253"/>
      <c r="N1151" s="254"/>
      <c r="O1151" s="254"/>
      <c r="P1151" s="254"/>
      <c r="Q1151" s="254"/>
      <c r="R1151" s="254"/>
      <c r="S1151" s="254"/>
      <c r="T1151" s="255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T1151" s="256" t="s">
        <v>128</v>
      </c>
      <c r="AU1151" s="256" t="s">
        <v>79</v>
      </c>
      <c r="AV1151" s="15" t="s">
        <v>125</v>
      </c>
      <c r="AW1151" s="15" t="s">
        <v>31</v>
      </c>
      <c r="AX1151" s="15" t="s">
        <v>77</v>
      </c>
      <c r="AY1151" s="256" t="s">
        <v>117</v>
      </c>
    </row>
    <row r="1152" s="2" customFormat="1" ht="24.15" customHeight="1">
      <c r="A1152" s="40"/>
      <c r="B1152" s="41"/>
      <c r="C1152" s="206" t="s">
        <v>627</v>
      </c>
      <c r="D1152" s="206" t="s">
        <v>120</v>
      </c>
      <c r="E1152" s="207" t="s">
        <v>920</v>
      </c>
      <c r="F1152" s="208" t="s">
        <v>921</v>
      </c>
      <c r="G1152" s="209" t="s">
        <v>221</v>
      </c>
      <c r="H1152" s="210">
        <v>0.31900000000000001</v>
      </c>
      <c r="I1152" s="211"/>
      <c r="J1152" s="212">
        <f>ROUND(I1152*H1152,2)</f>
        <v>0</v>
      </c>
      <c r="K1152" s="208" t="s">
        <v>124</v>
      </c>
      <c r="L1152" s="46"/>
      <c r="M1152" s="213" t="s">
        <v>19</v>
      </c>
      <c r="N1152" s="214" t="s">
        <v>40</v>
      </c>
      <c r="O1152" s="86"/>
      <c r="P1152" s="215">
        <f>O1152*H1152</f>
        <v>0</v>
      </c>
      <c r="Q1152" s="215">
        <v>0</v>
      </c>
      <c r="R1152" s="215">
        <f>Q1152*H1152</f>
        <v>0</v>
      </c>
      <c r="S1152" s="215">
        <v>0</v>
      </c>
      <c r="T1152" s="216">
        <f>S1152*H1152</f>
        <v>0</v>
      </c>
      <c r="U1152" s="40"/>
      <c r="V1152" s="40"/>
      <c r="W1152" s="40"/>
      <c r="X1152" s="40"/>
      <c r="Y1152" s="40"/>
      <c r="Z1152" s="40"/>
      <c r="AA1152" s="40"/>
      <c r="AB1152" s="40"/>
      <c r="AC1152" s="40"/>
      <c r="AD1152" s="40"/>
      <c r="AE1152" s="40"/>
      <c r="AR1152" s="217" t="s">
        <v>150</v>
      </c>
      <c r="AT1152" s="217" t="s">
        <v>120</v>
      </c>
      <c r="AU1152" s="217" t="s">
        <v>79</v>
      </c>
      <c r="AY1152" s="19" t="s">
        <v>117</v>
      </c>
      <c r="BE1152" s="218">
        <f>IF(N1152="základní",J1152,0)</f>
        <v>0</v>
      </c>
      <c r="BF1152" s="218">
        <f>IF(N1152="snížená",J1152,0)</f>
        <v>0</v>
      </c>
      <c r="BG1152" s="218">
        <f>IF(N1152="zákl. přenesená",J1152,0)</f>
        <v>0</v>
      </c>
      <c r="BH1152" s="218">
        <f>IF(N1152="sníž. přenesená",J1152,0)</f>
        <v>0</v>
      </c>
      <c r="BI1152" s="218">
        <f>IF(N1152="nulová",J1152,0)</f>
        <v>0</v>
      </c>
      <c r="BJ1152" s="19" t="s">
        <v>77</v>
      </c>
      <c r="BK1152" s="218">
        <f>ROUND(I1152*H1152,2)</f>
        <v>0</v>
      </c>
      <c r="BL1152" s="19" t="s">
        <v>150</v>
      </c>
      <c r="BM1152" s="217" t="s">
        <v>922</v>
      </c>
    </row>
    <row r="1153" s="2" customFormat="1">
      <c r="A1153" s="40"/>
      <c r="B1153" s="41"/>
      <c r="C1153" s="42"/>
      <c r="D1153" s="219" t="s">
        <v>126</v>
      </c>
      <c r="E1153" s="42"/>
      <c r="F1153" s="220" t="s">
        <v>923</v>
      </c>
      <c r="G1153" s="42"/>
      <c r="H1153" s="42"/>
      <c r="I1153" s="221"/>
      <c r="J1153" s="42"/>
      <c r="K1153" s="42"/>
      <c r="L1153" s="46"/>
      <c r="M1153" s="281"/>
      <c r="N1153" s="282"/>
      <c r="O1153" s="283"/>
      <c r="P1153" s="283"/>
      <c r="Q1153" s="283"/>
      <c r="R1153" s="283"/>
      <c r="S1153" s="283"/>
      <c r="T1153" s="284"/>
      <c r="U1153" s="40"/>
      <c r="V1153" s="40"/>
      <c r="W1153" s="40"/>
      <c r="X1153" s="40"/>
      <c r="Y1153" s="40"/>
      <c r="Z1153" s="40"/>
      <c r="AA1153" s="40"/>
      <c r="AB1153" s="40"/>
      <c r="AC1153" s="40"/>
      <c r="AD1153" s="40"/>
      <c r="AE1153" s="40"/>
      <c r="AT1153" s="19" t="s">
        <v>126</v>
      </c>
      <c r="AU1153" s="19" t="s">
        <v>79</v>
      </c>
    </row>
    <row r="1154" s="2" customFormat="1" ht="6.96" customHeight="1">
      <c r="A1154" s="40"/>
      <c r="B1154" s="61"/>
      <c r="C1154" s="62"/>
      <c r="D1154" s="62"/>
      <c r="E1154" s="62"/>
      <c r="F1154" s="62"/>
      <c r="G1154" s="62"/>
      <c r="H1154" s="62"/>
      <c r="I1154" s="62"/>
      <c r="J1154" s="62"/>
      <c r="K1154" s="62"/>
      <c r="L1154" s="46"/>
      <c r="M1154" s="40"/>
      <c r="O1154" s="40"/>
      <c r="P1154" s="40"/>
      <c r="Q1154" s="40"/>
      <c r="R1154" s="40"/>
      <c r="S1154" s="40"/>
      <c r="T1154" s="40"/>
      <c r="U1154" s="40"/>
      <c r="V1154" s="40"/>
      <c r="W1154" s="40"/>
      <c r="X1154" s="40"/>
      <c r="Y1154" s="40"/>
      <c r="Z1154" s="40"/>
      <c r="AA1154" s="40"/>
      <c r="AB1154" s="40"/>
      <c r="AC1154" s="40"/>
      <c r="AD1154" s="40"/>
      <c r="AE1154" s="40"/>
    </row>
  </sheetData>
  <sheetProtection sheet="1" autoFilter="0" formatColumns="0" formatRows="0" objects="1" scenarios="1" spinCount="100000" saltValue="+1lPGKrQ80vELXcdmTLDS1OA+6O6wYs7x2VUo/FEej/GEFcZkhBxKD0k4Mz/OcyYStGsdm20+dgNAtCkV6qnFA==" hashValue="1m8h7zhpUtFfyRlSQHY/FmYJi0TDrIKQE0DqWeXsR3Y7I3/kdGdhIPKM9O6msiz6rYTZs6nI3bkPnuqB7D3glA==" algorithmName="SHA-512" password="C70A"/>
  <autoFilter ref="C92:K115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2_02/113106121"/>
    <hyperlink ref="F102" r:id="rId2" display="https://podminky.urs.cz/item/CS_URS_2022_02/113107141"/>
    <hyperlink ref="F107" r:id="rId3" display="https://podminky.urs.cz/item/CS_URS_2022_02/113204111"/>
    <hyperlink ref="F112" r:id="rId4" display="https://podminky.urs.cz/item/CS_URS_2022_02/132212332"/>
    <hyperlink ref="F122" r:id="rId5" display="https://podminky.urs.cz/item/CS_URS_2022_02/162211311"/>
    <hyperlink ref="F132" r:id="rId6" display="https://podminky.urs.cz/item/CS_URS_2022_02/162211319"/>
    <hyperlink ref="F144" r:id="rId7" display="https://podminky.urs.cz/item/CS_URS_2022_02/162651112"/>
    <hyperlink ref="F154" r:id="rId8" display="https://podminky.urs.cz/item/CS_URS_2022_02/171201221"/>
    <hyperlink ref="F158" r:id="rId9" display="https://podminky.urs.cz/item/CS_URS_2022_02/213141111"/>
    <hyperlink ref="F170" r:id="rId10" display="https://podminky.urs.cz/item/CS_URS_2022_02/564831111"/>
    <hyperlink ref="F178" r:id="rId11" display="https://podminky.urs.cz/item/CS_URS_2022_02/564851111"/>
    <hyperlink ref="F183" r:id="rId12" display="https://podminky.urs.cz/item/CS_URS_2022_02/596211110"/>
    <hyperlink ref="F190" r:id="rId13" display="https://podminky.urs.cz/item/CS_URS_2022_02/621142001"/>
    <hyperlink ref="F201" r:id="rId14" display="https://podminky.urs.cz/item/CS_URS_2022_02/621151001"/>
    <hyperlink ref="F212" r:id="rId15" display="https://podminky.urs.cz/item/CS_URS_2022_02/621531012"/>
    <hyperlink ref="F223" r:id="rId16" display="https://podminky.urs.cz/item/CS_URS_2022_02/622111111"/>
    <hyperlink ref="F229" r:id="rId17" display="https://podminky.urs.cz/item/CS_URS_2022_02/622131111"/>
    <hyperlink ref="F235" r:id="rId18" display="https://podminky.urs.cz/item/CS_URS_2022_02/622131121"/>
    <hyperlink ref="F275" r:id="rId19" display="https://podminky.urs.cz/item/CS_URS_2022_02/622142001"/>
    <hyperlink ref="F290" r:id="rId20" display="https://podminky.urs.cz/item/CS_URS_2022_02/622143001"/>
    <hyperlink ref="F313" r:id="rId21" display="https://podminky.urs.cz/item/CS_URS_2022_02/622143004"/>
    <hyperlink ref="F330" r:id="rId22" display="https://podminky.urs.cz/item/CS_URS_2022_02/622151001"/>
    <hyperlink ref="F362" r:id="rId23" display="https://podminky.urs.cz/item/CS_URS_2022_02/622151021"/>
    <hyperlink ref="F391" r:id="rId24" display="https://podminky.urs.cz/item/CS_URS_2022_02/622211021"/>
    <hyperlink ref="F444" r:id="rId25" display="https://podminky.urs.cz/item/CS_URS_2022_02/622212001"/>
    <hyperlink ref="F472" r:id="rId26" display="https://podminky.urs.cz/item/CS_URS_2022_02/622212011"/>
    <hyperlink ref="F492" r:id="rId27" display="https://podminky.urs.cz/item/CS_URS_2022_02/622212051"/>
    <hyperlink ref="F503" r:id="rId28" display="https://podminky.urs.cz/item/CS_URS_2022_02/622251101"/>
    <hyperlink ref="F507" r:id="rId29" display="https://podminky.urs.cz/item/CS_URS_2022_02/622252002"/>
    <hyperlink ref="F610" r:id="rId30" display="https://podminky.urs.cz/item/CS_URS_2022_02/622321121"/>
    <hyperlink ref="F625" r:id="rId31" display="https://podminky.urs.cz/item/CS_URS_2022_02/622325102"/>
    <hyperlink ref="F656" r:id="rId32" display="https://podminky.urs.cz/item/CS_URS_2022_02/622511102"/>
    <hyperlink ref="F682" r:id="rId33" display="https://podminky.urs.cz/item/CS_URS_2022_02/622511112"/>
    <hyperlink ref="F688" r:id="rId34" display="https://podminky.urs.cz/item/CS_URS_2022_02/622531012"/>
    <hyperlink ref="F720" r:id="rId35" display="https://podminky.urs.cz/item/CS_URS_2022_02/629135101"/>
    <hyperlink ref="F734" r:id="rId36" display="https://podminky.urs.cz/item/CS_URS_2022_02/629991012"/>
    <hyperlink ref="F747" r:id="rId37" display="https://podminky.urs.cz/item/CS_URS_2022_02/629995101"/>
    <hyperlink ref="F788" r:id="rId38" display="https://podminky.urs.cz/item/CS_URS_2022_02/629999011"/>
    <hyperlink ref="F811" r:id="rId39" display="https://podminky.urs.cz/item/CS_URS_2022_02/631311224"/>
    <hyperlink ref="F816" r:id="rId40" display="https://podminky.urs.cz/item/CS_URS_2022_02/631312131"/>
    <hyperlink ref="F821" r:id="rId41" display="https://podminky.urs.cz/item/CS_URS_2022_02/631319173"/>
    <hyperlink ref="F826" r:id="rId42" display="https://podminky.urs.cz/item/CS_URS_2022_02/631362021"/>
    <hyperlink ref="F831" r:id="rId43" display="https://podminky.urs.cz/item/CS_URS_2022_02/634111114"/>
    <hyperlink ref="F836" r:id="rId44" display="https://podminky.urs.cz/item/CS_URS_2022_02/637211121"/>
    <hyperlink ref="F844" r:id="rId45" display="https://podminky.urs.cz/item/CS_URS_2022_02/637311131"/>
    <hyperlink ref="F852" r:id="rId46" display="https://podminky.urs.cz/item/CS_URS_2022_02/644941112"/>
    <hyperlink ref="F865" r:id="rId47" display="https://podminky.urs.cz/item/CS_URS_2022_02/916231213"/>
    <hyperlink ref="F871" r:id="rId48" display="https://podminky.urs.cz/item/CS_URS_2022_02/965043331"/>
    <hyperlink ref="F876" r:id="rId49" display="https://podminky.urs.cz/item/CS_URS_2022_02/965049111"/>
    <hyperlink ref="F881" r:id="rId50" display="https://podminky.urs.cz/item/CS_URS_2022_02/985131111"/>
    <hyperlink ref="F887" r:id="rId51" display="https://podminky.urs.cz/item/CS_URS_2022_02/919735111"/>
    <hyperlink ref="F892" r:id="rId52" display="https://podminky.urs.cz/item/CS_URS_2022_02/949101111"/>
    <hyperlink ref="F917" r:id="rId53" display="https://podminky.urs.cz/item/CS_URS_2022_02/962022490"/>
    <hyperlink ref="F922" r:id="rId54" display="https://podminky.urs.cz/item/CS_URS_2022_02/965042141"/>
    <hyperlink ref="F933" r:id="rId55" display="https://podminky.urs.cz/item/CS_URS_2022_02/978015341"/>
    <hyperlink ref="F964" r:id="rId56" display="https://podminky.urs.cz/item/CS_URS_2022_02/978059641"/>
    <hyperlink ref="F985" r:id="rId57" display="https://podminky.urs.cz/item/CS_URS_2022_02/985311113"/>
    <hyperlink ref="F991" r:id="rId58" display="https://podminky.urs.cz/item/CS_URS_2022_02/985323111"/>
    <hyperlink ref="F997" r:id="rId59" display="https://podminky.urs.cz/item/CS_URS_2022_02/985324211"/>
    <hyperlink ref="F1006" r:id="rId60" display="https://podminky.urs.cz/item/CS_URS_2022_02/997013111"/>
    <hyperlink ref="F1008" r:id="rId61" display="https://podminky.urs.cz/item/CS_URS_2022_02/997013501"/>
    <hyperlink ref="F1010" r:id="rId62" display="https://podminky.urs.cz/item/CS_URS_2022_02/997013509"/>
    <hyperlink ref="F1016" r:id="rId63" display="https://podminky.urs.cz/item/CS_URS_2022_02/997013631"/>
    <hyperlink ref="F1019" r:id="rId64" display="https://podminky.urs.cz/item/CS_URS_2022_02/997013861"/>
    <hyperlink ref="F1022" r:id="rId65" display="https://podminky.urs.cz/item/CS_URS_2022_02/997013875"/>
    <hyperlink ref="F1026" r:id="rId66" display="https://podminky.urs.cz/item/CS_URS_2022_02/998011002"/>
    <hyperlink ref="F1028" r:id="rId67" display="https://podminky.urs.cz/item/CS_URS_2022_02/998223011"/>
    <hyperlink ref="F1032" r:id="rId68" display="https://podminky.urs.cz/item/CS_URS_2022_02/721242804"/>
    <hyperlink ref="F1038" r:id="rId69" display="https://podminky.urs.cz/item/CS_URS_2022_02/764002851"/>
    <hyperlink ref="F1052" r:id="rId70" display="https://podminky.urs.cz/item/CS_URS_2022_02/764216645"/>
    <hyperlink ref="F1066" r:id="rId71" display="https://podminky.urs.cz/item/CS_URS_2022_02/764216665"/>
    <hyperlink ref="F1072" r:id="rId72" display="https://podminky.urs.cz/item/CS_URS_2022_02/998764101"/>
    <hyperlink ref="F1100" r:id="rId73" display="https://podminky.urs.cz/item/CS_URS_2022_02/771474113"/>
    <hyperlink ref="F1116" r:id="rId74" display="https://podminky.urs.cz/item/CS_URS_2022_02/771571810"/>
    <hyperlink ref="F1121" r:id="rId75" display="https://podminky.urs.cz/item/CS_URS_2022_02/771574113"/>
    <hyperlink ref="F1134" r:id="rId76" display="https://podminky.urs.cz/item/CS_URS_2022_02/771591111"/>
    <hyperlink ref="F1140" r:id="rId77" display="https://podminky.urs.cz/item/CS_URS_2022_02/771591115"/>
    <hyperlink ref="F1147" r:id="rId78" display="https://podminky.urs.cz/item/CS_URS_2022_02/771151012"/>
    <hyperlink ref="F1153" r:id="rId79" display="https://podminky.urs.cz/item/CS_URS_2022_02/99877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Dokončení oprav budovy hlavní tribuny a oprava vedlejších tribun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ROUND((SUM(BE94:BE671)),  2)</f>
        <v>0</v>
      </c>
      <c r="G33" s="40"/>
      <c r="H33" s="40"/>
      <c r="I33" s="150">
        <v>0.20999999999999999</v>
      </c>
      <c r="J33" s="149">
        <f>ROUND(((SUM(BE94:BE671))*I33),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ROUND((SUM(BF94:BF671)),  2)</f>
        <v>0</v>
      </c>
      <c r="G34" s="40"/>
      <c r="H34" s="40"/>
      <c r="I34" s="150">
        <v>0.14999999999999999</v>
      </c>
      <c r="J34" s="149">
        <f>ROUND(((SUM(BF94:BF671))*I34),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ROUND((SUM(BG94:BG671)),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ROUND((SUM(BH94:BH671)),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ROUND((SUM(BI94:BI671)),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Dokončení oprav budovy hlavní tribuny a oprava vedlejších tribun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03b - Oprava krytiny střechy se zateplením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15. 7. 2022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160</v>
      </c>
      <c r="E60" s="170"/>
      <c r="F60" s="170"/>
      <c r="G60" s="170"/>
      <c r="H60" s="170"/>
      <c r="I60" s="170"/>
      <c r="J60" s="171">
        <f>J95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925</v>
      </c>
      <c r="E61" s="176"/>
      <c r="F61" s="176"/>
      <c r="G61" s="176"/>
      <c r="H61" s="176"/>
      <c r="I61" s="176"/>
      <c r="J61" s="177">
        <f>J96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164</v>
      </c>
      <c r="E62" s="176"/>
      <c r="F62" s="176"/>
      <c r="G62" s="176"/>
      <c r="H62" s="176"/>
      <c r="I62" s="176"/>
      <c r="J62" s="177">
        <f>J119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166</v>
      </c>
      <c r="E63" s="176"/>
      <c r="F63" s="176"/>
      <c r="G63" s="176"/>
      <c r="H63" s="176"/>
      <c r="I63" s="176"/>
      <c r="J63" s="177">
        <f>J164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167</v>
      </c>
      <c r="E64" s="176"/>
      <c r="F64" s="176"/>
      <c r="G64" s="176"/>
      <c r="H64" s="176"/>
      <c r="I64" s="176"/>
      <c r="J64" s="177">
        <f>J197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168</v>
      </c>
      <c r="E65" s="176"/>
      <c r="F65" s="176"/>
      <c r="G65" s="176"/>
      <c r="H65" s="176"/>
      <c r="I65" s="176"/>
      <c r="J65" s="177">
        <f>J207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169</v>
      </c>
      <c r="E66" s="170"/>
      <c r="F66" s="170"/>
      <c r="G66" s="170"/>
      <c r="H66" s="170"/>
      <c r="I66" s="170"/>
      <c r="J66" s="171">
        <f>J210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926</v>
      </c>
      <c r="E67" s="176"/>
      <c r="F67" s="176"/>
      <c r="G67" s="176"/>
      <c r="H67" s="176"/>
      <c r="I67" s="176"/>
      <c r="J67" s="177">
        <f>J211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927</v>
      </c>
      <c r="E68" s="176"/>
      <c r="F68" s="176"/>
      <c r="G68" s="176"/>
      <c r="H68" s="176"/>
      <c r="I68" s="176"/>
      <c r="J68" s="177">
        <f>J257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170</v>
      </c>
      <c r="E69" s="176"/>
      <c r="F69" s="176"/>
      <c r="G69" s="176"/>
      <c r="H69" s="176"/>
      <c r="I69" s="176"/>
      <c r="J69" s="177">
        <f>J286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928</v>
      </c>
      <c r="E70" s="176"/>
      <c r="F70" s="176"/>
      <c r="G70" s="176"/>
      <c r="H70" s="176"/>
      <c r="I70" s="176"/>
      <c r="J70" s="177">
        <f>J293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171</v>
      </c>
      <c r="E71" s="176"/>
      <c r="F71" s="176"/>
      <c r="G71" s="176"/>
      <c r="H71" s="176"/>
      <c r="I71" s="176"/>
      <c r="J71" s="177">
        <f>J453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172</v>
      </c>
      <c r="E72" s="176"/>
      <c r="F72" s="176"/>
      <c r="G72" s="176"/>
      <c r="H72" s="176"/>
      <c r="I72" s="176"/>
      <c r="J72" s="177">
        <f>J615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929</v>
      </c>
      <c r="E73" s="176"/>
      <c r="F73" s="176"/>
      <c r="G73" s="176"/>
      <c r="H73" s="176"/>
      <c r="I73" s="176"/>
      <c r="J73" s="177">
        <f>J636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930</v>
      </c>
      <c r="E74" s="176"/>
      <c r="F74" s="176"/>
      <c r="G74" s="176"/>
      <c r="H74" s="176"/>
      <c r="I74" s="176"/>
      <c r="J74" s="177">
        <f>J657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101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62" t="str">
        <f>E7</f>
        <v>Dokončení oprav budovy hlavní tribuny a oprava vedlejších tribun</v>
      </c>
      <c r="F84" s="34"/>
      <c r="G84" s="34"/>
      <c r="H84" s="34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90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>SO 03b - Oprava krytiny střechy se zateplením</v>
      </c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F12</f>
        <v xml:space="preserve"> </v>
      </c>
      <c r="G88" s="42"/>
      <c r="H88" s="42"/>
      <c r="I88" s="34" t="s">
        <v>23</v>
      </c>
      <c r="J88" s="74" t="str">
        <f>IF(J12="","",J12)</f>
        <v>15. 7. 2022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E15</f>
        <v xml:space="preserve"> </v>
      </c>
      <c r="G90" s="42"/>
      <c r="H90" s="42"/>
      <c r="I90" s="34" t="s">
        <v>30</v>
      </c>
      <c r="J90" s="38" t="str">
        <f>E21</f>
        <v xml:space="preserve"> 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28</v>
      </c>
      <c r="D91" s="42"/>
      <c r="E91" s="42"/>
      <c r="F91" s="29" t="str">
        <f>IF(E18="","",E18)</f>
        <v>Vyplň údaj</v>
      </c>
      <c r="G91" s="42"/>
      <c r="H91" s="42"/>
      <c r="I91" s="34" t="s">
        <v>32</v>
      </c>
      <c r="J91" s="38" t="str">
        <f>E24</f>
        <v xml:space="preserve"> 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79"/>
      <c r="B93" s="180"/>
      <c r="C93" s="181" t="s">
        <v>102</v>
      </c>
      <c r="D93" s="182" t="s">
        <v>54</v>
      </c>
      <c r="E93" s="182" t="s">
        <v>50</v>
      </c>
      <c r="F93" s="182" t="s">
        <v>51</v>
      </c>
      <c r="G93" s="182" t="s">
        <v>103</v>
      </c>
      <c r="H93" s="182" t="s">
        <v>104</v>
      </c>
      <c r="I93" s="182" t="s">
        <v>105</v>
      </c>
      <c r="J93" s="182" t="s">
        <v>94</v>
      </c>
      <c r="K93" s="183" t="s">
        <v>106</v>
      </c>
      <c r="L93" s="184"/>
      <c r="M93" s="94" t="s">
        <v>19</v>
      </c>
      <c r="N93" s="95" t="s">
        <v>39</v>
      </c>
      <c r="O93" s="95" t="s">
        <v>107</v>
      </c>
      <c r="P93" s="95" t="s">
        <v>108</v>
      </c>
      <c r="Q93" s="95" t="s">
        <v>109</v>
      </c>
      <c r="R93" s="95" t="s">
        <v>110</v>
      </c>
      <c r="S93" s="95" t="s">
        <v>111</v>
      </c>
      <c r="T93" s="96" t="s">
        <v>112</v>
      </c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</row>
    <row r="94" s="2" customFormat="1" ht="22.8" customHeight="1">
      <c r="A94" s="40"/>
      <c r="B94" s="41"/>
      <c r="C94" s="101" t="s">
        <v>113</v>
      </c>
      <c r="D94" s="42"/>
      <c r="E94" s="42"/>
      <c r="F94" s="42"/>
      <c r="G94" s="42"/>
      <c r="H94" s="42"/>
      <c r="I94" s="42"/>
      <c r="J94" s="185">
        <f>BK94</f>
        <v>0</v>
      </c>
      <c r="K94" s="42"/>
      <c r="L94" s="46"/>
      <c r="M94" s="97"/>
      <c r="N94" s="186"/>
      <c r="O94" s="98"/>
      <c r="P94" s="187">
        <f>P95+P210</f>
        <v>0</v>
      </c>
      <c r="Q94" s="98"/>
      <c r="R94" s="187">
        <f>R95+R210</f>
        <v>26.929295310000001</v>
      </c>
      <c r="S94" s="98"/>
      <c r="T94" s="188">
        <f>T95+T210</f>
        <v>1.8739657999999997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68</v>
      </c>
      <c r="AU94" s="19" t="s">
        <v>95</v>
      </c>
      <c r="BK94" s="189">
        <f>BK95+BK210</f>
        <v>0</v>
      </c>
    </row>
    <row r="95" s="12" customFormat="1" ht="25.92" customHeight="1">
      <c r="A95" s="12"/>
      <c r="B95" s="190"/>
      <c r="C95" s="191"/>
      <c r="D95" s="192" t="s">
        <v>68</v>
      </c>
      <c r="E95" s="193" t="s">
        <v>174</v>
      </c>
      <c r="F95" s="193" t="s">
        <v>175</v>
      </c>
      <c r="G95" s="191"/>
      <c r="H95" s="191"/>
      <c r="I95" s="194"/>
      <c r="J95" s="195">
        <f>BK95</f>
        <v>0</v>
      </c>
      <c r="K95" s="191"/>
      <c r="L95" s="196"/>
      <c r="M95" s="197"/>
      <c r="N95" s="198"/>
      <c r="O95" s="198"/>
      <c r="P95" s="199">
        <f>P96+P119+P164+P197+P207</f>
        <v>0</v>
      </c>
      <c r="Q95" s="198"/>
      <c r="R95" s="199">
        <f>R96+R119+R164+R197+R207</f>
        <v>16.702499660000001</v>
      </c>
      <c r="S95" s="198"/>
      <c r="T95" s="200">
        <f>T96+T119+T164+T197+T207</f>
        <v>1.0313599999999998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77</v>
      </c>
      <c r="AT95" s="202" t="s">
        <v>68</v>
      </c>
      <c r="AU95" s="202" t="s">
        <v>69</v>
      </c>
      <c r="AY95" s="201" t="s">
        <v>117</v>
      </c>
      <c r="BK95" s="203">
        <f>BK96+BK119+BK164+BK197+BK207</f>
        <v>0</v>
      </c>
    </row>
    <row r="96" s="12" customFormat="1" ht="22.8" customHeight="1">
      <c r="A96" s="12"/>
      <c r="B96" s="190"/>
      <c r="C96" s="191"/>
      <c r="D96" s="192" t="s">
        <v>68</v>
      </c>
      <c r="E96" s="204" t="s">
        <v>140</v>
      </c>
      <c r="F96" s="204" t="s">
        <v>931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SUM(P97:P118)</f>
        <v>0</v>
      </c>
      <c r="Q96" s="198"/>
      <c r="R96" s="199">
        <f>SUM(R97:R118)</f>
        <v>14.459002760000001</v>
      </c>
      <c r="S96" s="198"/>
      <c r="T96" s="200">
        <f>SUM(T97:T118)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77</v>
      </c>
      <c r="AT96" s="202" t="s">
        <v>68</v>
      </c>
      <c r="AU96" s="202" t="s">
        <v>77</v>
      </c>
      <c r="AY96" s="201" t="s">
        <v>117</v>
      </c>
      <c r="BK96" s="203">
        <f>SUM(BK97:BK118)</f>
        <v>0</v>
      </c>
    </row>
    <row r="97" s="2" customFormat="1" ht="21.75" customHeight="1">
      <c r="A97" s="40"/>
      <c r="B97" s="41"/>
      <c r="C97" s="206" t="s">
        <v>77</v>
      </c>
      <c r="D97" s="206" t="s">
        <v>120</v>
      </c>
      <c r="E97" s="207" t="s">
        <v>932</v>
      </c>
      <c r="F97" s="208" t="s">
        <v>933</v>
      </c>
      <c r="G97" s="209" t="s">
        <v>350</v>
      </c>
      <c r="H97" s="210">
        <v>3</v>
      </c>
      <c r="I97" s="211"/>
      <c r="J97" s="212">
        <f>ROUND(I97*H97,2)</f>
        <v>0</v>
      </c>
      <c r="K97" s="208" t="s">
        <v>124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0.018929999999999999</v>
      </c>
      <c r="R97" s="215">
        <f>Q97*H97</f>
        <v>0.056789999999999993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125</v>
      </c>
      <c r="AT97" s="217" t="s">
        <v>120</v>
      </c>
      <c r="AU97" s="217" t="s">
        <v>79</v>
      </c>
      <c r="AY97" s="19" t="s">
        <v>117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125</v>
      </c>
      <c r="BM97" s="217" t="s">
        <v>79</v>
      </c>
    </row>
    <row r="98" s="2" customFormat="1">
      <c r="A98" s="40"/>
      <c r="B98" s="41"/>
      <c r="C98" s="42"/>
      <c r="D98" s="219" t="s">
        <v>126</v>
      </c>
      <c r="E98" s="42"/>
      <c r="F98" s="220" t="s">
        <v>934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126</v>
      </c>
      <c r="AU98" s="19" t="s">
        <v>79</v>
      </c>
    </row>
    <row r="99" s="2" customFormat="1" ht="24.15" customHeight="1">
      <c r="A99" s="40"/>
      <c r="B99" s="41"/>
      <c r="C99" s="206" t="s">
        <v>79</v>
      </c>
      <c r="D99" s="206" t="s">
        <v>120</v>
      </c>
      <c r="E99" s="207" t="s">
        <v>935</v>
      </c>
      <c r="F99" s="208" t="s">
        <v>936</v>
      </c>
      <c r="G99" s="209" t="s">
        <v>179</v>
      </c>
      <c r="H99" s="210">
        <v>12.119999999999999</v>
      </c>
      <c r="I99" s="211"/>
      <c r="J99" s="212">
        <f>ROUND(I99*H99,2)</f>
        <v>0</v>
      </c>
      <c r="K99" s="208" t="s">
        <v>124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0.28867999999999999</v>
      </c>
      <c r="R99" s="215">
        <f>Q99*H99</f>
        <v>3.4988015999999997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125</v>
      </c>
      <c r="AT99" s="217" t="s">
        <v>120</v>
      </c>
      <c r="AU99" s="217" t="s">
        <v>79</v>
      </c>
      <c r="AY99" s="19" t="s">
        <v>117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125</v>
      </c>
      <c r="BM99" s="217" t="s">
        <v>125</v>
      </c>
    </row>
    <row r="100" s="2" customFormat="1">
      <c r="A100" s="40"/>
      <c r="B100" s="41"/>
      <c r="C100" s="42"/>
      <c r="D100" s="219" t="s">
        <v>126</v>
      </c>
      <c r="E100" s="42"/>
      <c r="F100" s="220" t="s">
        <v>937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126</v>
      </c>
      <c r="AU100" s="19" t="s">
        <v>79</v>
      </c>
    </row>
    <row r="101" s="13" customFormat="1">
      <c r="A101" s="13"/>
      <c r="B101" s="224"/>
      <c r="C101" s="225"/>
      <c r="D101" s="226" t="s">
        <v>128</v>
      </c>
      <c r="E101" s="227" t="s">
        <v>19</v>
      </c>
      <c r="F101" s="228" t="s">
        <v>938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128</v>
      </c>
      <c r="AU101" s="234" t="s">
        <v>79</v>
      </c>
      <c r="AV101" s="13" t="s">
        <v>77</v>
      </c>
      <c r="AW101" s="13" t="s">
        <v>31</v>
      </c>
      <c r="AX101" s="13" t="s">
        <v>69</v>
      </c>
      <c r="AY101" s="234" t="s">
        <v>117</v>
      </c>
    </row>
    <row r="102" s="14" customFormat="1">
      <c r="A102" s="14"/>
      <c r="B102" s="235"/>
      <c r="C102" s="236"/>
      <c r="D102" s="226" t="s">
        <v>128</v>
      </c>
      <c r="E102" s="237" t="s">
        <v>19</v>
      </c>
      <c r="F102" s="238" t="s">
        <v>939</v>
      </c>
      <c r="G102" s="236"/>
      <c r="H102" s="239">
        <v>12.119999999999999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128</v>
      </c>
      <c r="AU102" s="245" t="s">
        <v>79</v>
      </c>
      <c r="AV102" s="14" t="s">
        <v>79</v>
      </c>
      <c r="AW102" s="14" t="s">
        <v>31</v>
      </c>
      <c r="AX102" s="14" t="s">
        <v>69</v>
      </c>
      <c r="AY102" s="245" t="s">
        <v>117</v>
      </c>
    </row>
    <row r="103" s="15" customFormat="1">
      <c r="A103" s="15"/>
      <c r="B103" s="246"/>
      <c r="C103" s="247"/>
      <c r="D103" s="226" t="s">
        <v>128</v>
      </c>
      <c r="E103" s="248" t="s">
        <v>19</v>
      </c>
      <c r="F103" s="249" t="s">
        <v>130</v>
      </c>
      <c r="G103" s="247"/>
      <c r="H103" s="250">
        <v>12.119999999999999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128</v>
      </c>
      <c r="AU103" s="256" t="s">
        <v>79</v>
      </c>
      <c r="AV103" s="15" t="s">
        <v>125</v>
      </c>
      <c r="AW103" s="15" t="s">
        <v>31</v>
      </c>
      <c r="AX103" s="15" t="s">
        <v>77</v>
      </c>
      <c r="AY103" s="256" t="s">
        <v>117</v>
      </c>
    </row>
    <row r="104" s="2" customFormat="1" ht="24.15" customHeight="1">
      <c r="A104" s="40"/>
      <c r="B104" s="41"/>
      <c r="C104" s="206" t="s">
        <v>140</v>
      </c>
      <c r="D104" s="206" t="s">
        <v>120</v>
      </c>
      <c r="E104" s="207" t="s">
        <v>940</v>
      </c>
      <c r="F104" s="208" t="s">
        <v>941</v>
      </c>
      <c r="G104" s="209" t="s">
        <v>179</v>
      </c>
      <c r="H104" s="210">
        <v>13.34</v>
      </c>
      <c r="I104" s="211"/>
      <c r="J104" s="212">
        <f>ROUND(I104*H104,2)</f>
        <v>0</v>
      </c>
      <c r="K104" s="208" t="s">
        <v>124</v>
      </c>
      <c r="L104" s="46"/>
      <c r="M104" s="213" t="s">
        <v>19</v>
      </c>
      <c r="N104" s="214" t="s">
        <v>40</v>
      </c>
      <c r="O104" s="86"/>
      <c r="P104" s="215">
        <f>O104*H104</f>
        <v>0</v>
      </c>
      <c r="Q104" s="215">
        <v>0.24124000000000001</v>
      </c>
      <c r="R104" s="215">
        <f>Q104*H104</f>
        <v>3.2181416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125</v>
      </c>
      <c r="AT104" s="217" t="s">
        <v>120</v>
      </c>
      <c r="AU104" s="217" t="s">
        <v>79</v>
      </c>
      <c r="AY104" s="19" t="s">
        <v>117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77</v>
      </c>
      <c r="BK104" s="218">
        <f>ROUND(I104*H104,2)</f>
        <v>0</v>
      </c>
      <c r="BL104" s="19" t="s">
        <v>125</v>
      </c>
      <c r="BM104" s="217" t="s">
        <v>191</v>
      </c>
    </row>
    <row r="105" s="2" customFormat="1">
      <c r="A105" s="40"/>
      <c r="B105" s="41"/>
      <c r="C105" s="42"/>
      <c r="D105" s="219" t="s">
        <v>126</v>
      </c>
      <c r="E105" s="42"/>
      <c r="F105" s="220" t="s">
        <v>942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126</v>
      </c>
      <c r="AU105" s="19" t="s">
        <v>79</v>
      </c>
    </row>
    <row r="106" s="13" customFormat="1">
      <c r="A106" s="13"/>
      <c r="B106" s="224"/>
      <c r="C106" s="225"/>
      <c r="D106" s="226" t="s">
        <v>128</v>
      </c>
      <c r="E106" s="227" t="s">
        <v>19</v>
      </c>
      <c r="F106" s="228" t="s">
        <v>943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128</v>
      </c>
      <c r="AU106" s="234" t="s">
        <v>79</v>
      </c>
      <c r="AV106" s="13" t="s">
        <v>77</v>
      </c>
      <c r="AW106" s="13" t="s">
        <v>31</v>
      </c>
      <c r="AX106" s="13" t="s">
        <v>69</v>
      </c>
      <c r="AY106" s="234" t="s">
        <v>117</v>
      </c>
    </row>
    <row r="107" s="14" customFormat="1">
      <c r="A107" s="14"/>
      <c r="B107" s="235"/>
      <c r="C107" s="236"/>
      <c r="D107" s="226" t="s">
        <v>128</v>
      </c>
      <c r="E107" s="237" t="s">
        <v>19</v>
      </c>
      <c r="F107" s="238" t="s">
        <v>944</v>
      </c>
      <c r="G107" s="236"/>
      <c r="H107" s="239">
        <v>7.3040000000000003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128</v>
      </c>
      <c r="AU107" s="245" t="s">
        <v>79</v>
      </c>
      <c r="AV107" s="14" t="s">
        <v>79</v>
      </c>
      <c r="AW107" s="14" t="s">
        <v>31</v>
      </c>
      <c r="AX107" s="14" t="s">
        <v>69</v>
      </c>
      <c r="AY107" s="245" t="s">
        <v>117</v>
      </c>
    </row>
    <row r="108" s="14" customFormat="1">
      <c r="A108" s="14"/>
      <c r="B108" s="235"/>
      <c r="C108" s="236"/>
      <c r="D108" s="226" t="s">
        <v>128</v>
      </c>
      <c r="E108" s="237" t="s">
        <v>19</v>
      </c>
      <c r="F108" s="238" t="s">
        <v>945</v>
      </c>
      <c r="G108" s="236"/>
      <c r="H108" s="239">
        <v>2.7040000000000002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128</v>
      </c>
      <c r="AU108" s="245" t="s">
        <v>79</v>
      </c>
      <c r="AV108" s="14" t="s">
        <v>79</v>
      </c>
      <c r="AW108" s="14" t="s">
        <v>31</v>
      </c>
      <c r="AX108" s="14" t="s">
        <v>69</v>
      </c>
      <c r="AY108" s="245" t="s">
        <v>117</v>
      </c>
    </row>
    <row r="109" s="14" customFormat="1">
      <c r="A109" s="14"/>
      <c r="B109" s="235"/>
      <c r="C109" s="236"/>
      <c r="D109" s="226" t="s">
        <v>128</v>
      </c>
      <c r="E109" s="237" t="s">
        <v>19</v>
      </c>
      <c r="F109" s="238" t="s">
        <v>946</v>
      </c>
      <c r="G109" s="236"/>
      <c r="H109" s="239">
        <v>3.3319999999999999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128</v>
      </c>
      <c r="AU109" s="245" t="s">
        <v>79</v>
      </c>
      <c r="AV109" s="14" t="s">
        <v>79</v>
      </c>
      <c r="AW109" s="14" t="s">
        <v>31</v>
      </c>
      <c r="AX109" s="14" t="s">
        <v>69</v>
      </c>
      <c r="AY109" s="245" t="s">
        <v>117</v>
      </c>
    </row>
    <row r="110" s="15" customFormat="1">
      <c r="A110" s="15"/>
      <c r="B110" s="246"/>
      <c r="C110" s="247"/>
      <c r="D110" s="226" t="s">
        <v>128</v>
      </c>
      <c r="E110" s="248" t="s">
        <v>19</v>
      </c>
      <c r="F110" s="249" t="s">
        <v>130</v>
      </c>
      <c r="G110" s="247"/>
      <c r="H110" s="250">
        <v>13.34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128</v>
      </c>
      <c r="AU110" s="256" t="s">
        <v>79</v>
      </c>
      <c r="AV110" s="15" t="s">
        <v>125</v>
      </c>
      <c r="AW110" s="15" t="s">
        <v>31</v>
      </c>
      <c r="AX110" s="15" t="s">
        <v>77</v>
      </c>
      <c r="AY110" s="256" t="s">
        <v>117</v>
      </c>
    </row>
    <row r="111" s="2" customFormat="1" ht="24.15" customHeight="1">
      <c r="A111" s="40"/>
      <c r="B111" s="41"/>
      <c r="C111" s="206" t="s">
        <v>125</v>
      </c>
      <c r="D111" s="206" t="s">
        <v>120</v>
      </c>
      <c r="E111" s="207" t="s">
        <v>947</v>
      </c>
      <c r="F111" s="208" t="s">
        <v>948</v>
      </c>
      <c r="G111" s="209" t="s">
        <v>179</v>
      </c>
      <c r="H111" s="210">
        <v>15.878</v>
      </c>
      <c r="I111" s="211"/>
      <c r="J111" s="212">
        <f>ROUND(I111*H111,2)</f>
        <v>0</v>
      </c>
      <c r="K111" s="208" t="s">
        <v>124</v>
      </c>
      <c r="L111" s="46"/>
      <c r="M111" s="213" t="s">
        <v>19</v>
      </c>
      <c r="N111" s="214" t="s">
        <v>40</v>
      </c>
      <c r="O111" s="86"/>
      <c r="P111" s="215">
        <f>O111*H111</f>
        <v>0</v>
      </c>
      <c r="Q111" s="215">
        <v>0.48402000000000001</v>
      </c>
      <c r="R111" s="215">
        <f>Q111*H111</f>
        <v>7.6852695600000001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125</v>
      </c>
      <c r="AT111" s="217" t="s">
        <v>120</v>
      </c>
      <c r="AU111" s="217" t="s">
        <v>79</v>
      </c>
      <c r="AY111" s="19" t="s">
        <v>117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77</v>
      </c>
      <c r="BK111" s="218">
        <f>ROUND(I111*H111,2)</f>
        <v>0</v>
      </c>
      <c r="BL111" s="19" t="s">
        <v>125</v>
      </c>
      <c r="BM111" s="217" t="s">
        <v>133</v>
      </c>
    </row>
    <row r="112" s="2" customFormat="1">
      <c r="A112" s="40"/>
      <c r="B112" s="41"/>
      <c r="C112" s="42"/>
      <c r="D112" s="219" t="s">
        <v>126</v>
      </c>
      <c r="E112" s="42"/>
      <c r="F112" s="220" t="s">
        <v>949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126</v>
      </c>
      <c r="AU112" s="19" t="s">
        <v>79</v>
      </c>
    </row>
    <row r="113" s="13" customFormat="1">
      <c r="A113" s="13"/>
      <c r="B113" s="224"/>
      <c r="C113" s="225"/>
      <c r="D113" s="226" t="s">
        <v>128</v>
      </c>
      <c r="E113" s="227" t="s">
        <v>19</v>
      </c>
      <c r="F113" s="228" t="s">
        <v>950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128</v>
      </c>
      <c r="AU113" s="234" t="s">
        <v>79</v>
      </c>
      <c r="AV113" s="13" t="s">
        <v>77</v>
      </c>
      <c r="AW113" s="13" t="s">
        <v>31</v>
      </c>
      <c r="AX113" s="13" t="s">
        <v>69</v>
      </c>
      <c r="AY113" s="234" t="s">
        <v>117</v>
      </c>
    </row>
    <row r="114" s="14" customFormat="1">
      <c r="A114" s="14"/>
      <c r="B114" s="235"/>
      <c r="C114" s="236"/>
      <c r="D114" s="226" t="s">
        <v>128</v>
      </c>
      <c r="E114" s="237" t="s">
        <v>19</v>
      </c>
      <c r="F114" s="238" t="s">
        <v>951</v>
      </c>
      <c r="G114" s="236"/>
      <c r="H114" s="239">
        <v>3.5499999999999998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128</v>
      </c>
      <c r="AU114" s="245" t="s">
        <v>79</v>
      </c>
      <c r="AV114" s="14" t="s">
        <v>79</v>
      </c>
      <c r="AW114" s="14" t="s">
        <v>31</v>
      </c>
      <c r="AX114" s="14" t="s">
        <v>69</v>
      </c>
      <c r="AY114" s="245" t="s">
        <v>117</v>
      </c>
    </row>
    <row r="115" s="14" customFormat="1">
      <c r="A115" s="14"/>
      <c r="B115" s="235"/>
      <c r="C115" s="236"/>
      <c r="D115" s="226" t="s">
        <v>128</v>
      </c>
      <c r="E115" s="237" t="s">
        <v>19</v>
      </c>
      <c r="F115" s="238" t="s">
        <v>952</v>
      </c>
      <c r="G115" s="236"/>
      <c r="H115" s="239">
        <v>5.5519999999999996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128</v>
      </c>
      <c r="AU115" s="245" t="s">
        <v>79</v>
      </c>
      <c r="AV115" s="14" t="s">
        <v>79</v>
      </c>
      <c r="AW115" s="14" t="s">
        <v>31</v>
      </c>
      <c r="AX115" s="14" t="s">
        <v>69</v>
      </c>
      <c r="AY115" s="245" t="s">
        <v>117</v>
      </c>
    </row>
    <row r="116" s="14" customFormat="1">
      <c r="A116" s="14"/>
      <c r="B116" s="235"/>
      <c r="C116" s="236"/>
      <c r="D116" s="226" t="s">
        <v>128</v>
      </c>
      <c r="E116" s="237" t="s">
        <v>19</v>
      </c>
      <c r="F116" s="238" t="s">
        <v>953</v>
      </c>
      <c r="G116" s="236"/>
      <c r="H116" s="239">
        <v>4.6159999999999997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128</v>
      </c>
      <c r="AU116" s="245" t="s">
        <v>79</v>
      </c>
      <c r="AV116" s="14" t="s">
        <v>79</v>
      </c>
      <c r="AW116" s="14" t="s">
        <v>31</v>
      </c>
      <c r="AX116" s="14" t="s">
        <v>69</v>
      </c>
      <c r="AY116" s="245" t="s">
        <v>117</v>
      </c>
    </row>
    <row r="117" s="14" customFormat="1">
      <c r="A117" s="14"/>
      <c r="B117" s="235"/>
      <c r="C117" s="236"/>
      <c r="D117" s="226" t="s">
        <v>128</v>
      </c>
      <c r="E117" s="237" t="s">
        <v>19</v>
      </c>
      <c r="F117" s="238" t="s">
        <v>954</v>
      </c>
      <c r="G117" s="236"/>
      <c r="H117" s="239">
        <v>2.1600000000000001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128</v>
      </c>
      <c r="AU117" s="245" t="s">
        <v>79</v>
      </c>
      <c r="AV117" s="14" t="s">
        <v>79</v>
      </c>
      <c r="AW117" s="14" t="s">
        <v>31</v>
      </c>
      <c r="AX117" s="14" t="s">
        <v>69</v>
      </c>
      <c r="AY117" s="245" t="s">
        <v>117</v>
      </c>
    </row>
    <row r="118" s="15" customFormat="1">
      <c r="A118" s="15"/>
      <c r="B118" s="246"/>
      <c r="C118" s="247"/>
      <c r="D118" s="226" t="s">
        <v>128</v>
      </c>
      <c r="E118" s="248" t="s">
        <v>19</v>
      </c>
      <c r="F118" s="249" t="s">
        <v>130</v>
      </c>
      <c r="G118" s="247"/>
      <c r="H118" s="250">
        <v>15.878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128</v>
      </c>
      <c r="AU118" s="256" t="s">
        <v>79</v>
      </c>
      <c r="AV118" s="15" t="s">
        <v>125</v>
      </c>
      <c r="AW118" s="15" t="s">
        <v>31</v>
      </c>
      <c r="AX118" s="15" t="s">
        <v>77</v>
      </c>
      <c r="AY118" s="256" t="s">
        <v>117</v>
      </c>
    </row>
    <row r="119" s="12" customFormat="1" ht="22.8" customHeight="1">
      <c r="A119" s="12"/>
      <c r="B119" s="190"/>
      <c r="C119" s="191"/>
      <c r="D119" s="192" t="s">
        <v>68</v>
      </c>
      <c r="E119" s="204" t="s">
        <v>191</v>
      </c>
      <c r="F119" s="204" t="s">
        <v>262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SUM(P120:P163)</f>
        <v>0</v>
      </c>
      <c r="Q119" s="198"/>
      <c r="R119" s="199">
        <f>SUM(R120:R163)</f>
        <v>2.22818966</v>
      </c>
      <c r="S119" s="198"/>
      <c r="T119" s="200">
        <f>SUM(T120:T163)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77</v>
      </c>
      <c r="AT119" s="202" t="s">
        <v>68</v>
      </c>
      <c r="AU119" s="202" t="s">
        <v>77</v>
      </c>
      <c r="AY119" s="201" t="s">
        <v>117</v>
      </c>
      <c r="BK119" s="203">
        <f>SUM(BK120:BK163)</f>
        <v>0</v>
      </c>
    </row>
    <row r="120" s="2" customFormat="1" ht="21.75" customHeight="1">
      <c r="A120" s="40"/>
      <c r="B120" s="41"/>
      <c r="C120" s="206" t="s">
        <v>116</v>
      </c>
      <c r="D120" s="206" t="s">
        <v>120</v>
      </c>
      <c r="E120" s="207" t="s">
        <v>955</v>
      </c>
      <c r="F120" s="208" t="s">
        <v>956</v>
      </c>
      <c r="G120" s="209" t="s">
        <v>179</v>
      </c>
      <c r="H120" s="210">
        <v>25.783999999999999</v>
      </c>
      <c r="I120" s="211"/>
      <c r="J120" s="212">
        <f>ROUND(I120*H120,2)</f>
        <v>0</v>
      </c>
      <c r="K120" s="208" t="s">
        <v>124</v>
      </c>
      <c r="L120" s="46"/>
      <c r="M120" s="213" t="s">
        <v>19</v>
      </c>
      <c r="N120" s="214" t="s">
        <v>40</v>
      </c>
      <c r="O120" s="86"/>
      <c r="P120" s="215">
        <f>O120*H120</f>
        <v>0</v>
      </c>
      <c r="Q120" s="215">
        <v>0.0073499999999999998</v>
      </c>
      <c r="R120" s="215">
        <f>Q120*H120</f>
        <v>0.1895124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125</v>
      </c>
      <c r="AT120" s="217" t="s">
        <v>120</v>
      </c>
      <c r="AU120" s="217" t="s">
        <v>79</v>
      </c>
      <c r="AY120" s="19" t="s">
        <v>117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77</v>
      </c>
      <c r="BK120" s="218">
        <f>ROUND(I120*H120,2)</f>
        <v>0</v>
      </c>
      <c r="BL120" s="19" t="s">
        <v>125</v>
      </c>
      <c r="BM120" s="217" t="s">
        <v>207</v>
      </c>
    </row>
    <row r="121" s="2" customFormat="1">
      <c r="A121" s="40"/>
      <c r="B121" s="41"/>
      <c r="C121" s="42"/>
      <c r="D121" s="219" t="s">
        <v>126</v>
      </c>
      <c r="E121" s="42"/>
      <c r="F121" s="220" t="s">
        <v>957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126</v>
      </c>
      <c r="AU121" s="19" t="s">
        <v>79</v>
      </c>
    </row>
    <row r="122" s="13" customFormat="1">
      <c r="A122" s="13"/>
      <c r="B122" s="224"/>
      <c r="C122" s="225"/>
      <c r="D122" s="226" t="s">
        <v>128</v>
      </c>
      <c r="E122" s="227" t="s">
        <v>19</v>
      </c>
      <c r="F122" s="228" t="s">
        <v>958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128</v>
      </c>
      <c r="AU122" s="234" t="s">
        <v>79</v>
      </c>
      <c r="AV122" s="13" t="s">
        <v>77</v>
      </c>
      <c r="AW122" s="13" t="s">
        <v>31</v>
      </c>
      <c r="AX122" s="13" t="s">
        <v>69</v>
      </c>
      <c r="AY122" s="234" t="s">
        <v>117</v>
      </c>
    </row>
    <row r="123" s="14" customFormat="1">
      <c r="A123" s="14"/>
      <c r="B123" s="235"/>
      <c r="C123" s="236"/>
      <c r="D123" s="226" t="s">
        <v>128</v>
      </c>
      <c r="E123" s="237" t="s">
        <v>19</v>
      </c>
      <c r="F123" s="238" t="s">
        <v>959</v>
      </c>
      <c r="G123" s="236"/>
      <c r="H123" s="239">
        <v>25.783999999999999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128</v>
      </c>
      <c r="AU123" s="245" t="s">
        <v>79</v>
      </c>
      <c r="AV123" s="14" t="s">
        <v>79</v>
      </c>
      <c r="AW123" s="14" t="s">
        <v>31</v>
      </c>
      <c r="AX123" s="14" t="s">
        <v>69</v>
      </c>
      <c r="AY123" s="245" t="s">
        <v>117</v>
      </c>
    </row>
    <row r="124" s="15" customFormat="1">
      <c r="A124" s="15"/>
      <c r="B124" s="246"/>
      <c r="C124" s="247"/>
      <c r="D124" s="226" t="s">
        <v>128</v>
      </c>
      <c r="E124" s="248" t="s">
        <v>19</v>
      </c>
      <c r="F124" s="249" t="s">
        <v>130</v>
      </c>
      <c r="G124" s="247"/>
      <c r="H124" s="250">
        <v>25.783999999999999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128</v>
      </c>
      <c r="AU124" s="256" t="s">
        <v>79</v>
      </c>
      <c r="AV124" s="15" t="s">
        <v>125</v>
      </c>
      <c r="AW124" s="15" t="s">
        <v>31</v>
      </c>
      <c r="AX124" s="15" t="s">
        <v>77</v>
      </c>
      <c r="AY124" s="256" t="s">
        <v>117</v>
      </c>
    </row>
    <row r="125" s="2" customFormat="1" ht="16.5" customHeight="1">
      <c r="A125" s="40"/>
      <c r="B125" s="41"/>
      <c r="C125" s="206" t="s">
        <v>191</v>
      </c>
      <c r="D125" s="206" t="s">
        <v>120</v>
      </c>
      <c r="E125" s="207" t="s">
        <v>296</v>
      </c>
      <c r="F125" s="208" t="s">
        <v>297</v>
      </c>
      <c r="G125" s="209" t="s">
        <v>179</v>
      </c>
      <c r="H125" s="210">
        <v>90.244</v>
      </c>
      <c r="I125" s="211"/>
      <c r="J125" s="212">
        <f>ROUND(I125*H125,2)</f>
        <v>0</v>
      </c>
      <c r="K125" s="208" t="s">
        <v>124</v>
      </c>
      <c r="L125" s="46"/>
      <c r="M125" s="213" t="s">
        <v>19</v>
      </c>
      <c r="N125" s="214" t="s">
        <v>40</v>
      </c>
      <c r="O125" s="86"/>
      <c r="P125" s="215">
        <f>O125*H125</f>
        <v>0</v>
      </c>
      <c r="Q125" s="215">
        <v>0.00025999999999999998</v>
      </c>
      <c r="R125" s="215">
        <f>Q125*H125</f>
        <v>0.023463439999999999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125</v>
      </c>
      <c r="AT125" s="217" t="s">
        <v>120</v>
      </c>
      <c r="AU125" s="217" t="s">
        <v>79</v>
      </c>
      <c r="AY125" s="19" t="s">
        <v>117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77</v>
      </c>
      <c r="BK125" s="218">
        <f>ROUND(I125*H125,2)</f>
        <v>0</v>
      </c>
      <c r="BL125" s="19" t="s">
        <v>125</v>
      </c>
      <c r="BM125" s="217" t="s">
        <v>211</v>
      </c>
    </row>
    <row r="126" s="2" customFormat="1">
      <c r="A126" s="40"/>
      <c r="B126" s="41"/>
      <c r="C126" s="42"/>
      <c r="D126" s="219" t="s">
        <v>126</v>
      </c>
      <c r="E126" s="42"/>
      <c r="F126" s="220" t="s">
        <v>299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126</v>
      </c>
      <c r="AU126" s="19" t="s">
        <v>79</v>
      </c>
    </row>
    <row r="127" s="13" customFormat="1">
      <c r="A127" s="13"/>
      <c r="B127" s="224"/>
      <c r="C127" s="225"/>
      <c r="D127" s="226" t="s">
        <v>128</v>
      </c>
      <c r="E127" s="227" t="s">
        <v>19</v>
      </c>
      <c r="F127" s="228" t="s">
        <v>960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128</v>
      </c>
      <c r="AU127" s="234" t="s">
        <v>79</v>
      </c>
      <c r="AV127" s="13" t="s">
        <v>77</v>
      </c>
      <c r="AW127" s="13" t="s">
        <v>31</v>
      </c>
      <c r="AX127" s="13" t="s">
        <v>69</v>
      </c>
      <c r="AY127" s="234" t="s">
        <v>117</v>
      </c>
    </row>
    <row r="128" s="14" customFormat="1">
      <c r="A128" s="14"/>
      <c r="B128" s="235"/>
      <c r="C128" s="236"/>
      <c r="D128" s="226" t="s">
        <v>128</v>
      </c>
      <c r="E128" s="237" t="s">
        <v>19</v>
      </c>
      <c r="F128" s="238" t="s">
        <v>961</v>
      </c>
      <c r="G128" s="236"/>
      <c r="H128" s="239">
        <v>90.244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128</v>
      </c>
      <c r="AU128" s="245" t="s">
        <v>79</v>
      </c>
      <c r="AV128" s="14" t="s">
        <v>79</v>
      </c>
      <c r="AW128" s="14" t="s">
        <v>31</v>
      </c>
      <c r="AX128" s="14" t="s">
        <v>69</v>
      </c>
      <c r="AY128" s="245" t="s">
        <v>117</v>
      </c>
    </row>
    <row r="129" s="15" customFormat="1">
      <c r="A129" s="15"/>
      <c r="B129" s="246"/>
      <c r="C129" s="247"/>
      <c r="D129" s="226" t="s">
        <v>128</v>
      </c>
      <c r="E129" s="248" t="s">
        <v>19</v>
      </c>
      <c r="F129" s="249" t="s">
        <v>130</v>
      </c>
      <c r="G129" s="247"/>
      <c r="H129" s="250">
        <v>90.244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128</v>
      </c>
      <c r="AU129" s="256" t="s">
        <v>79</v>
      </c>
      <c r="AV129" s="15" t="s">
        <v>125</v>
      </c>
      <c r="AW129" s="15" t="s">
        <v>31</v>
      </c>
      <c r="AX129" s="15" t="s">
        <v>77</v>
      </c>
      <c r="AY129" s="256" t="s">
        <v>117</v>
      </c>
    </row>
    <row r="130" s="2" customFormat="1" ht="24.15" customHeight="1">
      <c r="A130" s="40"/>
      <c r="B130" s="41"/>
      <c r="C130" s="206" t="s">
        <v>214</v>
      </c>
      <c r="D130" s="206" t="s">
        <v>120</v>
      </c>
      <c r="E130" s="207" t="s">
        <v>326</v>
      </c>
      <c r="F130" s="208" t="s">
        <v>327</v>
      </c>
      <c r="G130" s="209" t="s">
        <v>179</v>
      </c>
      <c r="H130" s="210">
        <v>90.244</v>
      </c>
      <c r="I130" s="211"/>
      <c r="J130" s="212">
        <f>ROUND(I130*H130,2)</f>
        <v>0</v>
      </c>
      <c r="K130" s="208" t="s">
        <v>124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0.0043800000000000002</v>
      </c>
      <c r="R130" s="215">
        <f>Q130*H130</f>
        <v>0.39526872000000002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125</v>
      </c>
      <c r="AT130" s="217" t="s">
        <v>120</v>
      </c>
      <c r="AU130" s="217" t="s">
        <v>79</v>
      </c>
      <c r="AY130" s="19" t="s">
        <v>117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125</v>
      </c>
      <c r="BM130" s="217" t="s">
        <v>217</v>
      </c>
    </row>
    <row r="131" s="2" customFormat="1">
      <c r="A131" s="40"/>
      <c r="B131" s="41"/>
      <c r="C131" s="42"/>
      <c r="D131" s="219" t="s">
        <v>126</v>
      </c>
      <c r="E131" s="42"/>
      <c r="F131" s="220" t="s">
        <v>329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126</v>
      </c>
      <c r="AU131" s="19" t="s">
        <v>79</v>
      </c>
    </row>
    <row r="132" s="13" customFormat="1">
      <c r="A132" s="13"/>
      <c r="B132" s="224"/>
      <c r="C132" s="225"/>
      <c r="D132" s="226" t="s">
        <v>128</v>
      </c>
      <c r="E132" s="227" t="s">
        <v>19</v>
      </c>
      <c r="F132" s="228" t="s">
        <v>960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128</v>
      </c>
      <c r="AU132" s="234" t="s">
        <v>79</v>
      </c>
      <c r="AV132" s="13" t="s">
        <v>77</v>
      </c>
      <c r="AW132" s="13" t="s">
        <v>31</v>
      </c>
      <c r="AX132" s="13" t="s">
        <v>69</v>
      </c>
      <c r="AY132" s="234" t="s">
        <v>117</v>
      </c>
    </row>
    <row r="133" s="14" customFormat="1">
      <c r="A133" s="14"/>
      <c r="B133" s="235"/>
      <c r="C133" s="236"/>
      <c r="D133" s="226" t="s">
        <v>128</v>
      </c>
      <c r="E133" s="237" t="s">
        <v>19</v>
      </c>
      <c r="F133" s="238" t="s">
        <v>961</v>
      </c>
      <c r="G133" s="236"/>
      <c r="H133" s="239">
        <v>90.244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128</v>
      </c>
      <c r="AU133" s="245" t="s">
        <v>79</v>
      </c>
      <c r="AV133" s="14" t="s">
        <v>79</v>
      </c>
      <c r="AW133" s="14" t="s">
        <v>31</v>
      </c>
      <c r="AX133" s="14" t="s">
        <v>69</v>
      </c>
      <c r="AY133" s="245" t="s">
        <v>117</v>
      </c>
    </row>
    <row r="134" s="15" customFormat="1">
      <c r="A134" s="15"/>
      <c r="B134" s="246"/>
      <c r="C134" s="247"/>
      <c r="D134" s="226" t="s">
        <v>128</v>
      </c>
      <c r="E134" s="248" t="s">
        <v>19</v>
      </c>
      <c r="F134" s="249" t="s">
        <v>130</v>
      </c>
      <c r="G134" s="247"/>
      <c r="H134" s="250">
        <v>90.244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128</v>
      </c>
      <c r="AU134" s="256" t="s">
        <v>79</v>
      </c>
      <c r="AV134" s="15" t="s">
        <v>125</v>
      </c>
      <c r="AW134" s="15" t="s">
        <v>31</v>
      </c>
      <c r="AX134" s="15" t="s">
        <v>77</v>
      </c>
      <c r="AY134" s="256" t="s">
        <v>117</v>
      </c>
    </row>
    <row r="135" s="2" customFormat="1" ht="16.5" customHeight="1">
      <c r="A135" s="40"/>
      <c r="B135" s="41"/>
      <c r="C135" s="206" t="s">
        <v>133</v>
      </c>
      <c r="D135" s="206" t="s">
        <v>120</v>
      </c>
      <c r="E135" s="207" t="s">
        <v>372</v>
      </c>
      <c r="F135" s="208" t="s">
        <v>373</v>
      </c>
      <c r="G135" s="209" t="s">
        <v>179</v>
      </c>
      <c r="H135" s="210">
        <v>90.244</v>
      </c>
      <c r="I135" s="211"/>
      <c r="J135" s="212">
        <f>ROUND(I135*H135,2)</f>
        <v>0</v>
      </c>
      <c r="K135" s="208" t="s">
        <v>124</v>
      </c>
      <c r="L135" s="46"/>
      <c r="M135" s="213" t="s">
        <v>19</v>
      </c>
      <c r="N135" s="214" t="s">
        <v>40</v>
      </c>
      <c r="O135" s="86"/>
      <c r="P135" s="215">
        <f>O135*H135</f>
        <v>0</v>
      </c>
      <c r="Q135" s="215">
        <v>0.00029999999999999997</v>
      </c>
      <c r="R135" s="215">
        <f>Q135*H135</f>
        <v>0.027073199999999999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125</v>
      </c>
      <c r="AT135" s="217" t="s">
        <v>120</v>
      </c>
      <c r="AU135" s="217" t="s">
        <v>79</v>
      </c>
      <c r="AY135" s="19" t="s">
        <v>117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77</v>
      </c>
      <c r="BK135" s="218">
        <f>ROUND(I135*H135,2)</f>
        <v>0</v>
      </c>
      <c r="BL135" s="19" t="s">
        <v>125</v>
      </c>
      <c r="BM135" s="217" t="s">
        <v>962</v>
      </c>
    </row>
    <row r="136" s="2" customFormat="1">
      <c r="A136" s="40"/>
      <c r="B136" s="41"/>
      <c r="C136" s="42"/>
      <c r="D136" s="219" t="s">
        <v>126</v>
      </c>
      <c r="E136" s="42"/>
      <c r="F136" s="220" t="s">
        <v>375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126</v>
      </c>
      <c r="AU136" s="19" t="s">
        <v>79</v>
      </c>
    </row>
    <row r="137" s="13" customFormat="1">
      <c r="A137" s="13"/>
      <c r="B137" s="224"/>
      <c r="C137" s="225"/>
      <c r="D137" s="226" t="s">
        <v>128</v>
      </c>
      <c r="E137" s="227" t="s">
        <v>19</v>
      </c>
      <c r="F137" s="228" t="s">
        <v>963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128</v>
      </c>
      <c r="AU137" s="234" t="s">
        <v>79</v>
      </c>
      <c r="AV137" s="13" t="s">
        <v>77</v>
      </c>
      <c r="AW137" s="13" t="s">
        <v>31</v>
      </c>
      <c r="AX137" s="13" t="s">
        <v>69</v>
      </c>
      <c r="AY137" s="234" t="s">
        <v>117</v>
      </c>
    </row>
    <row r="138" s="14" customFormat="1">
      <c r="A138" s="14"/>
      <c r="B138" s="235"/>
      <c r="C138" s="236"/>
      <c r="D138" s="226" t="s">
        <v>128</v>
      </c>
      <c r="E138" s="237" t="s">
        <v>19</v>
      </c>
      <c r="F138" s="238" t="s">
        <v>961</v>
      </c>
      <c r="G138" s="236"/>
      <c r="H138" s="239">
        <v>90.244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128</v>
      </c>
      <c r="AU138" s="245" t="s">
        <v>79</v>
      </c>
      <c r="AV138" s="14" t="s">
        <v>79</v>
      </c>
      <c r="AW138" s="14" t="s">
        <v>31</v>
      </c>
      <c r="AX138" s="14" t="s">
        <v>69</v>
      </c>
      <c r="AY138" s="245" t="s">
        <v>117</v>
      </c>
    </row>
    <row r="139" s="15" customFormat="1">
      <c r="A139" s="15"/>
      <c r="B139" s="246"/>
      <c r="C139" s="247"/>
      <c r="D139" s="226" t="s">
        <v>128</v>
      </c>
      <c r="E139" s="248" t="s">
        <v>19</v>
      </c>
      <c r="F139" s="249" t="s">
        <v>130</v>
      </c>
      <c r="G139" s="247"/>
      <c r="H139" s="250">
        <v>90.244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128</v>
      </c>
      <c r="AU139" s="256" t="s">
        <v>79</v>
      </c>
      <c r="AV139" s="15" t="s">
        <v>125</v>
      </c>
      <c r="AW139" s="15" t="s">
        <v>31</v>
      </c>
      <c r="AX139" s="15" t="s">
        <v>77</v>
      </c>
      <c r="AY139" s="256" t="s">
        <v>117</v>
      </c>
    </row>
    <row r="140" s="2" customFormat="1" ht="16.5" customHeight="1">
      <c r="A140" s="40"/>
      <c r="B140" s="41"/>
      <c r="C140" s="206" t="s">
        <v>226</v>
      </c>
      <c r="D140" s="206" t="s">
        <v>120</v>
      </c>
      <c r="E140" s="207" t="s">
        <v>492</v>
      </c>
      <c r="F140" s="208" t="s">
        <v>493</v>
      </c>
      <c r="G140" s="209" t="s">
        <v>190</v>
      </c>
      <c r="H140" s="210">
        <v>12.9</v>
      </c>
      <c r="I140" s="211"/>
      <c r="J140" s="212">
        <f>ROUND(I140*H140,2)</f>
        <v>0</v>
      </c>
      <c r="K140" s="208" t="s">
        <v>124</v>
      </c>
      <c r="L140" s="46"/>
      <c r="M140" s="213" t="s">
        <v>19</v>
      </c>
      <c r="N140" s="214" t="s">
        <v>40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125</v>
      </c>
      <c r="AT140" s="217" t="s">
        <v>120</v>
      </c>
      <c r="AU140" s="217" t="s">
        <v>79</v>
      </c>
      <c r="AY140" s="19" t="s">
        <v>117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77</v>
      </c>
      <c r="BK140" s="218">
        <f>ROUND(I140*H140,2)</f>
        <v>0</v>
      </c>
      <c r="BL140" s="19" t="s">
        <v>125</v>
      </c>
      <c r="BM140" s="217" t="s">
        <v>150</v>
      </c>
    </row>
    <row r="141" s="2" customFormat="1">
      <c r="A141" s="40"/>
      <c r="B141" s="41"/>
      <c r="C141" s="42"/>
      <c r="D141" s="219" t="s">
        <v>126</v>
      </c>
      <c r="E141" s="42"/>
      <c r="F141" s="220" t="s">
        <v>495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126</v>
      </c>
      <c r="AU141" s="19" t="s">
        <v>79</v>
      </c>
    </row>
    <row r="142" s="13" customFormat="1">
      <c r="A142" s="13"/>
      <c r="B142" s="224"/>
      <c r="C142" s="225"/>
      <c r="D142" s="226" t="s">
        <v>128</v>
      </c>
      <c r="E142" s="227" t="s">
        <v>19</v>
      </c>
      <c r="F142" s="228" t="s">
        <v>960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128</v>
      </c>
      <c r="AU142" s="234" t="s">
        <v>79</v>
      </c>
      <c r="AV142" s="13" t="s">
        <v>77</v>
      </c>
      <c r="AW142" s="13" t="s">
        <v>31</v>
      </c>
      <c r="AX142" s="13" t="s">
        <v>69</v>
      </c>
      <c r="AY142" s="234" t="s">
        <v>117</v>
      </c>
    </row>
    <row r="143" s="14" customFormat="1">
      <c r="A143" s="14"/>
      <c r="B143" s="235"/>
      <c r="C143" s="236"/>
      <c r="D143" s="226" t="s">
        <v>128</v>
      </c>
      <c r="E143" s="237" t="s">
        <v>19</v>
      </c>
      <c r="F143" s="238" t="s">
        <v>964</v>
      </c>
      <c r="G143" s="236"/>
      <c r="H143" s="239">
        <v>5.5999999999999996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128</v>
      </c>
      <c r="AU143" s="245" t="s">
        <v>79</v>
      </c>
      <c r="AV143" s="14" t="s">
        <v>79</v>
      </c>
      <c r="AW143" s="14" t="s">
        <v>31</v>
      </c>
      <c r="AX143" s="14" t="s">
        <v>69</v>
      </c>
      <c r="AY143" s="245" t="s">
        <v>117</v>
      </c>
    </row>
    <row r="144" s="14" customFormat="1">
      <c r="A144" s="14"/>
      <c r="B144" s="235"/>
      <c r="C144" s="236"/>
      <c r="D144" s="226" t="s">
        <v>128</v>
      </c>
      <c r="E144" s="237" t="s">
        <v>19</v>
      </c>
      <c r="F144" s="238" t="s">
        <v>965</v>
      </c>
      <c r="G144" s="236"/>
      <c r="H144" s="239">
        <v>7.2999999999999998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128</v>
      </c>
      <c r="AU144" s="245" t="s">
        <v>79</v>
      </c>
      <c r="AV144" s="14" t="s">
        <v>79</v>
      </c>
      <c r="AW144" s="14" t="s">
        <v>31</v>
      </c>
      <c r="AX144" s="14" t="s">
        <v>69</v>
      </c>
      <c r="AY144" s="245" t="s">
        <v>117</v>
      </c>
    </row>
    <row r="145" s="15" customFormat="1">
      <c r="A145" s="15"/>
      <c r="B145" s="246"/>
      <c r="C145" s="247"/>
      <c r="D145" s="226" t="s">
        <v>128</v>
      </c>
      <c r="E145" s="248" t="s">
        <v>19</v>
      </c>
      <c r="F145" s="249" t="s">
        <v>130</v>
      </c>
      <c r="G145" s="247"/>
      <c r="H145" s="250">
        <v>12.9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6" t="s">
        <v>128</v>
      </c>
      <c r="AU145" s="256" t="s">
        <v>79</v>
      </c>
      <c r="AV145" s="15" t="s">
        <v>125</v>
      </c>
      <c r="AW145" s="15" t="s">
        <v>31</v>
      </c>
      <c r="AX145" s="15" t="s">
        <v>77</v>
      </c>
      <c r="AY145" s="256" t="s">
        <v>117</v>
      </c>
    </row>
    <row r="146" s="2" customFormat="1" ht="16.5" customHeight="1">
      <c r="A146" s="40"/>
      <c r="B146" s="41"/>
      <c r="C146" s="260" t="s">
        <v>207</v>
      </c>
      <c r="D146" s="260" t="s">
        <v>235</v>
      </c>
      <c r="E146" s="261" t="s">
        <v>519</v>
      </c>
      <c r="F146" s="262" t="s">
        <v>520</v>
      </c>
      <c r="G146" s="263" t="s">
        <v>190</v>
      </c>
      <c r="H146" s="264">
        <v>13.545</v>
      </c>
      <c r="I146" s="265"/>
      <c r="J146" s="266">
        <f>ROUND(I146*H146,2)</f>
        <v>0</v>
      </c>
      <c r="K146" s="262" t="s">
        <v>124</v>
      </c>
      <c r="L146" s="267"/>
      <c r="M146" s="268" t="s">
        <v>19</v>
      </c>
      <c r="N146" s="269" t="s">
        <v>40</v>
      </c>
      <c r="O146" s="86"/>
      <c r="P146" s="215">
        <f>O146*H146</f>
        <v>0</v>
      </c>
      <c r="Q146" s="215">
        <v>0.00010000000000000001</v>
      </c>
      <c r="R146" s="215">
        <f>Q146*H146</f>
        <v>0.0013545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133</v>
      </c>
      <c r="AT146" s="217" t="s">
        <v>235</v>
      </c>
      <c r="AU146" s="217" t="s">
        <v>79</v>
      </c>
      <c r="AY146" s="19" t="s">
        <v>117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77</v>
      </c>
      <c r="BK146" s="218">
        <f>ROUND(I146*H146,2)</f>
        <v>0</v>
      </c>
      <c r="BL146" s="19" t="s">
        <v>125</v>
      </c>
      <c r="BM146" s="217" t="s">
        <v>238</v>
      </c>
    </row>
    <row r="147" s="14" customFormat="1">
      <c r="A147" s="14"/>
      <c r="B147" s="235"/>
      <c r="C147" s="236"/>
      <c r="D147" s="226" t="s">
        <v>128</v>
      </c>
      <c r="E147" s="237" t="s">
        <v>19</v>
      </c>
      <c r="F147" s="238" t="s">
        <v>966</v>
      </c>
      <c r="G147" s="236"/>
      <c r="H147" s="239">
        <v>13.545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128</v>
      </c>
      <c r="AU147" s="245" t="s">
        <v>79</v>
      </c>
      <c r="AV147" s="14" t="s">
        <v>79</v>
      </c>
      <c r="AW147" s="14" t="s">
        <v>31</v>
      </c>
      <c r="AX147" s="14" t="s">
        <v>69</v>
      </c>
      <c r="AY147" s="245" t="s">
        <v>117</v>
      </c>
    </row>
    <row r="148" s="15" customFormat="1">
      <c r="A148" s="15"/>
      <c r="B148" s="246"/>
      <c r="C148" s="247"/>
      <c r="D148" s="226" t="s">
        <v>128</v>
      </c>
      <c r="E148" s="248" t="s">
        <v>19</v>
      </c>
      <c r="F148" s="249" t="s">
        <v>130</v>
      </c>
      <c r="G148" s="247"/>
      <c r="H148" s="250">
        <v>13.545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128</v>
      </c>
      <c r="AU148" s="256" t="s">
        <v>79</v>
      </c>
      <c r="AV148" s="15" t="s">
        <v>125</v>
      </c>
      <c r="AW148" s="15" t="s">
        <v>31</v>
      </c>
      <c r="AX148" s="15" t="s">
        <v>77</v>
      </c>
      <c r="AY148" s="256" t="s">
        <v>117</v>
      </c>
    </row>
    <row r="149" s="2" customFormat="1" ht="21.75" customHeight="1">
      <c r="A149" s="40"/>
      <c r="B149" s="41"/>
      <c r="C149" s="206" t="s">
        <v>240</v>
      </c>
      <c r="D149" s="206" t="s">
        <v>120</v>
      </c>
      <c r="E149" s="207" t="s">
        <v>534</v>
      </c>
      <c r="F149" s="208" t="s">
        <v>535</v>
      </c>
      <c r="G149" s="209" t="s">
        <v>179</v>
      </c>
      <c r="H149" s="210">
        <v>25.783999999999999</v>
      </c>
      <c r="I149" s="211"/>
      <c r="J149" s="212">
        <f>ROUND(I149*H149,2)</f>
        <v>0</v>
      </c>
      <c r="K149" s="208" t="s">
        <v>124</v>
      </c>
      <c r="L149" s="46"/>
      <c r="M149" s="213" t="s">
        <v>19</v>
      </c>
      <c r="N149" s="214" t="s">
        <v>40</v>
      </c>
      <c r="O149" s="86"/>
      <c r="P149" s="215">
        <f>O149*H149</f>
        <v>0</v>
      </c>
      <c r="Q149" s="215">
        <v>0.023099999999999999</v>
      </c>
      <c r="R149" s="215">
        <f>Q149*H149</f>
        <v>0.59561039999999998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125</v>
      </c>
      <c r="AT149" s="217" t="s">
        <v>120</v>
      </c>
      <c r="AU149" s="217" t="s">
        <v>79</v>
      </c>
      <c r="AY149" s="19" t="s">
        <v>117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77</v>
      </c>
      <c r="BK149" s="218">
        <f>ROUND(I149*H149,2)</f>
        <v>0</v>
      </c>
      <c r="BL149" s="19" t="s">
        <v>125</v>
      </c>
      <c r="BM149" s="217" t="s">
        <v>243</v>
      </c>
    </row>
    <row r="150" s="2" customFormat="1">
      <c r="A150" s="40"/>
      <c r="B150" s="41"/>
      <c r="C150" s="42"/>
      <c r="D150" s="219" t="s">
        <v>126</v>
      </c>
      <c r="E150" s="42"/>
      <c r="F150" s="220" t="s">
        <v>537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126</v>
      </c>
      <c r="AU150" s="19" t="s">
        <v>79</v>
      </c>
    </row>
    <row r="151" s="13" customFormat="1">
      <c r="A151" s="13"/>
      <c r="B151" s="224"/>
      <c r="C151" s="225"/>
      <c r="D151" s="226" t="s">
        <v>128</v>
      </c>
      <c r="E151" s="227" t="s">
        <v>19</v>
      </c>
      <c r="F151" s="228" t="s">
        <v>958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128</v>
      </c>
      <c r="AU151" s="234" t="s">
        <v>79</v>
      </c>
      <c r="AV151" s="13" t="s">
        <v>77</v>
      </c>
      <c r="AW151" s="13" t="s">
        <v>31</v>
      </c>
      <c r="AX151" s="13" t="s">
        <v>69</v>
      </c>
      <c r="AY151" s="234" t="s">
        <v>117</v>
      </c>
    </row>
    <row r="152" s="14" customFormat="1">
      <c r="A152" s="14"/>
      <c r="B152" s="235"/>
      <c r="C152" s="236"/>
      <c r="D152" s="226" t="s">
        <v>128</v>
      </c>
      <c r="E152" s="237" t="s">
        <v>19</v>
      </c>
      <c r="F152" s="238" t="s">
        <v>959</v>
      </c>
      <c r="G152" s="236"/>
      <c r="H152" s="239">
        <v>25.783999999999999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128</v>
      </c>
      <c r="AU152" s="245" t="s">
        <v>79</v>
      </c>
      <c r="AV152" s="14" t="s">
        <v>79</v>
      </c>
      <c r="AW152" s="14" t="s">
        <v>31</v>
      </c>
      <c r="AX152" s="14" t="s">
        <v>69</v>
      </c>
      <c r="AY152" s="245" t="s">
        <v>117</v>
      </c>
    </row>
    <row r="153" s="15" customFormat="1">
      <c r="A153" s="15"/>
      <c r="B153" s="246"/>
      <c r="C153" s="247"/>
      <c r="D153" s="226" t="s">
        <v>128</v>
      </c>
      <c r="E153" s="248" t="s">
        <v>19</v>
      </c>
      <c r="F153" s="249" t="s">
        <v>130</v>
      </c>
      <c r="G153" s="247"/>
      <c r="H153" s="250">
        <v>25.783999999999999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128</v>
      </c>
      <c r="AU153" s="256" t="s">
        <v>79</v>
      </c>
      <c r="AV153" s="15" t="s">
        <v>125</v>
      </c>
      <c r="AW153" s="15" t="s">
        <v>31</v>
      </c>
      <c r="AX153" s="15" t="s">
        <v>77</v>
      </c>
      <c r="AY153" s="256" t="s">
        <v>117</v>
      </c>
    </row>
    <row r="154" s="2" customFormat="1" ht="24.15" customHeight="1">
      <c r="A154" s="40"/>
      <c r="B154" s="41"/>
      <c r="C154" s="206" t="s">
        <v>211</v>
      </c>
      <c r="D154" s="206" t="s">
        <v>120</v>
      </c>
      <c r="E154" s="207" t="s">
        <v>545</v>
      </c>
      <c r="F154" s="208" t="s">
        <v>546</v>
      </c>
      <c r="G154" s="209" t="s">
        <v>179</v>
      </c>
      <c r="H154" s="210">
        <v>64.459999999999994</v>
      </c>
      <c r="I154" s="211"/>
      <c r="J154" s="212">
        <f>ROUND(I154*H154,2)</f>
        <v>0</v>
      </c>
      <c r="K154" s="208" t="s">
        <v>124</v>
      </c>
      <c r="L154" s="46"/>
      <c r="M154" s="213" t="s">
        <v>19</v>
      </c>
      <c r="N154" s="214" t="s">
        <v>40</v>
      </c>
      <c r="O154" s="86"/>
      <c r="P154" s="215">
        <f>O154*H154</f>
        <v>0</v>
      </c>
      <c r="Q154" s="215">
        <v>0.01146</v>
      </c>
      <c r="R154" s="215">
        <f>Q154*H154</f>
        <v>0.73871159999999991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125</v>
      </c>
      <c r="AT154" s="217" t="s">
        <v>120</v>
      </c>
      <c r="AU154" s="217" t="s">
        <v>79</v>
      </c>
      <c r="AY154" s="19" t="s">
        <v>117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77</v>
      </c>
      <c r="BK154" s="218">
        <f>ROUND(I154*H154,2)</f>
        <v>0</v>
      </c>
      <c r="BL154" s="19" t="s">
        <v>125</v>
      </c>
      <c r="BM154" s="217" t="s">
        <v>251</v>
      </c>
    </row>
    <row r="155" s="2" customFormat="1">
      <c r="A155" s="40"/>
      <c r="B155" s="41"/>
      <c r="C155" s="42"/>
      <c r="D155" s="219" t="s">
        <v>126</v>
      </c>
      <c r="E155" s="42"/>
      <c r="F155" s="220" t="s">
        <v>548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126</v>
      </c>
      <c r="AU155" s="19" t="s">
        <v>79</v>
      </c>
    </row>
    <row r="156" s="13" customFormat="1">
      <c r="A156" s="13"/>
      <c r="B156" s="224"/>
      <c r="C156" s="225"/>
      <c r="D156" s="226" t="s">
        <v>128</v>
      </c>
      <c r="E156" s="227" t="s">
        <v>19</v>
      </c>
      <c r="F156" s="228" t="s">
        <v>967</v>
      </c>
      <c r="G156" s="225"/>
      <c r="H156" s="227" t="s">
        <v>19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128</v>
      </c>
      <c r="AU156" s="234" t="s">
        <v>79</v>
      </c>
      <c r="AV156" s="13" t="s">
        <v>77</v>
      </c>
      <c r="AW156" s="13" t="s">
        <v>31</v>
      </c>
      <c r="AX156" s="13" t="s">
        <v>69</v>
      </c>
      <c r="AY156" s="234" t="s">
        <v>117</v>
      </c>
    </row>
    <row r="157" s="14" customFormat="1">
      <c r="A157" s="14"/>
      <c r="B157" s="235"/>
      <c r="C157" s="236"/>
      <c r="D157" s="226" t="s">
        <v>128</v>
      </c>
      <c r="E157" s="237" t="s">
        <v>19</v>
      </c>
      <c r="F157" s="238" t="s">
        <v>968</v>
      </c>
      <c r="G157" s="236"/>
      <c r="H157" s="239">
        <v>64.459999999999994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128</v>
      </c>
      <c r="AU157" s="245" t="s">
        <v>79</v>
      </c>
      <c r="AV157" s="14" t="s">
        <v>79</v>
      </c>
      <c r="AW157" s="14" t="s">
        <v>31</v>
      </c>
      <c r="AX157" s="14" t="s">
        <v>69</v>
      </c>
      <c r="AY157" s="245" t="s">
        <v>117</v>
      </c>
    </row>
    <row r="158" s="15" customFormat="1">
      <c r="A158" s="15"/>
      <c r="B158" s="246"/>
      <c r="C158" s="247"/>
      <c r="D158" s="226" t="s">
        <v>128</v>
      </c>
      <c r="E158" s="248" t="s">
        <v>19</v>
      </c>
      <c r="F158" s="249" t="s">
        <v>130</v>
      </c>
      <c r="G158" s="247"/>
      <c r="H158" s="250">
        <v>64.459999999999994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6" t="s">
        <v>128</v>
      </c>
      <c r="AU158" s="256" t="s">
        <v>79</v>
      </c>
      <c r="AV158" s="15" t="s">
        <v>125</v>
      </c>
      <c r="AW158" s="15" t="s">
        <v>31</v>
      </c>
      <c r="AX158" s="15" t="s">
        <v>77</v>
      </c>
      <c r="AY158" s="256" t="s">
        <v>117</v>
      </c>
    </row>
    <row r="159" s="2" customFormat="1" ht="24.15" customHeight="1">
      <c r="A159" s="40"/>
      <c r="B159" s="41"/>
      <c r="C159" s="206" t="s">
        <v>253</v>
      </c>
      <c r="D159" s="206" t="s">
        <v>120</v>
      </c>
      <c r="E159" s="207" t="s">
        <v>571</v>
      </c>
      <c r="F159" s="208" t="s">
        <v>572</v>
      </c>
      <c r="G159" s="209" t="s">
        <v>179</v>
      </c>
      <c r="H159" s="210">
        <v>90.244</v>
      </c>
      <c r="I159" s="211"/>
      <c r="J159" s="212">
        <f>ROUND(I159*H159,2)</f>
        <v>0</v>
      </c>
      <c r="K159" s="208" t="s">
        <v>124</v>
      </c>
      <c r="L159" s="46"/>
      <c r="M159" s="213" t="s">
        <v>19</v>
      </c>
      <c r="N159" s="214" t="s">
        <v>40</v>
      </c>
      <c r="O159" s="86"/>
      <c r="P159" s="215">
        <f>O159*H159</f>
        <v>0</v>
      </c>
      <c r="Q159" s="215">
        <v>0.0028500000000000001</v>
      </c>
      <c r="R159" s="215">
        <f>Q159*H159</f>
        <v>0.25719540000000002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125</v>
      </c>
      <c r="AT159" s="217" t="s">
        <v>120</v>
      </c>
      <c r="AU159" s="217" t="s">
        <v>79</v>
      </c>
      <c r="AY159" s="19" t="s">
        <v>117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77</v>
      </c>
      <c r="BK159" s="218">
        <f>ROUND(I159*H159,2)</f>
        <v>0</v>
      </c>
      <c r="BL159" s="19" t="s">
        <v>125</v>
      </c>
      <c r="BM159" s="217" t="s">
        <v>256</v>
      </c>
    </row>
    <row r="160" s="2" customFormat="1">
      <c r="A160" s="40"/>
      <c r="B160" s="41"/>
      <c r="C160" s="42"/>
      <c r="D160" s="219" t="s">
        <v>126</v>
      </c>
      <c r="E160" s="42"/>
      <c r="F160" s="220" t="s">
        <v>574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126</v>
      </c>
      <c r="AU160" s="19" t="s">
        <v>79</v>
      </c>
    </row>
    <row r="161" s="13" customFormat="1">
      <c r="A161" s="13"/>
      <c r="B161" s="224"/>
      <c r="C161" s="225"/>
      <c r="D161" s="226" t="s">
        <v>128</v>
      </c>
      <c r="E161" s="227" t="s">
        <v>19</v>
      </c>
      <c r="F161" s="228" t="s">
        <v>963</v>
      </c>
      <c r="G161" s="225"/>
      <c r="H161" s="227" t="s">
        <v>19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128</v>
      </c>
      <c r="AU161" s="234" t="s">
        <v>79</v>
      </c>
      <c r="AV161" s="13" t="s">
        <v>77</v>
      </c>
      <c r="AW161" s="13" t="s">
        <v>31</v>
      </c>
      <c r="AX161" s="13" t="s">
        <v>69</v>
      </c>
      <c r="AY161" s="234" t="s">
        <v>117</v>
      </c>
    </row>
    <row r="162" s="14" customFormat="1">
      <c r="A162" s="14"/>
      <c r="B162" s="235"/>
      <c r="C162" s="236"/>
      <c r="D162" s="226" t="s">
        <v>128</v>
      </c>
      <c r="E162" s="237" t="s">
        <v>19</v>
      </c>
      <c r="F162" s="238" t="s">
        <v>961</v>
      </c>
      <c r="G162" s="236"/>
      <c r="H162" s="239">
        <v>90.244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128</v>
      </c>
      <c r="AU162" s="245" t="s">
        <v>79</v>
      </c>
      <c r="AV162" s="14" t="s">
        <v>79</v>
      </c>
      <c r="AW162" s="14" t="s">
        <v>31</v>
      </c>
      <c r="AX162" s="14" t="s">
        <v>69</v>
      </c>
      <c r="AY162" s="245" t="s">
        <v>117</v>
      </c>
    </row>
    <row r="163" s="15" customFormat="1">
      <c r="A163" s="15"/>
      <c r="B163" s="246"/>
      <c r="C163" s="247"/>
      <c r="D163" s="226" t="s">
        <v>128</v>
      </c>
      <c r="E163" s="248" t="s">
        <v>19</v>
      </c>
      <c r="F163" s="249" t="s">
        <v>130</v>
      </c>
      <c r="G163" s="247"/>
      <c r="H163" s="250">
        <v>90.244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128</v>
      </c>
      <c r="AU163" s="256" t="s">
        <v>79</v>
      </c>
      <c r="AV163" s="15" t="s">
        <v>125</v>
      </c>
      <c r="AW163" s="15" t="s">
        <v>31</v>
      </c>
      <c r="AX163" s="15" t="s">
        <v>77</v>
      </c>
      <c r="AY163" s="256" t="s">
        <v>117</v>
      </c>
    </row>
    <row r="164" s="12" customFormat="1" ht="22.8" customHeight="1">
      <c r="A164" s="12"/>
      <c r="B164" s="190"/>
      <c r="C164" s="191"/>
      <c r="D164" s="192" t="s">
        <v>68</v>
      </c>
      <c r="E164" s="204" t="s">
        <v>226</v>
      </c>
      <c r="F164" s="204" t="s">
        <v>677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SUM(P165:P196)</f>
        <v>0</v>
      </c>
      <c r="Q164" s="198"/>
      <c r="R164" s="199">
        <f>SUM(R165:R196)</f>
        <v>0.01530724</v>
      </c>
      <c r="S164" s="198"/>
      <c r="T164" s="200">
        <f>SUM(T165:T196)</f>
        <v>1.0313599999999998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77</v>
      </c>
      <c r="AT164" s="202" t="s">
        <v>68</v>
      </c>
      <c r="AU164" s="202" t="s">
        <v>77</v>
      </c>
      <c r="AY164" s="201" t="s">
        <v>117</v>
      </c>
      <c r="BK164" s="203">
        <f>SUM(BK165:BK196)</f>
        <v>0</v>
      </c>
    </row>
    <row r="165" s="2" customFormat="1" ht="24.15" customHeight="1">
      <c r="A165" s="40"/>
      <c r="B165" s="41"/>
      <c r="C165" s="206" t="s">
        <v>217</v>
      </c>
      <c r="D165" s="206" t="s">
        <v>120</v>
      </c>
      <c r="E165" s="207" t="s">
        <v>706</v>
      </c>
      <c r="F165" s="208" t="s">
        <v>707</v>
      </c>
      <c r="G165" s="209" t="s">
        <v>179</v>
      </c>
      <c r="H165" s="210">
        <v>117.74800000000001</v>
      </c>
      <c r="I165" s="211"/>
      <c r="J165" s="212">
        <f>ROUND(I165*H165,2)</f>
        <v>0</v>
      </c>
      <c r="K165" s="208" t="s">
        <v>124</v>
      </c>
      <c r="L165" s="46"/>
      <c r="M165" s="213" t="s">
        <v>19</v>
      </c>
      <c r="N165" s="214" t="s">
        <v>40</v>
      </c>
      <c r="O165" s="86"/>
      <c r="P165" s="215">
        <f>O165*H165</f>
        <v>0</v>
      </c>
      <c r="Q165" s="215">
        <v>0.00012999999999999999</v>
      </c>
      <c r="R165" s="215">
        <f>Q165*H165</f>
        <v>0.01530724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125</v>
      </c>
      <c r="AT165" s="217" t="s">
        <v>120</v>
      </c>
      <c r="AU165" s="217" t="s">
        <v>79</v>
      </c>
      <c r="AY165" s="19" t="s">
        <v>117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77</v>
      </c>
      <c r="BK165" s="218">
        <f>ROUND(I165*H165,2)</f>
        <v>0</v>
      </c>
      <c r="BL165" s="19" t="s">
        <v>125</v>
      </c>
      <c r="BM165" s="217" t="s">
        <v>261</v>
      </c>
    </row>
    <row r="166" s="2" customFormat="1">
      <c r="A166" s="40"/>
      <c r="B166" s="41"/>
      <c r="C166" s="42"/>
      <c r="D166" s="219" t="s">
        <v>126</v>
      </c>
      <c r="E166" s="42"/>
      <c r="F166" s="220" t="s">
        <v>709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126</v>
      </c>
      <c r="AU166" s="19" t="s">
        <v>79</v>
      </c>
    </row>
    <row r="167" s="13" customFormat="1">
      <c r="A167" s="13"/>
      <c r="B167" s="224"/>
      <c r="C167" s="225"/>
      <c r="D167" s="226" t="s">
        <v>128</v>
      </c>
      <c r="E167" s="227" t="s">
        <v>19</v>
      </c>
      <c r="F167" s="228" t="s">
        <v>301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128</v>
      </c>
      <c r="AU167" s="234" t="s">
        <v>79</v>
      </c>
      <c r="AV167" s="13" t="s">
        <v>77</v>
      </c>
      <c r="AW167" s="13" t="s">
        <v>31</v>
      </c>
      <c r="AX167" s="13" t="s">
        <v>69</v>
      </c>
      <c r="AY167" s="234" t="s">
        <v>117</v>
      </c>
    </row>
    <row r="168" s="14" customFormat="1">
      <c r="A168" s="14"/>
      <c r="B168" s="235"/>
      <c r="C168" s="236"/>
      <c r="D168" s="226" t="s">
        <v>128</v>
      </c>
      <c r="E168" s="237" t="s">
        <v>19</v>
      </c>
      <c r="F168" s="238" t="s">
        <v>710</v>
      </c>
      <c r="G168" s="236"/>
      <c r="H168" s="239">
        <v>4.9560000000000004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128</v>
      </c>
      <c r="AU168" s="245" t="s">
        <v>79</v>
      </c>
      <c r="AV168" s="14" t="s">
        <v>79</v>
      </c>
      <c r="AW168" s="14" t="s">
        <v>31</v>
      </c>
      <c r="AX168" s="14" t="s">
        <v>69</v>
      </c>
      <c r="AY168" s="245" t="s">
        <v>117</v>
      </c>
    </row>
    <row r="169" s="14" customFormat="1">
      <c r="A169" s="14"/>
      <c r="B169" s="235"/>
      <c r="C169" s="236"/>
      <c r="D169" s="226" t="s">
        <v>128</v>
      </c>
      <c r="E169" s="237" t="s">
        <v>19</v>
      </c>
      <c r="F169" s="238" t="s">
        <v>711</v>
      </c>
      <c r="G169" s="236"/>
      <c r="H169" s="239">
        <v>8.0220000000000002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128</v>
      </c>
      <c r="AU169" s="245" t="s">
        <v>79</v>
      </c>
      <c r="AV169" s="14" t="s">
        <v>79</v>
      </c>
      <c r="AW169" s="14" t="s">
        <v>31</v>
      </c>
      <c r="AX169" s="14" t="s">
        <v>69</v>
      </c>
      <c r="AY169" s="245" t="s">
        <v>117</v>
      </c>
    </row>
    <row r="170" s="14" customFormat="1">
      <c r="A170" s="14"/>
      <c r="B170" s="235"/>
      <c r="C170" s="236"/>
      <c r="D170" s="226" t="s">
        <v>128</v>
      </c>
      <c r="E170" s="237" t="s">
        <v>19</v>
      </c>
      <c r="F170" s="238" t="s">
        <v>712</v>
      </c>
      <c r="G170" s="236"/>
      <c r="H170" s="239">
        <v>1.974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128</v>
      </c>
      <c r="AU170" s="245" t="s">
        <v>79</v>
      </c>
      <c r="AV170" s="14" t="s">
        <v>79</v>
      </c>
      <c r="AW170" s="14" t="s">
        <v>31</v>
      </c>
      <c r="AX170" s="14" t="s">
        <v>69</v>
      </c>
      <c r="AY170" s="245" t="s">
        <v>117</v>
      </c>
    </row>
    <row r="171" s="14" customFormat="1">
      <c r="A171" s="14"/>
      <c r="B171" s="235"/>
      <c r="C171" s="236"/>
      <c r="D171" s="226" t="s">
        <v>128</v>
      </c>
      <c r="E171" s="237" t="s">
        <v>19</v>
      </c>
      <c r="F171" s="238" t="s">
        <v>713</v>
      </c>
      <c r="G171" s="236"/>
      <c r="H171" s="239">
        <v>2.8559999999999999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128</v>
      </c>
      <c r="AU171" s="245" t="s">
        <v>79</v>
      </c>
      <c r="AV171" s="14" t="s">
        <v>79</v>
      </c>
      <c r="AW171" s="14" t="s">
        <v>31</v>
      </c>
      <c r="AX171" s="14" t="s">
        <v>69</v>
      </c>
      <c r="AY171" s="245" t="s">
        <v>117</v>
      </c>
    </row>
    <row r="172" s="16" customFormat="1">
      <c r="A172" s="16"/>
      <c r="B172" s="270"/>
      <c r="C172" s="271"/>
      <c r="D172" s="226" t="s">
        <v>128</v>
      </c>
      <c r="E172" s="272" t="s">
        <v>19</v>
      </c>
      <c r="F172" s="273" t="s">
        <v>307</v>
      </c>
      <c r="G172" s="271"/>
      <c r="H172" s="274">
        <v>17.808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80" t="s">
        <v>128</v>
      </c>
      <c r="AU172" s="280" t="s">
        <v>79</v>
      </c>
      <c r="AV172" s="16" t="s">
        <v>140</v>
      </c>
      <c r="AW172" s="16" t="s">
        <v>31</v>
      </c>
      <c r="AX172" s="16" t="s">
        <v>69</v>
      </c>
      <c r="AY172" s="280" t="s">
        <v>117</v>
      </c>
    </row>
    <row r="173" s="13" customFormat="1">
      <c r="A173" s="13"/>
      <c r="B173" s="224"/>
      <c r="C173" s="225"/>
      <c r="D173" s="226" t="s">
        <v>128</v>
      </c>
      <c r="E173" s="227" t="s">
        <v>19</v>
      </c>
      <c r="F173" s="228" t="s">
        <v>308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128</v>
      </c>
      <c r="AU173" s="234" t="s">
        <v>79</v>
      </c>
      <c r="AV173" s="13" t="s">
        <v>77</v>
      </c>
      <c r="AW173" s="13" t="s">
        <v>31</v>
      </c>
      <c r="AX173" s="13" t="s">
        <v>69</v>
      </c>
      <c r="AY173" s="234" t="s">
        <v>117</v>
      </c>
    </row>
    <row r="174" s="14" customFormat="1">
      <c r="A174" s="14"/>
      <c r="B174" s="235"/>
      <c r="C174" s="236"/>
      <c r="D174" s="226" t="s">
        <v>128</v>
      </c>
      <c r="E174" s="237" t="s">
        <v>19</v>
      </c>
      <c r="F174" s="238" t="s">
        <v>714</v>
      </c>
      <c r="G174" s="236"/>
      <c r="H174" s="239">
        <v>14.946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128</v>
      </c>
      <c r="AU174" s="245" t="s">
        <v>79</v>
      </c>
      <c r="AV174" s="14" t="s">
        <v>79</v>
      </c>
      <c r="AW174" s="14" t="s">
        <v>31</v>
      </c>
      <c r="AX174" s="14" t="s">
        <v>69</v>
      </c>
      <c r="AY174" s="245" t="s">
        <v>117</v>
      </c>
    </row>
    <row r="175" s="14" customFormat="1">
      <c r="A175" s="14"/>
      <c r="B175" s="235"/>
      <c r="C175" s="236"/>
      <c r="D175" s="226" t="s">
        <v>128</v>
      </c>
      <c r="E175" s="237" t="s">
        <v>19</v>
      </c>
      <c r="F175" s="238" t="s">
        <v>715</v>
      </c>
      <c r="G175" s="236"/>
      <c r="H175" s="239">
        <v>2.3879999999999999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128</v>
      </c>
      <c r="AU175" s="245" t="s">
        <v>79</v>
      </c>
      <c r="AV175" s="14" t="s">
        <v>79</v>
      </c>
      <c r="AW175" s="14" t="s">
        <v>31</v>
      </c>
      <c r="AX175" s="14" t="s">
        <v>69</v>
      </c>
      <c r="AY175" s="245" t="s">
        <v>117</v>
      </c>
    </row>
    <row r="176" s="14" customFormat="1">
      <c r="A176" s="14"/>
      <c r="B176" s="235"/>
      <c r="C176" s="236"/>
      <c r="D176" s="226" t="s">
        <v>128</v>
      </c>
      <c r="E176" s="237" t="s">
        <v>19</v>
      </c>
      <c r="F176" s="238" t="s">
        <v>716</v>
      </c>
      <c r="G176" s="236"/>
      <c r="H176" s="239">
        <v>1.482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128</v>
      </c>
      <c r="AU176" s="245" t="s">
        <v>79</v>
      </c>
      <c r="AV176" s="14" t="s">
        <v>79</v>
      </c>
      <c r="AW176" s="14" t="s">
        <v>31</v>
      </c>
      <c r="AX176" s="14" t="s">
        <v>69</v>
      </c>
      <c r="AY176" s="245" t="s">
        <v>117</v>
      </c>
    </row>
    <row r="177" s="16" customFormat="1">
      <c r="A177" s="16"/>
      <c r="B177" s="270"/>
      <c r="C177" s="271"/>
      <c r="D177" s="226" t="s">
        <v>128</v>
      </c>
      <c r="E177" s="272" t="s">
        <v>19</v>
      </c>
      <c r="F177" s="273" t="s">
        <v>307</v>
      </c>
      <c r="G177" s="271"/>
      <c r="H177" s="274">
        <v>18.815999999999999</v>
      </c>
      <c r="I177" s="275"/>
      <c r="J177" s="271"/>
      <c r="K177" s="271"/>
      <c r="L177" s="276"/>
      <c r="M177" s="277"/>
      <c r="N177" s="278"/>
      <c r="O177" s="278"/>
      <c r="P177" s="278"/>
      <c r="Q177" s="278"/>
      <c r="R177" s="278"/>
      <c r="S177" s="278"/>
      <c r="T177" s="279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80" t="s">
        <v>128</v>
      </c>
      <c r="AU177" s="280" t="s">
        <v>79</v>
      </c>
      <c r="AV177" s="16" t="s">
        <v>140</v>
      </c>
      <c r="AW177" s="16" t="s">
        <v>31</v>
      </c>
      <c r="AX177" s="16" t="s">
        <v>69</v>
      </c>
      <c r="AY177" s="280" t="s">
        <v>117</v>
      </c>
    </row>
    <row r="178" s="13" customFormat="1">
      <c r="A178" s="13"/>
      <c r="B178" s="224"/>
      <c r="C178" s="225"/>
      <c r="D178" s="226" t="s">
        <v>128</v>
      </c>
      <c r="E178" s="227" t="s">
        <v>19</v>
      </c>
      <c r="F178" s="228" t="s">
        <v>313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128</v>
      </c>
      <c r="AU178" s="234" t="s">
        <v>79</v>
      </c>
      <c r="AV178" s="13" t="s">
        <v>77</v>
      </c>
      <c r="AW178" s="13" t="s">
        <v>31</v>
      </c>
      <c r="AX178" s="13" t="s">
        <v>69</v>
      </c>
      <c r="AY178" s="234" t="s">
        <v>117</v>
      </c>
    </row>
    <row r="179" s="14" customFormat="1">
      <c r="A179" s="14"/>
      <c r="B179" s="235"/>
      <c r="C179" s="236"/>
      <c r="D179" s="226" t="s">
        <v>128</v>
      </c>
      <c r="E179" s="237" t="s">
        <v>19</v>
      </c>
      <c r="F179" s="238" t="s">
        <v>717</v>
      </c>
      <c r="G179" s="236"/>
      <c r="H179" s="239">
        <v>11.928000000000001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128</v>
      </c>
      <c r="AU179" s="245" t="s">
        <v>79</v>
      </c>
      <c r="AV179" s="14" t="s">
        <v>79</v>
      </c>
      <c r="AW179" s="14" t="s">
        <v>31</v>
      </c>
      <c r="AX179" s="14" t="s">
        <v>69</v>
      </c>
      <c r="AY179" s="245" t="s">
        <v>117</v>
      </c>
    </row>
    <row r="180" s="14" customFormat="1">
      <c r="A180" s="14"/>
      <c r="B180" s="235"/>
      <c r="C180" s="236"/>
      <c r="D180" s="226" t="s">
        <v>128</v>
      </c>
      <c r="E180" s="237" t="s">
        <v>19</v>
      </c>
      <c r="F180" s="238" t="s">
        <v>718</v>
      </c>
      <c r="G180" s="236"/>
      <c r="H180" s="239">
        <v>17.777999999999999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128</v>
      </c>
      <c r="AU180" s="245" t="s">
        <v>79</v>
      </c>
      <c r="AV180" s="14" t="s">
        <v>79</v>
      </c>
      <c r="AW180" s="14" t="s">
        <v>31</v>
      </c>
      <c r="AX180" s="14" t="s">
        <v>69</v>
      </c>
      <c r="AY180" s="245" t="s">
        <v>117</v>
      </c>
    </row>
    <row r="181" s="16" customFormat="1">
      <c r="A181" s="16"/>
      <c r="B181" s="270"/>
      <c r="C181" s="271"/>
      <c r="D181" s="226" t="s">
        <v>128</v>
      </c>
      <c r="E181" s="272" t="s">
        <v>19</v>
      </c>
      <c r="F181" s="273" t="s">
        <v>307</v>
      </c>
      <c r="G181" s="271"/>
      <c r="H181" s="274">
        <v>29.706</v>
      </c>
      <c r="I181" s="275"/>
      <c r="J181" s="271"/>
      <c r="K181" s="271"/>
      <c r="L181" s="276"/>
      <c r="M181" s="277"/>
      <c r="N181" s="278"/>
      <c r="O181" s="278"/>
      <c r="P181" s="278"/>
      <c r="Q181" s="278"/>
      <c r="R181" s="278"/>
      <c r="S181" s="278"/>
      <c r="T181" s="279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80" t="s">
        <v>128</v>
      </c>
      <c r="AU181" s="280" t="s">
        <v>79</v>
      </c>
      <c r="AV181" s="16" t="s">
        <v>140</v>
      </c>
      <c r="AW181" s="16" t="s">
        <v>31</v>
      </c>
      <c r="AX181" s="16" t="s">
        <v>69</v>
      </c>
      <c r="AY181" s="280" t="s">
        <v>117</v>
      </c>
    </row>
    <row r="182" s="13" customFormat="1">
      <c r="A182" s="13"/>
      <c r="B182" s="224"/>
      <c r="C182" s="225"/>
      <c r="D182" s="226" t="s">
        <v>128</v>
      </c>
      <c r="E182" s="227" t="s">
        <v>19</v>
      </c>
      <c r="F182" s="228" t="s">
        <v>318</v>
      </c>
      <c r="G182" s="225"/>
      <c r="H182" s="227" t="s">
        <v>19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128</v>
      </c>
      <c r="AU182" s="234" t="s">
        <v>79</v>
      </c>
      <c r="AV182" s="13" t="s">
        <v>77</v>
      </c>
      <c r="AW182" s="13" t="s">
        <v>31</v>
      </c>
      <c r="AX182" s="13" t="s">
        <v>69</v>
      </c>
      <c r="AY182" s="234" t="s">
        <v>117</v>
      </c>
    </row>
    <row r="183" s="14" customFormat="1">
      <c r="A183" s="14"/>
      <c r="B183" s="235"/>
      <c r="C183" s="236"/>
      <c r="D183" s="226" t="s">
        <v>128</v>
      </c>
      <c r="E183" s="237" t="s">
        <v>19</v>
      </c>
      <c r="F183" s="238" t="s">
        <v>715</v>
      </c>
      <c r="G183" s="236"/>
      <c r="H183" s="239">
        <v>2.3879999999999999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128</v>
      </c>
      <c r="AU183" s="245" t="s">
        <v>79</v>
      </c>
      <c r="AV183" s="14" t="s">
        <v>79</v>
      </c>
      <c r="AW183" s="14" t="s">
        <v>31</v>
      </c>
      <c r="AX183" s="14" t="s">
        <v>69</v>
      </c>
      <c r="AY183" s="245" t="s">
        <v>117</v>
      </c>
    </row>
    <row r="184" s="14" customFormat="1">
      <c r="A184" s="14"/>
      <c r="B184" s="235"/>
      <c r="C184" s="236"/>
      <c r="D184" s="226" t="s">
        <v>128</v>
      </c>
      <c r="E184" s="237" t="s">
        <v>19</v>
      </c>
      <c r="F184" s="238" t="s">
        <v>719</v>
      </c>
      <c r="G184" s="236"/>
      <c r="H184" s="239">
        <v>15.69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128</v>
      </c>
      <c r="AU184" s="245" t="s">
        <v>79</v>
      </c>
      <c r="AV184" s="14" t="s">
        <v>79</v>
      </c>
      <c r="AW184" s="14" t="s">
        <v>31</v>
      </c>
      <c r="AX184" s="14" t="s">
        <v>69</v>
      </c>
      <c r="AY184" s="245" t="s">
        <v>117</v>
      </c>
    </row>
    <row r="185" s="14" customFormat="1">
      <c r="A185" s="14"/>
      <c r="B185" s="235"/>
      <c r="C185" s="236"/>
      <c r="D185" s="226" t="s">
        <v>128</v>
      </c>
      <c r="E185" s="237" t="s">
        <v>19</v>
      </c>
      <c r="F185" s="238" t="s">
        <v>720</v>
      </c>
      <c r="G185" s="236"/>
      <c r="H185" s="239">
        <v>0.96999999999999997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128</v>
      </c>
      <c r="AU185" s="245" t="s">
        <v>79</v>
      </c>
      <c r="AV185" s="14" t="s">
        <v>79</v>
      </c>
      <c r="AW185" s="14" t="s">
        <v>31</v>
      </c>
      <c r="AX185" s="14" t="s">
        <v>69</v>
      </c>
      <c r="AY185" s="245" t="s">
        <v>117</v>
      </c>
    </row>
    <row r="186" s="16" customFormat="1">
      <c r="A186" s="16"/>
      <c r="B186" s="270"/>
      <c r="C186" s="271"/>
      <c r="D186" s="226" t="s">
        <v>128</v>
      </c>
      <c r="E186" s="272" t="s">
        <v>19</v>
      </c>
      <c r="F186" s="273" t="s">
        <v>307</v>
      </c>
      <c r="G186" s="271"/>
      <c r="H186" s="274">
        <v>19.047999999999998</v>
      </c>
      <c r="I186" s="275"/>
      <c r="J186" s="271"/>
      <c r="K186" s="271"/>
      <c r="L186" s="276"/>
      <c r="M186" s="277"/>
      <c r="N186" s="278"/>
      <c r="O186" s="278"/>
      <c r="P186" s="278"/>
      <c r="Q186" s="278"/>
      <c r="R186" s="278"/>
      <c r="S186" s="278"/>
      <c r="T186" s="279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80" t="s">
        <v>128</v>
      </c>
      <c r="AU186" s="280" t="s">
        <v>79</v>
      </c>
      <c r="AV186" s="16" t="s">
        <v>140</v>
      </c>
      <c r="AW186" s="16" t="s">
        <v>31</v>
      </c>
      <c r="AX186" s="16" t="s">
        <v>69</v>
      </c>
      <c r="AY186" s="280" t="s">
        <v>117</v>
      </c>
    </row>
    <row r="187" s="13" customFormat="1">
      <c r="A187" s="13"/>
      <c r="B187" s="224"/>
      <c r="C187" s="225"/>
      <c r="D187" s="226" t="s">
        <v>128</v>
      </c>
      <c r="E187" s="227" t="s">
        <v>19</v>
      </c>
      <c r="F187" s="228" t="s">
        <v>324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128</v>
      </c>
      <c r="AU187" s="234" t="s">
        <v>79</v>
      </c>
      <c r="AV187" s="13" t="s">
        <v>77</v>
      </c>
      <c r="AW187" s="13" t="s">
        <v>31</v>
      </c>
      <c r="AX187" s="13" t="s">
        <v>69</v>
      </c>
      <c r="AY187" s="234" t="s">
        <v>117</v>
      </c>
    </row>
    <row r="188" s="14" customFormat="1">
      <c r="A188" s="14"/>
      <c r="B188" s="235"/>
      <c r="C188" s="236"/>
      <c r="D188" s="226" t="s">
        <v>128</v>
      </c>
      <c r="E188" s="237" t="s">
        <v>19</v>
      </c>
      <c r="F188" s="238" t="s">
        <v>721</v>
      </c>
      <c r="G188" s="236"/>
      <c r="H188" s="239">
        <v>13.632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128</v>
      </c>
      <c r="AU188" s="245" t="s">
        <v>79</v>
      </c>
      <c r="AV188" s="14" t="s">
        <v>79</v>
      </c>
      <c r="AW188" s="14" t="s">
        <v>31</v>
      </c>
      <c r="AX188" s="14" t="s">
        <v>69</v>
      </c>
      <c r="AY188" s="245" t="s">
        <v>117</v>
      </c>
    </row>
    <row r="189" s="13" customFormat="1">
      <c r="A189" s="13"/>
      <c r="B189" s="224"/>
      <c r="C189" s="225"/>
      <c r="D189" s="226" t="s">
        <v>128</v>
      </c>
      <c r="E189" s="227" t="s">
        <v>19</v>
      </c>
      <c r="F189" s="228" t="s">
        <v>969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128</v>
      </c>
      <c r="AU189" s="234" t="s">
        <v>79</v>
      </c>
      <c r="AV189" s="13" t="s">
        <v>77</v>
      </c>
      <c r="AW189" s="13" t="s">
        <v>31</v>
      </c>
      <c r="AX189" s="13" t="s">
        <v>69</v>
      </c>
      <c r="AY189" s="234" t="s">
        <v>117</v>
      </c>
    </row>
    <row r="190" s="14" customFormat="1">
      <c r="A190" s="14"/>
      <c r="B190" s="235"/>
      <c r="C190" s="236"/>
      <c r="D190" s="226" t="s">
        <v>128</v>
      </c>
      <c r="E190" s="237" t="s">
        <v>19</v>
      </c>
      <c r="F190" s="238" t="s">
        <v>970</v>
      </c>
      <c r="G190" s="236"/>
      <c r="H190" s="239">
        <v>18.738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128</v>
      </c>
      <c r="AU190" s="245" t="s">
        <v>79</v>
      </c>
      <c r="AV190" s="14" t="s">
        <v>79</v>
      </c>
      <c r="AW190" s="14" t="s">
        <v>31</v>
      </c>
      <c r="AX190" s="14" t="s">
        <v>69</v>
      </c>
      <c r="AY190" s="245" t="s">
        <v>117</v>
      </c>
    </row>
    <row r="191" s="15" customFormat="1">
      <c r="A191" s="15"/>
      <c r="B191" s="246"/>
      <c r="C191" s="247"/>
      <c r="D191" s="226" t="s">
        <v>128</v>
      </c>
      <c r="E191" s="248" t="s">
        <v>19</v>
      </c>
      <c r="F191" s="249" t="s">
        <v>130</v>
      </c>
      <c r="G191" s="247"/>
      <c r="H191" s="250">
        <v>117.74800000000001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128</v>
      </c>
      <c r="AU191" s="256" t="s">
        <v>79</v>
      </c>
      <c r="AV191" s="15" t="s">
        <v>125</v>
      </c>
      <c r="AW191" s="15" t="s">
        <v>31</v>
      </c>
      <c r="AX191" s="15" t="s">
        <v>77</v>
      </c>
      <c r="AY191" s="256" t="s">
        <v>117</v>
      </c>
    </row>
    <row r="192" s="2" customFormat="1" ht="24.15" customHeight="1">
      <c r="A192" s="40"/>
      <c r="B192" s="41"/>
      <c r="C192" s="206" t="s">
        <v>8</v>
      </c>
      <c r="D192" s="206" t="s">
        <v>120</v>
      </c>
      <c r="E192" s="207" t="s">
        <v>743</v>
      </c>
      <c r="F192" s="208" t="s">
        <v>744</v>
      </c>
      <c r="G192" s="209" t="s">
        <v>179</v>
      </c>
      <c r="H192" s="210">
        <v>64.459999999999994</v>
      </c>
      <c r="I192" s="211"/>
      <c r="J192" s="212">
        <f>ROUND(I192*H192,2)</f>
        <v>0</v>
      </c>
      <c r="K192" s="208" t="s">
        <v>124</v>
      </c>
      <c r="L192" s="46"/>
      <c r="M192" s="213" t="s">
        <v>19</v>
      </c>
      <c r="N192" s="214" t="s">
        <v>40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0.016</v>
      </c>
      <c r="T192" s="216">
        <f>S192*H192</f>
        <v>1.0313599999999998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125</v>
      </c>
      <c r="AT192" s="217" t="s">
        <v>120</v>
      </c>
      <c r="AU192" s="217" t="s">
        <v>79</v>
      </c>
      <c r="AY192" s="19" t="s">
        <v>117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77</v>
      </c>
      <c r="BK192" s="218">
        <f>ROUND(I192*H192,2)</f>
        <v>0</v>
      </c>
      <c r="BL192" s="19" t="s">
        <v>125</v>
      </c>
      <c r="BM192" s="217" t="s">
        <v>265</v>
      </c>
    </row>
    <row r="193" s="2" customFormat="1">
      <c r="A193" s="40"/>
      <c r="B193" s="41"/>
      <c r="C193" s="42"/>
      <c r="D193" s="219" t="s">
        <v>126</v>
      </c>
      <c r="E193" s="42"/>
      <c r="F193" s="220" t="s">
        <v>746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126</v>
      </c>
      <c r="AU193" s="19" t="s">
        <v>79</v>
      </c>
    </row>
    <row r="194" s="13" customFormat="1">
      <c r="A194" s="13"/>
      <c r="B194" s="224"/>
      <c r="C194" s="225"/>
      <c r="D194" s="226" t="s">
        <v>128</v>
      </c>
      <c r="E194" s="227" t="s">
        <v>19</v>
      </c>
      <c r="F194" s="228" t="s">
        <v>971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128</v>
      </c>
      <c r="AU194" s="234" t="s">
        <v>79</v>
      </c>
      <c r="AV194" s="13" t="s">
        <v>77</v>
      </c>
      <c r="AW194" s="13" t="s">
        <v>31</v>
      </c>
      <c r="AX194" s="13" t="s">
        <v>69</v>
      </c>
      <c r="AY194" s="234" t="s">
        <v>117</v>
      </c>
    </row>
    <row r="195" s="14" customFormat="1">
      <c r="A195" s="14"/>
      <c r="B195" s="235"/>
      <c r="C195" s="236"/>
      <c r="D195" s="226" t="s">
        <v>128</v>
      </c>
      <c r="E195" s="237" t="s">
        <v>19</v>
      </c>
      <c r="F195" s="238" t="s">
        <v>968</v>
      </c>
      <c r="G195" s="236"/>
      <c r="H195" s="239">
        <v>64.459999999999994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128</v>
      </c>
      <c r="AU195" s="245" t="s">
        <v>79</v>
      </c>
      <c r="AV195" s="14" t="s">
        <v>79</v>
      </c>
      <c r="AW195" s="14" t="s">
        <v>31</v>
      </c>
      <c r="AX195" s="14" t="s">
        <v>69</v>
      </c>
      <c r="AY195" s="245" t="s">
        <v>117</v>
      </c>
    </row>
    <row r="196" s="15" customFormat="1">
      <c r="A196" s="15"/>
      <c r="B196" s="246"/>
      <c r="C196" s="247"/>
      <c r="D196" s="226" t="s">
        <v>128</v>
      </c>
      <c r="E196" s="248" t="s">
        <v>19</v>
      </c>
      <c r="F196" s="249" t="s">
        <v>130</v>
      </c>
      <c r="G196" s="247"/>
      <c r="H196" s="250">
        <v>64.459999999999994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6" t="s">
        <v>128</v>
      </c>
      <c r="AU196" s="256" t="s">
        <v>79</v>
      </c>
      <c r="AV196" s="15" t="s">
        <v>125</v>
      </c>
      <c r="AW196" s="15" t="s">
        <v>31</v>
      </c>
      <c r="AX196" s="15" t="s">
        <v>77</v>
      </c>
      <c r="AY196" s="256" t="s">
        <v>117</v>
      </c>
    </row>
    <row r="197" s="12" customFormat="1" ht="22.8" customHeight="1">
      <c r="A197" s="12"/>
      <c r="B197" s="190"/>
      <c r="C197" s="191"/>
      <c r="D197" s="192" t="s">
        <v>68</v>
      </c>
      <c r="E197" s="204" t="s">
        <v>780</v>
      </c>
      <c r="F197" s="204" t="s">
        <v>781</v>
      </c>
      <c r="G197" s="191"/>
      <c r="H197" s="191"/>
      <c r="I197" s="194"/>
      <c r="J197" s="205">
        <f>BK197</f>
        <v>0</v>
      </c>
      <c r="K197" s="191"/>
      <c r="L197" s="196"/>
      <c r="M197" s="197"/>
      <c r="N197" s="198"/>
      <c r="O197" s="198"/>
      <c r="P197" s="199">
        <f>SUM(P198:P206)</f>
        <v>0</v>
      </c>
      <c r="Q197" s="198"/>
      <c r="R197" s="199">
        <f>SUM(R198:R206)</f>
        <v>0</v>
      </c>
      <c r="S197" s="198"/>
      <c r="T197" s="200">
        <f>SUM(T198:T206)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1" t="s">
        <v>77</v>
      </c>
      <c r="AT197" s="202" t="s">
        <v>68</v>
      </c>
      <c r="AU197" s="202" t="s">
        <v>77</v>
      </c>
      <c r="AY197" s="201" t="s">
        <v>117</v>
      </c>
      <c r="BK197" s="203">
        <f>SUM(BK198:BK206)</f>
        <v>0</v>
      </c>
    </row>
    <row r="198" s="2" customFormat="1" ht="24.15" customHeight="1">
      <c r="A198" s="40"/>
      <c r="B198" s="41"/>
      <c r="C198" s="206" t="s">
        <v>150</v>
      </c>
      <c r="D198" s="206" t="s">
        <v>120</v>
      </c>
      <c r="E198" s="207" t="s">
        <v>783</v>
      </c>
      <c r="F198" s="208" t="s">
        <v>784</v>
      </c>
      <c r="G198" s="209" t="s">
        <v>221</v>
      </c>
      <c r="H198" s="210">
        <v>1.8740000000000001</v>
      </c>
      <c r="I198" s="211"/>
      <c r="J198" s="212">
        <f>ROUND(I198*H198,2)</f>
        <v>0</v>
      </c>
      <c r="K198" s="208" t="s">
        <v>124</v>
      </c>
      <c r="L198" s="46"/>
      <c r="M198" s="213" t="s">
        <v>19</v>
      </c>
      <c r="N198" s="214" t="s">
        <v>40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125</v>
      </c>
      <c r="AT198" s="217" t="s">
        <v>120</v>
      </c>
      <c r="AU198" s="217" t="s">
        <v>79</v>
      </c>
      <c r="AY198" s="19" t="s">
        <v>117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77</v>
      </c>
      <c r="BK198" s="218">
        <f>ROUND(I198*H198,2)</f>
        <v>0</v>
      </c>
      <c r="BL198" s="19" t="s">
        <v>125</v>
      </c>
      <c r="BM198" s="217" t="s">
        <v>282</v>
      </c>
    </row>
    <row r="199" s="2" customFormat="1">
      <c r="A199" s="40"/>
      <c r="B199" s="41"/>
      <c r="C199" s="42"/>
      <c r="D199" s="219" t="s">
        <v>126</v>
      </c>
      <c r="E199" s="42"/>
      <c r="F199" s="220" t="s">
        <v>786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126</v>
      </c>
      <c r="AU199" s="19" t="s">
        <v>79</v>
      </c>
    </row>
    <row r="200" s="2" customFormat="1" ht="21.75" customHeight="1">
      <c r="A200" s="40"/>
      <c r="B200" s="41"/>
      <c r="C200" s="206" t="s">
        <v>279</v>
      </c>
      <c r="D200" s="206" t="s">
        <v>120</v>
      </c>
      <c r="E200" s="207" t="s">
        <v>787</v>
      </c>
      <c r="F200" s="208" t="s">
        <v>788</v>
      </c>
      <c r="G200" s="209" t="s">
        <v>221</v>
      </c>
      <c r="H200" s="210">
        <v>1.8740000000000001</v>
      </c>
      <c r="I200" s="211"/>
      <c r="J200" s="212">
        <f>ROUND(I200*H200,2)</f>
        <v>0</v>
      </c>
      <c r="K200" s="208" t="s">
        <v>124</v>
      </c>
      <c r="L200" s="46"/>
      <c r="M200" s="213" t="s">
        <v>19</v>
      </c>
      <c r="N200" s="214" t="s">
        <v>40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125</v>
      </c>
      <c r="AT200" s="217" t="s">
        <v>120</v>
      </c>
      <c r="AU200" s="217" t="s">
        <v>79</v>
      </c>
      <c r="AY200" s="19" t="s">
        <v>117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77</v>
      </c>
      <c r="BK200" s="218">
        <f>ROUND(I200*H200,2)</f>
        <v>0</v>
      </c>
      <c r="BL200" s="19" t="s">
        <v>125</v>
      </c>
      <c r="BM200" s="217" t="s">
        <v>286</v>
      </c>
    </row>
    <row r="201" s="2" customFormat="1">
      <c r="A201" s="40"/>
      <c r="B201" s="41"/>
      <c r="C201" s="42"/>
      <c r="D201" s="219" t="s">
        <v>126</v>
      </c>
      <c r="E201" s="42"/>
      <c r="F201" s="220" t="s">
        <v>790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126</v>
      </c>
      <c r="AU201" s="19" t="s">
        <v>79</v>
      </c>
    </row>
    <row r="202" s="2" customFormat="1" ht="24.15" customHeight="1">
      <c r="A202" s="40"/>
      <c r="B202" s="41"/>
      <c r="C202" s="206" t="s">
        <v>238</v>
      </c>
      <c r="D202" s="206" t="s">
        <v>120</v>
      </c>
      <c r="E202" s="207" t="s">
        <v>792</v>
      </c>
      <c r="F202" s="208" t="s">
        <v>793</v>
      </c>
      <c r="G202" s="209" t="s">
        <v>221</v>
      </c>
      <c r="H202" s="210">
        <v>19.808</v>
      </c>
      <c r="I202" s="211"/>
      <c r="J202" s="212">
        <f>ROUND(I202*H202,2)</f>
        <v>0</v>
      </c>
      <c r="K202" s="208" t="s">
        <v>124</v>
      </c>
      <c r="L202" s="46"/>
      <c r="M202" s="213" t="s">
        <v>19</v>
      </c>
      <c r="N202" s="214" t="s">
        <v>40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125</v>
      </c>
      <c r="AT202" s="217" t="s">
        <v>120</v>
      </c>
      <c r="AU202" s="217" t="s">
        <v>79</v>
      </c>
      <c r="AY202" s="19" t="s">
        <v>117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77</v>
      </c>
      <c r="BK202" s="218">
        <f>ROUND(I202*H202,2)</f>
        <v>0</v>
      </c>
      <c r="BL202" s="19" t="s">
        <v>125</v>
      </c>
      <c r="BM202" s="217" t="s">
        <v>294</v>
      </c>
    </row>
    <row r="203" s="2" customFormat="1">
      <c r="A203" s="40"/>
      <c r="B203" s="41"/>
      <c r="C203" s="42"/>
      <c r="D203" s="219" t="s">
        <v>126</v>
      </c>
      <c r="E203" s="42"/>
      <c r="F203" s="220" t="s">
        <v>795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126</v>
      </c>
      <c r="AU203" s="19" t="s">
        <v>79</v>
      </c>
    </row>
    <row r="204" s="14" customFormat="1">
      <c r="A204" s="14"/>
      <c r="B204" s="235"/>
      <c r="C204" s="236"/>
      <c r="D204" s="226" t="s">
        <v>128</v>
      </c>
      <c r="E204" s="237" t="s">
        <v>19</v>
      </c>
      <c r="F204" s="238" t="s">
        <v>972</v>
      </c>
      <c r="G204" s="236"/>
      <c r="H204" s="239">
        <v>19.808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128</v>
      </c>
      <c r="AU204" s="245" t="s">
        <v>79</v>
      </c>
      <c r="AV204" s="14" t="s">
        <v>79</v>
      </c>
      <c r="AW204" s="14" t="s">
        <v>31</v>
      </c>
      <c r="AX204" s="14" t="s">
        <v>77</v>
      </c>
      <c r="AY204" s="245" t="s">
        <v>117</v>
      </c>
    </row>
    <row r="205" s="2" customFormat="1" ht="24.15" customHeight="1">
      <c r="A205" s="40"/>
      <c r="B205" s="41"/>
      <c r="C205" s="206" t="s">
        <v>291</v>
      </c>
      <c r="D205" s="206" t="s">
        <v>120</v>
      </c>
      <c r="E205" s="207" t="s">
        <v>799</v>
      </c>
      <c r="F205" s="208" t="s">
        <v>800</v>
      </c>
      <c r="G205" s="209" t="s">
        <v>221</v>
      </c>
      <c r="H205" s="210">
        <v>1.8740000000000001</v>
      </c>
      <c r="I205" s="211"/>
      <c r="J205" s="212">
        <f>ROUND(I205*H205,2)</f>
        <v>0</v>
      </c>
      <c r="K205" s="208" t="s">
        <v>124</v>
      </c>
      <c r="L205" s="46"/>
      <c r="M205" s="213" t="s">
        <v>19</v>
      </c>
      <c r="N205" s="214" t="s">
        <v>40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125</v>
      </c>
      <c r="AT205" s="217" t="s">
        <v>120</v>
      </c>
      <c r="AU205" s="217" t="s">
        <v>79</v>
      </c>
      <c r="AY205" s="19" t="s">
        <v>117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77</v>
      </c>
      <c r="BK205" s="218">
        <f>ROUND(I205*H205,2)</f>
        <v>0</v>
      </c>
      <c r="BL205" s="19" t="s">
        <v>125</v>
      </c>
      <c r="BM205" s="217" t="s">
        <v>298</v>
      </c>
    </row>
    <row r="206" s="2" customFormat="1">
      <c r="A206" s="40"/>
      <c r="B206" s="41"/>
      <c r="C206" s="42"/>
      <c r="D206" s="219" t="s">
        <v>126</v>
      </c>
      <c r="E206" s="42"/>
      <c r="F206" s="220" t="s">
        <v>802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126</v>
      </c>
      <c r="AU206" s="19" t="s">
        <v>79</v>
      </c>
    </row>
    <row r="207" s="12" customFormat="1" ht="22.8" customHeight="1">
      <c r="A207" s="12"/>
      <c r="B207" s="190"/>
      <c r="C207" s="191"/>
      <c r="D207" s="192" t="s">
        <v>68</v>
      </c>
      <c r="E207" s="204" t="s">
        <v>815</v>
      </c>
      <c r="F207" s="204" t="s">
        <v>816</v>
      </c>
      <c r="G207" s="191"/>
      <c r="H207" s="191"/>
      <c r="I207" s="194"/>
      <c r="J207" s="205">
        <f>BK207</f>
        <v>0</v>
      </c>
      <c r="K207" s="191"/>
      <c r="L207" s="196"/>
      <c r="M207" s="197"/>
      <c r="N207" s="198"/>
      <c r="O207" s="198"/>
      <c r="P207" s="199">
        <f>SUM(P208:P209)</f>
        <v>0</v>
      </c>
      <c r="Q207" s="198"/>
      <c r="R207" s="199">
        <f>SUM(R208:R209)</f>
        <v>0</v>
      </c>
      <c r="S207" s="198"/>
      <c r="T207" s="200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1" t="s">
        <v>77</v>
      </c>
      <c r="AT207" s="202" t="s">
        <v>68</v>
      </c>
      <c r="AU207" s="202" t="s">
        <v>77</v>
      </c>
      <c r="AY207" s="201" t="s">
        <v>117</v>
      </c>
      <c r="BK207" s="203">
        <f>SUM(BK208:BK209)</f>
        <v>0</v>
      </c>
    </row>
    <row r="208" s="2" customFormat="1" ht="33" customHeight="1">
      <c r="A208" s="40"/>
      <c r="B208" s="41"/>
      <c r="C208" s="206" t="s">
        <v>243</v>
      </c>
      <c r="D208" s="206" t="s">
        <v>120</v>
      </c>
      <c r="E208" s="207" t="s">
        <v>818</v>
      </c>
      <c r="F208" s="208" t="s">
        <v>819</v>
      </c>
      <c r="G208" s="209" t="s">
        <v>221</v>
      </c>
      <c r="H208" s="210">
        <v>16.702000000000002</v>
      </c>
      <c r="I208" s="211"/>
      <c r="J208" s="212">
        <f>ROUND(I208*H208,2)</f>
        <v>0</v>
      </c>
      <c r="K208" s="208" t="s">
        <v>124</v>
      </c>
      <c r="L208" s="46"/>
      <c r="M208" s="213" t="s">
        <v>19</v>
      </c>
      <c r="N208" s="214" t="s">
        <v>40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125</v>
      </c>
      <c r="AT208" s="217" t="s">
        <v>120</v>
      </c>
      <c r="AU208" s="217" t="s">
        <v>79</v>
      </c>
      <c r="AY208" s="19" t="s">
        <v>117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77</v>
      </c>
      <c r="BK208" s="218">
        <f>ROUND(I208*H208,2)</f>
        <v>0</v>
      </c>
      <c r="BL208" s="19" t="s">
        <v>125</v>
      </c>
      <c r="BM208" s="217" t="s">
        <v>328</v>
      </c>
    </row>
    <row r="209" s="2" customFormat="1">
      <c r="A209" s="40"/>
      <c r="B209" s="41"/>
      <c r="C209" s="42"/>
      <c r="D209" s="219" t="s">
        <v>126</v>
      </c>
      <c r="E209" s="42"/>
      <c r="F209" s="220" t="s">
        <v>821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126</v>
      </c>
      <c r="AU209" s="19" t="s">
        <v>79</v>
      </c>
    </row>
    <row r="210" s="12" customFormat="1" ht="25.92" customHeight="1">
      <c r="A210" s="12"/>
      <c r="B210" s="190"/>
      <c r="C210" s="191"/>
      <c r="D210" s="192" t="s">
        <v>68</v>
      </c>
      <c r="E210" s="193" t="s">
        <v>826</v>
      </c>
      <c r="F210" s="193" t="s">
        <v>827</v>
      </c>
      <c r="G210" s="191"/>
      <c r="H210" s="191"/>
      <c r="I210" s="194"/>
      <c r="J210" s="195">
        <f>BK210</f>
        <v>0</v>
      </c>
      <c r="K210" s="191"/>
      <c r="L210" s="196"/>
      <c r="M210" s="197"/>
      <c r="N210" s="198"/>
      <c r="O210" s="198"/>
      <c r="P210" s="199">
        <f>P211+P257+P286+P293+P453+P615+P636+P657</f>
        <v>0</v>
      </c>
      <c r="Q210" s="198"/>
      <c r="R210" s="199">
        <f>R211+R257+R286+R293+R453+R615+R636+R657</f>
        <v>10.226795650000002</v>
      </c>
      <c r="S210" s="198"/>
      <c r="T210" s="200">
        <f>T211+T257+T286+T293+T453+T615+T636+T657</f>
        <v>0.84260579999999985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1" t="s">
        <v>79</v>
      </c>
      <c r="AT210" s="202" t="s">
        <v>68</v>
      </c>
      <c r="AU210" s="202" t="s">
        <v>69</v>
      </c>
      <c r="AY210" s="201" t="s">
        <v>117</v>
      </c>
      <c r="BK210" s="203">
        <f>BK211+BK257+BK286+BK293+BK453+BK615+BK636+BK657</f>
        <v>0</v>
      </c>
    </row>
    <row r="211" s="12" customFormat="1" ht="22.8" customHeight="1">
      <c r="A211" s="12"/>
      <c r="B211" s="190"/>
      <c r="C211" s="191"/>
      <c r="D211" s="192" t="s">
        <v>68</v>
      </c>
      <c r="E211" s="204" t="s">
        <v>973</v>
      </c>
      <c r="F211" s="204" t="s">
        <v>974</v>
      </c>
      <c r="G211" s="191"/>
      <c r="H211" s="191"/>
      <c r="I211" s="194"/>
      <c r="J211" s="205">
        <f>BK211</f>
        <v>0</v>
      </c>
      <c r="K211" s="191"/>
      <c r="L211" s="196"/>
      <c r="M211" s="197"/>
      <c r="N211" s="198"/>
      <c r="O211" s="198"/>
      <c r="P211" s="199">
        <f>SUM(P212:P256)</f>
        <v>0</v>
      </c>
      <c r="Q211" s="198"/>
      <c r="R211" s="199">
        <f>SUM(R212:R256)</f>
        <v>7.2890307199999995</v>
      </c>
      <c r="S211" s="198"/>
      <c r="T211" s="200">
        <f>SUM(T212:T256)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1" t="s">
        <v>79</v>
      </c>
      <c r="AT211" s="202" t="s">
        <v>68</v>
      </c>
      <c r="AU211" s="202" t="s">
        <v>77</v>
      </c>
      <c r="AY211" s="201" t="s">
        <v>117</v>
      </c>
      <c r="BK211" s="203">
        <f>SUM(BK212:BK256)</f>
        <v>0</v>
      </c>
    </row>
    <row r="212" s="2" customFormat="1" ht="21.75" customHeight="1">
      <c r="A212" s="40"/>
      <c r="B212" s="41"/>
      <c r="C212" s="206" t="s">
        <v>7</v>
      </c>
      <c r="D212" s="206" t="s">
        <v>120</v>
      </c>
      <c r="E212" s="207" t="s">
        <v>975</v>
      </c>
      <c r="F212" s="208" t="s">
        <v>976</v>
      </c>
      <c r="G212" s="209" t="s">
        <v>350</v>
      </c>
      <c r="H212" s="210">
        <v>100</v>
      </c>
      <c r="I212" s="211"/>
      <c r="J212" s="212">
        <f>ROUND(I212*H212,2)</f>
        <v>0</v>
      </c>
      <c r="K212" s="208" t="s">
        <v>124</v>
      </c>
      <c r="L212" s="46"/>
      <c r="M212" s="213" t="s">
        <v>19</v>
      </c>
      <c r="N212" s="214" t="s">
        <v>40</v>
      </c>
      <c r="O212" s="86"/>
      <c r="P212" s="215">
        <f>O212*H212</f>
        <v>0</v>
      </c>
      <c r="Q212" s="215">
        <v>0.00044999999999999999</v>
      </c>
      <c r="R212" s="215">
        <f>Q212*H212</f>
        <v>0.044999999999999998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150</v>
      </c>
      <c r="AT212" s="217" t="s">
        <v>120</v>
      </c>
      <c r="AU212" s="217" t="s">
        <v>79</v>
      </c>
      <c r="AY212" s="19" t="s">
        <v>117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77</v>
      </c>
      <c r="BK212" s="218">
        <f>ROUND(I212*H212,2)</f>
        <v>0</v>
      </c>
      <c r="BL212" s="19" t="s">
        <v>150</v>
      </c>
      <c r="BM212" s="217" t="s">
        <v>335</v>
      </c>
    </row>
    <row r="213" s="2" customFormat="1">
      <c r="A213" s="40"/>
      <c r="B213" s="41"/>
      <c r="C213" s="42"/>
      <c r="D213" s="219" t="s">
        <v>126</v>
      </c>
      <c r="E213" s="42"/>
      <c r="F213" s="220" t="s">
        <v>977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126</v>
      </c>
      <c r="AU213" s="19" t="s">
        <v>79</v>
      </c>
    </row>
    <row r="214" s="13" customFormat="1">
      <c r="A214" s="13"/>
      <c r="B214" s="224"/>
      <c r="C214" s="225"/>
      <c r="D214" s="226" t="s">
        <v>128</v>
      </c>
      <c r="E214" s="227" t="s">
        <v>19</v>
      </c>
      <c r="F214" s="228" t="s">
        <v>978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128</v>
      </c>
      <c r="AU214" s="234" t="s">
        <v>79</v>
      </c>
      <c r="AV214" s="13" t="s">
        <v>77</v>
      </c>
      <c r="AW214" s="13" t="s">
        <v>31</v>
      </c>
      <c r="AX214" s="13" t="s">
        <v>69</v>
      </c>
      <c r="AY214" s="234" t="s">
        <v>117</v>
      </c>
    </row>
    <row r="215" s="14" customFormat="1">
      <c r="A215" s="14"/>
      <c r="B215" s="235"/>
      <c r="C215" s="236"/>
      <c r="D215" s="226" t="s">
        <v>128</v>
      </c>
      <c r="E215" s="237" t="s">
        <v>19</v>
      </c>
      <c r="F215" s="238" t="s">
        <v>979</v>
      </c>
      <c r="G215" s="236"/>
      <c r="H215" s="239">
        <v>100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128</v>
      </c>
      <c r="AU215" s="245" t="s">
        <v>79</v>
      </c>
      <c r="AV215" s="14" t="s">
        <v>79</v>
      </c>
      <c r="AW215" s="14" t="s">
        <v>31</v>
      </c>
      <c r="AX215" s="14" t="s">
        <v>69</v>
      </c>
      <c r="AY215" s="245" t="s">
        <v>117</v>
      </c>
    </row>
    <row r="216" s="15" customFormat="1">
      <c r="A216" s="15"/>
      <c r="B216" s="246"/>
      <c r="C216" s="247"/>
      <c r="D216" s="226" t="s">
        <v>128</v>
      </c>
      <c r="E216" s="248" t="s">
        <v>19</v>
      </c>
      <c r="F216" s="249" t="s">
        <v>130</v>
      </c>
      <c r="G216" s="247"/>
      <c r="H216" s="250">
        <v>100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6" t="s">
        <v>128</v>
      </c>
      <c r="AU216" s="256" t="s">
        <v>79</v>
      </c>
      <c r="AV216" s="15" t="s">
        <v>125</v>
      </c>
      <c r="AW216" s="15" t="s">
        <v>31</v>
      </c>
      <c r="AX216" s="15" t="s">
        <v>77</v>
      </c>
      <c r="AY216" s="256" t="s">
        <v>117</v>
      </c>
    </row>
    <row r="217" s="2" customFormat="1" ht="21.75" customHeight="1">
      <c r="A217" s="40"/>
      <c r="B217" s="41"/>
      <c r="C217" s="206" t="s">
        <v>251</v>
      </c>
      <c r="D217" s="206" t="s">
        <v>120</v>
      </c>
      <c r="E217" s="207" t="s">
        <v>980</v>
      </c>
      <c r="F217" s="208" t="s">
        <v>981</v>
      </c>
      <c r="G217" s="209" t="s">
        <v>179</v>
      </c>
      <c r="H217" s="210">
        <v>554.24900000000002</v>
      </c>
      <c r="I217" s="211"/>
      <c r="J217" s="212">
        <f>ROUND(I217*H217,2)</f>
        <v>0</v>
      </c>
      <c r="K217" s="208" t="s">
        <v>124</v>
      </c>
      <c r="L217" s="46"/>
      <c r="M217" s="213" t="s">
        <v>19</v>
      </c>
      <c r="N217" s="214" t="s">
        <v>40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150</v>
      </c>
      <c r="AT217" s="217" t="s">
        <v>120</v>
      </c>
      <c r="AU217" s="217" t="s">
        <v>79</v>
      </c>
      <c r="AY217" s="19" t="s">
        <v>117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77</v>
      </c>
      <c r="BK217" s="218">
        <f>ROUND(I217*H217,2)</f>
        <v>0</v>
      </c>
      <c r="BL217" s="19" t="s">
        <v>150</v>
      </c>
      <c r="BM217" s="217" t="s">
        <v>346</v>
      </c>
    </row>
    <row r="218" s="2" customFormat="1">
      <c r="A218" s="40"/>
      <c r="B218" s="41"/>
      <c r="C218" s="42"/>
      <c r="D218" s="219" t="s">
        <v>126</v>
      </c>
      <c r="E218" s="42"/>
      <c r="F218" s="220" t="s">
        <v>982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126</v>
      </c>
      <c r="AU218" s="19" t="s">
        <v>79</v>
      </c>
    </row>
    <row r="219" s="13" customFormat="1">
      <c r="A219" s="13"/>
      <c r="B219" s="224"/>
      <c r="C219" s="225"/>
      <c r="D219" s="226" t="s">
        <v>128</v>
      </c>
      <c r="E219" s="227" t="s">
        <v>19</v>
      </c>
      <c r="F219" s="228" t="s">
        <v>943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128</v>
      </c>
      <c r="AU219" s="234" t="s">
        <v>79</v>
      </c>
      <c r="AV219" s="13" t="s">
        <v>77</v>
      </c>
      <c r="AW219" s="13" t="s">
        <v>31</v>
      </c>
      <c r="AX219" s="13" t="s">
        <v>69</v>
      </c>
      <c r="AY219" s="234" t="s">
        <v>117</v>
      </c>
    </row>
    <row r="220" s="14" customFormat="1">
      <c r="A220" s="14"/>
      <c r="B220" s="235"/>
      <c r="C220" s="236"/>
      <c r="D220" s="226" t="s">
        <v>128</v>
      </c>
      <c r="E220" s="237" t="s">
        <v>19</v>
      </c>
      <c r="F220" s="238" t="s">
        <v>983</v>
      </c>
      <c r="G220" s="236"/>
      <c r="H220" s="239">
        <v>420.291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128</v>
      </c>
      <c r="AU220" s="245" t="s">
        <v>79</v>
      </c>
      <c r="AV220" s="14" t="s">
        <v>79</v>
      </c>
      <c r="AW220" s="14" t="s">
        <v>31</v>
      </c>
      <c r="AX220" s="14" t="s">
        <v>69</v>
      </c>
      <c r="AY220" s="245" t="s">
        <v>117</v>
      </c>
    </row>
    <row r="221" s="14" customFormat="1">
      <c r="A221" s="14"/>
      <c r="B221" s="235"/>
      <c r="C221" s="236"/>
      <c r="D221" s="226" t="s">
        <v>128</v>
      </c>
      <c r="E221" s="237" t="s">
        <v>19</v>
      </c>
      <c r="F221" s="238" t="s">
        <v>984</v>
      </c>
      <c r="G221" s="236"/>
      <c r="H221" s="239">
        <v>75.468000000000004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128</v>
      </c>
      <c r="AU221" s="245" t="s">
        <v>79</v>
      </c>
      <c r="AV221" s="14" t="s">
        <v>79</v>
      </c>
      <c r="AW221" s="14" t="s">
        <v>31</v>
      </c>
      <c r="AX221" s="14" t="s">
        <v>69</v>
      </c>
      <c r="AY221" s="245" t="s">
        <v>117</v>
      </c>
    </row>
    <row r="222" s="16" customFormat="1">
      <c r="A222" s="16"/>
      <c r="B222" s="270"/>
      <c r="C222" s="271"/>
      <c r="D222" s="226" t="s">
        <v>128</v>
      </c>
      <c r="E222" s="272" t="s">
        <v>19</v>
      </c>
      <c r="F222" s="273" t="s">
        <v>307</v>
      </c>
      <c r="G222" s="271"/>
      <c r="H222" s="274">
        <v>495.75900000000001</v>
      </c>
      <c r="I222" s="275"/>
      <c r="J222" s="271"/>
      <c r="K222" s="271"/>
      <c r="L222" s="276"/>
      <c r="M222" s="277"/>
      <c r="N222" s="278"/>
      <c r="O222" s="278"/>
      <c r="P222" s="278"/>
      <c r="Q222" s="278"/>
      <c r="R222" s="278"/>
      <c r="S222" s="278"/>
      <c r="T222" s="279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80" t="s">
        <v>128</v>
      </c>
      <c r="AU222" s="280" t="s">
        <v>79</v>
      </c>
      <c r="AV222" s="16" t="s">
        <v>140</v>
      </c>
      <c r="AW222" s="16" t="s">
        <v>31</v>
      </c>
      <c r="AX222" s="16" t="s">
        <v>69</v>
      </c>
      <c r="AY222" s="280" t="s">
        <v>117</v>
      </c>
    </row>
    <row r="223" s="13" customFormat="1">
      <c r="A223" s="13"/>
      <c r="B223" s="224"/>
      <c r="C223" s="225"/>
      <c r="D223" s="226" t="s">
        <v>128</v>
      </c>
      <c r="E223" s="227" t="s">
        <v>19</v>
      </c>
      <c r="F223" s="228" t="s">
        <v>985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128</v>
      </c>
      <c r="AU223" s="234" t="s">
        <v>79</v>
      </c>
      <c r="AV223" s="13" t="s">
        <v>77</v>
      </c>
      <c r="AW223" s="13" t="s">
        <v>31</v>
      </c>
      <c r="AX223" s="13" t="s">
        <v>69</v>
      </c>
      <c r="AY223" s="234" t="s">
        <v>117</v>
      </c>
    </row>
    <row r="224" s="14" customFormat="1">
      <c r="A224" s="14"/>
      <c r="B224" s="235"/>
      <c r="C224" s="236"/>
      <c r="D224" s="226" t="s">
        <v>128</v>
      </c>
      <c r="E224" s="237" t="s">
        <v>19</v>
      </c>
      <c r="F224" s="238" t="s">
        <v>986</v>
      </c>
      <c r="G224" s="236"/>
      <c r="H224" s="239">
        <v>8.9049999999999994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128</v>
      </c>
      <c r="AU224" s="245" t="s">
        <v>79</v>
      </c>
      <c r="AV224" s="14" t="s">
        <v>79</v>
      </c>
      <c r="AW224" s="14" t="s">
        <v>31</v>
      </c>
      <c r="AX224" s="14" t="s">
        <v>69</v>
      </c>
      <c r="AY224" s="245" t="s">
        <v>117</v>
      </c>
    </row>
    <row r="225" s="14" customFormat="1">
      <c r="A225" s="14"/>
      <c r="B225" s="235"/>
      <c r="C225" s="236"/>
      <c r="D225" s="226" t="s">
        <v>128</v>
      </c>
      <c r="E225" s="237" t="s">
        <v>19</v>
      </c>
      <c r="F225" s="238" t="s">
        <v>987</v>
      </c>
      <c r="G225" s="236"/>
      <c r="H225" s="239">
        <v>13.9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128</v>
      </c>
      <c r="AU225" s="245" t="s">
        <v>79</v>
      </c>
      <c r="AV225" s="14" t="s">
        <v>79</v>
      </c>
      <c r="AW225" s="14" t="s">
        <v>31</v>
      </c>
      <c r="AX225" s="14" t="s">
        <v>69</v>
      </c>
      <c r="AY225" s="245" t="s">
        <v>117</v>
      </c>
    </row>
    <row r="226" s="14" customFormat="1">
      <c r="A226" s="14"/>
      <c r="B226" s="235"/>
      <c r="C226" s="236"/>
      <c r="D226" s="226" t="s">
        <v>128</v>
      </c>
      <c r="E226" s="237" t="s">
        <v>19</v>
      </c>
      <c r="F226" s="238" t="s">
        <v>988</v>
      </c>
      <c r="G226" s="236"/>
      <c r="H226" s="239">
        <v>15.050000000000001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128</v>
      </c>
      <c r="AU226" s="245" t="s">
        <v>79</v>
      </c>
      <c r="AV226" s="14" t="s">
        <v>79</v>
      </c>
      <c r="AW226" s="14" t="s">
        <v>31</v>
      </c>
      <c r="AX226" s="14" t="s">
        <v>69</v>
      </c>
      <c r="AY226" s="245" t="s">
        <v>117</v>
      </c>
    </row>
    <row r="227" s="14" customFormat="1">
      <c r="A227" s="14"/>
      <c r="B227" s="235"/>
      <c r="C227" s="236"/>
      <c r="D227" s="226" t="s">
        <v>128</v>
      </c>
      <c r="E227" s="237" t="s">
        <v>19</v>
      </c>
      <c r="F227" s="238" t="s">
        <v>989</v>
      </c>
      <c r="G227" s="236"/>
      <c r="H227" s="239">
        <v>10.9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128</v>
      </c>
      <c r="AU227" s="245" t="s">
        <v>79</v>
      </c>
      <c r="AV227" s="14" t="s">
        <v>79</v>
      </c>
      <c r="AW227" s="14" t="s">
        <v>31</v>
      </c>
      <c r="AX227" s="14" t="s">
        <v>69</v>
      </c>
      <c r="AY227" s="245" t="s">
        <v>117</v>
      </c>
    </row>
    <row r="228" s="14" customFormat="1">
      <c r="A228" s="14"/>
      <c r="B228" s="235"/>
      <c r="C228" s="236"/>
      <c r="D228" s="226" t="s">
        <v>128</v>
      </c>
      <c r="E228" s="237" t="s">
        <v>19</v>
      </c>
      <c r="F228" s="238" t="s">
        <v>990</v>
      </c>
      <c r="G228" s="236"/>
      <c r="H228" s="239">
        <v>2.2749999999999999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128</v>
      </c>
      <c r="AU228" s="245" t="s">
        <v>79</v>
      </c>
      <c r="AV228" s="14" t="s">
        <v>79</v>
      </c>
      <c r="AW228" s="14" t="s">
        <v>31</v>
      </c>
      <c r="AX228" s="14" t="s">
        <v>69</v>
      </c>
      <c r="AY228" s="245" t="s">
        <v>117</v>
      </c>
    </row>
    <row r="229" s="14" customFormat="1">
      <c r="A229" s="14"/>
      <c r="B229" s="235"/>
      <c r="C229" s="236"/>
      <c r="D229" s="226" t="s">
        <v>128</v>
      </c>
      <c r="E229" s="237" t="s">
        <v>19</v>
      </c>
      <c r="F229" s="238" t="s">
        <v>991</v>
      </c>
      <c r="G229" s="236"/>
      <c r="H229" s="239">
        <v>1.3999999999999999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128</v>
      </c>
      <c r="AU229" s="245" t="s">
        <v>79</v>
      </c>
      <c r="AV229" s="14" t="s">
        <v>79</v>
      </c>
      <c r="AW229" s="14" t="s">
        <v>31</v>
      </c>
      <c r="AX229" s="14" t="s">
        <v>69</v>
      </c>
      <c r="AY229" s="245" t="s">
        <v>117</v>
      </c>
    </row>
    <row r="230" s="16" customFormat="1">
      <c r="A230" s="16"/>
      <c r="B230" s="270"/>
      <c r="C230" s="271"/>
      <c r="D230" s="226" t="s">
        <v>128</v>
      </c>
      <c r="E230" s="272" t="s">
        <v>19</v>
      </c>
      <c r="F230" s="273" t="s">
        <v>307</v>
      </c>
      <c r="G230" s="271"/>
      <c r="H230" s="274">
        <v>52.43</v>
      </c>
      <c r="I230" s="275"/>
      <c r="J230" s="271"/>
      <c r="K230" s="271"/>
      <c r="L230" s="276"/>
      <c r="M230" s="277"/>
      <c r="N230" s="278"/>
      <c r="O230" s="278"/>
      <c r="P230" s="278"/>
      <c r="Q230" s="278"/>
      <c r="R230" s="278"/>
      <c r="S230" s="278"/>
      <c r="T230" s="279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80" t="s">
        <v>128</v>
      </c>
      <c r="AU230" s="280" t="s">
        <v>79</v>
      </c>
      <c r="AV230" s="16" t="s">
        <v>140</v>
      </c>
      <c r="AW230" s="16" t="s">
        <v>31</v>
      </c>
      <c r="AX230" s="16" t="s">
        <v>69</v>
      </c>
      <c r="AY230" s="280" t="s">
        <v>117</v>
      </c>
    </row>
    <row r="231" s="14" customFormat="1">
      <c r="A231" s="14"/>
      <c r="B231" s="235"/>
      <c r="C231" s="236"/>
      <c r="D231" s="226" t="s">
        <v>128</v>
      </c>
      <c r="E231" s="237" t="s">
        <v>19</v>
      </c>
      <c r="F231" s="238" t="s">
        <v>992</v>
      </c>
      <c r="G231" s="236"/>
      <c r="H231" s="239">
        <v>6.0599999999999996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128</v>
      </c>
      <c r="AU231" s="245" t="s">
        <v>79</v>
      </c>
      <c r="AV231" s="14" t="s">
        <v>79</v>
      </c>
      <c r="AW231" s="14" t="s">
        <v>31</v>
      </c>
      <c r="AX231" s="14" t="s">
        <v>69</v>
      </c>
      <c r="AY231" s="245" t="s">
        <v>117</v>
      </c>
    </row>
    <row r="232" s="15" customFormat="1">
      <c r="A232" s="15"/>
      <c r="B232" s="246"/>
      <c r="C232" s="247"/>
      <c r="D232" s="226" t="s">
        <v>128</v>
      </c>
      <c r="E232" s="248" t="s">
        <v>19</v>
      </c>
      <c r="F232" s="249" t="s">
        <v>130</v>
      </c>
      <c r="G232" s="247"/>
      <c r="H232" s="250">
        <v>554.24900000000002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6" t="s">
        <v>128</v>
      </c>
      <c r="AU232" s="256" t="s">
        <v>79</v>
      </c>
      <c r="AV232" s="15" t="s">
        <v>125</v>
      </c>
      <c r="AW232" s="15" t="s">
        <v>31</v>
      </c>
      <c r="AX232" s="15" t="s">
        <v>77</v>
      </c>
      <c r="AY232" s="256" t="s">
        <v>117</v>
      </c>
    </row>
    <row r="233" s="2" customFormat="1" ht="24.15" customHeight="1">
      <c r="A233" s="40"/>
      <c r="B233" s="41"/>
      <c r="C233" s="260" t="s">
        <v>343</v>
      </c>
      <c r="D233" s="260" t="s">
        <v>235</v>
      </c>
      <c r="E233" s="261" t="s">
        <v>993</v>
      </c>
      <c r="F233" s="262" t="s">
        <v>994</v>
      </c>
      <c r="G233" s="263" t="s">
        <v>179</v>
      </c>
      <c r="H233" s="264">
        <v>637.38599999999997</v>
      </c>
      <c r="I233" s="265"/>
      <c r="J233" s="266">
        <f>ROUND(I233*H233,2)</f>
        <v>0</v>
      </c>
      <c r="K233" s="262" t="s">
        <v>124</v>
      </c>
      <c r="L233" s="267"/>
      <c r="M233" s="268" t="s">
        <v>19</v>
      </c>
      <c r="N233" s="269" t="s">
        <v>40</v>
      </c>
      <c r="O233" s="86"/>
      <c r="P233" s="215">
        <f>O233*H233</f>
        <v>0</v>
      </c>
      <c r="Q233" s="215">
        <v>0.0040000000000000001</v>
      </c>
      <c r="R233" s="215">
        <f>Q233*H233</f>
        <v>2.549544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286</v>
      </c>
      <c r="AT233" s="217" t="s">
        <v>235</v>
      </c>
      <c r="AU233" s="217" t="s">
        <v>79</v>
      </c>
      <c r="AY233" s="19" t="s">
        <v>117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77</v>
      </c>
      <c r="BK233" s="218">
        <f>ROUND(I233*H233,2)</f>
        <v>0</v>
      </c>
      <c r="BL233" s="19" t="s">
        <v>150</v>
      </c>
      <c r="BM233" s="217" t="s">
        <v>351</v>
      </c>
    </row>
    <row r="234" s="14" customFormat="1">
      <c r="A234" s="14"/>
      <c r="B234" s="235"/>
      <c r="C234" s="236"/>
      <c r="D234" s="226" t="s">
        <v>128</v>
      </c>
      <c r="E234" s="237" t="s">
        <v>19</v>
      </c>
      <c r="F234" s="238" t="s">
        <v>995</v>
      </c>
      <c r="G234" s="236"/>
      <c r="H234" s="239">
        <v>637.38599999999997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128</v>
      </c>
      <c r="AU234" s="245" t="s">
        <v>79</v>
      </c>
      <c r="AV234" s="14" t="s">
        <v>79</v>
      </c>
      <c r="AW234" s="14" t="s">
        <v>31</v>
      </c>
      <c r="AX234" s="14" t="s">
        <v>69</v>
      </c>
      <c r="AY234" s="245" t="s">
        <v>117</v>
      </c>
    </row>
    <row r="235" s="15" customFormat="1">
      <c r="A235" s="15"/>
      <c r="B235" s="246"/>
      <c r="C235" s="247"/>
      <c r="D235" s="226" t="s">
        <v>128</v>
      </c>
      <c r="E235" s="248" t="s">
        <v>19</v>
      </c>
      <c r="F235" s="249" t="s">
        <v>130</v>
      </c>
      <c r="G235" s="247"/>
      <c r="H235" s="250">
        <v>637.38599999999997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128</v>
      </c>
      <c r="AU235" s="256" t="s">
        <v>79</v>
      </c>
      <c r="AV235" s="15" t="s">
        <v>125</v>
      </c>
      <c r="AW235" s="15" t="s">
        <v>31</v>
      </c>
      <c r="AX235" s="15" t="s">
        <v>77</v>
      </c>
      <c r="AY235" s="256" t="s">
        <v>117</v>
      </c>
    </row>
    <row r="236" s="2" customFormat="1" ht="16.5" customHeight="1">
      <c r="A236" s="40"/>
      <c r="B236" s="41"/>
      <c r="C236" s="206" t="s">
        <v>256</v>
      </c>
      <c r="D236" s="206" t="s">
        <v>120</v>
      </c>
      <c r="E236" s="207" t="s">
        <v>996</v>
      </c>
      <c r="F236" s="208" t="s">
        <v>997</v>
      </c>
      <c r="G236" s="209" t="s">
        <v>179</v>
      </c>
      <c r="H236" s="210">
        <v>554.24900000000002</v>
      </c>
      <c r="I236" s="211"/>
      <c r="J236" s="212">
        <f>ROUND(I236*H236,2)</f>
        <v>0</v>
      </c>
      <c r="K236" s="208" t="s">
        <v>124</v>
      </c>
      <c r="L236" s="46"/>
      <c r="M236" s="213" t="s">
        <v>19</v>
      </c>
      <c r="N236" s="214" t="s">
        <v>40</v>
      </c>
      <c r="O236" s="86"/>
      <c r="P236" s="215">
        <f>O236*H236</f>
        <v>0</v>
      </c>
      <c r="Q236" s="215">
        <v>0.00088000000000000003</v>
      </c>
      <c r="R236" s="215">
        <f>Q236*H236</f>
        <v>0.48773912000000003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150</v>
      </c>
      <c r="AT236" s="217" t="s">
        <v>120</v>
      </c>
      <c r="AU236" s="217" t="s">
        <v>79</v>
      </c>
      <c r="AY236" s="19" t="s">
        <v>117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77</v>
      </c>
      <c r="BK236" s="218">
        <f>ROUND(I236*H236,2)</f>
        <v>0</v>
      </c>
      <c r="BL236" s="19" t="s">
        <v>150</v>
      </c>
      <c r="BM236" s="217" t="s">
        <v>356</v>
      </c>
    </row>
    <row r="237" s="2" customFormat="1">
      <c r="A237" s="40"/>
      <c r="B237" s="41"/>
      <c r="C237" s="42"/>
      <c r="D237" s="219" t="s">
        <v>126</v>
      </c>
      <c r="E237" s="42"/>
      <c r="F237" s="220" t="s">
        <v>998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126</v>
      </c>
      <c r="AU237" s="19" t="s">
        <v>79</v>
      </c>
    </row>
    <row r="238" s="13" customFormat="1">
      <c r="A238" s="13"/>
      <c r="B238" s="224"/>
      <c r="C238" s="225"/>
      <c r="D238" s="226" t="s">
        <v>128</v>
      </c>
      <c r="E238" s="227" t="s">
        <v>19</v>
      </c>
      <c r="F238" s="228" t="s">
        <v>943</v>
      </c>
      <c r="G238" s="225"/>
      <c r="H238" s="227" t="s">
        <v>19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128</v>
      </c>
      <c r="AU238" s="234" t="s">
        <v>79</v>
      </c>
      <c r="AV238" s="13" t="s">
        <v>77</v>
      </c>
      <c r="AW238" s="13" t="s">
        <v>31</v>
      </c>
      <c r="AX238" s="13" t="s">
        <v>69</v>
      </c>
      <c r="AY238" s="234" t="s">
        <v>117</v>
      </c>
    </row>
    <row r="239" s="14" customFormat="1">
      <c r="A239" s="14"/>
      <c r="B239" s="235"/>
      <c r="C239" s="236"/>
      <c r="D239" s="226" t="s">
        <v>128</v>
      </c>
      <c r="E239" s="237" t="s">
        <v>19</v>
      </c>
      <c r="F239" s="238" t="s">
        <v>999</v>
      </c>
      <c r="G239" s="236"/>
      <c r="H239" s="239">
        <v>420.291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128</v>
      </c>
      <c r="AU239" s="245" t="s">
        <v>79</v>
      </c>
      <c r="AV239" s="14" t="s">
        <v>79</v>
      </c>
      <c r="AW239" s="14" t="s">
        <v>31</v>
      </c>
      <c r="AX239" s="14" t="s">
        <v>69</v>
      </c>
      <c r="AY239" s="245" t="s">
        <v>117</v>
      </c>
    </row>
    <row r="240" s="14" customFormat="1">
      <c r="A240" s="14"/>
      <c r="B240" s="235"/>
      <c r="C240" s="236"/>
      <c r="D240" s="226" t="s">
        <v>128</v>
      </c>
      <c r="E240" s="237" t="s">
        <v>19</v>
      </c>
      <c r="F240" s="238" t="s">
        <v>984</v>
      </c>
      <c r="G240" s="236"/>
      <c r="H240" s="239">
        <v>75.468000000000004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128</v>
      </c>
      <c r="AU240" s="245" t="s">
        <v>79</v>
      </c>
      <c r="AV240" s="14" t="s">
        <v>79</v>
      </c>
      <c r="AW240" s="14" t="s">
        <v>31</v>
      </c>
      <c r="AX240" s="14" t="s">
        <v>69</v>
      </c>
      <c r="AY240" s="245" t="s">
        <v>117</v>
      </c>
    </row>
    <row r="241" s="16" customFormat="1">
      <c r="A241" s="16"/>
      <c r="B241" s="270"/>
      <c r="C241" s="271"/>
      <c r="D241" s="226" t="s">
        <v>128</v>
      </c>
      <c r="E241" s="272" t="s">
        <v>19</v>
      </c>
      <c r="F241" s="273" t="s">
        <v>307</v>
      </c>
      <c r="G241" s="271"/>
      <c r="H241" s="274">
        <v>495.75900000000001</v>
      </c>
      <c r="I241" s="275"/>
      <c r="J241" s="271"/>
      <c r="K241" s="271"/>
      <c r="L241" s="276"/>
      <c r="M241" s="277"/>
      <c r="N241" s="278"/>
      <c r="O241" s="278"/>
      <c r="P241" s="278"/>
      <c r="Q241" s="278"/>
      <c r="R241" s="278"/>
      <c r="S241" s="278"/>
      <c r="T241" s="279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80" t="s">
        <v>128</v>
      </c>
      <c r="AU241" s="280" t="s">
        <v>79</v>
      </c>
      <c r="AV241" s="16" t="s">
        <v>140</v>
      </c>
      <c r="AW241" s="16" t="s">
        <v>31</v>
      </c>
      <c r="AX241" s="16" t="s">
        <v>69</v>
      </c>
      <c r="AY241" s="280" t="s">
        <v>117</v>
      </c>
    </row>
    <row r="242" s="13" customFormat="1">
      <c r="A242" s="13"/>
      <c r="B242" s="224"/>
      <c r="C242" s="225"/>
      <c r="D242" s="226" t="s">
        <v>128</v>
      </c>
      <c r="E242" s="227" t="s">
        <v>19</v>
      </c>
      <c r="F242" s="228" t="s">
        <v>985</v>
      </c>
      <c r="G242" s="225"/>
      <c r="H242" s="227" t="s">
        <v>19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128</v>
      </c>
      <c r="AU242" s="234" t="s">
        <v>79</v>
      </c>
      <c r="AV242" s="13" t="s">
        <v>77</v>
      </c>
      <c r="AW242" s="13" t="s">
        <v>31</v>
      </c>
      <c r="AX242" s="13" t="s">
        <v>69</v>
      </c>
      <c r="AY242" s="234" t="s">
        <v>117</v>
      </c>
    </row>
    <row r="243" s="14" customFormat="1">
      <c r="A243" s="14"/>
      <c r="B243" s="235"/>
      <c r="C243" s="236"/>
      <c r="D243" s="226" t="s">
        <v>128</v>
      </c>
      <c r="E243" s="237" t="s">
        <v>19</v>
      </c>
      <c r="F243" s="238" t="s">
        <v>986</v>
      </c>
      <c r="G243" s="236"/>
      <c r="H243" s="239">
        <v>8.9049999999999994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128</v>
      </c>
      <c r="AU243" s="245" t="s">
        <v>79</v>
      </c>
      <c r="AV243" s="14" t="s">
        <v>79</v>
      </c>
      <c r="AW243" s="14" t="s">
        <v>31</v>
      </c>
      <c r="AX243" s="14" t="s">
        <v>69</v>
      </c>
      <c r="AY243" s="245" t="s">
        <v>117</v>
      </c>
    </row>
    <row r="244" s="14" customFormat="1">
      <c r="A244" s="14"/>
      <c r="B244" s="235"/>
      <c r="C244" s="236"/>
      <c r="D244" s="226" t="s">
        <v>128</v>
      </c>
      <c r="E244" s="237" t="s">
        <v>19</v>
      </c>
      <c r="F244" s="238" t="s">
        <v>987</v>
      </c>
      <c r="G244" s="236"/>
      <c r="H244" s="239">
        <v>13.9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128</v>
      </c>
      <c r="AU244" s="245" t="s">
        <v>79</v>
      </c>
      <c r="AV244" s="14" t="s">
        <v>79</v>
      </c>
      <c r="AW244" s="14" t="s">
        <v>31</v>
      </c>
      <c r="AX244" s="14" t="s">
        <v>69</v>
      </c>
      <c r="AY244" s="245" t="s">
        <v>117</v>
      </c>
    </row>
    <row r="245" s="14" customFormat="1">
      <c r="A245" s="14"/>
      <c r="B245" s="235"/>
      <c r="C245" s="236"/>
      <c r="D245" s="226" t="s">
        <v>128</v>
      </c>
      <c r="E245" s="237" t="s">
        <v>19</v>
      </c>
      <c r="F245" s="238" t="s">
        <v>988</v>
      </c>
      <c r="G245" s="236"/>
      <c r="H245" s="239">
        <v>15.050000000000001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128</v>
      </c>
      <c r="AU245" s="245" t="s">
        <v>79</v>
      </c>
      <c r="AV245" s="14" t="s">
        <v>79</v>
      </c>
      <c r="AW245" s="14" t="s">
        <v>31</v>
      </c>
      <c r="AX245" s="14" t="s">
        <v>69</v>
      </c>
      <c r="AY245" s="245" t="s">
        <v>117</v>
      </c>
    </row>
    <row r="246" s="14" customFormat="1">
      <c r="A246" s="14"/>
      <c r="B246" s="235"/>
      <c r="C246" s="236"/>
      <c r="D246" s="226" t="s">
        <v>128</v>
      </c>
      <c r="E246" s="237" t="s">
        <v>19</v>
      </c>
      <c r="F246" s="238" t="s">
        <v>989</v>
      </c>
      <c r="G246" s="236"/>
      <c r="H246" s="239">
        <v>10.9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128</v>
      </c>
      <c r="AU246" s="245" t="s">
        <v>79</v>
      </c>
      <c r="AV246" s="14" t="s">
        <v>79</v>
      </c>
      <c r="AW246" s="14" t="s">
        <v>31</v>
      </c>
      <c r="AX246" s="14" t="s">
        <v>69</v>
      </c>
      <c r="AY246" s="245" t="s">
        <v>117</v>
      </c>
    </row>
    <row r="247" s="14" customFormat="1">
      <c r="A247" s="14"/>
      <c r="B247" s="235"/>
      <c r="C247" s="236"/>
      <c r="D247" s="226" t="s">
        <v>128</v>
      </c>
      <c r="E247" s="237" t="s">
        <v>19</v>
      </c>
      <c r="F247" s="238" t="s">
        <v>990</v>
      </c>
      <c r="G247" s="236"/>
      <c r="H247" s="239">
        <v>2.2749999999999999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128</v>
      </c>
      <c r="AU247" s="245" t="s">
        <v>79</v>
      </c>
      <c r="AV247" s="14" t="s">
        <v>79</v>
      </c>
      <c r="AW247" s="14" t="s">
        <v>31</v>
      </c>
      <c r="AX247" s="14" t="s">
        <v>69</v>
      </c>
      <c r="AY247" s="245" t="s">
        <v>117</v>
      </c>
    </row>
    <row r="248" s="14" customFormat="1">
      <c r="A248" s="14"/>
      <c r="B248" s="235"/>
      <c r="C248" s="236"/>
      <c r="D248" s="226" t="s">
        <v>128</v>
      </c>
      <c r="E248" s="237" t="s">
        <v>19</v>
      </c>
      <c r="F248" s="238" t="s">
        <v>991</v>
      </c>
      <c r="G248" s="236"/>
      <c r="H248" s="239">
        <v>1.3999999999999999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128</v>
      </c>
      <c r="AU248" s="245" t="s">
        <v>79</v>
      </c>
      <c r="AV248" s="14" t="s">
        <v>79</v>
      </c>
      <c r="AW248" s="14" t="s">
        <v>31</v>
      </c>
      <c r="AX248" s="14" t="s">
        <v>69</v>
      </c>
      <c r="AY248" s="245" t="s">
        <v>117</v>
      </c>
    </row>
    <row r="249" s="16" customFormat="1">
      <c r="A249" s="16"/>
      <c r="B249" s="270"/>
      <c r="C249" s="271"/>
      <c r="D249" s="226" t="s">
        <v>128</v>
      </c>
      <c r="E249" s="272" t="s">
        <v>19</v>
      </c>
      <c r="F249" s="273" t="s">
        <v>307</v>
      </c>
      <c r="G249" s="271"/>
      <c r="H249" s="274">
        <v>52.43</v>
      </c>
      <c r="I249" s="275"/>
      <c r="J249" s="271"/>
      <c r="K249" s="271"/>
      <c r="L249" s="276"/>
      <c r="M249" s="277"/>
      <c r="N249" s="278"/>
      <c r="O249" s="278"/>
      <c r="P249" s="278"/>
      <c r="Q249" s="278"/>
      <c r="R249" s="278"/>
      <c r="S249" s="278"/>
      <c r="T249" s="279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80" t="s">
        <v>128</v>
      </c>
      <c r="AU249" s="280" t="s">
        <v>79</v>
      </c>
      <c r="AV249" s="16" t="s">
        <v>140</v>
      </c>
      <c r="AW249" s="16" t="s">
        <v>31</v>
      </c>
      <c r="AX249" s="16" t="s">
        <v>69</v>
      </c>
      <c r="AY249" s="280" t="s">
        <v>117</v>
      </c>
    </row>
    <row r="250" s="14" customFormat="1">
      <c r="A250" s="14"/>
      <c r="B250" s="235"/>
      <c r="C250" s="236"/>
      <c r="D250" s="226" t="s">
        <v>128</v>
      </c>
      <c r="E250" s="237" t="s">
        <v>19</v>
      </c>
      <c r="F250" s="238" t="s">
        <v>992</v>
      </c>
      <c r="G250" s="236"/>
      <c r="H250" s="239">
        <v>6.0599999999999996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128</v>
      </c>
      <c r="AU250" s="245" t="s">
        <v>79</v>
      </c>
      <c r="AV250" s="14" t="s">
        <v>79</v>
      </c>
      <c r="AW250" s="14" t="s">
        <v>31</v>
      </c>
      <c r="AX250" s="14" t="s">
        <v>69</v>
      </c>
      <c r="AY250" s="245" t="s">
        <v>117</v>
      </c>
    </row>
    <row r="251" s="15" customFormat="1">
      <c r="A251" s="15"/>
      <c r="B251" s="246"/>
      <c r="C251" s="247"/>
      <c r="D251" s="226" t="s">
        <v>128</v>
      </c>
      <c r="E251" s="248" t="s">
        <v>19</v>
      </c>
      <c r="F251" s="249" t="s">
        <v>130</v>
      </c>
      <c r="G251" s="247"/>
      <c r="H251" s="250">
        <v>554.24900000000002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128</v>
      </c>
      <c r="AU251" s="256" t="s">
        <v>79</v>
      </c>
      <c r="AV251" s="15" t="s">
        <v>125</v>
      </c>
      <c r="AW251" s="15" t="s">
        <v>31</v>
      </c>
      <c r="AX251" s="15" t="s">
        <v>77</v>
      </c>
      <c r="AY251" s="256" t="s">
        <v>117</v>
      </c>
    </row>
    <row r="252" s="2" customFormat="1" ht="24.15" customHeight="1">
      <c r="A252" s="40"/>
      <c r="B252" s="41"/>
      <c r="C252" s="260" t="s">
        <v>353</v>
      </c>
      <c r="D252" s="260" t="s">
        <v>235</v>
      </c>
      <c r="E252" s="261" t="s">
        <v>1000</v>
      </c>
      <c r="F252" s="262" t="s">
        <v>1001</v>
      </c>
      <c r="G252" s="263" t="s">
        <v>179</v>
      </c>
      <c r="H252" s="264">
        <v>637.38599999999997</v>
      </c>
      <c r="I252" s="265"/>
      <c r="J252" s="266">
        <f>ROUND(I252*H252,2)</f>
        <v>0</v>
      </c>
      <c r="K252" s="262" t="s">
        <v>124</v>
      </c>
      <c r="L252" s="267"/>
      <c r="M252" s="268" t="s">
        <v>19</v>
      </c>
      <c r="N252" s="269" t="s">
        <v>40</v>
      </c>
      <c r="O252" s="86"/>
      <c r="P252" s="215">
        <f>O252*H252</f>
        <v>0</v>
      </c>
      <c r="Q252" s="215">
        <v>0.0066</v>
      </c>
      <c r="R252" s="215">
        <f>Q252*H252</f>
        <v>4.2067475999999999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286</v>
      </c>
      <c r="AT252" s="217" t="s">
        <v>235</v>
      </c>
      <c r="AU252" s="217" t="s">
        <v>79</v>
      </c>
      <c r="AY252" s="19" t="s">
        <v>117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77</v>
      </c>
      <c r="BK252" s="218">
        <f>ROUND(I252*H252,2)</f>
        <v>0</v>
      </c>
      <c r="BL252" s="19" t="s">
        <v>150</v>
      </c>
      <c r="BM252" s="217" t="s">
        <v>359</v>
      </c>
    </row>
    <row r="253" s="14" customFormat="1">
      <c r="A253" s="14"/>
      <c r="B253" s="235"/>
      <c r="C253" s="236"/>
      <c r="D253" s="226" t="s">
        <v>128</v>
      </c>
      <c r="E253" s="237" t="s">
        <v>19</v>
      </c>
      <c r="F253" s="238" t="s">
        <v>995</v>
      </c>
      <c r="G253" s="236"/>
      <c r="H253" s="239">
        <v>637.38599999999997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128</v>
      </c>
      <c r="AU253" s="245" t="s">
        <v>79</v>
      </c>
      <c r="AV253" s="14" t="s">
        <v>79</v>
      </c>
      <c r="AW253" s="14" t="s">
        <v>31</v>
      </c>
      <c r="AX253" s="14" t="s">
        <v>69</v>
      </c>
      <c r="AY253" s="245" t="s">
        <v>117</v>
      </c>
    </row>
    <row r="254" s="15" customFormat="1">
      <c r="A254" s="15"/>
      <c r="B254" s="246"/>
      <c r="C254" s="247"/>
      <c r="D254" s="226" t="s">
        <v>128</v>
      </c>
      <c r="E254" s="248" t="s">
        <v>19</v>
      </c>
      <c r="F254" s="249" t="s">
        <v>130</v>
      </c>
      <c r="G254" s="247"/>
      <c r="H254" s="250">
        <v>637.38599999999997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128</v>
      </c>
      <c r="AU254" s="256" t="s">
        <v>79</v>
      </c>
      <c r="AV254" s="15" t="s">
        <v>125</v>
      </c>
      <c r="AW254" s="15" t="s">
        <v>31</v>
      </c>
      <c r="AX254" s="15" t="s">
        <v>77</v>
      </c>
      <c r="AY254" s="256" t="s">
        <v>117</v>
      </c>
    </row>
    <row r="255" s="2" customFormat="1" ht="24.15" customHeight="1">
      <c r="A255" s="40"/>
      <c r="B255" s="41"/>
      <c r="C255" s="206" t="s">
        <v>261</v>
      </c>
      <c r="D255" s="206" t="s">
        <v>120</v>
      </c>
      <c r="E255" s="207" t="s">
        <v>1002</v>
      </c>
      <c r="F255" s="208" t="s">
        <v>1003</v>
      </c>
      <c r="G255" s="209" t="s">
        <v>221</v>
      </c>
      <c r="H255" s="210">
        <v>7.2889999999999997</v>
      </c>
      <c r="I255" s="211"/>
      <c r="J255" s="212">
        <f>ROUND(I255*H255,2)</f>
        <v>0</v>
      </c>
      <c r="K255" s="208" t="s">
        <v>124</v>
      </c>
      <c r="L255" s="46"/>
      <c r="M255" s="213" t="s">
        <v>19</v>
      </c>
      <c r="N255" s="214" t="s">
        <v>40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150</v>
      </c>
      <c r="AT255" s="217" t="s">
        <v>120</v>
      </c>
      <c r="AU255" s="217" t="s">
        <v>79</v>
      </c>
      <c r="AY255" s="19" t="s">
        <v>117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77</v>
      </c>
      <c r="BK255" s="218">
        <f>ROUND(I255*H255,2)</f>
        <v>0</v>
      </c>
      <c r="BL255" s="19" t="s">
        <v>150</v>
      </c>
      <c r="BM255" s="217" t="s">
        <v>370</v>
      </c>
    </row>
    <row r="256" s="2" customFormat="1">
      <c r="A256" s="40"/>
      <c r="B256" s="41"/>
      <c r="C256" s="42"/>
      <c r="D256" s="219" t="s">
        <v>126</v>
      </c>
      <c r="E256" s="42"/>
      <c r="F256" s="220" t="s">
        <v>1004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126</v>
      </c>
      <c r="AU256" s="19" t="s">
        <v>79</v>
      </c>
    </row>
    <row r="257" s="12" customFormat="1" ht="22.8" customHeight="1">
      <c r="A257" s="12"/>
      <c r="B257" s="190"/>
      <c r="C257" s="191"/>
      <c r="D257" s="192" t="s">
        <v>68</v>
      </c>
      <c r="E257" s="204" t="s">
        <v>1005</v>
      </c>
      <c r="F257" s="204" t="s">
        <v>1006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SUM(P258:P285)</f>
        <v>0</v>
      </c>
      <c r="Q257" s="198"/>
      <c r="R257" s="199">
        <f>SUM(R258:R285)</f>
        <v>1.68830573</v>
      </c>
      <c r="S257" s="198"/>
      <c r="T257" s="200">
        <f>SUM(T258:T285)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79</v>
      </c>
      <c r="AT257" s="202" t="s">
        <v>68</v>
      </c>
      <c r="AU257" s="202" t="s">
        <v>77</v>
      </c>
      <c r="AY257" s="201" t="s">
        <v>117</v>
      </c>
      <c r="BK257" s="203">
        <f>SUM(BK258:BK285)</f>
        <v>0</v>
      </c>
    </row>
    <row r="258" s="2" customFormat="1" ht="24.15" customHeight="1">
      <c r="A258" s="40"/>
      <c r="B258" s="41"/>
      <c r="C258" s="206" t="s">
        <v>367</v>
      </c>
      <c r="D258" s="206" t="s">
        <v>120</v>
      </c>
      <c r="E258" s="207" t="s">
        <v>1007</v>
      </c>
      <c r="F258" s="208" t="s">
        <v>1008</v>
      </c>
      <c r="G258" s="209" t="s">
        <v>179</v>
      </c>
      <c r="H258" s="210">
        <v>495.75900000000001</v>
      </c>
      <c r="I258" s="211"/>
      <c r="J258" s="212">
        <f>ROUND(I258*H258,2)</f>
        <v>0</v>
      </c>
      <c r="K258" s="208" t="s">
        <v>124</v>
      </c>
      <c r="L258" s="46"/>
      <c r="M258" s="213" t="s">
        <v>19</v>
      </c>
      <c r="N258" s="214" t="s">
        <v>40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150</v>
      </c>
      <c r="AT258" s="217" t="s">
        <v>120</v>
      </c>
      <c r="AU258" s="217" t="s">
        <v>79</v>
      </c>
      <c r="AY258" s="19" t="s">
        <v>117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77</v>
      </c>
      <c r="BK258" s="218">
        <f>ROUND(I258*H258,2)</f>
        <v>0</v>
      </c>
      <c r="BL258" s="19" t="s">
        <v>150</v>
      </c>
      <c r="BM258" s="217" t="s">
        <v>415</v>
      </c>
    </row>
    <row r="259" s="2" customFormat="1">
      <c r="A259" s="40"/>
      <c r="B259" s="41"/>
      <c r="C259" s="42"/>
      <c r="D259" s="219" t="s">
        <v>126</v>
      </c>
      <c r="E259" s="42"/>
      <c r="F259" s="220" t="s">
        <v>1009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126</v>
      </c>
      <c r="AU259" s="19" t="s">
        <v>79</v>
      </c>
    </row>
    <row r="260" s="13" customFormat="1">
      <c r="A260" s="13"/>
      <c r="B260" s="224"/>
      <c r="C260" s="225"/>
      <c r="D260" s="226" t="s">
        <v>128</v>
      </c>
      <c r="E260" s="227" t="s">
        <v>19</v>
      </c>
      <c r="F260" s="228" t="s">
        <v>943</v>
      </c>
      <c r="G260" s="225"/>
      <c r="H260" s="227" t="s">
        <v>19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128</v>
      </c>
      <c r="AU260" s="234" t="s">
        <v>79</v>
      </c>
      <c r="AV260" s="13" t="s">
        <v>77</v>
      </c>
      <c r="AW260" s="13" t="s">
        <v>31</v>
      </c>
      <c r="AX260" s="13" t="s">
        <v>69</v>
      </c>
      <c r="AY260" s="234" t="s">
        <v>117</v>
      </c>
    </row>
    <row r="261" s="14" customFormat="1">
      <c r="A261" s="14"/>
      <c r="B261" s="235"/>
      <c r="C261" s="236"/>
      <c r="D261" s="226" t="s">
        <v>128</v>
      </c>
      <c r="E261" s="237" t="s">
        <v>19</v>
      </c>
      <c r="F261" s="238" t="s">
        <v>983</v>
      </c>
      <c r="G261" s="236"/>
      <c r="H261" s="239">
        <v>420.291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128</v>
      </c>
      <c r="AU261" s="245" t="s">
        <v>79</v>
      </c>
      <c r="AV261" s="14" t="s">
        <v>79</v>
      </c>
      <c r="AW261" s="14" t="s">
        <v>31</v>
      </c>
      <c r="AX261" s="14" t="s">
        <v>69</v>
      </c>
      <c r="AY261" s="245" t="s">
        <v>117</v>
      </c>
    </row>
    <row r="262" s="14" customFormat="1">
      <c r="A262" s="14"/>
      <c r="B262" s="235"/>
      <c r="C262" s="236"/>
      <c r="D262" s="226" t="s">
        <v>128</v>
      </c>
      <c r="E262" s="237" t="s">
        <v>19</v>
      </c>
      <c r="F262" s="238" t="s">
        <v>984</v>
      </c>
      <c r="G262" s="236"/>
      <c r="H262" s="239">
        <v>75.468000000000004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128</v>
      </c>
      <c r="AU262" s="245" t="s">
        <v>79</v>
      </c>
      <c r="AV262" s="14" t="s">
        <v>79</v>
      </c>
      <c r="AW262" s="14" t="s">
        <v>31</v>
      </c>
      <c r="AX262" s="14" t="s">
        <v>69</v>
      </c>
      <c r="AY262" s="245" t="s">
        <v>117</v>
      </c>
    </row>
    <row r="263" s="15" customFormat="1">
      <c r="A263" s="15"/>
      <c r="B263" s="246"/>
      <c r="C263" s="247"/>
      <c r="D263" s="226" t="s">
        <v>128</v>
      </c>
      <c r="E263" s="248" t="s">
        <v>19</v>
      </c>
      <c r="F263" s="249" t="s">
        <v>130</v>
      </c>
      <c r="G263" s="247"/>
      <c r="H263" s="250">
        <v>495.75900000000001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6" t="s">
        <v>128</v>
      </c>
      <c r="AU263" s="256" t="s">
        <v>79</v>
      </c>
      <c r="AV263" s="15" t="s">
        <v>125</v>
      </c>
      <c r="AW263" s="15" t="s">
        <v>31</v>
      </c>
      <c r="AX263" s="15" t="s">
        <v>77</v>
      </c>
      <c r="AY263" s="256" t="s">
        <v>117</v>
      </c>
    </row>
    <row r="264" s="2" customFormat="1" ht="16.5" customHeight="1">
      <c r="A264" s="40"/>
      <c r="B264" s="41"/>
      <c r="C264" s="260" t="s">
        <v>265</v>
      </c>
      <c r="D264" s="260" t="s">
        <v>235</v>
      </c>
      <c r="E264" s="261" t="s">
        <v>1010</v>
      </c>
      <c r="F264" s="262" t="s">
        <v>1011</v>
      </c>
      <c r="G264" s="263" t="s">
        <v>179</v>
      </c>
      <c r="H264" s="264">
        <v>505.67399999999998</v>
      </c>
      <c r="I264" s="265"/>
      <c r="J264" s="266">
        <f>ROUND(I264*H264,2)</f>
        <v>0</v>
      </c>
      <c r="K264" s="262" t="s">
        <v>124</v>
      </c>
      <c r="L264" s="267"/>
      <c r="M264" s="268" t="s">
        <v>19</v>
      </c>
      <c r="N264" s="269" t="s">
        <v>40</v>
      </c>
      <c r="O264" s="86"/>
      <c r="P264" s="215">
        <f>O264*H264</f>
        <v>0</v>
      </c>
      <c r="Q264" s="215">
        <v>0.0032000000000000002</v>
      </c>
      <c r="R264" s="215">
        <f>Q264*H264</f>
        <v>1.6181568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286</v>
      </c>
      <c r="AT264" s="217" t="s">
        <v>235</v>
      </c>
      <c r="AU264" s="217" t="s">
        <v>79</v>
      </c>
      <c r="AY264" s="19" t="s">
        <v>117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77</v>
      </c>
      <c r="BK264" s="218">
        <f>ROUND(I264*H264,2)</f>
        <v>0</v>
      </c>
      <c r="BL264" s="19" t="s">
        <v>150</v>
      </c>
      <c r="BM264" s="217" t="s">
        <v>423</v>
      </c>
    </row>
    <row r="265" s="14" customFormat="1">
      <c r="A265" s="14"/>
      <c r="B265" s="235"/>
      <c r="C265" s="236"/>
      <c r="D265" s="226" t="s">
        <v>128</v>
      </c>
      <c r="E265" s="237" t="s">
        <v>19</v>
      </c>
      <c r="F265" s="238" t="s">
        <v>1012</v>
      </c>
      <c r="G265" s="236"/>
      <c r="H265" s="239">
        <v>505.67399999999998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128</v>
      </c>
      <c r="AU265" s="245" t="s">
        <v>79</v>
      </c>
      <c r="AV265" s="14" t="s">
        <v>79</v>
      </c>
      <c r="AW265" s="14" t="s">
        <v>31</v>
      </c>
      <c r="AX265" s="14" t="s">
        <v>69</v>
      </c>
      <c r="AY265" s="245" t="s">
        <v>117</v>
      </c>
    </row>
    <row r="266" s="15" customFormat="1">
      <c r="A266" s="15"/>
      <c r="B266" s="246"/>
      <c r="C266" s="247"/>
      <c r="D266" s="226" t="s">
        <v>128</v>
      </c>
      <c r="E266" s="248" t="s">
        <v>19</v>
      </c>
      <c r="F266" s="249" t="s">
        <v>130</v>
      </c>
      <c r="G266" s="247"/>
      <c r="H266" s="250">
        <v>505.67399999999998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6" t="s">
        <v>128</v>
      </c>
      <c r="AU266" s="256" t="s">
        <v>79</v>
      </c>
      <c r="AV266" s="15" t="s">
        <v>125</v>
      </c>
      <c r="AW266" s="15" t="s">
        <v>31</v>
      </c>
      <c r="AX266" s="15" t="s">
        <v>77</v>
      </c>
      <c r="AY266" s="256" t="s">
        <v>117</v>
      </c>
    </row>
    <row r="267" s="2" customFormat="1" ht="16.5" customHeight="1">
      <c r="A267" s="40"/>
      <c r="B267" s="41"/>
      <c r="C267" s="206" t="s">
        <v>395</v>
      </c>
      <c r="D267" s="206" t="s">
        <v>120</v>
      </c>
      <c r="E267" s="207" t="s">
        <v>1013</v>
      </c>
      <c r="F267" s="208" t="s">
        <v>1014</v>
      </c>
      <c r="G267" s="209" t="s">
        <v>190</v>
      </c>
      <c r="H267" s="210">
        <v>117.03</v>
      </c>
      <c r="I267" s="211"/>
      <c r="J267" s="212">
        <f>ROUND(I267*H267,2)</f>
        <v>0</v>
      </c>
      <c r="K267" s="208" t="s">
        <v>124</v>
      </c>
      <c r="L267" s="46"/>
      <c r="M267" s="213" t="s">
        <v>19</v>
      </c>
      <c r="N267" s="214" t="s">
        <v>40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150</v>
      </c>
      <c r="AT267" s="217" t="s">
        <v>120</v>
      </c>
      <c r="AU267" s="217" t="s">
        <v>79</v>
      </c>
      <c r="AY267" s="19" t="s">
        <v>117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77</v>
      </c>
      <c r="BK267" s="218">
        <f>ROUND(I267*H267,2)</f>
        <v>0</v>
      </c>
      <c r="BL267" s="19" t="s">
        <v>150</v>
      </c>
      <c r="BM267" s="217" t="s">
        <v>427</v>
      </c>
    </row>
    <row r="268" s="2" customFormat="1">
      <c r="A268" s="40"/>
      <c r="B268" s="41"/>
      <c r="C268" s="42"/>
      <c r="D268" s="219" t="s">
        <v>126</v>
      </c>
      <c r="E268" s="42"/>
      <c r="F268" s="220" t="s">
        <v>1015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126</v>
      </c>
      <c r="AU268" s="19" t="s">
        <v>79</v>
      </c>
    </row>
    <row r="269" s="13" customFormat="1">
      <c r="A269" s="13"/>
      <c r="B269" s="224"/>
      <c r="C269" s="225"/>
      <c r="D269" s="226" t="s">
        <v>128</v>
      </c>
      <c r="E269" s="227" t="s">
        <v>19</v>
      </c>
      <c r="F269" s="228" t="s">
        <v>943</v>
      </c>
      <c r="G269" s="225"/>
      <c r="H269" s="227" t="s">
        <v>19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128</v>
      </c>
      <c r="AU269" s="234" t="s">
        <v>79</v>
      </c>
      <c r="AV269" s="13" t="s">
        <v>77</v>
      </c>
      <c r="AW269" s="13" t="s">
        <v>31</v>
      </c>
      <c r="AX269" s="13" t="s">
        <v>69</v>
      </c>
      <c r="AY269" s="234" t="s">
        <v>117</v>
      </c>
    </row>
    <row r="270" s="14" customFormat="1">
      <c r="A270" s="14"/>
      <c r="B270" s="235"/>
      <c r="C270" s="236"/>
      <c r="D270" s="226" t="s">
        <v>128</v>
      </c>
      <c r="E270" s="237" t="s">
        <v>19</v>
      </c>
      <c r="F270" s="238" t="s">
        <v>1016</v>
      </c>
      <c r="G270" s="236"/>
      <c r="H270" s="239">
        <v>16.670000000000002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128</v>
      </c>
      <c r="AU270" s="245" t="s">
        <v>79</v>
      </c>
      <c r="AV270" s="14" t="s">
        <v>79</v>
      </c>
      <c r="AW270" s="14" t="s">
        <v>31</v>
      </c>
      <c r="AX270" s="14" t="s">
        <v>69</v>
      </c>
      <c r="AY270" s="245" t="s">
        <v>117</v>
      </c>
    </row>
    <row r="271" s="14" customFormat="1">
      <c r="A271" s="14"/>
      <c r="B271" s="235"/>
      <c r="C271" s="236"/>
      <c r="D271" s="226" t="s">
        <v>128</v>
      </c>
      <c r="E271" s="237" t="s">
        <v>19</v>
      </c>
      <c r="F271" s="238" t="s">
        <v>1017</v>
      </c>
      <c r="G271" s="236"/>
      <c r="H271" s="239">
        <v>26.370000000000001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128</v>
      </c>
      <c r="AU271" s="245" t="s">
        <v>79</v>
      </c>
      <c r="AV271" s="14" t="s">
        <v>79</v>
      </c>
      <c r="AW271" s="14" t="s">
        <v>31</v>
      </c>
      <c r="AX271" s="14" t="s">
        <v>69</v>
      </c>
      <c r="AY271" s="245" t="s">
        <v>117</v>
      </c>
    </row>
    <row r="272" s="14" customFormat="1">
      <c r="A272" s="14"/>
      <c r="B272" s="235"/>
      <c r="C272" s="236"/>
      <c r="D272" s="226" t="s">
        <v>128</v>
      </c>
      <c r="E272" s="237" t="s">
        <v>19</v>
      </c>
      <c r="F272" s="238" t="s">
        <v>1018</v>
      </c>
      <c r="G272" s="236"/>
      <c r="H272" s="239">
        <v>52.780000000000001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128</v>
      </c>
      <c r="AU272" s="245" t="s">
        <v>79</v>
      </c>
      <c r="AV272" s="14" t="s">
        <v>79</v>
      </c>
      <c r="AW272" s="14" t="s">
        <v>31</v>
      </c>
      <c r="AX272" s="14" t="s">
        <v>69</v>
      </c>
      <c r="AY272" s="245" t="s">
        <v>117</v>
      </c>
    </row>
    <row r="273" s="14" customFormat="1">
      <c r="A273" s="14"/>
      <c r="B273" s="235"/>
      <c r="C273" s="236"/>
      <c r="D273" s="226" t="s">
        <v>128</v>
      </c>
      <c r="E273" s="237" t="s">
        <v>19</v>
      </c>
      <c r="F273" s="238" t="s">
        <v>1019</v>
      </c>
      <c r="G273" s="236"/>
      <c r="H273" s="239">
        <v>21.210000000000001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128</v>
      </c>
      <c r="AU273" s="245" t="s">
        <v>79</v>
      </c>
      <c r="AV273" s="14" t="s">
        <v>79</v>
      </c>
      <c r="AW273" s="14" t="s">
        <v>31</v>
      </c>
      <c r="AX273" s="14" t="s">
        <v>69</v>
      </c>
      <c r="AY273" s="245" t="s">
        <v>117</v>
      </c>
    </row>
    <row r="274" s="15" customFormat="1">
      <c r="A274" s="15"/>
      <c r="B274" s="246"/>
      <c r="C274" s="247"/>
      <c r="D274" s="226" t="s">
        <v>128</v>
      </c>
      <c r="E274" s="248" t="s">
        <v>19</v>
      </c>
      <c r="F274" s="249" t="s">
        <v>130</v>
      </c>
      <c r="G274" s="247"/>
      <c r="H274" s="250">
        <v>117.03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128</v>
      </c>
      <c r="AU274" s="256" t="s">
        <v>79</v>
      </c>
      <c r="AV274" s="15" t="s">
        <v>125</v>
      </c>
      <c r="AW274" s="15" t="s">
        <v>31</v>
      </c>
      <c r="AX274" s="15" t="s">
        <v>77</v>
      </c>
      <c r="AY274" s="256" t="s">
        <v>117</v>
      </c>
    </row>
    <row r="275" s="2" customFormat="1" ht="16.5" customHeight="1">
      <c r="A275" s="40"/>
      <c r="B275" s="41"/>
      <c r="C275" s="260" t="s">
        <v>282</v>
      </c>
      <c r="D275" s="260" t="s">
        <v>235</v>
      </c>
      <c r="E275" s="261" t="s">
        <v>1020</v>
      </c>
      <c r="F275" s="262" t="s">
        <v>1021</v>
      </c>
      <c r="G275" s="263" t="s">
        <v>190</v>
      </c>
      <c r="H275" s="264">
        <v>119.371</v>
      </c>
      <c r="I275" s="265"/>
      <c r="J275" s="266">
        <f>ROUND(I275*H275,2)</f>
        <v>0</v>
      </c>
      <c r="K275" s="262" t="s">
        <v>124</v>
      </c>
      <c r="L275" s="267"/>
      <c r="M275" s="268" t="s">
        <v>19</v>
      </c>
      <c r="N275" s="269" t="s">
        <v>40</v>
      </c>
      <c r="O275" s="86"/>
      <c r="P275" s="215">
        <f>O275*H275</f>
        <v>0</v>
      </c>
      <c r="Q275" s="215">
        <v>0.00038000000000000002</v>
      </c>
      <c r="R275" s="215">
        <f>Q275*H275</f>
        <v>0.045360980000000002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286</v>
      </c>
      <c r="AT275" s="217" t="s">
        <v>235</v>
      </c>
      <c r="AU275" s="217" t="s">
        <v>79</v>
      </c>
      <c r="AY275" s="19" t="s">
        <v>117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77</v>
      </c>
      <c r="BK275" s="218">
        <f>ROUND(I275*H275,2)</f>
        <v>0</v>
      </c>
      <c r="BL275" s="19" t="s">
        <v>150</v>
      </c>
      <c r="BM275" s="217" t="s">
        <v>440</v>
      </c>
    </row>
    <row r="276" s="14" customFormat="1">
      <c r="A276" s="14"/>
      <c r="B276" s="235"/>
      <c r="C276" s="236"/>
      <c r="D276" s="226" t="s">
        <v>128</v>
      </c>
      <c r="E276" s="237" t="s">
        <v>19</v>
      </c>
      <c r="F276" s="238" t="s">
        <v>1022</v>
      </c>
      <c r="G276" s="236"/>
      <c r="H276" s="239">
        <v>119.371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128</v>
      </c>
      <c r="AU276" s="245" t="s">
        <v>79</v>
      </c>
      <c r="AV276" s="14" t="s">
        <v>79</v>
      </c>
      <c r="AW276" s="14" t="s">
        <v>31</v>
      </c>
      <c r="AX276" s="14" t="s">
        <v>69</v>
      </c>
      <c r="AY276" s="245" t="s">
        <v>117</v>
      </c>
    </row>
    <row r="277" s="15" customFormat="1">
      <c r="A277" s="15"/>
      <c r="B277" s="246"/>
      <c r="C277" s="247"/>
      <c r="D277" s="226" t="s">
        <v>128</v>
      </c>
      <c r="E277" s="248" t="s">
        <v>19</v>
      </c>
      <c r="F277" s="249" t="s">
        <v>130</v>
      </c>
      <c r="G277" s="247"/>
      <c r="H277" s="250">
        <v>119.371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6" t="s">
        <v>128</v>
      </c>
      <c r="AU277" s="256" t="s">
        <v>79</v>
      </c>
      <c r="AV277" s="15" t="s">
        <v>125</v>
      </c>
      <c r="AW277" s="15" t="s">
        <v>31</v>
      </c>
      <c r="AX277" s="15" t="s">
        <v>77</v>
      </c>
      <c r="AY277" s="256" t="s">
        <v>117</v>
      </c>
    </row>
    <row r="278" s="2" customFormat="1" ht="24.15" customHeight="1">
      <c r="A278" s="40"/>
      <c r="B278" s="41"/>
      <c r="C278" s="206" t="s">
        <v>420</v>
      </c>
      <c r="D278" s="206" t="s">
        <v>120</v>
      </c>
      <c r="E278" s="207" t="s">
        <v>1023</v>
      </c>
      <c r="F278" s="208" t="s">
        <v>1024</v>
      </c>
      <c r="G278" s="209" t="s">
        <v>179</v>
      </c>
      <c r="H278" s="210">
        <v>495.75900000000001</v>
      </c>
      <c r="I278" s="211"/>
      <c r="J278" s="212">
        <f>ROUND(I278*H278,2)</f>
        <v>0</v>
      </c>
      <c r="K278" s="208" t="s">
        <v>124</v>
      </c>
      <c r="L278" s="46"/>
      <c r="M278" s="213" t="s">
        <v>19</v>
      </c>
      <c r="N278" s="214" t="s">
        <v>40</v>
      </c>
      <c r="O278" s="86"/>
      <c r="P278" s="215">
        <f>O278*H278</f>
        <v>0</v>
      </c>
      <c r="Q278" s="215">
        <v>5.0000000000000002E-05</v>
      </c>
      <c r="R278" s="215">
        <f>Q278*H278</f>
        <v>0.024787950000000003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150</v>
      </c>
      <c r="AT278" s="217" t="s">
        <v>120</v>
      </c>
      <c r="AU278" s="217" t="s">
        <v>79</v>
      </c>
      <c r="AY278" s="19" t="s">
        <v>117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77</v>
      </c>
      <c r="BK278" s="218">
        <f>ROUND(I278*H278,2)</f>
        <v>0</v>
      </c>
      <c r="BL278" s="19" t="s">
        <v>150</v>
      </c>
      <c r="BM278" s="217" t="s">
        <v>454</v>
      </c>
    </row>
    <row r="279" s="2" customFormat="1">
      <c r="A279" s="40"/>
      <c r="B279" s="41"/>
      <c r="C279" s="42"/>
      <c r="D279" s="219" t="s">
        <v>126</v>
      </c>
      <c r="E279" s="42"/>
      <c r="F279" s="220" t="s">
        <v>1025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126</v>
      </c>
      <c r="AU279" s="19" t="s">
        <v>79</v>
      </c>
    </row>
    <row r="280" s="13" customFormat="1">
      <c r="A280" s="13"/>
      <c r="B280" s="224"/>
      <c r="C280" s="225"/>
      <c r="D280" s="226" t="s">
        <v>128</v>
      </c>
      <c r="E280" s="227" t="s">
        <v>19</v>
      </c>
      <c r="F280" s="228" t="s">
        <v>943</v>
      </c>
      <c r="G280" s="225"/>
      <c r="H280" s="227" t="s">
        <v>19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128</v>
      </c>
      <c r="AU280" s="234" t="s">
        <v>79</v>
      </c>
      <c r="AV280" s="13" t="s">
        <v>77</v>
      </c>
      <c r="AW280" s="13" t="s">
        <v>31</v>
      </c>
      <c r="AX280" s="13" t="s">
        <v>69</v>
      </c>
      <c r="AY280" s="234" t="s">
        <v>117</v>
      </c>
    </row>
    <row r="281" s="14" customFormat="1">
      <c r="A281" s="14"/>
      <c r="B281" s="235"/>
      <c r="C281" s="236"/>
      <c r="D281" s="226" t="s">
        <v>128</v>
      </c>
      <c r="E281" s="237" t="s">
        <v>19</v>
      </c>
      <c r="F281" s="238" t="s">
        <v>983</v>
      </c>
      <c r="G281" s="236"/>
      <c r="H281" s="239">
        <v>420.291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128</v>
      </c>
      <c r="AU281" s="245" t="s">
        <v>79</v>
      </c>
      <c r="AV281" s="14" t="s">
        <v>79</v>
      </c>
      <c r="AW281" s="14" t="s">
        <v>31</v>
      </c>
      <c r="AX281" s="14" t="s">
        <v>69</v>
      </c>
      <c r="AY281" s="245" t="s">
        <v>117</v>
      </c>
    </row>
    <row r="282" s="14" customFormat="1">
      <c r="A282" s="14"/>
      <c r="B282" s="235"/>
      <c r="C282" s="236"/>
      <c r="D282" s="226" t="s">
        <v>128</v>
      </c>
      <c r="E282" s="237" t="s">
        <v>19</v>
      </c>
      <c r="F282" s="238" t="s">
        <v>984</v>
      </c>
      <c r="G282" s="236"/>
      <c r="H282" s="239">
        <v>75.468000000000004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128</v>
      </c>
      <c r="AU282" s="245" t="s">
        <v>79</v>
      </c>
      <c r="AV282" s="14" t="s">
        <v>79</v>
      </c>
      <c r="AW282" s="14" t="s">
        <v>31</v>
      </c>
      <c r="AX282" s="14" t="s">
        <v>69</v>
      </c>
      <c r="AY282" s="245" t="s">
        <v>117</v>
      </c>
    </row>
    <row r="283" s="15" customFormat="1">
      <c r="A283" s="15"/>
      <c r="B283" s="246"/>
      <c r="C283" s="247"/>
      <c r="D283" s="226" t="s">
        <v>128</v>
      </c>
      <c r="E283" s="248" t="s">
        <v>19</v>
      </c>
      <c r="F283" s="249" t="s">
        <v>130</v>
      </c>
      <c r="G283" s="247"/>
      <c r="H283" s="250">
        <v>495.75900000000001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6" t="s">
        <v>128</v>
      </c>
      <c r="AU283" s="256" t="s">
        <v>79</v>
      </c>
      <c r="AV283" s="15" t="s">
        <v>125</v>
      </c>
      <c r="AW283" s="15" t="s">
        <v>31</v>
      </c>
      <c r="AX283" s="15" t="s">
        <v>77</v>
      </c>
      <c r="AY283" s="256" t="s">
        <v>117</v>
      </c>
    </row>
    <row r="284" s="2" customFormat="1" ht="24.15" customHeight="1">
      <c r="A284" s="40"/>
      <c r="B284" s="41"/>
      <c r="C284" s="206" t="s">
        <v>286</v>
      </c>
      <c r="D284" s="206" t="s">
        <v>120</v>
      </c>
      <c r="E284" s="207" t="s">
        <v>1026</v>
      </c>
      <c r="F284" s="208" t="s">
        <v>1027</v>
      </c>
      <c r="G284" s="209" t="s">
        <v>221</v>
      </c>
      <c r="H284" s="210">
        <v>1.6639999999999999</v>
      </c>
      <c r="I284" s="211"/>
      <c r="J284" s="212">
        <f>ROUND(I284*H284,2)</f>
        <v>0</v>
      </c>
      <c r="K284" s="208" t="s">
        <v>124</v>
      </c>
      <c r="L284" s="46"/>
      <c r="M284" s="213" t="s">
        <v>19</v>
      </c>
      <c r="N284" s="214" t="s">
        <v>40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150</v>
      </c>
      <c r="AT284" s="217" t="s">
        <v>120</v>
      </c>
      <c r="AU284" s="217" t="s">
        <v>79</v>
      </c>
      <c r="AY284" s="19" t="s">
        <v>117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77</v>
      </c>
      <c r="BK284" s="218">
        <f>ROUND(I284*H284,2)</f>
        <v>0</v>
      </c>
      <c r="BL284" s="19" t="s">
        <v>150</v>
      </c>
      <c r="BM284" s="217" t="s">
        <v>459</v>
      </c>
    </row>
    <row r="285" s="2" customFormat="1">
      <c r="A285" s="40"/>
      <c r="B285" s="41"/>
      <c r="C285" s="42"/>
      <c r="D285" s="219" t="s">
        <v>126</v>
      </c>
      <c r="E285" s="42"/>
      <c r="F285" s="220" t="s">
        <v>1028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126</v>
      </c>
      <c r="AU285" s="19" t="s">
        <v>79</v>
      </c>
    </row>
    <row r="286" s="12" customFormat="1" ht="22.8" customHeight="1">
      <c r="A286" s="12"/>
      <c r="B286" s="190"/>
      <c r="C286" s="191"/>
      <c r="D286" s="192" t="s">
        <v>68</v>
      </c>
      <c r="E286" s="204" t="s">
        <v>828</v>
      </c>
      <c r="F286" s="204" t="s">
        <v>829</v>
      </c>
      <c r="G286" s="191"/>
      <c r="H286" s="191"/>
      <c r="I286" s="194"/>
      <c r="J286" s="205">
        <f>BK286</f>
        <v>0</v>
      </c>
      <c r="K286" s="191"/>
      <c r="L286" s="196"/>
      <c r="M286" s="197"/>
      <c r="N286" s="198"/>
      <c r="O286" s="198"/>
      <c r="P286" s="199">
        <f>SUM(P287:P292)</f>
        <v>0</v>
      </c>
      <c r="Q286" s="198"/>
      <c r="R286" s="199">
        <f>SUM(R287:R292)</f>
        <v>0.0030000000000000001</v>
      </c>
      <c r="S286" s="198"/>
      <c r="T286" s="200">
        <f>SUM(T287:T292)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1" t="s">
        <v>79</v>
      </c>
      <c r="AT286" s="202" t="s">
        <v>68</v>
      </c>
      <c r="AU286" s="202" t="s">
        <v>77</v>
      </c>
      <c r="AY286" s="201" t="s">
        <v>117</v>
      </c>
      <c r="BK286" s="203">
        <f>SUM(BK287:BK292)</f>
        <v>0</v>
      </c>
    </row>
    <row r="287" s="2" customFormat="1" ht="16.5" customHeight="1">
      <c r="A287" s="40"/>
      <c r="B287" s="41"/>
      <c r="C287" s="206" t="s">
        <v>437</v>
      </c>
      <c r="D287" s="206" t="s">
        <v>120</v>
      </c>
      <c r="E287" s="207" t="s">
        <v>1029</v>
      </c>
      <c r="F287" s="208" t="s">
        <v>1030</v>
      </c>
      <c r="G287" s="209" t="s">
        <v>350</v>
      </c>
      <c r="H287" s="210">
        <v>2</v>
      </c>
      <c r="I287" s="211"/>
      <c r="J287" s="212">
        <f>ROUND(I287*H287,2)</f>
        <v>0</v>
      </c>
      <c r="K287" s="208" t="s">
        <v>124</v>
      </c>
      <c r="L287" s="46"/>
      <c r="M287" s="213" t="s">
        <v>19</v>
      </c>
      <c r="N287" s="214" t="s">
        <v>40</v>
      </c>
      <c r="O287" s="86"/>
      <c r="P287" s="215">
        <f>O287*H287</f>
        <v>0</v>
      </c>
      <c r="Q287" s="215">
        <v>0.0015</v>
      </c>
      <c r="R287" s="215">
        <f>Q287*H287</f>
        <v>0.0030000000000000001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150</v>
      </c>
      <c r="AT287" s="217" t="s">
        <v>120</v>
      </c>
      <c r="AU287" s="217" t="s">
        <v>79</v>
      </c>
      <c r="AY287" s="19" t="s">
        <v>117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77</v>
      </c>
      <c r="BK287" s="218">
        <f>ROUND(I287*H287,2)</f>
        <v>0</v>
      </c>
      <c r="BL287" s="19" t="s">
        <v>150</v>
      </c>
      <c r="BM287" s="217" t="s">
        <v>463</v>
      </c>
    </row>
    <row r="288" s="2" customFormat="1">
      <c r="A288" s="40"/>
      <c r="B288" s="41"/>
      <c r="C288" s="42"/>
      <c r="D288" s="219" t="s">
        <v>126</v>
      </c>
      <c r="E288" s="42"/>
      <c r="F288" s="220" t="s">
        <v>1031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126</v>
      </c>
      <c r="AU288" s="19" t="s">
        <v>79</v>
      </c>
    </row>
    <row r="289" s="14" customFormat="1">
      <c r="A289" s="14"/>
      <c r="B289" s="235"/>
      <c r="C289" s="236"/>
      <c r="D289" s="226" t="s">
        <v>128</v>
      </c>
      <c r="E289" s="237" t="s">
        <v>19</v>
      </c>
      <c r="F289" s="238" t="s">
        <v>1032</v>
      </c>
      <c r="G289" s="236"/>
      <c r="H289" s="239">
        <v>2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128</v>
      </c>
      <c r="AU289" s="245" t="s">
        <v>79</v>
      </c>
      <c r="AV289" s="14" t="s">
        <v>79</v>
      </c>
      <c r="AW289" s="14" t="s">
        <v>31</v>
      </c>
      <c r="AX289" s="14" t="s">
        <v>69</v>
      </c>
      <c r="AY289" s="245" t="s">
        <v>117</v>
      </c>
    </row>
    <row r="290" s="15" customFormat="1">
      <c r="A290" s="15"/>
      <c r="B290" s="246"/>
      <c r="C290" s="247"/>
      <c r="D290" s="226" t="s">
        <v>128</v>
      </c>
      <c r="E290" s="248" t="s">
        <v>19</v>
      </c>
      <c r="F290" s="249" t="s">
        <v>130</v>
      </c>
      <c r="G290" s="247"/>
      <c r="H290" s="250">
        <v>2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6" t="s">
        <v>128</v>
      </c>
      <c r="AU290" s="256" t="s">
        <v>79</v>
      </c>
      <c r="AV290" s="15" t="s">
        <v>125</v>
      </c>
      <c r="AW290" s="15" t="s">
        <v>31</v>
      </c>
      <c r="AX290" s="15" t="s">
        <v>77</v>
      </c>
      <c r="AY290" s="256" t="s">
        <v>117</v>
      </c>
    </row>
    <row r="291" s="2" customFormat="1" ht="24.15" customHeight="1">
      <c r="A291" s="40"/>
      <c r="B291" s="41"/>
      <c r="C291" s="206" t="s">
        <v>294</v>
      </c>
      <c r="D291" s="206" t="s">
        <v>120</v>
      </c>
      <c r="E291" s="207" t="s">
        <v>1033</v>
      </c>
      <c r="F291" s="208" t="s">
        <v>1034</v>
      </c>
      <c r="G291" s="209" t="s">
        <v>221</v>
      </c>
      <c r="H291" s="210">
        <v>0.0030000000000000001</v>
      </c>
      <c r="I291" s="211"/>
      <c r="J291" s="212">
        <f>ROUND(I291*H291,2)</f>
        <v>0</v>
      </c>
      <c r="K291" s="208" t="s">
        <v>124</v>
      </c>
      <c r="L291" s="46"/>
      <c r="M291" s="213" t="s">
        <v>19</v>
      </c>
      <c r="N291" s="214" t="s">
        <v>40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150</v>
      </c>
      <c r="AT291" s="217" t="s">
        <v>120</v>
      </c>
      <c r="AU291" s="217" t="s">
        <v>79</v>
      </c>
      <c r="AY291" s="19" t="s">
        <v>117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77</v>
      </c>
      <c r="BK291" s="218">
        <f>ROUND(I291*H291,2)</f>
        <v>0</v>
      </c>
      <c r="BL291" s="19" t="s">
        <v>150</v>
      </c>
      <c r="BM291" s="217" t="s">
        <v>476</v>
      </c>
    </row>
    <row r="292" s="2" customFormat="1">
      <c r="A292" s="40"/>
      <c r="B292" s="41"/>
      <c r="C292" s="42"/>
      <c r="D292" s="219" t="s">
        <v>126</v>
      </c>
      <c r="E292" s="42"/>
      <c r="F292" s="220" t="s">
        <v>1035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126</v>
      </c>
      <c r="AU292" s="19" t="s">
        <v>79</v>
      </c>
    </row>
    <row r="293" s="12" customFormat="1" ht="22.8" customHeight="1">
      <c r="A293" s="12"/>
      <c r="B293" s="190"/>
      <c r="C293" s="191"/>
      <c r="D293" s="192" t="s">
        <v>68</v>
      </c>
      <c r="E293" s="204" t="s">
        <v>1036</v>
      </c>
      <c r="F293" s="204" t="s">
        <v>1037</v>
      </c>
      <c r="G293" s="191"/>
      <c r="H293" s="191"/>
      <c r="I293" s="194"/>
      <c r="J293" s="205">
        <f>BK293</f>
        <v>0</v>
      </c>
      <c r="K293" s="191"/>
      <c r="L293" s="196"/>
      <c r="M293" s="197"/>
      <c r="N293" s="198"/>
      <c r="O293" s="198"/>
      <c r="P293" s="199">
        <f>SUM(P294:P452)</f>
        <v>0</v>
      </c>
      <c r="Q293" s="198"/>
      <c r="R293" s="199">
        <f>SUM(R294:R452)</f>
        <v>0.073524000000000006</v>
      </c>
      <c r="S293" s="198"/>
      <c r="T293" s="200">
        <f>SUM(T294:T452)</f>
        <v>0.14385000000000003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79</v>
      </c>
      <c r="AT293" s="202" t="s">
        <v>68</v>
      </c>
      <c r="AU293" s="202" t="s">
        <v>77</v>
      </c>
      <c r="AY293" s="201" t="s">
        <v>117</v>
      </c>
      <c r="BK293" s="203">
        <f>SUM(BK294:BK452)</f>
        <v>0</v>
      </c>
    </row>
    <row r="294" s="2" customFormat="1" ht="16.5" customHeight="1">
      <c r="A294" s="40"/>
      <c r="B294" s="41"/>
      <c r="C294" s="206" t="s">
        <v>456</v>
      </c>
      <c r="D294" s="206" t="s">
        <v>120</v>
      </c>
      <c r="E294" s="207" t="s">
        <v>1038</v>
      </c>
      <c r="F294" s="208" t="s">
        <v>1039</v>
      </c>
      <c r="G294" s="209" t="s">
        <v>190</v>
      </c>
      <c r="H294" s="210">
        <v>167.09999999999999</v>
      </c>
      <c r="I294" s="211"/>
      <c r="J294" s="212">
        <f>ROUND(I294*H294,2)</f>
        <v>0</v>
      </c>
      <c r="K294" s="208" t="s">
        <v>124</v>
      </c>
      <c r="L294" s="46"/>
      <c r="M294" s="213" t="s">
        <v>19</v>
      </c>
      <c r="N294" s="214" t="s">
        <v>40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150</v>
      </c>
      <c r="AT294" s="217" t="s">
        <v>120</v>
      </c>
      <c r="AU294" s="217" t="s">
        <v>79</v>
      </c>
      <c r="AY294" s="19" t="s">
        <v>117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77</v>
      </c>
      <c r="BK294" s="218">
        <f>ROUND(I294*H294,2)</f>
        <v>0</v>
      </c>
      <c r="BL294" s="19" t="s">
        <v>150</v>
      </c>
      <c r="BM294" s="217" t="s">
        <v>480</v>
      </c>
    </row>
    <row r="295" s="2" customFormat="1">
      <c r="A295" s="40"/>
      <c r="B295" s="41"/>
      <c r="C295" s="42"/>
      <c r="D295" s="219" t="s">
        <v>126</v>
      </c>
      <c r="E295" s="42"/>
      <c r="F295" s="220" t="s">
        <v>1040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126</v>
      </c>
      <c r="AU295" s="19" t="s">
        <v>79</v>
      </c>
    </row>
    <row r="296" s="13" customFormat="1">
      <c r="A296" s="13"/>
      <c r="B296" s="224"/>
      <c r="C296" s="225"/>
      <c r="D296" s="226" t="s">
        <v>128</v>
      </c>
      <c r="E296" s="227" t="s">
        <v>19</v>
      </c>
      <c r="F296" s="228" t="s">
        <v>1041</v>
      </c>
      <c r="G296" s="225"/>
      <c r="H296" s="227" t="s">
        <v>19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128</v>
      </c>
      <c r="AU296" s="234" t="s">
        <v>79</v>
      </c>
      <c r="AV296" s="13" t="s">
        <v>77</v>
      </c>
      <c r="AW296" s="13" t="s">
        <v>31</v>
      </c>
      <c r="AX296" s="13" t="s">
        <v>69</v>
      </c>
      <c r="AY296" s="234" t="s">
        <v>117</v>
      </c>
    </row>
    <row r="297" s="13" customFormat="1">
      <c r="A297" s="13"/>
      <c r="B297" s="224"/>
      <c r="C297" s="225"/>
      <c r="D297" s="226" t="s">
        <v>128</v>
      </c>
      <c r="E297" s="227" t="s">
        <v>19</v>
      </c>
      <c r="F297" s="228" t="s">
        <v>308</v>
      </c>
      <c r="G297" s="225"/>
      <c r="H297" s="227" t="s">
        <v>19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128</v>
      </c>
      <c r="AU297" s="234" t="s">
        <v>79</v>
      </c>
      <c r="AV297" s="13" t="s">
        <v>77</v>
      </c>
      <c r="AW297" s="13" t="s">
        <v>31</v>
      </c>
      <c r="AX297" s="13" t="s">
        <v>69</v>
      </c>
      <c r="AY297" s="234" t="s">
        <v>117</v>
      </c>
    </row>
    <row r="298" s="14" customFormat="1">
      <c r="A298" s="14"/>
      <c r="B298" s="235"/>
      <c r="C298" s="236"/>
      <c r="D298" s="226" t="s">
        <v>128</v>
      </c>
      <c r="E298" s="237" t="s">
        <v>19</v>
      </c>
      <c r="F298" s="238" t="s">
        <v>1042</v>
      </c>
      <c r="G298" s="236"/>
      <c r="H298" s="239">
        <v>20.800000000000001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128</v>
      </c>
      <c r="AU298" s="245" t="s">
        <v>79</v>
      </c>
      <c r="AV298" s="14" t="s">
        <v>79</v>
      </c>
      <c r="AW298" s="14" t="s">
        <v>31</v>
      </c>
      <c r="AX298" s="14" t="s">
        <v>69</v>
      </c>
      <c r="AY298" s="245" t="s">
        <v>117</v>
      </c>
    </row>
    <row r="299" s="13" customFormat="1">
      <c r="A299" s="13"/>
      <c r="B299" s="224"/>
      <c r="C299" s="225"/>
      <c r="D299" s="226" t="s">
        <v>128</v>
      </c>
      <c r="E299" s="227" t="s">
        <v>19</v>
      </c>
      <c r="F299" s="228" t="s">
        <v>313</v>
      </c>
      <c r="G299" s="225"/>
      <c r="H299" s="227" t="s">
        <v>19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128</v>
      </c>
      <c r="AU299" s="234" t="s">
        <v>79</v>
      </c>
      <c r="AV299" s="13" t="s">
        <v>77</v>
      </c>
      <c r="AW299" s="13" t="s">
        <v>31</v>
      </c>
      <c r="AX299" s="13" t="s">
        <v>69</v>
      </c>
      <c r="AY299" s="234" t="s">
        <v>117</v>
      </c>
    </row>
    <row r="300" s="14" customFormat="1">
      <c r="A300" s="14"/>
      <c r="B300" s="235"/>
      <c r="C300" s="236"/>
      <c r="D300" s="226" t="s">
        <v>128</v>
      </c>
      <c r="E300" s="237" t="s">
        <v>19</v>
      </c>
      <c r="F300" s="238" t="s">
        <v>1043</v>
      </c>
      <c r="G300" s="236"/>
      <c r="H300" s="239">
        <v>18.5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128</v>
      </c>
      <c r="AU300" s="245" t="s">
        <v>79</v>
      </c>
      <c r="AV300" s="14" t="s">
        <v>79</v>
      </c>
      <c r="AW300" s="14" t="s">
        <v>31</v>
      </c>
      <c r="AX300" s="14" t="s">
        <v>69</v>
      </c>
      <c r="AY300" s="245" t="s">
        <v>117</v>
      </c>
    </row>
    <row r="301" s="13" customFormat="1">
      <c r="A301" s="13"/>
      <c r="B301" s="224"/>
      <c r="C301" s="225"/>
      <c r="D301" s="226" t="s">
        <v>128</v>
      </c>
      <c r="E301" s="227" t="s">
        <v>19</v>
      </c>
      <c r="F301" s="228" t="s">
        <v>318</v>
      </c>
      <c r="G301" s="225"/>
      <c r="H301" s="227" t="s">
        <v>19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128</v>
      </c>
      <c r="AU301" s="234" t="s">
        <v>79</v>
      </c>
      <c r="AV301" s="13" t="s">
        <v>77</v>
      </c>
      <c r="AW301" s="13" t="s">
        <v>31</v>
      </c>
      <c r="AX301" s="13" t="s">
        <v>69</v>
      </c>
      <c r="AY301" s="234" t="s">
        <v>117</v>
      </c>
    </row>
    <row r="302" s="14" customFormat="1">
      <c r="A302" s="14"/>
      <c r="B302" s="235"/>
      <c r="C302" s="236"/>
      <c r="D302" s="226" t="s">
        <v>128</v>
      </c>
      <c r="E302" s="237" t="s">
        <v>19</v>
      </c>
      <c r="F302" s="238" t="s">
        <v>1044</v>
      </c>
      <c r="G302" s="236"/>
      <c r="H302" s="239">
        <v>6.5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128</v>
      </c>
      <c r="AU302" s="245" t="s">
        <v>79</v>
      </c>
      <c r="AV302" s="14" t="s">
        <v>79</v>
      </c>
      <c r="AW302" s="14" t="s">
        <v>31</v>
      </c>
      <c r="AX302" s="14" t="s">
        <v>69</v>
      </c>
      <c r="AY302" s="245" t="s">
        <v>117</v>
      </c>
    </row>
    <row r="303" s="16" customFormat="1">
      <c r="A303" s="16"/>
      <c r="B303" s="270"/>
      <c r="C303" s="271"/>
      <c r="D303" s="226" t="s">
        <v>128</v>
      </c>
      <c r="E303" s="272" t="s">
        <v>19</v>
      </c>
      <c r="F303" s="273" t="s">
        <v>307</v>
      </c>
      <c r="G303" s="271"/>
      <c r="H303" s="274">
        <v>45.799999999999997</v>
      </c>
      <c r="I303" s="275"/>
      <c r="J303" s="271"/>
      <c r="K303" s="271"/>
      <c r="L303" s="276"/>
      <c r="M303" s="277"/>
      <c r="N303" s="278"/>
      <c r="O303" s="278"/>
      <c r="P303" s="278"/>
      <c r="Q303" s="278"/>
      <c r="R303" s="278"/>
      <c r="S303" s="278"/>
      <c r="T303" s="279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80" t="s">
        <v>128</v>
      </c>
      <c r="AU303" s="280" t="s">
        <v>79</v>
      </c>
      <c r="AV303" s="16" t="s">
        <v>140</v>
      </c>
      <c r="AW303" s="16" t="s">
        <v>31</v>
      </c>
      <c r="AX303" s="16" t="s">
        <v>69</v>
      </c>
      <c r="AY303" s="280" t="s">
        <v>117</v>
      </c>
    </row>
    <row r="304" s="14" customFormat="1">
      <c r="A304" s="14"/>
      <c r="B304" s="235"/>
      <c r="C304" s="236"/>
      <c r="D304" s="226" t="s">
        <v>128</v>
      </c>
      <c r="E304" s="237" t="s">
        <v>19</v>
      </c>
      <c r="F304" s="238" t="s">
        <v>1045</v>
      </c>
      <c r="G304" s="236"/>
      <c r="H304" s="239">
        <v>96.099999999999994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128</v>
      </c>
      <c r="AU304" s="245" t="s">
        <v>79</v>
      </c>
      <c r="AV304" s="14" t="s">
        <v>79</v>
      </c>
      <c r="AW304" s="14" t="s">
        <v>31</v>
      </c>
      <c r="AX304" s="14" t="s">
        <v>69</v>
      </c>
      <c r="AY304" s="245" t="s">
        <v>117</v>
      </c>
    </row>
    <row r="305" s="13" customFormat="1">
      <c r="A305" s="13"/>
      <c r="B305" s="224"/>
      <c r="C305" s="225"/>
      <c r="D305" s="226" t="s">
        <v>128</v>
      </c>
      <c r="E305" s="227" t="s">
        <v>19</v>
      </c>
      <c r="F305" s="228" t="s">
        <v>1046</v>
      </c>
      <c r="G305" s="225"/>
      <c r="H305" s="227" t="s">
        <v>19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128</v>
      </c>
      <c r="AU305" s="234" t="s">
        <v>79</v>
      </c>
      <c r="AV305" s="13" t="s">
        <v>77</v>
      </c>
      <c r="AW305" s="13" t="s">
        <v>31</v>
      </c>
      <c r="AX305" s="13" t="s">
        <v>69</v>
      </c>
      <c r="AY305" s="234" t="s">
        <v>117</v>
      </c>
    </row>
    <row r="306" s="13" customFormat="1">
      <c r="A306" s="13"/>
      <c r="B306" s="224"/>
      <c r="C306" s="225"/>
      <c r="D306" s="226" t="s">
        <v>128</v>
      </c>
      <c r="E306" s="227" t="s">
        <v>19</v>
      </c>
      <c r="F306" s="228" t="s">
        <v>1047</v>
      </c>
      <c r="G306" s="225"/>
      <c r="H306" s="227" t="s">
        <v>19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128</v>
      </c>
      <c r="AU306" s="234" t="s">
        <v>79</v>
      </c>
      <c r="AV306" s="13" t="s">
        <v>77</v>
      </c>
      <c r="AW306" s="13" t="s">
        <v>31</v>
      </c>
      <c r="AX306" s="13" t="s">
        <v>69</v>
      </c>
      <c r="AY306" s="234" t="s">
        <v>117</v>
      </c>
    </row>
    <row r="307" s="14" customFormat="1">
      <c r="A307" s="14"/>
      <c r="B307" s="235"/>
      <c r="C307" s="236"/>
      <c r="D307" s="226" t="s">
        <v>128</v>
      </c>
      <c r="E307" s="237" t="s">
        <v>19</v>
      </c>
      <c r="F307" s="238" t="s">
        <v>1048</v>
      </c>
      <c r="G307" s="236"/>
      <c r="H307" s="239">
        <v>6.7999999999999998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128</v>
      </c>
      <c r="AU307" s="245" t="s">
        <v>79</v>
      </c>
      <c r="AV307" s="14" t="s">
        <v>79</v>
      </c>
      <c r="AW307" s="14" t="s">
        <v>31</v>
      </c>
      <c r="AX307" s="14" t="s">
        <v>69</v>
      </c>
      <c r="AY307" s="245" t="s">
        <v>117</v>
      </c>
    </row>
    <row r="308" s="13" customFormat="1">
      <c r="A308" s="13"/>
      <c r="B308" s="224"/>
      <c r="C308" s="225"/>
      <c r="D308" s="226" t="s">
        <v>128</v>
      </c>
      <c r="E308" s="227" t="s">
        <v>19</v>
      </c>
      <c r="F308" s="228" t="s">
        <v>1049</v>
      </c>
      <c r="G308" s="225"/>
      <c r="H308" s="227" t="s">
        <v>19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128</v>
      </c>
      <c r="AU308" s="234" t="s">
        <v>79</v>
      </c>
      <c r="AV308" s="13" t="s">
        <v>77</v>
      </c>
      <c r="AW308" s="13" t="s">
        <v>31</v>
      </c>
      <c r="AX308" s="13" t="s">
        <v>69</v>
      </c>
      <c r="AY308" s="234" t="s">
        <v>117</v>
      </c>
    </row>
    <row r="309" s="14" customFormat="1">
      <c r="A309" s="14"/>
      <c r="B309" s="235"/>
      <c r="C309" s="236"/>
      <c r="D309" s="226" t="s">
        <v>128</v>
      </c>
      <c r="E309" s="237" t="s">
        <v>19</v>
      </c>
      <c r="F309" s="238" t="s">
        <v>1050</v>
      </c>
      <c r="G309" s="236"/>
      <c r="H309" s="239">
        <v>6.4000000000000004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128</v>
      </c>
      <c r="AU309" s="245" t="s">
        <v>79</v>
      </c>
      <c r="AV309" s="14" t="s">
        <v>79</v>
      </c>
      <c r="AW309" s="14" t="s">
        <v>31</v>
      </c>
      <c r="AX309" s="14" t="s">
        <v>69</v>
      </c>
      <c r="AY309" s="245" t="s">
        <v>117</v>
      </c>
    </row>
    <row r="310" s="13" customFormat="1">
      <c r="A310" s="13"/>
      <c r="B310" s="224"/>
      <c r="C310" s="225"/>
      <c r="D310" s="226" t="s">
        <v>128</v>
      </c>
      <c r="E310" s="227" t="s">
        <v>19</v>
      </c>
      <c r="F310" s="228" t="s">
        <v>1051</v>
      </c>
      <c r="G310" s="225"/>
      <c r="H310" s="227" t="s">
        <v>19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128</v>
      </c>
      <c r="AU310" s="234" t="s">
        <v>79</v>
      </c>
      <c r="AV310" s="13" t="s">
        <v>77</v>
      </c>
      <c r="AW310" s="13" t="s">
        <v>31</v>
      </c>
      <c r="AX310" s="13" t="s">
        <v>69</v>
      </c>
      <c r="AY310" s="234" t="s">
        <v>117</v>
      </c>
    </row>
    <row r="311" s="14" customFormat="1">
      <c r="A311" s="14"/>
      <c r="B311" s="235"/>
      <c r="C311" s="236"/>
      <c r="D311" s="226" t="s">
        <v>128</v>
      </c>
      <c r="E311" s="237" t="s">
        <v>19</v>
      </c>
      <c r="F311" s="238" t="s">
        <v>1052</v>
      </c>
      <c r="G311" s="236"/>
      <c r="H311" s="239">
        <v>3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128</v>
      </c>
      <c r="AU311" s="245" t="s">
        <v>79</v>
      </c>
      <c r="AV311" s="14" t="s">
        <v>79</v>
      </c>
      <c r="AW311" s="14" t="s">
        <v>31</v>
      </c>
      <c r="AX311" s="14" t="s">
        <v>69</v>
      </c>
      <c r="AY311" s="245" t="s">
        <v>117</v>
      </c>
    </row>
    <row r="312" s="14" customFormat="1">
      <c r="A312" s="14"/>
      <c r="B312" s="235"/>
      <c r="C312" s="236"/>
      <c r="D312" s="226" t="s">
        <v>128</v>
      </c>
      <c r="E312" s="237" t="s">
        <v>19</v>
      </c>
      <c r="F312" s="238" t="s">
        <v>1053</v>
      </c>
      <c r="G312" s="236"/>
      <c r="H312" s="239">
        <v>9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128</v>
      </c>
      <c r="AU312" s="245" t="s">
        <v>79</v>
      </c>
      <c r="AV312" s="14" t="s">
        <v>79</v>
      </c>
      <c r="AW312" s="14" t="s">
        <v>31</v>
      </c>
      <c r="AX312" s="14" t="s">
        <v>69</v>
      </c>
      <c r="AY312" s="245" t="s">
        <v>117</v>
      </c>
    </row>
    <row r="313" s="16" customFormat="1">
      <c r="A313" s="16"/>
      <c r="B313" s="270"/>
      <c r="C313" s="271"/>
      <c r="D313" s="226" t="s">
        <v>128</v>
      </c>
      <c r="E313" s="272" t="s">
        <v>19</v>
      </c>
      <c r="F313" s="273" t="s">
        <v>307</v>
      </c>
      <c r="G313" s="271"/>
      <c r="H313" s="274">
        <v>121.3</v>
      </c>
      <c r="I313" s="275"/>
      <c r="J313" s="271"/>
      <c r="K313" s="271"/>
      <c r="L313" s="276"/>
      <c r="M313" s="277"/>
      <c r="N313" s="278"/>
      <c r="O313" s="278"/>
      <c r="P313" s="278"/>
      <c r="Q313" s="278"/>
      <c r="R313" s="278"/>
      <c r="S313" s="278"/>
      <c r="T313" s="279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80" t="s">
        <v>128</v>
      </c>
      <c r="AU313" s="280" t="s">
        <v>79</v>
      </c>
      <c r="AV313" s="16" t="s">
        <v>140</v>
      </c>
      <c r="AW313" s="16" t="s">
        <v>31</v>
      </c>
      <c r="AX313" s="16" t="s">
        <v>69</v>
      </c>
      <c r="AY313" s="280" t="s">
        <v>117</v>
      </c>
    </row>
    <row r="314" s="15" customFormat="1">
      <c r="A314" s="15"/>
      <c r="B314" s="246"/>
      <c r="C314" s="247"/>
      <c r="D314" s="226" t="s">
        <v>128</v>
      </c>
      <c r="E314" s="248" t="s">
        <v>19</v>
      </c>
      <c r="F314" s="249" t="s">
        <v>130</v>
      </c>
      <c r="G314" s="247"/>
      <c r="H314" s="250">
        <v>167.09999999999999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6" t="s">
        <v>128</v>
      </c>
      <c r="AU314" s="256" t="s">
        <v>79</v>
      </c>
      <c r="AV314" s="15" t="s">
        <v>125</v>
      </c>
      <c r="AW314" s="15" t="s">
        <v>31</v>
      </c>
      <c r="AX314" s="15" t="s">
        <v>77</v>
      </c>
      <c r="AY314" s="256" t="s">
        <v>117</v>
      </c>
    </row>
    <row r="315" s="2" customFormat="1" ht="16.5" customHeight="1">
      <c r="A315" s="40"/>
      <c r="B315" s="41"/>
      <c r="C315" s="260" t="s">
        <v>298</v>
      </c>
      <c r="D315" s="260" t="s">
        <v>235</v>
      </c>
      <c r="E315" s="261" t="s">
        <v>1054</v>
      </c>
      <c r="F315" s="262" t="s">
        <v>1055</v>
      </c>
      <c r="G315" s="263" t="s">
        <v>1056</v>
      </c>
      <c r="H315" s="264">
        <v>73.524000000000001</v>
      </c>
      <c r="I315" s="265"/>
      <c r="J315" s="266">
        <f>ROUND(I315*H315,2)</f>
        <v>0</v>
      </c>
      <c r="K315" s="262" t="s">
        <v>124</v>
      </c>
      <c r="L315" s="267"/>
      <c r="M315" s="268" t="s">
        <v>19</v>
      </c>
      <c r="N315" s="269" t="s">
        <v>40</v>
      </c>
      <c r="O315" s="86"/>
      <c r="P315" s="215">
        <f>O315*H315</f>
        <v>0</v>
      </c>
      <c r="Q315" s="215">
        <v>0.001</v>
      </c>
      <c r="R315" s="215">
        <f>Q315*H315</f>
        <v>0.073524000000000006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286</v>
      </c>
      <c r="AT315" s="217" t="s">
        <v>235</v>
      </c>
      <c r="AU315" s="217" t="s">
        <v>79</v>
      </c>
      <c r="AY315" s="19" t="s">
        <v>117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77</v>
      </c>
      <c r="BK315" s="218">
        <f>ROUND(I315*H315,2)</f>
        <v>0</v>
      </c>
      <c r="BL315" s="19" t="s">
        <v>150</v>
      </c>
      <c r="BM315" s="217" t="s">
        <v>484</v>
      </c>
    </row>
    <row r="316" s="14" customFormat="1">
      <c r="A316" s="14"/>
      <c r="B316" s="235"/>
      <c r="C316" s="236"/>
      <c r="D316" s="226" t="s">
        <v>128</v>
      </c>
      <c r="E316" s="237" t="s">
        <v>19</v>
      </c>
      <c r="F316" s="238" t="s">
        <v>1057</v>
      </c>
      <c r="G316" s="236"/>
      <c r="H316" s="239">
        <v>73.524000000000001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128</v>
      </c>
      <c r="AU316" s="245" t="s">
        <v>79</v>
      </c>
      <c r="AV316" s="14" t="s">
        <v>79</v>
      </c>
      <c r="AW316" s="14" t="s">
        <v>31</v>
      </c>
      <c r="AX316" s="14" t="s">
        <v>69</v>
      </c>
      <c r="AY316" s="245" t="s">
        <v>117</v>
      </c>
    </row>
    <row r="317" s="15" customFormat="1">
      <c r="A317" s="15"/>
      <c r="B317" s="246"/>
      <c r="C317" s="247"/>
      <c r="D317" s="226" t="s">
        <v>128</v>
      </c>
      <c r="E317" s="248" t="s">
        <v>19</v>
      </c>
      <c r="F317" s="249" t="s">
        <v>130</v>
      </c>
      <c r="G317" s="247"/>
      <c r="H317" s="250">
        <v>73.524000000000001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6" t="s">
        <v>128</v>
      </c>
      <c r="AU317" s="256" t="s">
        <v>79</v>
      </c>
      <c r="AV317" s="15" t="s">
        <v>125</v>
      </c>
      <c r="AW317" s="15" t="s">
        <v>31</v>
      </c>
      <c r="AX317" s="15" t="s">
        <v>77</v>
      </c>
      <c r="AY317" s="256" t="s">
        <v>117</v>
      </c>
    </row>
    <row r="318" s="2" customFormat="1" ht="16.5" customHeight="1">
      <c r="A318" s="40"/>
      <c r="B318" s="41"/>
      <c r="C318" s="260" t="s">
        <v>473</v>
      </c>
      <c r="D318" s="260" t="s">
        <v>235</v>
      </c>
      <c r="E318" s="261" t="s">
        <v>1058</v>
      </c>
      <c r="F318" s="262" t="s">
        <v>1059</v>
      </c>
      <c r="G318" s="263" t="s">
        <v>350</v>
      </c>
      <c r="H318" s="264">
        <v>120</v>
      </c>
      <c r="I318" s="265"/>
      <c r="J318" s="266">
        <f>ROUND(I318*H318,2)</f>
        <v>0</v>
      </c>
      <c r="K318" s="262" t="s">
        <v>19</v>
      </c>
      <c r="L318" s="267"/>
      <c r="M318" s="268" t="s">
        <v>19</v>
      </c>
      <c r="N318" s="269" t="s">
        <v>40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286</v>
      </c>
      <c r="AT318" s="217" t="s">
        <v>235</v>
      </c>
      <c r="AU318" s="217" t="s">
        <v>79</v>
      </c>
      <c r="AY318" s="19" t="s">
        <v>117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77</v>
      </c>
      <c r="BK318" s="218">
        <f>ROUND(I318*H318,2)</f>
        <v>0</v>
      </c>
      <c r="BL318" s="19" t="s">
        <v>150</v>
      </c>
      <c r="BM318" s="217" t="s">
        <v>488</v>
      </c>
    </row>
    <row r="319" s="14" customFormat="1">
      <c r="A319" s="14"/>
      <c r="B319" s="235"/>
      <c r="C319" s="236"/>
      <c r="D319" s="226" t="s">
        <v>128</v>
      </c>
      <c r="E319" s="237" t="s">
        <v>19</v>
      </c>
      <c r="F319" s="238" t="s">
        <v>1060</v>
      </c>
      <c r="G319" s="236"/>
      <c r="H319" s="239">
        <v>120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5" t="s">
        <v>128</v>
      </c>
      <c r="AU319" s="245" t="s">
        <v>79</v>
      </c>
      <c r="AV319" s="14" t="s">
        <v>79</v>
      </c>
      <c r="AW319" s="14" t="s">
        <v>31</v>
      </c>
      <c r="AX319" s="14" t="s">
        <v>69</v>
      </c>
      <c r="AY319" s="245" t="s">
        <v>117</v>
      </c>
    </row>
    <row r="320" s="15" customFormat="1">
      <c r="A320" s="15"/>
      <c r="B320" s="246"/>
      <c r="C320" s="247"/>
      <c r="D320" s="226" t="s">
        <v>128</v>
      </c>
      <c r="E320" s="248" t="s">
        <v>19</v>
      </c>
      <c r="F320" s="249" t="s">
        <v>130</v>
      </c>
      <c r="G320" s="247"/>
      <c r="H320" s="250">
        <v>120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6" t="s">
        <v>128</v>
      </c>
      <c r="AU320" s="256" t="s">
        <v>79</v>
      </c>
      <c r="AV320" s="15" t="s">
        <v>125</v>
      </c>
      <c r="AW320" s="15" t="s">
        <v>31</v>
      </c>
      <c r="AX320" s="15" t="s">
        <v>77</v>
      </c>
      <c r="AY320" s="256" t="s">
        <v>117</v>
      </c>
    </row>
    <row r="321" s="2" customFormat="1" ht="16.5" customHeight="1">
      <c r="A321" s="40"/>
      <c r="B321" s="41"/>
      <c r="C321" s="260" t="s">
        <v>328</v>
      </c>
      <c r="D321" s="260" t="s">
        <v>235</v>
      </c>
      <c r="E321" s="261" t="s">
        <v>1061</v>
      </c>
      <c r="F321" s="262" t="s">
        <v>1062</v>
      </c>
      <c r="G321" s="263" t="s">
        <v>350</v>
      </c>
      <c r="H321" s="264">
        <v>16</v>
      </c>
      <c r="I321" s="265"/>
      <c r="J321" s="266">
        <f>ROUND(I321*H321,2)</f>
        <v>0</v>
      </c>
      <c r="K321" s="262" t="s">
        <v>19</v>
      </c>
      <c r="L321" s="267"/>
      <c r="M321" s="268" t="s">
        <v>19</v>
      </c>
      <c r="N321" s="269" t="s">
        <v>40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286</v>
      </c>
      <c r="AT321" s="217" t="s">
        <v>235</v>
      </c>
      <c r="AU321" s="217" t="s">
        <v>79</v>
      </c>
      <c r="AY321" s="19" t="s">
        <v>117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77</v>
      </c>
      <c r="BK321" s="218">
        <f>ROUND(I321*H321,2)</f>
        <v>0</v>
      </c>
      <c r="BL321" s="19" t="s">
        <v>150</v>
      </c>
      <c r="BM321" s="217" t="s">
        <v>494</v>
      </c>
    </row>
    <row r="322" s="13" customFormat="1">
      <c r="A322" s="13"/>
      <c r="B322" s="224"/>
      <c r="C322" s="225"/>
      <c r="D322" s="226" t="s">
        <v>128</v>
      </c>
      <c r="E322" s="227" t="s">
        <v>19</v>
      </c>
      <c r="F322" s="228" t="s">
        <v>1046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128</v>
      </c>
      <c r="AU322" s="234" t="s">
        <v>79</v>
      </c>
      <c r="AV322" s="13" t="s">
        <v>77</v>
      </c>
      <c r="AW322" s="13" t="s">
        <v>31</v>
      </c>
      <c r="AX322" s="13" t="s">
        <v>69</v>
      </c>
      <c r="AY322" s="234" t="s">
        <v>117</v>
      </c>
    </row>
    <row r="323" s="13" customFormat="1">
      <c r="A323" s="13"/>
      <c r="B323" s="224"/>
      <c r="C323" s="225"/>
      <c r="D323" s="226" t="s">
        <v>128</v>
      </c>
      <c r="E323" s="227" t="s">
        <v>19</v>
      </c>
      <c r="F323" s="228" t="s">
        <v>1047</v>
      </c>
      <c r="G323" s="225"/>
      <c r="H323" s="227" t="s">
        <v>19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128</v>
      </c>
      <c r="AU323" s="234" t="s">
        <v>79</v>
      </c>
      <c r="AV323" s="13" t="s">
        <v>77</v>
      </c>
      <c r="AW323" s="13" t="s">
        <v>31</v>
      </c>
      <c r="AX323" s="13" t="s">
        <v>69</v>
      </c>
      <c r="AY323" s="234" t="s">
        <v>117</v>
      </c>
    </row>
    <row r="324" s="14" customFormat="1">
      <c r="A324" s="14"/>
      <c r="B324" s="235"/>
      <c r="C324" s="236"/>
      <c r="D324" s="226" t="s">
        <v>128</v>
      </c>
      <c r="E324" s="237" t="s">
        <v>19</v>
      </c>
      <c r="F324" s="238" t="s">
        <v>1063</v>
      </c>
      <c r="G324" s="236"/>
      <c r="H324" s="239">
        <v>4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128</v>
      </c>
      <c r="AU324" s="245" t="s">
        <v>79</v>
      </c>
      <c r="AV324" s="14" t="s">
        <v>79</v>
      </c>
      <c r="AW324" s="14" t="s">
        <v>31</v>
      </c>
      <c r="AX324" s="14" t="s">
        <v>69</v>
      </c>
      <c r="AY324" s="245" t="s">
        <v>117</v>
      </c>
    </row>
    <row r="325" s="13" customFormat="1">
      <c r="A325" s="13"/>
      <c r="B325" s="224"/>
      <c r="C325" s="225"/>
      <c r="D325" s="226" t="s">
        <v>128</v>
      </c>
      <c r="E325" s="227" t="s">
        <v>19</v>
      </c>
      <c r="F325" s="228" t="s">
        <v>1049</v>
      </c>
      <c r="G325" s="225"/>
      <c r="H325" s="227" t="s">
        <v>19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128</v>
      </c>
      <c r="AU325" s="234" t="s">
        <v>79</v>
      </c>
      <c r="AV325" s="13" t="s">
        <v>77</v>
      </c>
      <c r="AW325" s="13" t="s">
        <v>31</v>
      </c>
      <c r="AX325" s="13" t="s">
        <v>69</v>
      </c>
      <c r="AY325" s="234" t="s">
        <v>117</v>
      </c>
    </row>
    <row r="326" s="14" customFormat="1">
      <c r="A326" s="14"/>
      <c r="B326" s="235"/>
      <c r="C326" s="236"/>
      <c r="D326" s="226" t="s">
        <v>128</v>
      </c>
      <c r="E326" s="237" t="s">
        <v>19</v>
      </c>
      <c r="F326" s="238" t="s">
        <v>1063</v>
      </c>
      <c r="G326" s="236"/>
      <c r="H326" s="239">
        <v>4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128</v>
      </c>
      <c r="AU326" s="245" t="s">
        <v>79</v>
      </c>
      <c r="AV326" s="14" t="s">
        <v>79</v>
      </c>
      <c r="AW326" s="14" t="s">
        <v>31</v>
      </c>
      <c r="AX326" s="14" t="s">
        <v>69</v>
      </c>
      <c r="AY326" s="245" t="s">
        <v>117</v>
      </c>
    </row>
    <row r="327" s="13" customFormat="1">
      <c r="A327" s="13"/>
      <c r="B327" s="224"/>
      <c r="C327" s="225"/>
      <c r="D327" s="226" t="s">
        <v>128</v>
      </c>
      <c r="E327" s="227" t="s">
        <v>19</v>
      </c>
      <c r="F327" s="228" t="s">
        <v>1051</v>
      </c>
      <c r="G327" s="225"/>
      <c r="H327" s="227" t="s">
        <v>19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128</v>
      </c>
      <c r="AU327" s="234" t="s">
        <v>79</v>
      </c>
      <c r="AV327" s="13" t="s">
        <v>77</v>
      </c>
      <c r="AW327" s="13" t="s">
        <v>31</v>
      </c>
      <c r="AX327" s="13" t="s">
        <v>69</v>
      </c>
      <c r="AY327" s="234" t="s">
        <v>117</v>
      </c>
    </row>
    <row r="328" s="14" customFormat="1">
      <c r="A328" s="14"/>
      <c r="B328" s="235"/>
      <c r="C328" s="236"/>
      <c r="D328" s="226" t="s">
        <v>128</v>
      </c>
      <c r="E328" s="237" t="s">
        <v>19</v>
      </c>
      <c r="F328" s="238" t="s">
        <v>79</v>
      </c>
      <c r="G328" s="236"/>
      <c r="H328" s="239">
        <v>2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128</v>
      </c>
      <c r="AU328" s="245" t="s">
        <v>79</v>
      </c>
      <c r="AV328" s="14" t="s">
        <v>79</v>
      </c>
      <c r="AW328" s="14" t="s">
        <v>31</v>
      </c>
      <c r="AX328" s="14" t="s">
        <v>69</v>
      </c>
      <c r="AY328" s="245" t="s">
        <v>117</v>
      </c>
    </row>
    <row r="329" s="14" customFormat="1">
      <c r="A329" s="14"/>
      <c r="B329" s="235"/>
      <c r="C329" s="236"/>
      <c r="D329" s="226" t="s">
        <v>128</v>
      </c>
      <c r="E329" s="237" t="s">
        <v>19</v>
      </c>
      <c r="F329" s="238" t="s">
        <v>1064</v>
      </c>
      <c r="G329" s="236"/>
      <c r="H329" s="239">
        <v>6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5" t="s">
        <v>128</v>
      </c>
      <c r="AU329" s="245" t="s">
        <v>79</v>
      </c>
      <c r="AV329" s="14" t="s">
        <v>79</v>
      </c>
      <c r="AW329" s="14" t="s">
        <v>31</v>
      </c>
      <c r="AX329" s="14" t="s">
        <v>69</v>
      </c>
      <c r="AY329" s="245" t="s">
        <v>117</v>
      </c>
    </row>
    <row r="330" s="15" customFormat="1">
      <c r="A330" s="15"/>
      <c r="B330" s="246"/>
      <c r="C330" s="247"/>
      <c r="D330" s="226" t="s">
        <v>128</v>
      </c>
      <c r="E330" s="248" t="s">
        <v>19</v>
      </c>
      <c r="F330" s="249" t="s">
        <v>130</v>
      </c>
      <c r="G330" s="247"/>
      <c r="H330" s="250">
        <v>16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6" t="s">
        <v>128</v>
      </c>
      <c r="AU330" s="256" t="s">
        <v>79</v>
      </c>
      <c r="AV330" s="15" t="s">
        <v>125</v>
      </c>
      <c r="AW330" s="15" t="s">
        <v>31</v>
      </c>
      <c r="AX330" s="15" t="s">
        <v>77</v>
      </c>
      <c r="AY330" s="256" t="s">
        <v>117</v>
      </c>
    </row>
    <row r="331" s="2" customFormat="1" ht="16.5" customHeight="1">
      <c r="A331" s="40"/>
      <c r="B331" s="41"/>
      <c r="C331" s="206" t="s">
        <v>483</v>
      </c>
      <c r="D331" s="206" t="s">
        <v>120</v>
      </c>
      <c r="E331" s="207" t="s">
        <v>1065</v>
      </c>
      <c r="F331" s="208" t="s">
        <v>1066</v>
      </c>
      <c r="G331" s="209" t="s">
        <v>350</v>
      </c>
      <c r="H331" s="210">
        <v>20</v>
      </c>
      <c r="I331" s="211"/>
      <c r="J331" s="212">
        <f>ROUND(I331*H331,2)</f>
        <v>0</v>
      </c>
      <c r="K331" s="208" t="s">
        <v>124</v>
      </c>
      <c r="L331" s="46"/>
      <c r="M331" s="213" t="s">
        <v>19</v>
      </c>
      <c r="N331" s="214" t="s">
        <v>40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150</v>
      </c>
      <c r="AT331" s="217" t="s">
        <v>120</v>
      </c>
      <c r="AU331" s="217" t="s">
        <v>79</v>
      </c>
      <c r="AY331" s="19" t="s">
        <v>117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77</v>
      </c>
      <c r="BK331" s="218">
        <f>ROUND(I331*H331,2)</f>
        <v>0</v>
      </c>
      <c r="BL331" s="19" t="s">
        <v>150</v>
      </c>
      <c r="BM331" s="217" t="s">
        <v>521</v>
      </c>
    </row>
    <row r="332" s="2" customFormat="1">
      <c r="A332" s="40"/>
      <c r="B332" s="41"/>
      <c r="C332" s="42"/>
      <c r="D332" s="219" t="s">
        <v>126</v>
      </c>
      <c r="E332" s="42"/>
      <c r="F332" s="220" t="s">
        <v>1067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126</v>
      </c>
      <c r="AU332" s="19" t="s">
        <v>79</v>
      </c>
    </row>
    <row r="333" s="13" customFormat="1">
      <c r="A333" s="13"/>
      <c r="B333" s="224"/>
      <c r="C333" s="225"/>
      <c r="D333" s="226" t="s">
        <v>128</v>
      </c>
      <c r="E333" s="227" t="s">
        <v>19</v>
      </c>
      <c r="F333" s="228" t="s">
        <v>1041</v>
      </c>
      <c r="G333" s="225"/>
      <c r="H333" s="227" t="s">
        <v>19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128</v>
      </c>
      <c r="AU333" s="234" t="s">
        <v>79</v>
      </c>
      <c r="AV333" s="13" t="s">
        <v>77</v>
      </c>
      <c r="AW333" s="13" t="s">
        <v>31</v>
      </c>
      <c r="AX333" s="13" t="s">
        <v>69</v>
      </c>
      <c r="AY333" s="234" t="s">
        <v>117</v>
      </c>
    </row>
    <row r="334" s="14" customFormat="1">
      <c r="A334" s="14"/>
      <c r="B334" s="235"/>
      <c r="C334" s="236"/>
      <c r="D334" s="226" t="s">
        <v>128</v>
      </c>
      <c r="E334" s="237" t="s">
        <v>19</v>
      </c>
      <c r="F334" s="238" t="s">
        <v>1068</v>
      </c>
      <c r="G334" s="236"/>
      <c r="H334" s="239">
        <v>20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128</v>
      </c>
      <c r="AU334" s="245" t="s">
        <v>79</v>
      </c>
      <c r="AV334" s="14" t="s">
        <v>79</v>
      </c>
      <c r="AW334" s="14" t="s">
        <v>31</v>
      </c>
      <c r="AX334" s="14" t="s">
        <v>69</v>
      </c>
      <c r="AY334" s="245" t="s">
        <v>117</v>
      </c>
    </row>
    <row r="335" s="15" customFormat="1">
      <c r="A335" s="15"/>
      <c r="B335" s="246"/>
      <c r="C335" s="247"/>
      <c r="D335" s="226" t="s">
        <v>128</v>
      </c>
      <c r="E335" s="248" t="s">
        <v>19</v>
      </c>
      <c r="F335" s="249" t="s">
        <v>130</v>
      </c>
      <c r="G335" s="247"/>
      <c r="H335" s="250">
        <v>20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6" t="s">
        <v>128</v>
      </c>
      <c r="AU335" s="256" t="s">
        <v>79</v>
      </c>
      <c r="AV335" s="15" t="s">
        <v>125</v>
      </c>
      <c r="AW335" s="15" t="s">
        <v>31</v>
      </c>
      <c r="AX335" s="15" t="s">
        <v>77</v>
      </c>
      <c r="AY335" s="256" t="s">
        <v>117</v>
      </c>
    </row>
    <row r="336" s="2" customFormat="1" ht="16.5" customHeight="1">
      <c r="A336" s="40"/>
      <c r="B336" s="41"/>
      <c r="C336" s="260" t="s">
        <v>335</v>
      </c>
      <c r="D336" s="260" t="s">
        <v>235</v>
      </c>
      <c r="E336" s="261" t="s">
        <v>1069</v>
      </c>
      <c r="F336" s="262" t="s">
        <v>1070</v>
      </c>
      <c r="G336" s="263" t="s">
        <v>350</v>
      </c>
      <c r="H336" s="264">
        <v>20</v>
      </c>
      <c r="I336" s="265"/>
      <c r="J336" s="266">
        <f>ROUND(I336*H336,2)</f>
        <v>0</v>
      </c>
      <c r="K336" s="262" t="s">
        <v>19</v>
      </c>
      <c r="L336" s="267"/>
      <c r="M336" s="268" t="s">
        <v>19</v>
      </c>
      <c r="N336" s="269" t="s">
        <v>40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286</v>
      </c>
      <c r="AT336" s="217" t="s">
        <v>235</v>
      </c>
      <c r="AU336" s="217" t="s">
        <v>79</v>
      </c>
      <c r="AY336" s="19" t="s">
        <v>117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77</v>
      </c>
      <c r="BK336" s="218">
        <f>ROUND(I336*H336,2)</f>
        <v>0</v>
      </c>
      <c r="BL336" s="19" t="s">
        <v>150</v>
      </c>
      <c r="BM336" s="217" t="s">
        <v>526</v>
      </c>
    </row>
    <row r="337" s="14" customFormat="1">
      <c r="A337" s="14"/>
      <c r="B337" s="235"/>
      <c r="C337" s="236"/>
      <c r="D337" s="226" t="s">
        <v>128</v>
      </c>
      <c r="E337" s="237" t="s">
        <v>19</v>
      </c>
      <c r="F337" s="238" t="s">
        <v>1068</v>
      </c>
      <c r="G337" s="236"/>
      <c r="H337" s="239">
        <v>20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128</v>
      </c>
      <c r="AU337" s="245" t="s">
        <v>79</v>
      </c>
      <c r="AV337" s="14" t="s">
        <v>79</v>
      </c>
      <c r="AW337" s="14" t="s">
        <v>31</v>
      </c>
      <c r="AX337" s="14" t="s">
        <v>69</v>
      </c>
      <c r="AY337" s="245" t="s">
        <v>117</v>
      </c>
    </row>
    <row r="338" s="15" customFormat="1">
      <c r="A338" s="15"/>
      <c r="B338" s="246"/>
      <c r="C338" s="247"/>
      <c r="D338" s="226" t="s">
        <v>128</v>
      </c>
      <c r="E338" s="248" t="s">
        <v>19</v>
      </c>
      <c r="F338" s="249" t="s">
        <v>130</v>
      </c>
      <c r="G338" s="247"/>
      <c r="H338" s="250">
        <v>20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6" t="s">
        <v>128</v>
      </c>
      <c r="AU338" s="256" t="s">
        <v>79</v>
      </c>
      <c r="AV338" s="15" t="s">
        <v>125</v>
      </c>
      <c r="AW338" s="15" t="s">
        <v>31</v>
      </c>
      <c r="AX338" s="15" t="s">
        <v>77</v>
      </c>
      <c r="AY338" s="256" t="s">
        <v>117</v>
      </c>
    </row>
    <row r="339" s="2" customFormat="1" ht="16.5" customHeight="1">
      <c r="A339" s="40"/>
      <c r="B339" s="41"/>
      <c r="C339" s="206" t="s">
        <v>491</v>
      </c>
      <c r="D339" s="206" t="s">
        <v>120</v>
      </c>
      <c r="E339" s="207" t="s">
        <v>1071</v>
      </c>
      <c r="F339" s="208" t="s">
        <v>1072</v>
      </c>
      <c r="G339" s="209" t="s">
        <v>350</v>
      </c>
      <c r="H339" s="210">
        <v>49</v>
      </c>
      <c r="I339" s="211"/>
      <c r="J339" s="212">
        <f>ROUND(I339*H339,2)</f>
        <v>0</v>
      </c>
      <c r="K339" s="208" t="s">
        <v>124</v>
      </c>
      <c r="L339" s="46"/>
      <c r="M339" s="213" t="s">
        <v>19</v>
      </c>
      <c r="N339" s="214" t="s">
        <v>40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150</v>
      </c>
      <c r="AT339" s="217" t="s">
        <v>120</v>
      </c>
      <c r="AU339" s="217" t="s">
        <v>79</v>
      </c>
      <c r="AY339" s="19" t="s">
        <v>117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77</v>
      </c>
      <c r="BK339" s="218">
        <f>ROUND(I339*H339,2)</f>
        <v>0</v>
      </c>
      <c r="BL339" s="19" t="s">
        <v>150</v>
      </c>
      <c r="BM339" s="217" t="s">
        <v>531</v>
      </c>
    </row>
    <row r="340" s="2" customFormat="1">
      <c r="A340" s="40"/>
      <c r="B340" s="41"/>
      <c r="C340" s="42"/>
      <c r="D340" s="219" t="s">
        <v>126</v>
      </c>
      <c r="E340" s="42"/>
      <c r="F340" s="220" t="s">
        <v>1073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126</v>
      </c>
      <c r="AU340" s="19" t="s">
        <v>79</v>
      </c>
    </row>
    <row r="341" s="13" customFormat="1">
      <c r="A341" s="13"/>
      <c r="B341" s="224"/>
      <c r="C341" s="225"/>
      <c r="D341" s="226" t="s">
        <v>128</v>
      </c>
      <c r="E341" s="227" t="s">
        <v>19</v>
      </c>
      <c r="F341" s="228" t="s">
        <v>1041</v>
      </c>
      <c r="G341" s="225"/>
      <c r="H341" s="227" t="s">
        <v>19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128</v>
      </c>
      <c r="AU341" s="234" t="s">
        <v>79</v>
      </c>
      <c r="AV341" s="13" t="s">
        <v>77</v>
      </c>
      <c r="AW341" s="13" t="s">
        <v>31</v>
      </c>
      <c r="AX341" s="13" t="s">
        <v>69</v>
      </c>
      <c r="AY341" s="234" t="s">
        <v>117</v>
      </c>
    </row>
    <row r="342" s="14" customFormat="1">
      <c r="A342" s="14"/>
      <c r="B342" s="235"/>
      <c r="C342" s="236"/>
      <c r="D342" s="226" t="s">
        <v>128</v>
      </c>
      <c r="E342" s="237" t="s">
        <v>19</v>
      </c>
      <c r="F342" s="238" t="s">
        <v>1074</v>
      </c>
      <c r="G342" s="236"/>
      <c r="H342" s="239">
        <v>30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128</v>
      </c>
      <c r="AU342" s="245" t="s">
        <v>79</v>
      </c>
      <c r="AV342" s="14" t="s">
        <v>79</v>
      </c>
      <c r="AW342" s="14" t="s">
        <v>31</v>
      </c>
      <c r="AX342" s="14" t="s">
        <v>69</v>
      </c>
      <c r="AY342" s="245" t="s">
        <v>117</v>
      </c>
    </row>
    <row r="343" s="14" customFormat="1">
      <c r="A343" s="14"/>
      <c r="B343" s="235"/>
      <c r="C343" s="236"/>
      <c r="D343" s="226" t="s">
        <v>128</v>
      </c>
      <c r="E343" s="237" t="s">
        <v>19</v>
      </c>
      <c r="F343" s="238" t="s">
        <v>1075</v>
      </c>
      <c r="G343" s="236"/>
      <c r="H343" s="239">
        <v>9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128</v>
      </c>
      <c r="AU343" s="245" t="s">
        <v>79</v>
      </c>
      <c r="AV343" s="14" t="s">
        <v>79</v>
      </c>
      <c r="AW343" s="14" t="s">
        <v>31</v>
      </c>
      <c r="AX343" s="14" t="s">
        <v>69</v>
      </c>
      <c r="AY343" s="245" t="s">
        <v>117</v>
      </c>
    </row>
    <row r="344" s="14" customFormat="1">
      <c r="A344" s="14"/>
      <c r="B344" s="235"/>
      <c r="C344" s="236"/>
      <c r="D344" s="226" t="s">
        <v>128</v>
      </c>
      <c r="E344" s="237" t="s">
        <v>19</v>
      </c>
      <c r="F344" s="238" t="s">
        <v>1076</v>
      </c>
      <c r="G344" s="236"/>
      <c r="H344" s="239">
        <v>10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128</v>
      </c>
      <c r="AU344" s="245" t="s">
        <v>79</v>
      </c>
      <c r="AV344" s="14" t="s">
        <v>79</v>
      </c>
      <c r="AW344" s="14" t="s">
        <v>31</v>
      </c>
      <c r="AX344" s="14" t="s">
        <v>69</v>
      </c>
      <c r="AY344" s="245" t="s">
        <v>117</v>
      </c>
    </row>
    <row r="345" s="15" customFormat="1">
      <c r="A345" s="15"/>
      <c r="B345" s="246"/>
      <c r="C345" s="247"/>
      <c r="D345" s="226" t="s">
        <v>128</v>
      </c>
      <c r="E345" s="248" t="s">
        <v>19</v>
      </c>
      <c r="F345" s="249" t="s">
        <v>130</v>
      </c>
      <c r="G345" s="247"/>
      <c r="H345" s="250">
        <v>49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56" t="s">
        <v>128</v>
      </c>
      <c r="AU345" s="256" t="s">
        <v>79</v>
      </c>
      <c r="AV345" s="15" t="s">
        <v>125</v>
      </c>
      <c r="AW345" s="15" t="s">
        <v>31</v>
      </c>
      <c r="AX345" s="15" t="s">
        <v>77</v>
      </c>
      <c r="AY345" s="256" t="s">
        <v>117</v>
      </c>
    </row>
    <row r="346" s="2" customFormat="1" ht="16.5" customHeight="1">
      <c r="A346" s="40"/>
      <c r="B346" s="41"/>
      <c r="C346" s="260" t="s">
        <v>346</v>
      </c>
      <c r="D346" s="260" t="s">
        <v>235</v>
      </c>
      <c r="E346" s="261" t="s">
        <v>1077</v>
      </c>
      <c r="F346" s="262" t="s">
        <v>1078</v>
      </c>
      <c r="G346" s="263" t="s">
        <v>350</v>
      </c>
      <c r="H346" s="264">
        <v>30</v>
      </c>
      <c r="I346" s="265"/>
      <c r="J346" s="266">
        <f>ROUND(I346*H346,2)</f>
        <v>0</v>
      </c>
      <c r="K346" s="262" t="s">
        <v>19</v>
      </c>
      <c r="L346" s="267"/>
      <c r="M346" s="268" t="s">
        <v>19</v>
      </c>
      <c r="N346" s="269" t="s">
        <v>40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286</v>
      </c>
      <c r="AT346" s="217" t="s">
        <v>235</v>
      </c>
      <c r="AU346" s="217" t="s">
        <v>79</v>
      </c>
      <c r="AY346" s="19" t="s">
        <v>117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77</v>
      </c>
      <c r="BK346" s="218">
        <f>ROUND(I346*H346,2)</f>
        <v>0</v>
      </c>
      <c r="BL346" s="19" t="s">
        <v>150</v>
      </c>
      <c r="BM346" s="217" t="s">
        <v>536</v>
      </c>
    </row>
    <row r="347" s="14" customFormat="1">
      <c r="A347" s="14"/>
      <c r="B347" s="235"/>
      <c r="C347" s="236"/>
      <c r="D347" s="226" t="s">
        <v>128</v>
      </c>
      <c r="E347" s="237" t="s">
        <v>19</v>
      </c>
      <c r="F347" s="238" t="s">
        <v>1074</v>
      </c>
      <c r="G347" s="236"/>
      <c r="H347" s="239">
        <v>30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128</v>
      </c>
      <c r="AU347" s="245" t="s">
        <v>79</v>
      </c>
      <c r="AV347" s="14" t="s">
        <v>79</v>
      </c>
      <c r="AW347" s="14" t="s">
        <v>31</v>
      </c>
      <c r="AX347" s="14" t="s">
        <v>69</v>
      </c>
      <c r="AY347" s="245" t="s">
        <v>117</v>
      </c>
    </row>
    <row r="348" s="15" customFormat="1">
      <c r="A348" s="15"/>
      <c r="B348" s="246"/>
      <c r="C348" s="247"/>
      <c r="D348" s="226" t="s">
        <v>128</v>
      </c>
      <c r="E348" s="248" t="s">
        <v>19</v>
      </c>
      <c r="F348" s="249" t="s">
        <v>130</v>
      </c>
      <c r="G348" s="247"/>
      <c r="H348" s="250">
        <v>30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6" t="s">
        <v>128</v>
      </c>
      <c r="AU348" s="256" t="s">
        <v>79</v>
      </c>
      <c r="AV348" s="15" t="s">
        <v>125</v>
      </c>
      <c r="AW348" s="15" t="s">
        <v>31</v>
      </c>
      <c r="AX348" s="15" t="s">
        <v>77</v>
      </c>
      <c r="AY348" s="256" t="s">
        <v>117</v>
      </c>
    </row>
    <row r="349" s="2" customFormat="1" ht="16.5" customHeight="1">
      <c r="A349" s="40"/>
      <c r="B349" s="41"/>
      <c r="C349" s="260" t="s">
        <v>523</v>
      </c>
      <c r="D349" s="260" t="s">
        <v>235</v>
      </c>
      <c r="E349" s="261" t="s">
        <v>1079</v>
      </c>
      <c r="F349" s="262" t="s">
        <v>1080</v>
      </c>
      <c r="G349" s="263" t="s">
        <v>350</v>
      </c>
      <c r="H349" s="264">
        <v>9</v>
      </c>
      <c r="I349" s="265"/>
      <c r="J349" s="266">
        <f>ROUND(I349*H349,2)</f>
        <v>0</v>
      </c>
      <c r="K349" s="262" t="s">
        <v>19</v>
      </c>
      <c r="L349" s="267"/>
      <c r="M349" s="268" t="s">
        <v>19</v>
      </c>
      <c r="N349" s="269" t="s">
        <v>40</v>
      </c>
      <c r="O349" s="86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286</v>
      </c>
      <c r="AT349" s="217" t="s">
        <v>235</v>
      </c>
      <c r="AU349" s="217" t="s">
        <v>79</v>
      </c>
      <c r="AY349" s="19" t="s">
        <v>117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77</v>
      </c>
      <c r="BK349" s="218">
        <f>ROUND(I349*H349,2)</f>
        <v>0</v>
      </c>
      <c r="BL349" s="19" t="s">
        <v>150</v>
      </c>
      <c r="BM349" s="217" t="s">
        <v>547</v>
      </c>
    </row>
    <row r="350" s="14" customFormat="1">
      <c r="A350" s="14"/>
      <c r="B350" s="235"/>
      <c r="C350" s="236"/>
      <c r="D350" s="226" t="s">
        <v>128</v>
      </c>
      <c r="E350" s="237" t="s">
        <v>19</v>
      </c>
      <c r="F350" s="238" t="s">
        <v>1081</v>
      </c>
      <c r="G350" s="236"/>
      <c r="H350" s="239">
        <v>9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5" t="s">
        <v>128</v>
      </c>
      <c r="AU350" s="245" t="s">
        <v>79</v>
      </c>
      <c r="AV350" s="14" t="s">
        <v>79</v>
      </c>
      <c r="AW350" s="14" t="s">
        <v>31</v>
      </c>
      <c r="AX350" s="14" t="s">
        <v>69</v>
      </c>
      <c r="AY350" s="245" t="s">
        <v>117</v>
      </c>
    </row>
    <row r="351" s="15" customFormat="1">
      <c r="A351" s="15"/>
      <c r="B351" s="246"/>
      <c r="C351" s="247"/>
      <c r="D351" s="226" t="s">
        <v>128</v>
      </c>
      <c r="E351" s="248" t="s">
        <v>19</v>
      </c>
      <c r="F351" s="249" t="s">
        <v>130</v>
      </c>
      <c r="G351" s="247"/>
      <c r="H351" s="250">
        <v>9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6" t="s">
        <v>128</v>
      </c>
      <c r="AU351" s="256" t="s">
        <v>79</v>
      </c>
      <c r="AV351" s="15" t="s">
        <v>125</v>
      </c>
      <c r="AW351" s="15" t="s">
        <v>31</v>
      </c>
      <c r="AX351" s="15" t="s">
        <v>77</v>
      </c>
      <c r="AY351" s="256" t="s">
        <v>117</v>
      </c>
    </row>
    <row r="352" s="2" customFormat="1" ht="16.5" customHeight="1">
      <c r="A352" s="40"/>
      <c r="B352" s="41"/>
      <c r="C352" s="260" t="s">
        <v>351</v>
      </c>
      <c r="D352" s="260" t="s">
        <v>235</v>
      </c>
      <c r="E352" s="261" t="s">
        <v>1082</v>
      </c>
      <c r="F352" s="262" t="s">
        <v>1083</v>
      </c>
      <c r="G352" s="263" t="s">
        <v>350</v>
      </c>
      <c r="H352" s="264">
        <v>10</v>
      </c>
      <c r="I352" s="265"/>
      <c r="J352" s="266">
        <f>ROUND(I352*H352,2)</f>
        <v>0</v>
      </c>
      <c r="K352" s="262" t="s">
        <v>19</v>
      </c>
      <c r="L352" s="267"/>
      <c r="M352" s="268" t="s">
        <v>19</v>
      </c>
      <c r="N352" s="269" t="s">
        <v>40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286</v>
      </c>
      <c r="AT352" s="217" t="s">
        <v>235</v>
      </c>
      <c r="AU352" s="217" t="s">
        <v>79</v>
      </c>
      <c r="AY352" s="19" t="s">
        <v>117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77</v>
      </c>
      <c r="BK352" s="218">
        <f>ROUND(I352*H352,2)</f>
        <v>0</v>
      </c>
      <c r="BL352" s="19" t="s">
        <v>150</v>
      </c>
      <c r="BM352" s="217" t="s">
        <v>564</v>
      </c>
    </row>
    <row r="353" s="14" customFormat="1">
      <c r="A353" s="14"/>
      <c r="B353" s="235"/>
      <c r="C353" s="236"/>
      <c r="D353" s="226" t="s">
        <v>128</v>
      </c>
      <c r="E353" s="237" t="s">
        <v>19</v>
      </c>
      <c r="F353" s="238" t="s">
        <v>1076</v>
      </c>
      <c r="G353" s="236"/>
      <c r="H353" s="239">
        <v>10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128</v>
      </c>
      <c r="AU353" s="245" t="s">
        <v>79</v>
      </c>
      <c r="AV353" s="14" t="s">
        <v>79</v>
      </c>
      <c r="AW353" s="14" t="s">
        <v>31</v>
      </c>
      <c r="AX353" s="14" t="s">
        <v>69</v>
      </c>
      <c r="AY353" s="245" t="s">
        <v>117</v>
      </c>
    </row>
    <row r="354" s="15" customFormat="1">
      <c r="A354" s="15"/>
      <c r="B354" s="246"/>
      <c r="C354" s="247"/>
      <c r="D354" s="226" t="s">
        <v>128</v>
      </c>
      <c r="E354" s="248" t="s">
        <v>19</v>
      </c>
      <c r="F354" s="249" t="s">
        <v>130</v>
      </c>
      <c r="G354" s="247"/>
      <c r="H354" s="250">
        <v>10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6" t="s">
        <v>128</v>
      </c>
      <c r="AU354" s="256" t="s">
        <v>79</v>
      </c>
      <c r="AV354" s="15" t="s">
        <v>125</v>
      </c>
      <c r="AW354" s="15" t="s">
        <v>31</v>
      </c>
      <c r="AX354" s="15" t="s">
        <v>77</v>
      </c>
      <c r="AY354" s="256" t="s">
        <v>117</v>
      </c>
    </row>
    <row r="355" s="2" customFormat="1" ht="16.5" customHeight="1">
      <c r="A355" s="40"/>
      <c r="B355" s="41"/>
      <c r="C355" s="206" t="s">
        <v>533</v>
      </c>
      <c r="D355" s="206" t="s">
        <v>120</v>
      </c>
      <c r="E355" s="207" t="s">
        <v>1084</v>
      </c>
      <c r="F355" s="208" t="s">
        <v>1085</v>
      </c>
      <c r="G355" s="209" t="s">
        <v>350</v>
      </c>
      <c r="H355" s="210">
        <v>8</v>
      </c>
      <c r="I355" s="211"/>
      <c r="J355" s="212">
        <f>ROUND(I355*H355,2)</f>
        <v>0</v>
      </c>
      <c r="K355" s="208" t="s">
        <v>124</v>
      </c>
      <c r="L355" s="46"/>
      <c r="M355" s="213" t="s">
        <v>19</v>
      </c>
      <c r="N355" s="214" t="s">
        <v>40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150</v>
      </c>
      <c r="AT355" s="217" t="s">
        <v>120</v>
      </c>
      <c r="AU355" s="217" t="s">
        <v>79</v>
      </c>
      <c r="AY355" s="19" t="s">
        <v>117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77</v>
      </c>
      <c r="BK355" s="218">
        <f>ROUND(I355*H355,2)</f>
        <v>0</v>
      </c>
      <c r="BL355" s="19" t="s">
        <v>150</v>
      </c>
      <c r="BM355" s="217" t="s">
        <v>568</v>
      </c>
    </row>
    <row r="356" s="2" customFormat="1">
      <c r="A356" s="40"/>
      <c r="B356" s="41"/>
      <c r="C356" s="42"/>
      <c r="D356" s="219" t="s">
        <v>126</v>
      </c>
      <c r="E356" s="42"/>
      <c r="F356" s="220" t="s">
        <v>1086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126</v>
      </c>
      <c r="AU356" s="19" t="s">
        <v>79</v>
      </c>
    </row>
    <row r="357" s="13" customFormat="1">
      <c r="A357" s="13"/>
      <c r="B357" s="224"/>
      <c r="C357" s="225"/>
      <c r="D357" s="226" t="s">
        <v>128</v>
      </c>
      <c r="E357" s="227" t="s">
        <v>19</v>
      </c>
      <c r="F357" s="228" t="s">
        <v>1041</v>
      </c>
      <c r="G357" s="225"/>
      <c r="H357" s="227" t="s">
        <v>19</v>
      </c>
      <c r="I357" s="229"/>
      <c r="J357" s="225"/>
      <c r="K357" s="225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128</v>
      </c>
      <c r="AU357" s="234" t="s">
        <v>79</v>
      </c>
      <c r="AV357" s="13" t="s">
        <v>77</v>
      </c>
      <c r="AW357" s="13" t="s">
        <v>31</v>
      </c>
      <c r="AX357" s="13" t="s">
        <v>69</v>
      </c>
      <c r="AY357" s="234" t="s">
        <v>117</v>
      </c>
    </row>
    <row r="358" s="13" customFormat="1">
      <c r="A358" s="13"/>
      <c r="B358" s="224"/>
      <c r="C358" s="225"/>
      <c r="D358" s="226" t="s">
        <v>128</v>
      </c>
      <c r="E358" s="227" t="s">
        <v>19</v>
      </c>
      <c r="F358" s="228" t="s">
        <v>1047</v>
      </c>
      <c r="G358" s="225"/>
      <c r="H358" s="227" t="s">
        <v>19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128</v>
      </c>
      <c r="AU358" s="234" t="s">
        <v>79</v>
      </c>
      <c r="AV358" s="13" t="s">
        <v>77</v>
      </c>
      <c r="AW358" s="13" t="s">
        <v>31</v>
      </c>
      <c r="AX358" s="13" t="s">
        <v>69</v>
      </c>
      <c r="AY358" s="234" t="s">
        <v>117</v>
      </c>
    </row>
    <row r="359" s="14" customFormat="1">
      <c r="A359" s="14"/>
      <c r="B359" s="235"/>
      <c r="C359" s="236"/>
      <c r="D359" s="226" t="s">
        <v>128</v>
      </c>
      <c r="E359" s="237" t="s">
        <v>19</v>
      </c>
      <c r="F359" s="238" t="s">
        <v>79</v>
      </c>
      <c r="G359" s="236"/>
      <c r="H359" s="239">
        <v>2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128</v>
      </c>
      <c r="AU359" s="245" t="s">
        <v>79</v>
      </c>
      <c r="AV359" s="14" t="s">
        <v>79</v>
      </c>
      <c r="AW359" s="14" t="s">
        <v>31</v>
      </c>
      <c r="AX359" s="14" t="s">
        <v>69</v>
      </c>
      <c r="AY359" s="245" t="s">
        <v>117</v>
      </c>
    </row>
    <row r="360" s="13" customFormat="1">
      <c r="A360" s="13"/>
      <c r="B360" s="224"/>
      <c r="C360" s="225"/>
      <c r="D360" s="226" t="s">
        <v>128</v>
      </c>
      <c r="E360" s="227" t="s">
        <v>19</v>
      </c>
      <c r="F360" s="228" t="s">
        <v>1049</v>
      </c>
      <c r="G360" s="225"/>
      <c r="H360" s="227" t="s">
        <v>19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128</v>
      </c>
      <c r="AU360" s="234" t="s">
        <v>79</v>
      </c>
      <c r="AV360" s="13" t="s">
        <v>77</v>
      </c>
      <c r="AW360" s="13" t="s">
        <v>31</v>
      </c>
      <c r="AX360" s="13" t="s">
        <v>69</v>
      </c>
      <c r="AY360" s="234" t="s">
        <v>117</v>
      </c>
    </row>
    <row r="361" s="14" customFormat="1">
      <c r="A361" s="14"/>
      <c r="B361" s="235"/>
      <c r="C361" s="236"/>
      <c r="D361" s="226" t="s">
        <v>128</v>
      </c>
      <c r="E361" s="237" t="s">
        <v>19</v>
      </c>
      <c r="F361" s="238" t="s">
        <v>79</v>
      </c>
      <c r="G361" s="236"/>
      <c r="H361" s="239">
        <v>2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128</v>
      </c>
      <c r="AU361" s="245" t="s">
        <v>79</v>
      </c>
      <c r="AV361" s="14" t="s">
        <v>79</v>
      </c>
      <c r="AW361" s="14" t="s">
        <v>31</v>
      </c>
      <c r="AX361" s="14" t="s">
        <v>69</v>
      </c>
      <c r="AY361" s="245" t="s">
        <v>117</v>
      </c>
    </row>
    <row r="362" s="13" customFormat="1">
      <c r="A362" s="13"/>
      <c r="B362" s="224"/>
      <c r="C362" s="225"/>
      <c r="D362" s="226" t="s">
        <v>128</v>
      </c>
      <c r="E362" s="227" t="s">
        <v>19</v>
      </c>
      <c r="F362" s="228" t="s">
        <v>1051</v>
      </c>
      <c r="G362" s="225"/>
      <c r="H362" s="227" t="s">
        <v>19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128</v>
      </c>
      <c r="AU362" s="234" t="s">
        <v>79</v>
      </c>
      <c r="AV362" s="13" t="s">
        <v>77</v>
      </c>
      <c r="AW362" s="13" t="s">
        <v>31</v>
      </c>
      <c r="AX362" s="13" t="s">
        <v>69</v>
      </c>
      <c r="AY362" s="234" t="s">
        <v>117</v>
      </c>
    </row>
    <row r="363" s="14" customFormat="1">
      <c r="A363" s="14"/>
      <c r="B363" s="235"/>
      <c r="C363" s="236"/>
      <c r="D363" s="226" t="s">
        <v>128</v>
      </c>
      <c r="E363" s="237" t="s">
        <v>19</v>
      </c>
      <c r="F363" s="238" t="s">
        <v>77</v>
      </c>
      <c r="G363" s="236"/>
      <c r="H363" s="239">
        <v>1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128</v>
      </c>
      <c r="AU363" s="245" t="s">
        <v>79</v>
      </c>
      <c r="AV363" s="14" t="s">
        <v>79</v>
      </c>
      <c r="AW363" s="14" t="s">
        <v>31</v>
      </c>
      <c r="AX363" s="14" t="s">
        <v>69</v>
      </c>
      <c r="AY363" s="245" t="s">
        <v>117</v>
      </c>
    </row>
    <row r="364" s="14" customFormat="1">
      <c r="A364" s="14"/>
      <c r="B364" s="235"/>
      <c r="C364" s="236"/>
      <c r="D364" s="226" t="s">
        <v>128</v>
      </c>
      <c r="E364" s="237" t="s">
        <v>19</v>
      </c>
      <c r="F364" s="238" t="s">
        <v>1087</v>
      </c>
      <c r="G364" s="236"/>
      <c r="H364" s="239">
        <v>3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5" t="s">
        <v>128</v>
      </c>
      <c r="AU364" s="245" t="s">
        <v>79</v>
      </c>
      <c r="AV364" s="14" t="s">
        <v>79</v>
      </c>
      <c r="AW364" s="14" t="s">
        <v>31</v>
      </c>
      <c r="AX364" s="14" t="s">
        <v>69</v>
      </c>
      <c r="AY364" s="245" t="s">
        <v>117</v>
      </c>
    </row>
    <row r="365" s="15" customFormat="1">
      <c r="A365" s="15"/>
      <c r="B365" s="246"/>
      <c r="C365" s="247"/>
      <c r="D365" s="226" t="s">
        <v>128</v>
      </c>
      <c r="E365" s="248" t="s">
        <v>19</v>
      </c>
      <c r="F365" s="249" t="s">
        <v>130</v>
      </c>
      <c r="G365" s="247"/>
      <c r="H365" s="250">
        <v>8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6" t="s">
        <v>128</v>
      </c>
      <c r="AU365" s="256" t="s">
        <v>79</v>
      </c>
      <c r="AV365" s="15" t="s">
        <v>125</v>
      </c>
      <c r="AW365" s="15" t="s">
        <v>31</v>
      </c>
      <c r="AX365" s="15" t="s">
        <v>77</v>
      </c>
      <c r="AY365" s="256" t="s">
        <v>117</v>
      </c>
    </row>
    <row r="366" s="2" customFormat="1" ht="16.5" customHeight="1">
      <c r="A366" s="40"/>
      <c r="B366" s="41"/>
      <c r="C366" s="260" t="s">
        <v>356</v>
      </c>
      <c r="D366" s="260" t="s">
        <v>235</v>
      </c>
      <c r="E366" s="261" t="s">
        <v>1088</v>
      </c>
      <c r="F366" s="262" t="s">
        <v>1089</v>
      </c>
      <c r="G366" s="263" t="s">
        <v>350</v>
      </c>
      <c r="H366" s="264">
        <v>8</v>
      </c>
      <c r="I366" s="265"/>
      <c r="J366" s="266">
        <f>ROUND(I366*H366,2)</f>
        <v>0</v>
      </c>
      <c r="K366" s="262" t="s">
        <v>19</v>
      </c>
      <c r="L366" s="267"/>
      <c r="M366" s="268" t="s">
        <v>19</v>
      </c>
      <c r="N366" s="269" t="s">
        <v>40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286</v>
      </c>
      <c r="AT366" s="217" t="s">
        <v>235</v>
      </c>
      <c r="AU366" s="217" t="s">
        <v>79</v>
      </c>
      <c r="AY366" s="19" t="s">
        <v>117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77</v>
      </c>
      <c r="BK366" s="218">
        <f>ROUND(I366*H366,2)</f>
        <v>0</v>
      </c>
      <c r="BL366" s="19" t="s">
        <v>150</v>
      </c>
      <c r="BM366" s="217" t="s">
        <v>573</v>
      </c>
    </row>
    <row r="367" s="13" customFormat="1">
      <c r="A367" s="13"/>
      <c r="B367" s="224"/>
      <c r="C367" s="225"/>
      <c r="D367" s="226" t="s">
        <v>128</v>
      </c>
      <c r="E367" s="227" t="s">
        <v>19</v>
      </c>
      <c r="F367" s="228" t="s">
        <v>1041</v>
      </c>
      <c r="G367" s="225"/>
      <c r="H367" s="227" t="s">
        <v>19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128</v>
      </c>
      <c r="AU367" s="234" t="s">
        <v>79</v>
      </c>
      <c r="AV367" s="13" t="s">
        <v>77</v>
      </c>
      <c r="AW367" s="13" t="s">
        <v>31</v>
      </c>
      <c r="AX367" s="13" t="s">
        <v>69</v>
      </c>
      <c r="AY367" s="234" t="s">
        <v>117</v>
      </c>
    </row>
    <row r="368" s="13" customFormat="1">
      <c r="A368" s="13"/>
      <c r="B368" s="224"/>
      <c r="C368" s="225"/>
      <c r="D368" s="226" t="s">
        <v>128</v>
      </c>
      <c r="E368" s="227" t="s">
        <v>19</v>
      </c>
      <c r="F368" s="228" t="s">
        <v>1047</v>
      </c>
      <c r="G368" s="225"/>
      <c r="H368" s="227" t="s">
        <v>19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128</v>
      </c>
      <c r="AU368" s="234" t="s">
        <v>79</v>
      </c>
      <c r="AV368" s="13" t="s">
        <v>77</v>
      </c>
      <c r="AW368" s="13" t="s">
        <v>31</v>
      </c>
      <c r="AX368" s="13" t="s">
        <v>69</v>
      </c>
      <c r="AY368" s="234" t="s">
        <v>117</v>
      </c>
    </row>
    <row r="369" s="14" customFormat="1">
      <c r="A369" s="14"/>
      <c r="B369" s="235"/>
      <c r="C369" s="236"/>
      <c r="D369" s="226" t="s">
        <v>128</v>
      </c>
      <c r="E369" s="237" t="s">
        <v>19</v>
      </c>
      <c r="F369" s="238" t="s">
        <v>79</v>
      </c>
      <c r="G369" s="236"/>
      <c r="H369" s="239">
        <v>2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5" t="s">
        <v>128</v>
      </c>
      <c r="AU369" s="245" t="s">
        <v>79</v>
      </c>
      <c r="AV369" s="14" t="s">
        <v>79</v>
      </c>
      <c r="AW369" s="14" t="s">
        <v>31</v>
      </c>
      <c r="AX369" s="14" t="s">
        <v>69</v>
      </c>
      <c r="AY369" s="245" t="s">
        <v>117</v>
      </c>
    </row>
    <row r="370" s="13" customFormat="1">
      <c r="A370" s="13"/>
      <c r="B370" s="224"/>
      <c r="C370" s="225"/>
      <c r="D370" s="226" t="s">
        <v>128</v>
      </c>
      <c r="E370" s="227" t="s">
        <v>19</v>
      </c>
      <c r="F370" s="228" t="s">
        <v>1049</v>
      </c>
      <c r="G370" s="225"/>
      <c r="H370" s="227" t="s">
        <v>19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128</v>
      </c>
      <c r="AU370" s="234" t="s">
        <v>79</v>
      </c>
      <c r="AV370" s="13" t="s">
        <v>77</v>
      </c>
      <c r="AW370" s="13" t="s">
        <v>31</v>
      </c>
      <c r="AX370" s="13" t="s">
        <v>69</v>
      </c>
      <c r="AY370" s="234" t="s">
        <v>117</v>
      </c>
    </row>
    <row r="371" s="14" customFormat="1">
      <c r="A371" s="14"/>
      <c r="B371" s="235"/>
      <c r="C371" s="236"/>
      <c r="D371" s="226" t="s">
        <v>128</v>
      </c>
      <c r="E371" s="237" t="s">
        <v>19</v>
      </c>
      <c r="F371" s="238" t="s">
        <v>79</v>
      </c>
      <c r="G371" s="236"/>
      <c r="H371" s="239">
        <v>2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128</v>
      </c>
      <c r="AU371" s="245" t="s">
        <v>79</v>
      </c>
      <c r="AV371" s="14" t="s">
        <v>79</v>
      </c>
      <c r="AW371" s="14" t="s">
        <v>31</v>
      </c>
      <c r="AX371" s="14" t="s">
        <v>69</v>
      </c>
      <c r="AY371" s="245" t="s">
        <v>117</v>
      </c>
    </row>
    <row r="372" s="13" customFormat="1">
      <c r="A372" s="13"/>
      <c r="B372" s="224"/>
      <c r="C372" s="225"/>
      <c r="D372" s="226" t="s">
        <v>128</v>
      </c>
      <c r="E372" s="227" t="s">
        <v>19</v>
      </c>
      <c r="F372" s="228" t="s">
        <v>1051</v>
      </c>
      <c r="G372" s="225"/>
      <c r="H372" s="227" t="s">
        <v>19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128</v>
      </c>
      <c r="AU372" s="234" t="s">
        <v>79</v>
      </c>
      <c r="AV372" s="13" t="s">
        <v>77</v>
      </c>
      <c r="AW372" s="13" t="s">
        <v>31</v>
      </c>
      <c r="AX372" s="13" t="s">
        <v>69</v>
      </c>
      <c r="AY372" s="234" t="s">
        <v>117</v>
      </c>
    </row>
    <row r="373" s="14" customFormat="1">
      <c r="A373" s="14"/>
      <c r="B373" s="235"/>
      <c r="C373" s="236"/>
      <c r="D373" s="226" t="s">
        <v>128</v>
      </c>
      <c r="E373" s="237" t="s">
        <v>19</v>
      </c>
      <c r="F373" s="238" t="s">
        <v>77</v>
      </c>
      <c r="G373" s="236"/>
      <c r="H373" s="239">
        <v>1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128</v>
      </c>
      <c r="AU373" s="245" t="s">
        <v>79</v>
      </c>
      <c r="AV373" s="14" t="s">
        <v>79</v>
      </c>
      <c r="AW373" s="14" t="s">
        <v>31</v>
      </c>
      <c r="AX373" s="14" t="s">
        <v>69</v>
      </c>
      <c r="AY373" s="245" t="s">
        <v>117</v>
      </c>
    </row>
    <row r="374" s="14" customFormat="1">
      <c r="A374" s="14"/>
      <c r="B374" s="235"/>
      <c r="C374" s="236"/>
      <c r="D374" s="226" t="s">
        <v>128</v>
      </c>
      <c r="E374" s="237" t="s">
        <v>19</v>
      </c>
      <c r="F374" s="238" t="s">
        <v>1087</v>
      </c>
      <c r="G374" s="236"/>
      <c r="H374" s="239">
        <v>3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128</v>
      </c>
      <c r="AU374" s="245" t="s">
        <v>79</v>
      </c>
      <c r="AV374" s="14" t="s">
        <v>79</v>
      </c>
      <c r="AW374" s="14" t="s">
        <v>31</v>
      </c>
      <c r="AX374" s="14" t="s">
        <v>69</v>
      </c>
      <c r="AY374" s="245" t="s">
        <v>117</v>
      </c>
    </row>
    <row r="375" s="15" customFormat="1">
      <c r="A375" s="15"/>
      <c r="B375" s="246"/>
      <c r="C375" s="247"/>
      <c r="D375" s="226" t="s">
        <v>128</v>
      </c>
      <c r="E375" s="248" t="s">
        <v>19</v>
      </c>
      <c r="F375" s="249" t="s">
        <v>130</v>
      </c>
      <c r="G375" s="247"/>
      <c r="H375" s="250">
        <v>8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6" t="s">
        <v>128</v>
      </c>
      <c r="AU375" s="256" t="s">
        <v>79</v>
      </c>
      <c r="AV375" s="15" t="s">
        <v>125</v>
      </c>
      <c r="AW375" s="15" t="s">
        <v>31</v>
      </c>
      <c r="AX375" s="15" t="s">
        <v>77</v>
      </c>
      <c r="AY375" s="256" t="s">
        <v>117</v>
      </c>
    </row>
    <row r="376" s="2" customFormat="1" ht="16.5" customHeight="1">
      <c r="A376" s="40"/>
      <c r="B376" s="41"/>
      <c r="C376" s="260" t="s">
        <v>561</v>
      </c>
      <c r="D376" s="260" t="s">
        <v>235</v>
      </c>
      <c r="E376" s="261" t="s">
        <v>1090</v>
      </c>
      <c r="F376" s="262" t="s">
        <v>1091</v>
      </c>
      <c r="G376" s="263" t="s">
        <v>350</v>
      </c>
      <c r="H376" s="264">
        <v>16</v>
      </c>
      <c r="I376" s="265"/>
      <c r="J376" s="266">
        <f>ROUND(I376*H376,2)</f>
        <v>0</v>
      </c>
      <c r="K376" s="262" t="s">
        <v>19</v>
      </c>
      <c r="L376" s="267"/>
      <c r="M376" s="268" t="s">
        <v>19</v>
      </c>
      <c r="N376" s="269" t="s">
        <v>40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286</v>
      </c>
      <c r="AT376" s="217" t="s">
        <v>235</v>
      </c>
      <c r="AU376" s="217" t="s">
        <v>79</v>
      </c>
      <c r="AY376" s="19" t="s">
        <v>117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77</v>
      </c>
      <c r="BK376" s="218">
        <f>ROUND(I376*H376,2)</f>
        <v>0</v>
      </c>
      <c r="BL376" s="19" t="s">
        <v>150</v>
      </c>
      <c r="BM376" s="217" t="s">
        <v>577</v>
      </c>
    </row>
    <row r="377" s="14" customFormat="1">
      <c r="A377" s="14"/>
      <c r="B377" s="235"/>
      <c r="C377" s="236"/>
      <c r="D377" s="226" t="s">
        <v>128</v>
      </c>
      <c r="E377" s="237" t="s">
        <v>19</v>
      </c>
      <c r="F377" s="238" t="s">
        <v>1092</v>
      </c>
      <c r="G377" s="236"/>
      <c r="H377" s="239">
        <v>16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128</v>
      </c>
      <c r="AU377" s="245" t="s">
        <v>79</v>
      </c>
      <c r="AV377" s="14" t="s">
        <v>79</v>
      </c>
      <c r="AW377" s="14" t="s">
        <v>31</v>
      </c>
      <c r="AX377" s="14" t="s">
        <v>69</v>
      </c>
      <c r="AY377" s="245" t="s">
        <v>117</v>
      </c>
    </row>
    <row r="378" s="15" customFormat="1">
      <c r="A378" s="15"/>
      <c r="B378" s="246"/>
      <c r="C378" s="247"/>
      <c r="D378" s="226" t="s">
        <v>128</v>
      </c>
      <c r="E378" s="248" t="s">
        <v>19</v>
      </c>
      <c r="F378" s="249" t="s">
        <v>130</v>
      </c>
      <c r="G378" s="247"/>
      <c r="H378" s="250">
        <v>16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6" t="s">
        <v>128</v>
      </c>
      <c r="AU378" s="256" t="s">
        <v>79</v>
      </c>
      <c r="AV378" s="15" t="s">
        <v>125</v>
      </c>
      <c r="AW378" s="15" t="s">
        <v>31</v>
      </c>
      <c r="AX378" s="15" t="s">
        <v>77</v>
      </c>
      <c r="AY378" s="256" t="s">
        <v>117</v>
      </c>
    </row>
    <row r="379" s="2" customFormat="1" ht="24.15" customHeight="1">
      <c r="A379" s="40"/>
      <c r="B379" s="41"/>
      <c r="C379" s="206" t="s">
        <v>359</v>
      </c>
      <c r="D379" s="206" t="s">
        <v>120</v>
      </c>
      <c r="E379" s="207" t="s">
        <v>1093</v>
      </c>
      <c r="F379" s="208" t="s">
        <v>1094</v>
      </c>
      <c r="G379" s="209" t="s">
        <v>190</v>
      </c>
      <c r="H379" s="210">
        <v>25.199999999999999</v>
      </c>
      <c r="I379" s="211"/>
      <c r="J379" s="212">
        <f>ROUND(I379*H379,2)</f>
        <v>0</v>
      </c>
      <c r="K379" s="208" t="s">
        <v>124</v>
      </c>
      <c r="L379" s="46"/>
      <c r="M379" s="213" t="s">
        <v>19</v>
      </c>
      <c r="N379" s="214" t="s">
        <v>40</v>
      </c>
      <c r="O379" s="86"/>
      <c r="P379" s="215">
        <f>O379*H379</f>
        <v>0</v>
      </c>
      <c r="Q379" s="215">
        <v>0</v>
      </c>
      <c r="R379" s="215">
        <f>Q379*H379</f>
        <v>0</v>
      </c>
      <c r="S379" s="215">
        <v>0.00040000000000000002</v>
      </c>
      <c r="T379" s="216">
        <f>S379*H379</f>
        <v>0.01008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150</v>
      </c>
      <c r="AT379" s="217" t="s">
        <v>120</v>
      </c>
      <c r="AU379" s="217" t="s">
        <v>79</v>
      </c>
      <c r="AY379" s="19" t="s">
        <v>117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77</v>
      </c>
      <c r="BK379" s="218">
        <f>ROUND(I379*H379,2)</f>
        <v>0</v>
      </c>
      <c r="BL379" s="19" t="s">
        <v>150</v>
      </c>
      <c r="BM379" s="217" t="s">
        <v>588</v>
      </c>
    </row>
    <row r="380" s="2" customFormat="1">
      <c r="A380" s="40"/>
      <c r="B380" s="41"/>
      <c r="C380" s="42"/>
      <c r="D380" s="219" t="s">
        <v>126</v>
      </c>
      <c r="E380" s="42"/>
      <c r="F380" s="220" t="s">
        <v>1095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126</v>
      </c>
      <c r="AU380" s="19" t="s">
        <v>79</v>
      </c>
    </row>
    <row r="381" s="13" customFormat="1">
      <c r="A381" s="13"/>
      <c r="B381" s="224"/>
      <c r="C381" s="225"/>
      <c r="D381" s="226" t="s">
        <v>128</v>
      </c>
      <c r="E381" s="227" t="s">
        <v>19</v>
      </c>
      <c r="F381" s="228" t="s">
        <v>1096</v>
      </c>
      <c r="G381" s="225"/>
      <c r="H381" s="227" t="s">
        <v>19</v>
      </c>
      <c r="I381" s="229"/>
      <c r="J381" s="225"/>
      <c r="K381" s="225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128</v>
      </c>
      <c r="AU381" s="234" t="s">
        <v>79</v>
      </c>
      <c r="AV381" s="13" t="s">
        <v>77</v>
      </c>
      <c r="AW381" s="13" t="s">
        <v>31</v>
      </c>
      <c r="AX381" s="13" t="s">
        <v>69</v>
      </c>
      <c r="AY381" s="234" t="s">
        <v>117</v>
      </c>
    </row>
    <row r="382" s="13" customFormat="1">
      <c r="A382" s="13"/>
      <c r="B382" s="224"/>
      <c r="C382" s="225"/>
      <c r="D382" s="226" t="s">
        <v>128</v>
      </c>
      <c r="E382" s="227" t="s">
        <v>19</v>
      </c>
      <c r="F382" s="228" t="s">
        <v>1047</v>
      </c>
      <c r="G382" s="225"/>
      <c r="H382" s="227" t="s">
        <v>19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128</v>
      </c>
      <c r="AU382" s="234" t="s">
        <v>79</v>
      </c>
      <c r="AV382" s="13" t="s">
        <v>77</v>
      </c>
      <c r="AW382" s="13" t="s">
        <v>31</v>
      </c>
      <c r="AX382" s="13" t="s">
        <v>69</v>
      </c>
      <c r="AY382" s="234" t="s">
        <v>117</v>
      </c>
    </row>
    <row r="383" s="14" customFormat="1">
      <c r="A383" s="14"/>
      <c r="B383" s="235"/>
      <c r="C383" s="236"/>
      <c r="D383" s="226" t="s">
        <v>128</v>
      </c>
      <c r="E383" s="237" t="s">
        <v>19</v>
      </c>
      <c r="F383" s="238" t="s">
        <v>1048</v>
      </c>
      <c r="G383" s="236"/>
      <c r="H383" s="239">
        <v>6.7999999999999998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128</v>
      </c>
      <c r="AU383" s="245" t="s">
        <v>79</v>
      </c>
      <c r="AV383" s="14" t="s">
        <v>79</v>
      </c>
      <c r="AW383" s="14" t="s">
        <v>31</v>
      </c>
      <c r="AX383" s="14" t="s">
        <v>69</v>
      </c>
      <c r="AY383" s="245" t="s">
        <v>117</v>
      </c>
    </row>
    <row r="384" s="13" customFormat="1">
      <c r="A384" s="13"/>
      <c r="B384" s="224"/>
      <c r="C384" s="225"/>
      <c r="D384" s="226" t="s">
        <v>128</v>
      </c>
      <c r="E384" s="227" t="s">
        <v>19</v>
      </c>
      <c r="F384" s="228" t="s">
        <v>1049</v>
      </c>
      <c r="G384" s="225"/>
      <c r="H384" s="227" t="s">
        <v>19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128</v>
      </c>
      <c r="AU384" s="234" t="s">
        <v>79</v>
      </c>
      <c r="AV384" s="13" t="s">
        <v>77</v>
      </c>
      <c r="AW384" s="13" t="s">
        <v>31</v>
      </c>
      <c r="AX384" s="13" t="s">
        <v>69</v>
      </c>
      <c r="AY384" s="234" t="s">
        <v>117</v>
      </c>
    </row>
    <row r="385" s="14" customFormat="1">
      <c r="A385" s="14"/>
      <c r="B385" s="235"/>
      <c r="C385" s="236"/>
      <c r="D385" s="226" t="s">
        <v>128</v>
      </c>
      <c r="E385" s="237" t="s">
        <v>19</v>
      </c>
      <c r="F385" s="238" t="s">
        <v>1050</v>
      </c>
      <c r="G385" s="236"/>
      <c r="H385" s="239">
        <v>6.4000000000000004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128</v>
      </c>
      <c r="AU385" s="245" t="s">
        <v>79</v>
      </c>
      <c r="AV385" s="14" t="s">
        <v>79</v>
      </c>
      <c r="AW385" s="14" t="s">
        <v>31</v>
      </c>
      <c r="AX385" s="14" t="s">
        <v>69</v>
      </c>
      <c r="AY385" s="245" t="s">
        <v>117</v>
      </c>
    </row>
    <row r="386" s="13" customFormat="1">
      <c r="A386" s="13"/>
      <c r="B386" s="224"/>
      <c r="C386" s="225"/>
      <c r="D386" s="226" t="s">
        <v>128</v>
      </c>
      <c r="E386" s="227" t="s">
        <v>19</v>
      </c>
      <c r="F386" s="228" t="s">
        <v>1051</v>
      </c>
      <c r="G386" s="225"/>
      <c r="H386" s="227" t="s">
        <v>19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128</v>
      </c>
      <c r="AU386" s="234" t="s">
        <v>79</v>
      </c>
      <c r="AV386" s="13" t="s">
        <v>77</v>
      </c>
      <c r="AW386" s="13" t="s">
        <v>31</v>
      </c>
      <c r="AX386" s="13" t="s">
        <v>69</v>
      </c>
      <c r="AY386" s="234" t="s">
        <v>117</v>
      </c>
    </row>
    <row r="387" s="14" customFormat="1">
      <c r="A387" s="14"/>
      <c r="B387" s="235"/>
      <c r="C387" s="236"/>
      <c r="D387" s="226" t="s">
        <v>128</v>
      </c>
      <c r="E387" s="237" t="s">
        <v>19</v>
      </c>
      <c r="F387" s="238" t="s">
        <v>1052</v>
      </c>
      <c r="G387" s="236"/>
      <c r="H387" s="239">
        <v>3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128</v>
      </c>
      <c r="AU387" s="245" t="s">
        <v>79</v>
      </c>
      <c r="AV387" s="14" t="s">
        <v>79</v>
      </c>
      <c r="AW387" s="14" t="s">
        <v>31</v>
      </c>
      <c r="AX387" s="14" t="s">
        <v>69</v>
      </c>
      <c r="AY387" s="245" t="s">
        <v>117</v>
      </c>
    </row>
    <row r="388" s="14" customFormat="1">
      <c r="A388" s="14"/>
      <c r="B388" s="235"/>
      <c r="C388" s="236"/>
      <c r="D388" s="226" t="s">
        <v>128</v>
      </c>
      <c r="E388" s="237" t="s">
        <v>19</v>
      </c>
      <c r="F388" s="238" t="s">
        <v>1053</v>
      </c>
      <c r="G388" s="236"/>
      <c r="H388" s="239">
        <v>9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128</v>
      </c>
      <c r="AU388" s="245" t="s">
        <v>79</v>
      </c>
      <c r="AV388" s="14" t="s">
        <v>79</v>
      </c>
      <c r="AW388" s="14" t="s">
        <v>31</v>
      </c>
      <c r="AX388" s="14" t="s">
        <v>69</v>
      </c>
      <c r="AY388" s="245" t="s">
        <v>117</v>
      </c>
    </row>
    <row r="389" s="15" customFormat="1">
      <c r="A389" s="15"/>
      <c r="B389" s="246"/>
      <c r="C389" s="247"/>
      <c r="D389" s="226" t="s">
        <v>128</v>
      </c>
      <c r="E389" s="248" t="s">
        <v>19</v>
      </c>
      <c r="F389" s="249" t="s">
        <v>130</v>
      </c>
      <c r="G389" s="247"/>
      <c r="H389" s="250">
        <v>25.199999999999999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6" t="s">
        <v>128</v>
      </c>
      <c r="AU389" s="256" t="s">
        <v>79</v>
      </c>
      <c r="AV389" s="15" t="s">
        <v>125</v>
      </c>
      <c r="AW389" s="15" t="s">
        <v>31</v>
      </c>
      <c r="AX389" s="15" t="s">
        <v>77</v>
      </c>
      <c r="AY389" s="256" t="s">
        <v>117</v>
      </c>
    </row>
    <row r="390" s="2" customFormat="1" ht="24.15" customHeight="1">
      <c r="A390" s="40"/>
      <c r="B390" s="41"/>
      <c r="C390" s="206" t="s">
        <v>570</v>
      </c>
      <c r="D390" s="206" t="s">
        <v>120</v>
      </c>
      <c r="E390" s="207" t="s">
        <v>1097</v>
      </c>
      <c r="F390" s="208" t="s">
        <v>1098</v>
      </c>
      <c r="G390" s="209" t="s">
        <v>190</v>
      </c>
      <c r="H390" s="210">
        <v>141.90000000000001</v>
      </c>
      <c r="I390" s="211"/>
      <c r="J390" s="212">
        <f>ROUND(I390*H390,2)</f>
        <v>0</v>
      </c>
      <c r="K390" s="208" t="s">
        <v>124</v>
      </c>
      <c r="L390" s="46"/>
      <c r="M390" s="213" t="s">
        <v>19</v>
      </c>
      <c r="N390" s="214" t="s">
        <v>40</v>
      </c>
      <c r="O390" s="86"/>
      <c r="P390" s="215">
        <f>O390*H390</f>
        <v>0</v>
      </c>
      <c r="Q390" s="215">
        <v>0</v>
      </c>
      <c r="R390" s="215">
        <f>Q390*H390</f>
        <v>0</v>
      </c>
      <c r="S390" s="215">
        <v>0.00040000000000000002</v>
      </c>
      <c r="T390" s="216">
        <f>S390*H390</f>
        <v>0.056760000000000005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150</v>
      </c>
      <c r="AT390" s="217" t="s">
        <v>120</v>
      </c>
      <c r="AU390" s="217" t="s">
        <v>79</v>
      </c>
      <c r="AY390" s="19" t="s">
        <v>117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77</v>
      </c>
      <c r="BK390" s="218">
        <f>ROUND(I390*H390,2)</f>
        <v>0</v>
      </c>
      <c r="BL390" s="19" t="s">
        <v>150</v>
      </c>
      <c r="BM390" s="217" t="s">
        <v>597</v>
      </c>
    </row>
    <row r="391" s="2" customFormat="1">
      <c r="A391" s="40"/>
      <c r="B391" s="41"/>
      <c r="C391" s="42"/>
      <c r="D391" s="219" t="s">
        <v>126</v>
      </c>
      <c r="E391" s="42"/>
      <c r="F391" s="220" t="s">
        <v>1099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126</v>
      </c>
      <c r="AU391" s="19" t="s">
        <v>79</v>
      </c>
    </row>
    <row r="392" s="13" customFormat="1">
      <c r="A392" s="13"/>
      <c r="B392" s="224"/>
      <c r="C392" s="225"/>
      <c r="D392" s="226" t="s">
        <v>128</v>
      </c>
      <c r="E392" s="227" t="s">
        <v>19</v>
      </c>
      <c r="F392" s="228" t="s">
        <v>1096</v>
      </c>
      <c r="G392" s="225"/>
      <c r="H392" s="227" t="s">
        <v>19</v>
      </c>
      <c r="I392" s="229"/>
      <c r="J392" s="225"/>
      <c r="K392" s="225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128</v>
      </c>
      <c r="AU392" s="234" t="s">
        <v>79</v>
      </c>
      <c r="AV392" s="13" t="s">
        <v>77</v>
      </c>
      <c r="AW392" s="13" t="s">
        <v>31</v>
      </c>
      <c r="AX392" s="13" t="s">
        <v>69</v>
      </c>
      <c r="AY392" s="234" t="s">
        <v>117</v>
      </c>
    </row>
    <row r="393" s="13" customFormat="1">
      <c r="A393" s="13"/>
      <c r="B393" s="224"/>
      <c r="C393" s="225"/>
      <c r="D393" s="226" t="s">
        <v>128</v>
      </c>
      <c r="E393" s="227" t="s">
        <v>19</v>
      </c>
      <c r="F393" s="228" t="s">
        <v>308</v>
      </c>
      <c r="G393" s="225"/>
      <c r="H393" s="227" t="s">
        <v>19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128</v>
      </c>
      <c r="AU393" s="234" t="s">
        <v>79</v>
      </c>
      <c r="AV393" s="13" t="s">
        <v>77</v>
      </c>
      <c r="AW393" s="13" t="s">
        <v>31</v>
      </c>
      <c r="AX393" s="13" t="s">
        <v>69</v>
      </c>
      <c r="AY393" s="234" t="s">
        <v>117</v>
      </c>
    </row>
    <row r="394" s="14" customFormat="1">
      <c r="A394" s="14"/>
      <c r="B394" s="235"/>
      <c r="C394" s="236"/>
      <c r="D394" s="226" t="s">
        <v>128</v>
      </c>
      <c r="E394" s="237" t="s">
        <v>19</v>
      </c>
      <c r="F394" s="238" t="s">
        <v>1042</v>
      </c>
      <c r="G394" s="236"/>
      <c r="H394" s="239">
        <v>20.800000000000001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128</v>
      </c>
      <c r="AU394" s="245" t="s">
        <v>79</v>
      </c>
      <c r="AV394" s="14" t="s">
        <v>79</v>
      </c>
      <c r="AW394" s="14" t="s">
        <v>31</v>
      </c>
      <c r="AX394" s="14" t="s">
        <v>69</v>
      </c>
      <c r="AY394" s="245" t="s">
        <v>117</v>
      </c>
    </row>
    <row r="395" s="13" customFormat="1">
      <c r="A395" s="13"/>
      <c r="B395" s="224"/>
      <c r="C395" s="225"/>
      <c r="D395" s="226" t="s">
        <v>128</v>
      </c>
      <c r="E395" s="227" t="s">
        <v>19</v>
      </c>
      <c r="F395" s="228" t="s">
        <v>313</v>
      </c>
      <c r="G395" s="225"/>
      <c r="H395" s="227" t="s">
        <v>19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128</v>
      </c>
      <c r="AU395" s="234" t="s">
        <v>79</v>
      </c>
      <c r="AV395" s="13" t="s">
        <v>77</v>
      </c>
      <c r="AW395" s="13" t="s">
        <v>31</v>
      </c>
      <c r="AX395" s="13" t="s">
        <v>69</v>
      </c>
      <c r="AY395" s="234" t="s">
        <v>117</v>
      </c>
    </row>
    <row r="396" s="14" customFormat="1">
      <c r="A396" s="14"/>
      <c r="B396" s="235"/>
      <c r="C396" s="236"/>
      <c r="D396" s="226" t="s">
        <v>128</v>
      </c>
      <c r="E396" s="237" t="s">
        <v>19</v>
      </c>
      <c r="F396" s="238" t="s">
        <v>1043</v>
      </c>
      <c r="G396" s="236"/>
      <c r="H396" s="239">
        <v>18.5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5" t="s">
        <v>128</v>
      </c>
      <c r="AU396" s="245" t="s">
        <v>79</v>
      </c>
      <c r="AV396" s="14" t="s">
        <v>79</v>
      </c>
      <c r="AW396" s="14" t="s">
        <v>31</v>
      </c>
      <c r="AX396" s="14" t="s">
        <v>69</v>
      </c>
      <c r="AY396" s="245" t="s">
        <v>117</v>
      </c>
    </row>
    <row r="397" s="13" customFormat="1">
      <c r="A397" s="13"/>
      <c r="B397" s="224"/>
      <c r="C397" s="225"/>
      <c r="D397" s="226" t="s">
        <v>128</v>
      </c>
      <c r="E397" s="227" t="s">
        <v>19</v>
      </c>
      <c r="F397" s="228" t="s">
        <v>318</v>
      </c>
      <c r="G397" s="225"/>
      <c r="H397" s="227" t="s">
        <v>19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128</v>
      </c>
      <c r="AU397" s="234" t="s">
        <v>79</v>
      </c>
      <c r="AV397" s="13" t="s">
        <v>77</v>
      </c>
      <c r="AW397" s="13" t="s">
        <v>31</v>
      </c>
      <c r="AX397" s="13" t="s">
        <v>69</v>
      </c>
      <c r="AY397" s="234" t="s">
        <v>117</v>
      </c>
    </row>
    <row r="398" s="14" customFormat="1">
      <c r="A398" s="14"/>
      <c r="B398" s="235"/>
      <c r="C398" s="236"/>
      <c r="D398" s="226" t="s">
        <v>128</v>
      </c>
      <c r="E398" s="237" t="s">
        <v>19</v>
      </c>
      <c r="F398" s="238" t="s">
        <v>1044</v>
      </c>
      <c r="G398" s="236"/>
      <c r="H398" s="239">
        <v>6.5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5" t="s">
        <v>128</v>
      </c>
      <c r="AU398" s="245" t="s">
        <v>79</v>
      </c>
      <c r="AV398" s="14" t="s">
        <v>79</v>
      </c>
      <c r="AW398" s="14" t="s">
        <v>31</v>
      </c>
      <c r="AX398" s="14" t="s">
        <v>69</v>
      </c>
      <c r="AY398" s="245" t="s">
        <v>117</v>
      </c>
    </row>
    <row r="399" s="16" customFormat="1">
      <c r="A399" s="16"/>
      <c r="B399" s="270"/>
      <c r="C399" s="271"/>
      <c r="D399" s="226" t="s">
        <v>128</v>
      </c>
      <c r="E399" s="272" t="s">
        <v>19</v>
      </c>
      <c r="F399" s="273" t="s">
        <v>307</v>
      </c>
      <c r="G399" s="271"/>
      <c r="H399" s="274">
        <v>45.799999999999997</v>
      </c>
      <c r="I399" s="275"/>
      <c r="J399" s="271"/>
      <c r="K399" s="271"/>
      <c r="L399" s="276"/>
      <c r="M399" s="277"/>
      <c r="N399" s="278"/>
      <c r="O399" s="278"/>
      <c r="P399" s="278"/>
      <c r="Q399" s="278"/>
      <c r="R399" s="278"/>
      <c r="S399" s="278"/>
      <c r="T399" s="279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T399" s="280" t="s">
        <v>128</v>
      </c>
      <c r="AU399" s="280" t="s">
        <v>79</v>
      </c>
      <c r="AV399" s="16" t="s">
        <v>140</v>
      </c>
      <c r="AW399" s="16" t="s">
        <v>31</v>
      </c>
      <c r="AX399" s="16" t="s">
        <v>69</v>
      </c>
      <c r="AY399" s="280" t="s">
        <v>117</v>
      </c>
    </row>
    <row r="400" s="14" customFormat="1">
      <c r="A400" s="14"/>
      <c r="B400" s="235"/>
      <c r="C400" s="236"/>
      <c r="D400" s="226" t="s">
        <v>128</v>
      </c>
      <c r="E400" s="237" t="s">
        <v>19</v>
      </c>
      <c r="F400" s="238" t="s">
        <v>1045</v>
      </c>
      <c r="G400" s="236"/>
      <c r="H400" s="239">
        <v>96.099999999999994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128</v>
      </c>
      <c r="AU400" s="245" t="s">
        <v>79</v>
      </c>
      <c r="AV400" s="14" t="s">
        <v>79</v>
      </c>
      <c r="AW400" s="14" t="s">
        <v>31</v>
      </c>
      <c r="AX400" s="14" t="s">
        <v>69</v>
      </c>
      <c r="AY400" s="245" t="s">
        <v>117</v>
      </c>
    </row>
    <row r="401" s="15" customFormat="1">
      <c r="A401" s="15"/>
      <c r="B401" s="246"/>
      <c r="C401" s="247"/>
      <c r="D401" s="226" t="s">
        <v>128</v>
      </c>
      <c r="E401" s="248" t="s">
        <v>19</v>
      </c>
      <c r="F401" s="249" t="s">
        <v>130</v>
      </c>
      <c r="G401" s="247"/>
      <c r="H401" s="250">
        <v>141.90000000000001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6" t="s">
        <v>128</v>
      </c>
      <c r="AU401" s="256" t="s">
        <v>79</v>
      </c>
      <c r="AV401" s="15" t="s">
        <v>125</v>
      </c>
      <c r="AW401" s="15" t="s">
        <v>31</v>
      </c>
      <c r="AX401" s="15" t="s">
        <v>77</v>
      </c>
      <c r="AY401" s="256" t="s">
        <v>117</v>
      </c>
    </row>
    <row r="402" s="2" customFormat="1" ht="16.5" customHeight="1">
      <c r="A402" s="40"/>
      <c r="B402" s="41"/>
      <c r="C402" s="206" t="s">
        <v>370</v>
      </c>
      <c r="D402" s="206" t="s">
        <v>120</v>
      </c>
      <c r="E402" s="207" t="s">
        <v>1100</v>
      </c>
      <c r="F402" s="208" t="s">
        <v>1101</v>
      </c>
      <c r="G402" s="209" t="s">
        <v>350</v>
      </c>
      <c r="H402" s="210">
        <v>20</v>
      </c>
      <c r="I402" s="211"/>
      <c r="J402" s="212">
        <f>ROUND(I402*H402,2)</f>
        <v>0</v>
      </c>
      <c r="K402" s="208" t="s">
        <v>124</v>
      </c>
      <c r="L402" s="46"/>
      <c r="M402" s="213" t="s">
        <v>19</v>
      </c>
      <c r="N402" s="214" t="s">
        <v>40</v>
      </c>
      <c r="O402" s="86"/>
      <c r="P402" s="215">
        <f>O402*H402</f>
        <v>0</v>
      </c>
      <c r="Q402" s="215">
        <v>0</v>
      </c>
      <c r="R402" s="215">
        <f>Q402*H402</f>
        <v>0</v>
      </c>
      <c r="S402" s="215">
        <v>0.00025000000000000001</v>
      </c>
      <c r="T402" s="216">
        <f>S402*H402</f>
        <v>0.0050000000000000001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150</v>
      </c>
      <c r="AT402" s="217" t="s">
        <v>120</v>
      </c>
      <c r="AU402" s="217" t="s">
        <v>79</v>
      </c>
      <c r="AY402" s="19" t="s">
        <v>117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77</v>
      </c>
      <c r="BK402" s="218">
        <f>ROUND(I402*H402,2)</f>
        <v>0</v>
      </c>
      <c r="BL402" s="19" t="s">
        <v>150</v>
      </c>
      <c r="BM402" s="217" t="s">
        <v>606</v>
      </c>
    </row>
    <row r="403" s="2" customFormat="1">
      <c r="A403" s="40"/>
      <c r="B403" s="41"/>
      <c r="C403" s="42"/>
      <c r="D403" s="219" t="s">
        <v>126</v>
      </c>
      <c r="E403" s="42"/>
      <c r="F403" s="220" t="s">
        <v>1102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126</v>
      </c>
      <c r="AU403" s="19" t="s">
        <v>79</v>
      </c>
    </row>
    <row r="404" s="13" customFormat="1">
      <c r="A404" s="13"/>
      <c r="B404" s="224"/>
      <c r="C404" s="225"/>
      <c r="D404" s="226" t="s">
        <v>128</v>
      </c>
      <c r="E404" s="227" t="s">
        <v>19</v>
      </c>
      <c r="F404" s="228" t="s">
        <v>1096</v>
      </c>
      <c r="G404" s="225"/>
      <c r="H404" s="227" t="s">
        <v>19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128</v>
      </c>
      <c r="AU404" s="234" t="s">
        <v>79</v>
      </c>
      <c r="AV404" s="13" t="s">
        <v>77</v>
      </c>
      <c r="AW404" s="13" t="s">
        <v>31</v>
      </c>
      <c r="AX404" s="13" t="s">
        <v>69</v>
      </c>
      <c r="AY404" s="234" t="s">
        <v>117</v>
      </c>
    </row>
    <row r="405" s="14" customFormat="1">
      <c r="A405" s="14"/>
      <c r="B405" s="235"/>
      <c r="C405" s="236"/>
      <c r="D405" s="226" t="s">
        <v>128</v>
      </c>
      <c r="E405" s="237" t="s">
        <v>19</v>
      </c>
      <c r="F405" s="238" t="s">
        <v>1103</v>
      </c>
      <c r="G405" s="236"/>
      <c r="H405" s="239">
        <v>20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128</v>
      </c>
      <c r="AU405" s="245" t="s">
        <v>79</v>
      </c>
      <c r="AV405" s="14" t="s">
        <v>79</v>
      </c>
      <c r="AW405" s="14" t="s">
        <v>31</v>
      </c>
      <c r="AX405" s="14" t="s">
        <v>69</v>
      </c>
      <c r="AY405" s="245" t="s">
        <v>117</v>
      </c>
    </row>
    <row r="406" s="15" customFormat="1">
      <c r="A406" s="15"/>
      <c r="B406" s="246"/>
      <c r="C406" s="247"/>
      <c r="D406" s="226" t="s">
        <v>128</v>
      </c>
      <c r="E406" s="248" t="s">
        <v>19</v>
      </c>
      <c r="F406" s="249" t="s">
        <v>130</v>
      </c>
      <c r="G406" s="247"/>
      <c r="H406" s="250">
        <v>20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6" t="s">
        <v>128</v>
      </c>
      <c r="AU406" s="256" t="s">
        <v>79</v>
      </c>
      <c r="AV406" s="15" t="s">
        <v>125</v>
      </c>
      <c r="AW406" s="15" t="s">
        <v>31</v>
      </c>
      <c r="AX406" s="15" t="s">
        <v>77</v>
      </c>
      <c r="AY406" s="256" t="s">
        <v>117</v>
      </c>
    </row>
    <row r="407" s="2" customFormat="1" ht="16.5" customHeight="1">
      <c r="A407" s="40"/>
      <c r="B407" s="41"/>
      <c r="C407" s="206" t="s">
        <v>585</v>
      </c>
      <c r="D407" s="206" t="s">
        <v>120</v>
      </c>
      <c r="E407" s="207" t="s">
        <v>1104</v>
      </c>
      <c r="F407" s="208" t="s">
        <v>1105</v>
      </c>
      <c r="G407" s="209" t="s">
        <v>350</v>
      </c>
      <c r="H407" s="210">
        <v>49</v>
      </c>
      <c r="I407" s="211"/>
      <c r="J407" s="212">
        <f>ROUND(I407*H407,2)</f>
        <v>0</v>
      </c>
      <c r="K407" s="208" t="s">
        <v>124</v>
      </c>
      <c r="L407" s="46"/>
      <c r="M407" s="213" t="s">
        <v>19</v>
      </c>
      <c r="N407" s="214" t="s">
        <v>40</v>
      </c>
      <c r="O407" s="86"/>
      <c r="P407" s="215">
        <f>O407*H407</f>
        <v>0</v>
      </c>
      <c r="Q407" s="215">
        <v>0</v>
      </c>
      <c r="R407" s="215">
        <f>Q407*H407</f>
        <v>0</v>
      </c>
      <c r="S407" s="215">
        <v>0.00044999999999999999</v>
      </c>
      <c r="T407" s="216">
        <f>S407*H407</f>
        <v>0.02205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150</v>
      </c>
      <c r="AT407" s="217" t="s">
        <v>120</v>
      </c>
      <c r="AU407" s="217" t="s">
        <v>79</v>
      </c>
      <c r="AY407" s="19" t="s">
        <v>117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77</v>
      </c>
      <c r="BK407" s="218">
        <f>ROUND(I407*H407,2)</f>
        <v>0</v>
      </c>
      <c r="BL407" s="19" t="s">
        <v>150</v>
      </c>
      <c r="BM407" s="217" t="s">
        <v>620</v>
      </c>
    </row>
    <row r="408" s="2" customFormat="1">
      <c r="A408" s="40"/>
      <c r="B408" s="41"/>
      <c r="C408" s="42"/>
      <c r="D408" s="219" t="s">
        <v>126</v>
      </c>
      <c r="E408" s="42"/>
      <c r="F408" s="220" t="s">
        <v>1106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126</v>
      </c>
      <c r="AU408" s="19" t="s">
        <v>79</v>
      </c>
    </row>
    <row r="409" s="13" customFormat="1">
      <c r="A409" s="13"/>
      <c r="B409" s="224"/>
      <c r="C409" s="225"/>
      <c r="D409" s="226" t="s">
        <v>128</v>
      </c>
      <c r="E409" s="227" t="s">
        <v>19</v>
      </c>
      <c r="F409" s="228" t="s">
        <v>1096</v>
      </c>
      <c r="G409" s="225"/>
      <c r="H409" s="227" t="s">
        <v>19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128</v>
      </c>
      <c r="AU409" s="234" t="s">
        <v>79</v>
      </c>
      <c r="AV409" s="13" t="s">
        <v>77</v>
      </c>
      <c r="AW409" s="13" t="s">
        <v>31</v>
      </c>
      <c r="AX409" s="13" t="s">
        <v>69</v>
      </c>
      <c r="AY409" s="234" t="s">
        <v>117</v>
      </c>
    </row>
    <row r="410" s="14" customFormat="1">
      <c r="A410" s="14"/>
      <c r="B410" s="235"/>
      <c r="C410" s="236"/>
      <c r="D410" s="226" t="s">
        <v>128</v>
      </c>
      <c r="E410" s="237" t="s">
        <v>19</v>
      </c>
      <c r="F410" s="238" t="s">
        <v>1074</v>
      </c>
      <c r="G410" s="236"/>
      <c r="H410" s="239">
        <v>30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128</v>
      </c>
      <c r="AU410" s="245" t="s">
        <v>79</v>
      </c>
      <c r="AV410" s="14" t="s">
        <v>79</v>
      </c>
      <c r="AW410" s="14" t="s">
        <v>31</v>
      </c>
      <c r="AX410" s="14" t="s">
        <v>69</v>
      </c>
      <c r="AY410" s="245" t="s">
        <v>117</v>
      </c>
    </row>
    <row r="411" s="14" customFormat="1">
      <c r="A411" s="14"/>
      <c r="B411" s="235"/>
      <c r="C411" s="236"/>
      <c r="D411" s="226" t="s">
        <v>128</v>
      </c>
      <c r="E411" s="237" t="s">
        <v>19</v>
      </c>
      <c r="F411" s="238" t="s">
        <v>1081</v>
      </c>
      <c r="G411" s="236"/>
      <c r="H411" s="239">
        <v>9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128</v>
      </c>
      <c r="AU411" s="245" t="s">
        <v>79</v>
      </c>
      <c r="AV411" s="14" t="s">
        <v>79</v>
      </c>
      <c r="AW411" s="14" t="s">
        <v>31</v>
      </c>
      <c r="AX411" s="14" t="s">
        <v>69</v>
      </c>
      <c r="AY411" s="245" t="s">
        <v>117</v>
      </c>
    </row>
    <row r="412" s="14" customFormat="1">
      <c r="A412" s="14"/>
      <c r="B412" s="235"/>
      <c r="C412" s="236"/>
      <c r="D412" s="226" t="s">
        <v>128</v>
      </c>
      <c r="E412" s="237" t="s">
        <v>19</v>
      </c>
      <c r="F412" s="238" t="s">
        <v>1076</v>
      </c>
      <c r="G412" s="236"/>
      <c r="H412" s="239">
        <v>10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128</v>
      </c>
      <c r="AU412" s="245" t="s">
        <v>79</v>
      </c>
      <c r="AV412" s="14" t="s">
        <v>79</v>
      </c>
      <c r="AW412" s="14" t="s">
        <v>31</v>
      </c>
      <c r="AX412" s="14" t="s">
        <v>69</v>
      </c>
      <c r="AY412" s="245" t="s">
        <v>117</v>
      </c>
    </row>
    <row r="413" s="15" customFormat="1">
      <c r="A413" s="15"/>
      <c r="B413" s="246"/>
      <c r="C413" s="247"/>
      <c r="D413" s="226" t="s">
        <v>128</v>
      </c>
      <c r="E413" s="248" t="s">
        <v>19</v>
      </c>
      <c r="F413" s="249" t="s">
        <v>130</v>
      </c>
      <c r="G413" s="247"/>
      <c r="H413" s="250">
        <v>49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6" t="s">
        <v>128</v>
      </c>
      <c r="AU413" s="256" t="s">
        <v>79</v>
      </c>
      <c r="AV413" s="15" t="s">
        <v>125</v>
      </c>
      <c r="AW413" s="15" t="s">
        <v>31</v>
      </c>
      <c r="AX413" s="15" t="s">
        <v>77</v>
      </c>
      <c r="AY413" s="256" t="s">
        <v>117</v>
      </c>
    </row>
    <row r="414" s="2" customFormat="1" ht="16.5" customHeight="1">
      <c r="A414" s="40"/>
      <c r="B414" s="41"/>
      <c r="C414" s="206" t="s">
        <v>415</v>
      </c>
      <c r="D414" s="206" t="s">
        <v>120</v>
      </c>
      <c r="E414" s="207" t="s">
        <v>1107</v>
      </c>
      <c r="F414" s="208" t="s">
        <v>1108</v>
      </c>
      <c r="G414" s="209" t="s">
        <v>350</v>
      </c>
      <c r="H414" s="210">
        <v>120</v>
      </c>
      <c r="I414" s="211"/>
      <c r="J414" s="212">
        <f>ROUND(I414*H414,2)</f>
        <v>0</v>
      </c>
      <c r="K414" s="208" t="s">
        <v>124</v>
      </c>
      <c r="L414" s="46"/>
      <c r="M414" s="213" t="s">
        <v>19</v>
      </c>
      <c r="N414" s="214" t="s">
        <v>40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0.00027999999999999998</v>
      </c>
      <c r="T414" s="216">
        <f>S414*H414</f>
        <v>0.033599999999999998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150</v>
      </c>
      <c r="AT414" s="217" t="s">
        <v>120</v>
      </c>
      <c r="AU414" s="217" t="s">
        <v>79</v>
      </c>
      <c r="AY414" s="19" t="s">
        <v>117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77</v>
      </c>
      <c r="BK414" s="218">
        <f>ROUND(I414*H414,2)</f>
        <v>0</v>
      </c>
      <c r="BL414" s="19" t="s">
        <v>150</v>
      </c>
      <c r="BM414" s="217" t="s">
        <v>627</v>
      </c>
    </row>
    <row r="415" s="2" customFormat="1">
      <c r="A415" s="40"/>
      <c r="B415" s="41"/>
      <c r="C415" s="42"/>
      <c r="D415" s="219" t="s">
        <v>126</v>
      </c>
      <c r="E415" s="42"/>
      <c r="F415" s="220" t="s">
        <v>1109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126</v>
      </c>
      <c r="AU415" s="19" t="s">
        <v>79</v>
      </c>
    </row>
    <row r="416" s="13" customFormat="1">
      <c r="A416" s="13"/>
      <c r="B416" s="224"/>
      <c r="C416" s="225"/>
      <c r="D416" s="226" t="s">
        <v>128</v>
      </c>
      <c r="E416" s="227" t="s">
        <v>19</v>
      </c>
      <c r="F416" s="228" t="s">
        <v>1096</v>
      </c>
      <c r="G416" s="225"/>
      <c r="H416" s="227" t="s">
        <v>19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128</v>
      </c>
      <c r="AU416" s="234" t="s">
        <v>79</v>
      </c>
      <c r="AV416" s="13" t="s">
        <v>77</v>
      </c>
      <c r="AW416" s="13" t="s">
        <v>31</v>
      </c>
      <c r="AX416" s="13" t="s">
        <v>69</v>
      </c>
      <c r="AY416" s="234" t="s">
        <v>117</v>
      </c>
    </row>
    <row r="417" s="14" customFormat="1">
      <c r="A417" s="14"/>
      <c r="B417" s="235"/>
      <c r="C417" s="236"/>
      <c r="D417" s="226" t="s">
        <v>128</v>
      </c>
      <c r="E417" s="237" t="s">
        <v>19</v>
      </c>
      <c r="F417" s="238" t="s">
        <v>1060</v>
      </c>
      <c r="G417" s="236"/>
      <c r="H417" s="239">
        <v>120</v>
      </c>
      <c r="I417" s="240"/>
      <c r="J417" s="236"/>
      <c r="K417" s="236"/>
      <c r="L417" s="241"/>
      <c r="M417" s="242"/>
      <c r="N417" s="243"/>
      <c r="O417" s="243"/>
      <c r="P417" s="243"/>
      <c r="Q417" s="243"/>
      <c r="R417" s="243"/>
      <c r="S417" s="243"/>
      <c r="T417" s="24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5" t="s">
        <v>128</v>
      </c>
      <c r="AU417" s="245" t="s">
        <v>79</v>
      </c>
      <c r="AV417" s="14" t="s">
        <v>79</v>
      </c>
      <c r="AW417" s="14" t="s">
        <v>31</v>
      </c>
      <c r="AX417" s="14" t="s">
        <v>69</v>
      </c>
      <c r="AY417" s="245" t="s">
        <v>117</v>
      </c>
    </row>
    <row r="418" s="15" customFormat="1">
      <c r="A418" s="15"/>
      <c r="B418" s="246"/>
      <c r="C418" s="247"/>
      <c r="D418" s="226" t="s">
        <v>128</v>
      </c>
      <c r="E418" s="248" t="s">
        <v>19</v>
      </c>
      <c r="F418" s="249" t="s">
        <v>130</v>
      </c>
      <c r="G418" s="247"/>
      <c r="H418" s="250">
        <v>120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6" t="s">
        <v>128</v>
      </c>
      <c r="AU418" s="256" t="s">
        <v>79</v>
      </c>
      <c r="AV418" s="15" t="s">
        <v>125</v>
      </c>
      <c r="AW418" s="15" t="s">
        <v>31</v>
      </c>
      <c r="AX418" s="15" t="s">
        <v>77</v>
      </c>
      <c r="AY418" s="256" t="s">
        <v>117</v>
      </c>
    </row>
    <row r="419" s="2" customFormat="1" ht="16.5" customHeight="1">
      <c r="A419" s="40"/>
      <c r="B419" s="41"/>
      <c r="C419" s="206" t="s">
        <v>603</v>
      </c>
      <c r="D419" s="206" t="s">
        <v>120</v>
      </c>
      <c r="E419" s="207" t="s">
        <v>1110</v>
      </c>
      <c r="F419" s="208" t="s">
        <v>1111</v>
      </c>
      <c r="G419" s="209" t="s">
        <v>350</v>
      </c>
      <c r="H419" s="210">
        <v>16</v>
      </c>
      <c r="I419" s="211"/>
      <c r="J419" s="212">
        <f>ROUND(I419*H419,2)</f>
        <v>0</v>
      </c>
      <c r="K419" s="208" t="s">
        <v>124</v>
      </c>
      <c r="L419" s="46"/>
      <c r="M419" s="213" t="s">
        <v>19</v>
      </c>
      <c r="N419" s="214" t="s">
        <v>40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0.00021000000000000001</v>
      </c>
      <c r="T419" s="216">
        <f>S419*H419</f>
        <v>0.0033600000000000001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150</v>
      </c>
      <c r="AT419" s="217" t="s">
        <v>120</v>
      </c>
      <c r="AU419" s="217" t="s">
        <v>79</v>
      </c>
      <c r="AY419" s="19" t="s">
        <v>117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77</v>
      </c>
      <c r="BK419" s="218">
        <f>ROUND(I419*H419,2)</f>
        <v>0</v>
      </c>
      <c r="BL419" s="19" t="s">
        <v>150</v>
      </c>
      <c r="BM419" s="217" t="s">
        <v>633</v>
      </c>
    </row>
    <row r="420" s="2" customFormat="1">
      <c r="A420" s="40"/>
      <c r="B420" s="41"/>
      <c r="C420" s="42"/>
      <c r="D420" s="219" t="s">
        <v>126</v>
      </c>
      <c r="E420" s="42"/>
      <c r="F420" s="220" t="s">
        <v>1112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126</v>
      </c>
      <c r="AU420" s="19" t="s">
        <v>79</v>
      </c>
    </row>
    <row r="421" s="13" customFormat="1">
      <c r="A421" s="13"/>
      <c r="B421" s="224"/>
      <c r="C421" s="225"/>
      <c r="D421" s="226" t="s">
        <v>128</v>
      </c>
      <c r="E421" s="227" t="s">
        <v>19</v>
      </c>
      <c r="F421" s="228" t="s">
        <v>1096</v>
      </c>
      <c r="G421" s="225"/>
      <c r="H421" s="227" t="s">
        <v>19</v>
      </c>
      <c r="I421" s="229"/>
      <c r="J421" s="225"/>
      <c r="K421" s="225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128</v>
      </c>
      <c r="AU421" s="234" t="s">
        <v>79</v>
      </c>
      <c r="AV421" s="13" t="s">
        <v>77</v>
      </c>
      <c r="AW421" s="13" t="s">
        <v>31</v>
      </c>
      <c r="AX421" s="13" t="s">
        <v>69</v>
      </c>
      <c r="AY421" s="234" t="s">
        <v>117</v>
      </c>
    </row>
    <row r="422" s="13" customFormat="1">
      <c r="A422" s="13"/>
      <c r="B422" s="224"/>
      <c r="C422" s="225"/>
      <c r="D422" s="226" t="s">
        <v>128</v>
      </c>
      <c r="E422" s="227" t="s">
        <v>19</v>
      </c>
      <c r="F422" s="228" t="s">
        <v>1047</v>
      </c>
      <c r="G422" s="225"/>
      <c r="H422" s="227" t="s">
        <v>19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128</v>
      </c>
      <c r="AU422" s="234" t="s">
        <v>79</v>
      </c>
      <c r="AV422" s="13" t="s">
        <v>77</v>
      </c>
      <c r="AW422" s="13" t="s">
        <v>31</v>
      </c>
      <c r="AX422" s="13" t="s">
        <v>69</v>
      </c>
      <c r="AY422" s="234" t="s">
        <v>117</v>
      </c>
    </row>
    <row r="423" s="14" customFormat="1">
      <c r="A423" s="14"/>
      <c r="B423" s="235"/>
      <c r="C423" s="236"/>
      <c r="D423" s="226" t="s">
        <v>128</v>
      </c>
      <c r="E423" s="237" t="s">
        <v>19</v>
      </c>
      <c r="F423" s="238" t="s">
        <v>1063</v>
      </c>
      <c r="G423" s="236"/>
      <c r="H423" s="239">
        <v>4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128</v>
      </c>
      <c r="AU423" s="245" t="s">
        <v>79</v>
      </c>
      <c r="AV423" s="14" t="s">
        <v>79</v>
      </c>
      <c r="AW423" s="14" t="s">
        <v>31</v>
      </c>
      <c r="AX423" s="14" t="s">
        <v>69</v>
      </c>
      <c r="AY423" s="245" t="s">
        <v>117</v>
      </c>
    </row>
    <row r="424" s="13" customFormat="1">
      <c r="A424" s="13"/>
      <c r="B424" s="224"/>
      <c r="C424" s="225"/>
      <c r="D424" s="226" t="s">
        <v>128</v>
      </c>
      <c r="E424" s="227" t="s">
        <v>19</v>
      </c>
      <c r="F424" s="228" t="s">
        <v>1049</v>
      </c>
      <c r="G424" s="225"/>
      <c r="H424" s="227" t="s">
        <v>19</v>
      </c>
      <c r="I424" s="229"/>
      <c r="J424" s="225"/>
      <c r="K424" s="225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128</v>
      </c>
      <c r="AU424" s="234" t="s">
        <v>79</v>
      </c>
      <c r="AV424" s="13" t="s">
        <v>77</v>
      </c>
      <c r="AW424" s="13" t="s">
        <v>31</v>
      </c>
      <c r="AX424" s="13" t="s">
        <v>69</v>
      </c>
      <c r="AY424" s="234" t="s">
        <v>117</v>
      </c>
    </row>
    <row r="425" s="14" customFormat="1">
      <c r="A425" s="14"/>
      <c r="B425" s="235"/>
      <c r="C425" s="236"/>
      <c r="D425" s="226" t="s">
        <v>128</v>
      </c>
      <c r="E425" s="237" t="s">
        <v>19</v>
      </c>
      <c r="F425" s="238" t="s">
        <v>1063</v>
      </c>
      <c r="G425" s="236"/>
      <c r="H425" s="239">
        <v>4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5" t="s">
        <v>128</v>
      </c>
      <c r="AU425" s="245" t="s">
        <v>79</v>
      </c>
      <c r="AV425" s="14" t="s">
        <v>79</v>
      </c>
      <c r="AW425" s="14" t="s">
        <v>31</v>
      </c>
      <c r="AX425" s="14" t="s">
        <v>69</v>
      </c>
      <c r="AY425" s="245" t="s">
        <v>117</v>
      </c>
    </row>
    <row r="426" s="13" customFormat="1">
      <c r="A426" s="13"/>
      <c r="B426" s="224"/>
      <c r="C426" s="225"/>
      <c r="D426" s="226" t="s">
        <v>128</v>
      </c>
      <c r="E426" s="227" t="s">
        <v>19</v>
      </c>
      <c r="F426" s="228" t="s">
        <v>1051</v>
      </c>
      <c r="G426" s="225"/>
      <c r="H426" s="227" t="s">
        <v>19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128</v>
      </c>
      <c r="AU426" s="234" t="s">
        <v>79</v>
      </c>
      <c r="AV426" s="13" t="s">
        <v>77</v>
      </c>
      <c r="AW426" s="13" t="s">
        <v>31</v>
      </c>
      <c r="AX426" s="13" t="s">
        <v>69</v>
      </c>
      <c r="AY426" s="234" t="s">
        <v>117</v>
      </c>
    </row>
    <row r="427" s="14" customFormat="1">
      <c r="A427" s="14"/>
      <c r="B427" s="235"/>
      <c r="C427" s="236"/>
      <c r="D427" s="226" t="s">
        <v>128</v>
      </c>
      <c r="E427" s="237" t="s">
        <v>19</v>
      </c>
      <c r="F427" s="238" t="s">
        <v>79</v>
      </c>
      <c r="G427" s="236"/>
      <c r="H427" s="239">
        <v>2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128</v>
      </c>
      <c r="AU427" s="245" t="s">
        <v>79</v>
      </c>
      <c r="AV427" s="14" t="s">
        <v>79</v>
      </c>
      <c r="AW427" s="14" t="s">
        <v>31</v>
      </c>
      <c r="AX427" s="14" t="s">
        <v>69</v>
      </c>
      <c r="AY427" s="245" t="s">
        <v>117</v>
      </c>
    </row>
    <row r="428" s="14" customFormat="1">
      <c r="A428" s="14"/>
      <c r="B428" s="235"/>
      <c r="C428" s="236"/>
      <c r="D428" s="226" t="s">
        <v>128</v>
      </c>
      <c r="E428" s="237" t="s">
        <v>19</v>
      </c>
      <c r="F428" s="238" t="s">
        <v>1064</v>
      </c>
      <c r="G428" s="236"/>
      <c r="H428" s="239">
        <v>6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128</v>
      </c>
      <c r="AU428" s="245" t="s">
        <v>79</v>
      </c>
      <c r="AV428" s="14" t="s">
        <v>79</v>
      </c>
      <c r="AW428" s="14" t="s">
        <v>31</v>
      </c>
      <c r="AX428" s="14" t="s">
        <v>69</v>
      </c>
      <c r="AY428" s="245" t="s">
        <v>117</v>
      </c>
    </row>
    <row r="429" s="15" customFormat="1">
      <c r="A429" s="15"/>
      <c r="B429" s="246"/>
      <c r="C429" s="247"/>
      <c r="D429" s="226" t="s">
        <v>128</v>
      </c>
      <c r="E429" s="248" t="s">
        <v>19</v>
      </c>
      <c r="F429" s="249" t="s">
        <v>130</v>
      </c>
      <c r="G429" s="247"/>
      <c r="H429" s="250">
        <v>16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128</v>
      </c>
      <c r="AU429" s="256" t="s">
        <v>79</v>
      </c>
      <c r="AV429" s="15" t="s">
        <v>125</v>
      </c>
      <c r="AW429" s="15" t="s">
        <v>31</v>
      </c>
      <c r="AX429" s="15" t="s">
        <v>77</v>
      </c>
      <c r="AY429" s="256" t="s">
        <v>117</v>
      </c>
    </row>
    <row r="430" s="2" customFormat="1" ht="16.5" customHeight="1">
      <c r="A430" s="40"/>
      <c r="B430" s="41"/>
      <c r="C430" s="206" t="s">
        <v>423</v>
      </c>
      <c r="D430" s="206" t="s">
        <v>120</v>
      </c>
      <c r="E430" s="207" t="s">
        <v>1113</v>
      </c>
      <c r="F430" s="208" t="s">
        <v>1114</v>
      </c>
      <c r="G430" s="209" t="s">
        <v>350</v>
      </c>
      <c r="H430" s="210">
        <v>5</v>
      </c>
      <c r="I430" s="211"/>
      <c r="J430" s="212">
        <f>ROUND(I430*H430,2)</f>
        <v>0</v>
      </c>
      <c r="K430" s="208" t="s">
        <v>124</v>
      </c>
      <c r="L430" s="46"/>
      <c r="M430" s="213" t="s">
        <v>19</v>
      </c>
      <c r="N430" s="214" t="s">
        <v>40</v>
      </c>
      <c r="O430" s="86"/>
      <c r="P430" s="215">
        <f>O430*H430</f>
        <v>0</v>
      </c>
      <c r="Q430" s="215">
        <v>0</v>
      </c>
      <c r="R430" s="215">
        <f>Q430*H430</f>
        <v>0</v>
      </c>
      <c r="S430" s="215">
        <v>0.0025999999999999999</v>
      </c>
      <c r="T430" s="216">
        <f>S430*H430</f>
        <v>0.012999999999999999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150</v>
      </c>
      <c r="AT430" s="217" t="s">
        <v>120</v>
      </c>
      <c r="AU430" s="217" t="s">
        <v>79</v>
      </c>
      <c r="AY430" s="19" t="s">
        <v>117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77</v>
      </c>
      <c r="BK430" s="218">
        <f>ROUND(I430*H430,2)</f>
        <v>0</v>
      </c>
      <c r="BL430" s="19" t="s">
        <v>150</v>
      </c>
      <c r="BM430" s="217" t="s">
        <v>638</v>
      </c>
    </row>
    <row r="431" s="2" customFormat="1">
      <c r="A431" s="40"/>
      <c r="B431" s="41"/>
      <c r="C431" s="42"/>
      <c r="D431" s="219" t="s">
        <v>126</v>
      </c>
      <c r="E431" s="42"/>
      <c r="F431" s="220" t="s">
        <v>1115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126</v>
      </c>
      <c r="AU431" s="19" t="s">
        <v>79</v>
      </c>
    </row>
    <row r="432" s="13" customFormat="1">
      <c r="A432" s="13"/>
      <c r="B432" s="224"/>
      <c r="C432" s="225"/>
      <c r="D432" s="226" t="s">
        <v>128</v>
      </c>
      <c r="E432" s="227" t="s">
        <v>19</v>
      </c>
      <c r="F432" s="228" t="s">
        <v>1096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128</v>
      </c>
      <c r="AU432" s="234" t="s">
        <v>79</v>
      </c>
      <c r="AV432" s="13" t="s">
        <v>77</v>
      </c>
      <c r="AW432" s="13" t="s">
        <v>31</v>
      </c>
      <c r="AX432" s="13" t="s">
        <v>69</v>
      </c>
      <c r="AY432" s="234" t="s">
        <v>117</v>
      </c>
    </row>
    <row r="433" s="13" customFormat="1">
      <c r="A433" s="13"/>
      <c r="B433" s="224"/>
      <c r="C433" s="225"/>
      <c r="D433" s="226" t="s">
        <v>128</v>
      </c>
      <c r="E433" s="227" t="s">
        <v>19</v>
      </c>
      <c r="F433" s="228" t="s">
        <v>1047</v>
      </c>
      <c r="G433" s="225"/>
      <c r="H433" s="227" t="s">
        <v>19</v>
      </c>
      <c r="I433" s="229"/>
      <c r="J433" s="225"/>
      <c r="K433" s="225"/>
      <c r="L433" s="230"/>
      <c r="M433" s="231"/>
      <c r="N433" s="232"/>
      <c r="O433" s="232"/>
      <c r="P433" s="232"/>
      <c r="Q433" s="232"/>
      <c r="R433" s="232"/>
      <c r="S433" s="232"/>
      <c r="T433" s="23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4" t="s">
        <v>128</v>
      </c>
      <c r="AU433" s="234" t="s">
        <v>79</v>
      </c>
      <c r="AV433" s="13" t="s">
        <v>77</v>
      </c>
      <c r="AW433" s="13" t="s">
        <v>31</v>
      </c>
      <c r="AX433" s="13" t="s">
        <v>69</v>
      </c>
      <c r="AY433" s="234" t="s">
        <v>117</v>
      </c>
    </row>
    <row r="434" s="14" customFormat="1">
      <c r="A434" s="14"/>
      <c r="B434" s="235"/>
      <c r="C434" s="236"/>
      <c r="D434" s="226" t="s">
        <v>128</v>
      </c>
      <c r="E434" s="237" t="s">
        <v>19</v>
      </c>
      <c r="F434" s="238" t="s">
        <v>79</v>
      </c>
      <c r="G434" s="236"/>
      <c r="H434" s="239">
        <v>2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128</v>
      </c>
      <c r="AU434" s="245" t="s">
        <v>79</v>
      </c>
      <c r="AV434" s="14" t="s">
        <v>79</v>
      </c>
      <c r="AW434" s="14" t="s">
        <v>31</v>
      </c>
      <c r="AX434" s="14" t="s">
        <v>69</v>
      </c>
      <c r="AY434" s="245" t="s">
        <v>117</v>
      </c>
    </row>
    <row r="435" s="13" customFormat="1">
      <c r="A435" s="13"/>
      <c r="B435" s="224"/>
      <c r="C435" s="225"/>
      <c r="D435" s="226" t="s">
        <v>128</v>
      </c>
      <c r="E435" s="227" t="s">
        <v>19</v>
      </c>
      <c r="F435" s="228" t="s">
        <v>1049</v>
      </c>
      <c r="G435" s="225"/>
      <c r="H435" s="227" t="s">
        <v>19</v>
      </c>
      <c r="I435" s="229"/>
      <c r="J435" s="225"/>
      <c r="K435" s="225"/>
      <c r="L435" s="230"/>
      <c r="M435" s="231"/>
      <c r="N435" s="232"/>
      <c r="O435" s="232"/>
      <c r="P435" s="232"/>
      <c r="Q435" s="232"/>
      <c r="R435" s="232"/>
      <c r="S435" s="232"/>
      <c r="T435" s="23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4" t="s">
        <v>128</v>
      </c>
      <c r="AU435" s="234" t="s">
        <v>79</v>
      </c>
      <c r="AV435" s="13" t="s">
        <v>77</v>
      </c>
      <c r="AW435" s="13" t="s">
        <v>31</v>
      </c>
      <c r="AX435" s="13" t="s">
        <v>69</v>
      </c>
      <c r="AY435" s="234" t="s">
        <v>117</v>
      </c>
    </row>
    <row r="436" s="14" customFormat="1">
      <c r="A436" s="14"/>
      <c r="B436" s="235"/>
      <c r="C436" s="236"/>
      <c r="D436" s="226" t="s">
        <v>128</v>
      </c>
      <c r="E436" s="237" t="s">
        <v>19</v>
      </c>
      <c r="F436" s="238" t="s">
        <v>79</v>
      </c>
      <c r="G436" s="236"/>
      <c r="H436" s="239">
        <v>2</v>
      </c>
      <c r="I436" s="240"/>
      <c r="J436" s="236"/>
      <c r="K436" s="236"/>
      <c r="L436" s="241"/>
      <c r="M436" s="242"/>
      <c r="N436" s="243"/>
      <c r="O436" s="243"/>
      <c r="P436" s="243"/>
      <c r="Q436" s="243"/>
      <c r="R436" s="243"/>
      <c r="S436" s="243"/>
      <c r="T436" s="24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5" t="s">
        <v>128</v>
      </c>
      <c r="AU436" s="245" t="s">
        <v>79</v>
      </c>
      <c r="AV436" s="14" t="s">
        <v>79</v>
      </c>
      <c r="AW436" s="14" t="s">
        <v>31</v>
      </c>
      <c r="AX436" s="14" t="s">
        <v>69</v>
      </c>
      <c r="AY436" s="245" t="s">
        <v>117</v>
      </c>
    </row>
    <row r="437" s="13" customFormat="1">
      <c r="A437" s="13"/>
      <c r="B437" s="224"/>
      <c r="C437" s="225"/>
      <c r="D437" s="226" t="s">
        <v>128</v>
      </c>
      <c r="E437" s="227" t="s">
        <v>19</v>
      </c>
      <c r="F437" s="228" t="s">
        <v>1051</v>
      </c>
      <c r="G437" s="225"/>
      <c r="H437" s="227" t="s">
        <v>19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128</v>
      </c>
      <c r="AU437" s="234" t="s">
        <v>79</v>
      </c>
      <c r="AV437" s="13" t="s">
        <v>77</v>
      </c>
      <c r="AW437" s="13" t="s">
        <v>31</v>
      </c>
      <c r="AX437" s="13" t="s">
        <v>69</v>
      </c>
      <c r="AY437" s="234" t="s">
        <v>117</v>
      </c>
    </row>
    <row r="438" s="14" customFormat="1">
      <c r="A438" s="14"/>
      <c r="B438" s="235"/>
      <c r="C438" s="236"/>
      <c r="D438" s="226" t="s">
        <v>128</v>
      </c>
      <c r="E438" s="237" t="s">
        <v>19</v>
      </c>
      <c r="F438" s="238" t="s">
        <v>77</v>
      </c>
      <c r="G438" s="236"/>
      <c r="H438" s="239">
        <v>1</v>
      </c>
      <c r="I438" s="240"/>
      <c r="J438" s="236"/>
      <c r="K438" s="236"/>
      <c r="L438" s="241"/>
      <c r="M438" s="242"/>
      <c r="N438" s="243"/>
      <c r="O438" s="243"/>
      <c r="P438" s="243"/>
      <c r="Q438" s="243"/>
      <c r="R438" s="243"/>
      <c r="S438" s="243"/>
      <c r="T438" s="24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128</v>
      </c>
      <c r="AU438" s="245" t="s">
        <v>79</v>
      </c>
      <c r="AV438" s="14" t="s">
        <v>79</v>
      </c>
      <c r="AW438" s="14" t="s">
        <v>31</v>
      </c>
      <c r="AX438" s="14" t="s">
        <v>69</v>
      </c>
      <c r="AY438" s="245" t="s">
        <v>117</v>
      </c>
    </row>
    <row r="439" s="15" customFormat="1">
      <c r="A439" s="15"/>
      <c r="B439" s="246"/>
      <c r="C439" s="247"/>
      <c r="D439" s="226" t="s">
        <v>128</v>
      </c>
      <c r="E439" s="248" t="s">
        <v>19</v>
      </c>
      <c r="F439" s="249" t="s">
        <v>130</v>
      </c>
      <c r="G439" s="247"/>
      <c r="H439" s="250">
        <v>5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6" t="s">
        <v>128</v>
      </c>
      <c r="AU439" s="256" t="s">
        <v>79</v>
      </c>
      <c r="AV439" s="15" t="s">
        <v>125</v>
      </c>
      <c r="AW439" s="15" t="s">
        <v>31</v>
      </c>
      <c r="AX439" s="15" t="s">
        <v>77</v>
      </c>
      <c r="AY439" s="256" t="s">
        <v>117</v>
      </c>
    </row>
    <row r="440" s="2" customFormat="1" ht="16.5" customHeight="1">
      <c r="A440" s="40"/>
      <c r="B440" s="41"/>
      <c r="C440" s="206" t="s">
        <v>624</v>
      </c>
      <c r="D440" s="206" t="s">
        <v>120</v>
      </c>
      <c r="E440" s="207" t="s">
        <v>1116</v>
      </c>
      <c r="F440" s="208" t="s">
        <v>1117</v>
      </c>
      <c r="G440" s="209" t="s">
        <v>350</v>
      </c>
      <c r="H440" s="210">
        <v>8</v>
      </c>
      <c r="I440" s="211"/>
      <c r="J440" s="212">
        <f>ROUND(I440*H440,2)</f>
        <v>0</v>
      </c>
      <c r="K440" s="208" t="s">
        <v>124</v>
      </c>
      <c r="L440" s="46"/>
      <c r="M440" s="213" t="s">
        <v>19</v>
      </c>
      <c r="N440" s="214" t="s">
        <v>40</v>
      </c>
      <c r="O440" s="86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150</v>
      </c>
      <c r="AT440" s="217" t="s">
        <v>120</v>
      </c>
      <c r="AU440" s="217" t="s">
        <v>79</v>
      </c>
      <c r="AY440" s="19" t="s">
        <v>117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77</v>
      </c>
      <c r="BK440" s="218">
        <f>ROUND(I440*H440,2)</f>
        <v>0</v>
      </c>
      <c r="BL440" s="19" t="s">
        <v>150</v>
      </c>
      <c r="BM440" s="217" t="s">
        <v>644</v>
      </c>
    </row>
    <row r="441" s="2" customFormat="1">
      <c r="A441" s="40"/>
      <c r="B441" s="41"/>
      <c r="C441" s="42"/>
      <c r="D441" s="219" t="s">
        <v>126</v>
      </c>
      <c r="E441" s="42"/>
      <c r="F441" s="220" t="s">
        <v>1118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126</v>
      </c>
      <c r="AU441" s="19" t="s">
        <v>79</v>
      </c>
    </row>
    <row r="442" s="13" customFormat="1">
      <c r="A442" s="13"/>
      <c r="B442" s="224"/>
      <c r="C442" s="225"/>
      <c r="D442" s="226" t="s">
        <v>128</v>
      </c>
      <c r="E442" s="227" t="s">
        <v>19</v>
      </c>
      <c r="F442" s="228" t="s">
        <v>1041</v>
      </c>
      <c r="G442" s="225"/>
      <c r="H442" s="227" t="s">
        <v>19</v>
      </c>
      <c r="I442" s="229"/>
      <c r="J442" s="225"/>
      <c r="K442" s="225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128</v>
      </c>
      <c r="AU442" s="234" t="s">
        <v>79</v>
      </c>
      <c r="AV442" s="13" t="s">
        <v>77</v>
      </c>
      <c r="AW442" s="13" t="s">
        <v>31</v>
      </c>
      <c r="AX442" s="13" t="s">
        <v>69</v>
      </c>
      <c r="AY442" s="234" t="s">
        <v>117</v>
      </c>
    </row>
    <row r="443" s="14" customFormat="1">
      <c r="A443" s="14"/>
      <c r="B443" s="235"/>
      <c r="C443" s="236"/>
      <c r="D443" s="226" t="s">
        <v>128</v>
      </c>
      <c r="E443" s="237" t="s">
        <v>19</v>
      </c>
      <c r="F443" s="238" t="s">
        <v>133</v>
      </c>
      <c r="G443" s="236"/>
      <c r="H443" s="239">
        <v>8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5" t="s">
        <v>128</v>
      </c>
      <c r="AU443" s="245" t="s">
        <v>79</v>
      </c>
      <c r="AV443" s="14" t="s">
        <v>79</v>
      </c>
      <c r="AW443" s="14" t="s">
        <v>31</v>
      </c>
      <c r="AX443" s="14" t="s">
        <v>69</v>
      </c>
      <c r="AY443" s="245" t="s">
        <v>117</v>
      </c>
    </row>
    <row r="444" s="15" customFormat="1">
      <c r="A444" s="15"/>
      <c r="B444" s="246"/>
      <c r="C444" s="247"/>
      <c r="D444" s="226" t="s">
        <v>128</v>
      </c>
      <c r="E444" s="248" t="s">
        <v>19</v>
      </c>
      <c r="F444" s="249" t="s">
        <v>130</v>
      </c>
      <c r="G444" s="247"/>
      <c r="H444" s="250">
        <v>8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6" t="s">
        <v>128</v>
      </c>
      <c r="AU444" s="256" t="s">
        <v>79</v>
      </c>
      <c r="AV444" s="15" t="s">
        <v>125</v>
      </c>
      <c r="AW444" s="15" t="s">
        <v>31</v>
      </c>
      <c r="AX444" s="15" t="s">
        <v>77</v>
      </c>
      <c r="AY444" s="256" t="s">
        <v>117</v>
      </c>
    </row>
    <row r="445" s="2" customFormat="1" ht="16.5" customHeight="1">
      <c r="A445" s="40"/>
      <c r="B445" s="41"/>
      <c r="C445" s="260" t="s">
        <v>427</v>
      </c>
      <c r="D445" s="260" t="s">
        <v>235</v>
      </c>
      <c r="E445" s="261" t="s">
        <v>1119</v>
      </c>
      <c r="F445" s="262" t="s">
        <v>1120</v>
      </c>
      <c r="G445" s="263" t="s">
        <v>350</v>
      </c>
      <c r="H445" s="264">
        <v>8</v>
      </c>
      <c r="I445" s="265"/>
      <c r="J445" s="266">
        <f>ROUND(I445*H445,2)</f>
        <v>0</v>
      </c>
      <c r="K445" s="262" t="s">
        <v>19</v>
      </c>
      <c r="L445" s="267"/>
      <c r="M445" s="268" t="s">
        <v>19</v>
      </c>
      <c r="N445" s="269" t="s">
        <v>40</v>
      </c>
      <c r="O445" s="86"/>
      <c r="P445" s="215">
        <f>O445*H445</f>
        <v>0</v>
      </c>
      <c r="Q445" s="215">
        <v>0</v>
      </c>
      <c r="R445" s="215">
        <f>Q445*H445</f>
        <v>0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286</v>
      </c>
      <c r="AT445" s="217" t="s">
        <v>235</v>
      </c>
      <c r="AU445" s="217" t="s">
        <v>79</v>
      </c>
      <c r="AY445" s="19" t="s">
        <v>117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77</v>
      </c>
      <c r="BK445" s="218">
        <f>ROUND(I445*H445,2)</f>
        <v>0</v>
      </c>
      <c r="BL445" s="19" t="s">
        <v>150</v>
      </c>
      <c r="BM445" s="217" t="s">
        <v>650</v>
      </c>
    </row>
    <row r="446" s="2" customFormat="1" ht="16.5" customHeight="1">
      <c r="A446" s="40"/>
      <c r="B446" s="41"/>
      <c r="C446" s="260" t="s">
        <v>635</v>
      </c>
      <c r="D446" s="260" t="s">
        <v>235</v>
      </c>
      <c r="E446" s="261" t="s">
        <v>1121</v>
      </c>
      <c r="F446" s="262" t="s">
        <v>1122</v>
      </c>
      <c r="G446" s="263" t="s">
        <v>350</v>
      </c>
      <c r="H446" s="264">
        <v>8</v>
      </c>
      <c r="I446" s="265"/>
      <c r="J446" s="266">
        <f>ROUND(I446*H446,2)</f>
        <v>0</v>
      </c>
      <c r="K446" s="262" t="s">
        <v>19</v>
      </c>
      <c r="L446" s="267"/>
      <c r="M446" s="268" t="s">
        <v>19</v>
      </c>
      <c r="N446" s="269" t="s">
        <v>40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286</v>
      </c>
      <c r="AT446" s="217" t="s">
        <v>235</v>
      </c>
      <c r="AU446" s="217" t="s">
        <v>79</v>
      </c>
      <c r="AY446" s="19" t="s">
        <v>117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77</v>
      </c>
      <c r="BK446" s="218">
        <f>ROUND(I446*H446,2)</f>
        <v>0</v>
      </c>
      <c r="BL446" s="19" t="s">
        <v>150</v>
      </c>
      <c r="BM446" s="217" t="s">
        <v>655</v>
      </c>
    </row>
    <row r="447" s="2" customFormat="1" ht="24.15" customHeight="1">
      <c r="A447" s="40"/>
      <c r="B447" s="41"/>
      <c r="C447" s="206" t="s">
        <v>440</v>
      </c>
      <c r="D447" s="206" t="s">
        <v>120</v>
      </c>
      <c r="E447" s="207" t="s">
        <v>1123</v>
      </c>
      <c r="F447" s="208" t="s">
        <v>1124</v>
      </c>
      <c r="G447" s="209" t="s">
        <v>350</v>
      </c>
      <c r="H447" s="210">
        <v>1</v>
      </c>
      <c r="I447" s="211"/>
      <c r="J447" s="212">
        <f>ROUND(I447*H447,2)</f>
        <v>0</v>
      </c>
      <c r="K447" s="208" t="s">
        <v>124</v>
      </c>
      <c r="L447" s="46"/>
      <c r="M447" s="213" t="s">
        <v>19</v>
      </c>
      <c r="N447" s="214" t="s">
        <v>40</v>
      </c>
      <c r="O447" s="86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150</v>
      </c>
      <c r="AT447" s="217" t="s">
        <v>120</v>
      </c>
      <c r="AU447" s="217" t="s">
        <v>79</v>
      </c>
      <c r="AY447" s="19" t="s">
        <v>117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77</v>
      </c>
      <c r="BK447" s="218">
        <f>ROUND(I447*H447,2)</f>
        <v>0</v>
      </c>
      <c r="BL447" s="19" t="s">
        <v>150</v>
      </c>
      <c r="BM447" s="217" t="s">
        <v>664</v>
      </c>
    </row>
    <row r="448" s="2" customFormat="1">
      <c r="A448" s="40"/>
      <c r="B448" s="41"/>
      <c r="C448" s="42"/>
      <c r="D448" s="219" t="s">
        <v>126</v>
      </c>
      <c r="E448" s="42"/>
      <c r="F448" s="220" t="s">
        <v>1125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126</v>
      </c>
      <c r="AU448" s="19" t="s">
        <v>79</v>
      </c>
    </row>
    <row r="449" s="14" customFormat="1">
      <c r="A449" s="14"/>
      <c r="B449" s="235"/>
      <c r="C449" s="236"/>
      <c r="D449" s="226" t="s">
        <v>128</v>
      </c>
      <c r="E449" s="237" t="s">
        <v>19</v>
      </c>
      <c r="F449" s="238" t="s">
        <v>1126</v>
      </c>
      <c r="G449" s="236"/>
      <c r="H449" s="239">
        <v>1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128</v>
      </c>
      <c r="AU449" s="245" t="s">
        <v>79</v>
      </c>
      <c r="AV449" s="14" t="s">
        <v>79</v>
      </c>
      <c r="AW449" s="14" t="s">
        <v>31</v>
      </c>
      <c r="AX449" s="14" t="s">
        <v>69</v>
      </c>
      <c r="AY449" s="245" t="s">
        <v>117</v>
      </c>
    </row>
    <row r="450" s="15" customFormat="1">
      <c r="A450" s="15"/>
      <c r="B450" s="246"/>
      <c r="C450" s="247"/>
      <c r="D450" s="226" t="s">
        <v>128</v>
      </c>
      <c r="E450" s="248" t="s">
        <v>19</v>
      </c>
      <c r="F450" s="249" t="s">
        <v>130</v>
      </c>
      <c r="G450" s="247"/>
      <c r="H450" s="250">
        <v>1</v>
      </c>
      <c r="I450" s="251"/>
      <c r="J450" s="247"/>
      <c r="K450" s="247"/>
      <c r="L450" s="252"/>
      <c r="M450" s="253"/>
      <c r="N450" s="254"/>
      <c r="O450" s="254"/>
      <c r="P450" s="254"/>
      <c r="Q450" s="254"/>
      <c r="R450" s="254"/>
      <c r="S450" s="254"/>
      <c r="T450" s="25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6" t="s">
        <v>128</v>
      </c>
      <c r="AU450" s="256" t="s">
        <v>79</v>
      </c>
      <c r="AV450" s="15" t="s">
        <v>125</v>
      </c>
      <c r="AW450" s="15" t="s">
        <v>31</v>
      </c>
      <c r="AX450" s="15" t="s">
        <v>77</v>
      </c>
      <c r="AY450" s="256" t="s">
        <v>117</v>
      </c>
    </row>
    <row r="451" s="2" customFormat="1" ht="24.15" customHeight="1">
      <c r="A451" s="40"/>
      <c r="B451" s="41"/>
      <c r="C451" s="206" t="s">
        <v>647</v>
      </c>
      <c r="D451" s="206" t="s">
        <v>120</v>
      </c>
      <c r="E451" s="207" t="s">
        <v>1127</v>
      </c>
      <c r="F451" s="208" t="s">
        <v>1128</v>
      </c>
      <c r="G451" s="209" t="s">
        <v>221</v>
      </c>
      <c r="H451" s="210">
        <v>0.19600000000000001</v>
      </c>
      <c r="I451" s="211"/>
      <c r="J451" s="212">
        <f>ROUND(I451*H451,2)</f>
        <v>0</v>
      </c>
      <c r="K451" s="208" t="s">
        <v>124</v>
      </c>
      <c r="L451" s="46"/>
      <c r="M451" s="213" t="s">
        <v>19</v>
      </c>
      <c r="N451" s="214" t="s">
        <v>40</v>
      </c>
      <c r="O451" s="86"/>
      <c r="P451" s="215">
        <f>O451*H451</f>
        <v>0</v>
      </c>
      <c r="Q451" s="215">
        <v>0</v>
      </c>
      <c r="R451" s="215">
        <f>Q451*H451</f>
        <v>0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150</v>
      </c>
      <c r="AT451" s="217" t="s">
        <v>120</v>
      </c>
      <c r="AU451" s="217" t="s">
        <v>79</v>
      </c>
      <c r="AY451" s="19" t="s">
        <v>117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77</v>
      </c>
      <c r="BK451" s="218">
        <f>ROUND(I451*H451,2)</f>
        <v>0</v>
      </c>
      <c r="BL451" s="19" t="s">
        <v>150</v>
      </c>
      <c r="BM451" s="217" t="s">
        <v>669</v>
      </c>
    </row>
    <row r="452" s="2" customFormat="1">
      <c r="A452" s="40"/>
      <c r="B452" s="41"/>
      <c r="C452" s="42"/>
      <c r="D452" s="219" t="s">
        <v>126</v>
      </c>
      <c r="E452" s="42"/>
      <c r="F452" s="220" t="s">
        <v>1129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126</v>
      </c>
      <c r="AU452" s="19" t="s">
        <v>79</v>
      </c>
    </row>
    <row r="453" s="12" customFormat="1" ht="22.8" customHeight="1">
      <c r="A453" s="12"/>
      <c r="B453" s="190"/>
      <c r="C453" s="191"/>
      <c r="D453" s="192" t="s">
        <v>68</v>
      </c>
      <c r="E453" s="204" t="s">
        <v>835</v>
      </c>
      <c r="F453" s="204" t="s">
        <v>836</v>
      </c>
      <c r="G453" s="191"/>
      <c r="H453" s="191"/>
      <c r="I453" s="194"/>
      <c r="J453" s="205">
        <f>BK453</f>
        <v>0</v>
      </c>
      <c r="K453" s="191"/>
      <c r="L453" s="196"/>
      <c r="M453" s="197"/>
      <c r="N453" s="198"/>
      <c r="O453" s="198"/>
      <c r="P453" s="199">
        <f>SUM(P454:P614)</f>
        <v>0</v>
      </c>
      <c r="Q453" s="198"/>
      <c r="R453" s="199">
        <f>SUM(R454:R614)</f>
        <v>1.0972672000000003</v>
      </c>
      <c r="S453" s="198"/>
      <c r="T453" s="200">
        <f>SUM(T454:T614)</f>
        <v>0.63575579999999987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1" t="s">
        <v>79</v>
      </c>
      <c r="AT453" s="202" t="s">
        <v>68</v>
      </c>
      <c r="AU453" s="202" t="s">
        <v>77</v>
      </c>
      <c r="AY453" s="201" t="s">
        <v>117</v>
      </c>
      <c r="BK453" s="203">
        <f>SUM(BK454:BK614)</f>
        <v>0</v>
      </c>
    </row>
    <row r="454" s="2" customFormat="1" ht="16.5" customHeight="1">
      <c r="A454" s="40"/>
      <c r="B454" s="41"/>
      <c r="C454" s="206" t="s">
        <v>454</v>
      </c>
      <c r="D454" s="206" t="s">
        <v>120</v>
      </c>
      <c r="E454" s="207" t="s">
        <v>1130</v>
      </c>
      <c r="F454" s="208" t="s">
        <v>1131</v>
      </c>
      <c r="G454" s="209" t="s">
        <v>190</v>
      </c>
      <c r="H454" s="210">
        <v>12.949999999999999</v>
      </c>
      <c r="I454" s="211"/>
      <c r="J454" s="212">
        <f>ROUND(I454*H454,2)</f>
        <v>0</v>
      </c>
      <c r="K454" s="208" t="s">
        <v>124</v>
      </c>
      <c r="L454" s="46"/>
      <c r="M454" s="213" t="s">
        <v>19</v>
      </c>
      <c r="N454" s="214" t="s">
        <v>40</v>
      </c>
      <c r="O454" s="86"/>
      <c r="P454" s="215">
        <f>O454*H454</f>
        <v>0</v>
      </c>
      <c r="Q454" s="215">
        <v>0</v>
      </c>
      <c r="R454" s="215">
        <f>Q454*H454</f>
        <v>0</v>
      </c>
      <c r="S454" s="215">
        <v>0.0016999999999999999</v>
      </c>
      <c r="T454" s="216">
        <f>S454*H454</f>
        <v>0.022014999999999996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150</v>
      </c>
      <c r="AT454" s="217" t="s">
        <v>120</v>
      </c>
      <c r="AU454" s="217" t="s">
        <v>79</v>
      </c>
      <c r="AY454" s="19" t="s">
        <v>117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77</v>
      </c>
      <c r="BK454" s="218">
        <f>ROUND(I454*H454,2)</f>
        <v>0</v>
      </c>
      <c r="BL454" s="19" t="s">
        <v>150</v>
      </c>
      <c r="BM454" s="217" t="s">
        <v>674</v>
      </c>
    </row>
    <row r="455" s="2" customFormat="1">
      <c r="A455" s="40"/>
      <c r="B455" s="41"/>
      <c r="C455" s="42"/>
      <c r="D455" s="219" t="s">
        <v>126</v>
      </c>
      <c r="E455" s="42"/>
      <c r="F455" s="220" t="s">
        <v>1132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126</v>
      </c>
      <c r="AU455" s="19" t="s">
        <v>79</v>
      </c>
    </row>
    <row r="456" s="13" customFormat="1">
      <c r="A456" s="13"/>
      <c r="B456" s="224"/>
      <c r="C456" s="225"/>
      <c r="D456" s="226" t="s">
        <v>128</v>
      </c>
      <c r="E456" s="227" t="s">
        <v>19</v>
      </c>
      <c r="F456" s="228" t="s">
        <v>1133</v>
      </c>
      <c r="G456" s="225"/>
      <c r="H456" s="227" t="s">
        <v>19</v>
      </c>
      <c r="I456" s="229"/>
      <c r="J456" s="225"/>
      <c r="K456" s="225"/>
      <c r="L456" s="230"/>
      <c r="M456" s="231"/>
      <c r="N456" s="232"/>
      <c r="O456" s="232"/>
      <c r="P456" s="232"/>
      <c r="Q456" s="232"/>
      <c r="R456" s="232"/>
      <c r="S456" s="232"/>
      <c r="T456" s="23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4" t="s">
        <v>128</v>
      </c>
      <c r="AU456" s="234" t="s">
        <v>79</v>
      </c>
      <c r="AV456" s="13" t="s">
        <v>77</v>
      </c>
      <c r="AW456" s="13" t="s">
        <v>31</v>
      </c>
      <c r="AX456" s="13" t="s">
        <v>69</v>
      </c>
      <c r="AY456" s="234" t="s">
        <v>117</v>
      </c>
    </row>
    <row r="457" s="13" customFormat="1">
      <c r="A457" s="13"/>
      <c r="B457" s="224"/>
      <c r="C457" s="225"/>
      <c r="D457" s="226" t="s">
        <v>128</v>
      </c>
      <c r="E457" s="227" t="s">
        <v>19</v>
      </c>
      <c r="F457" s="228" t="s">
        <v>301</v>
      </c>
      <c r="G457" s="225"/>
      <c r="H457" s="227" t="s">
        <v>19</v>
      </c>
      <c r="I457" s="229"/>
      <c r="J457" s="225"/>
      <c r="K457" s="225"/>
      <c r="L457" s="230"/>
      <c r="M457" s="231"/>
      <c r="N457" s="232"/>
      <c r="O457" s="232"/>
      <c r="P457" s="232"/>
      <c r="Q457" s="232"/>
      <c r="R457" s="232"/>
      <c r="S457" s="232"/>
      <c r="T457" s="23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4" t="s">
        <v>128</v>
      </c>
      <c r="AU457" s="234" t="s">
        <v>79</v>
      </c>
      <c r="AV457" s="13" t="s">
        <v>77</v>
      </c>
      <c r="AW457" s="13" t="s">
        <v>31</v>
      </c>
      <c r="AX457" s="13" t="s">
        <v>69</v>
      </c>
      <c r="AY457" s="234" t="s">
        <v>117</v>
      </c>
    </row>
    <row r="458" s="14" customFormat="1">
      <c r="A458" s="14"/>
      <c r="B458" s="235"/>
      <c r="C458" s="236"/>
      <c r="D458" s="226" t="s">
        <v>128</v>
      </c>
      <c r="E458" s="237" t="s">
        <v>19</v>
      </c>
      <c r="F458" s="238" t="s">
        <v>1134</v>
      </c>
      <c r="G458" s="236"/>
      <c r="H458" s="239">
        <v>12.949999999999999</v>
      </c>
      <c r="I458" s="240"/>
      <c r="J458" s="236"/>
      <c r="K458" s="236"/>
      <c r="L458" s="241"/>
      <c r="M458" s="242"/>
      <c r="N458" s="243"/>
      <c r="O458" s="243"/>
      <c r="P458" s="243"/>
      <c r="Q458" s="243"/>
      <c r="R458" s="243"/>
      <c r="S458" s="243"/>
      <c r="T458" s="24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5" t="s">
        <v>128</v>
      </c>
      <c r="AU458" s="245" t="s">
        <v>79</v>
      </c>
      <c r="AV458" s="14" t="s">
        <v>79</v>
      </c>
      <c r="AW458" s="14" t="s">
        <v>31</v>
      </c>
      <c r="AX458" s="14" t="s">
        <v>69</v>
      </c>
      <c r="AY458" s="245" t="s">
        <v>117</v>
      </c>
    </row>
    <row r="459" s="15" customFormat="1">
      <c r="A459" s="15"/>
      <c r="B459" s="246"/>
      <c r="C459" s="247"/>
      <c r="D459" s="226" t="s">
        <v>128</v>
      </c>
      <c r="E459" s="248" t="s">
        <v>19</v>
      </c>
      <c r="F459" s="249" t="s">
        <v>130</v>
      </c>
      <c r="G459" s="247"/>
      <c r="H459" s="250">
        <v>12.949999999999999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6" t="s">
        <v>128</v>
      </c>
      <c r="AU459" s="256" t="s">
        <v>79</v>
      </c>
      <c r="AV459" s="15" t="s">
        <v>125</v>
      </c>
      <c r="AW459" s="15" t="s">
        <v>31</v>
      </c>
      <c r="AX459" s="15" t="s">
        <v>77</v>
      </c>
      <c r="AY459" s="256" t="s">
        <v>117</v>
      </c>
    </row>
    <row r="460" s="2" customFormat="1" ht="16.5" customHeight="1">
      <c r="A460" s="40"/>
      <c r="B460" s="41"/>
      <c r="C460" s="206" t="s">
        <v>661</v>
      </c>
      <c r="D460" s="206" t="s">
        <v>120</v>
      </c>
      <c r="E460" s="207" t="s">
        <v>1135</v>
      </c>
      <c r="F460" s="208" t="s">
        <v>1136</v>
      </c>
      <c r="G460" s="209" t="s">
        <v>190</v>
      </c>
      <c r="H460" s="210">
        <v>67.180000000000007</v>
      </c>
      <c r="I460" s="211"/>
      <c r="J460" s="212">
        <f>ROUND(I460*H460,2)</f>
        <v>0</v>
      </c>
      <c r="K460" s="208" t="s">
        <v>124</v>
      </c>
      <c r="L460" s="46"/>
      <c r="M460" s="213" t="s">
        <v>19</v>
      </c>
      <c r="N460" s="214" t="s">
        <v>40</v>
      </c>
      <c r="O460" s="86"/>
      <c r="P460" s="215">
        <f>O460*H460</f>
        <v>0</v>
      </c>
      <c r="Q460" s="215">
        <v>0</v>
      </c>
      <c r="R460" s="215">
        <f>Q460*H460</f>
        <v>0</v>
      </c>
      <c r="S460" s="215">
        <v>0.00191</v>
      </c>
      <c r="T460" s="216">
        <f>S460*H460</f>
        <v>0.12831380000000001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150</v>
      </c>
      <c r="AT460" s="217" t="s">
        <v>120</v>
      </c>
      <c r="AU460" s="217" t="s">
        <v>79</v>
      </c>
      <c r="AY460" s="19" t="s">
        <v>117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77</v>
      </c>
      <c r="BK460" s="218">
        <f>ROUND(I460*H460,2)</f>
        <v>0</v>
      </c>
      <c r="BL460" s="19" t="s">
        <v>150</v>
      </c>
      <c r="BM460" s="217" t="s">
        <v>680</v>
      </c>
    </row>
    <row r="461" s="2" customFormat="1">
      <c r="A461" s="40"/>
      <c r="B461" s="41"/>
      <c r="C461" s="42"/>
      <c r="D461" s="219" t="s">
        <v>126</v>
      </c>
      <c r="E461" s="42"/>
      <c r="F461" s="220" t="s">
        <v>1137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126</v>
      </c>
      <c r="AU461" s="19" t="s">
        <v>79</v>
      </c>
    </row>
    <row r="462" s="13" customFormat="1">
      <c r="A462" s="13"/>
      <c r="B462" s="224"/>
      <c r="C462" s="225"/>
      <c r="D462" s="226" t="s">
        <v>128</v>
      </c>
      <c r="E462" s="227" t="s">
        <v>19</v>
      </c>
      <c r="F462" s="228" t="s">
        <v>1138</v>
      </c>
      <c r="G462" s="225"/>
      <c r="H462" s="227" t="s">
        <v>19</v>
      </c>
      <c r="I462" s="229"/>
      <c r="J462" s="225"/>
      <c r="K462" s="225"/>
      <c r="L462" s="230"/>
      <c r="M462" s="231"/>
      <c r="N462" s="232"/>
      <c r="O462" s="232"/>
      <c r="P462" s="232"/>
      <c r="Q462" s="232"/>
      <c r="R462" s="232"/>
      <c r="S462" s="232"/>
      <c r="T462" s="23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4" t="s">
        <v>128</v>
      </c>
      <c r="AU462" s="234" t="s">
        <v>79</v>
      </c>
      <c r="AV462" s="13" t="s">
        <v>77</v>
      </c>
      <c r="AW462" s="13" t="s">
        <v>31</v>
      </c>
      <c r="AX462" s="13" t="s">
        <v>69</v>
      </c>
      <c r="AY462" s="234" t="s">
        <v>117</v>
      </c>
    </row>
    <row r="463" s="13" customFormat="1">
      <c r="A463" s="13"/>
      <c r="B463" s="224"/>
      <c r="C463" s="225"/>
      <c r="D463" s="226" t="s">
        <v>128</v>
      </c>
      <c r="E463" s="227" t="s">
        <v>19</v>
      </c>
      <c r="F463" s="228" t="s">
        <v>313</v>
      </c>
      <c r="G463" s="225"/>
      <c r="H463" s="227" t="s">
        <v>19</v>
      </c>
      <c r="I463" s="229"/>
      <c r="J463" s="225"/>
      <c r="K463" s="225"/>
      <c r="L463" s="230"/>
      <c r="M463" s="231"/>
      <c r="N463" s="232"/>
      <c r="O463" s="232"/>
      <c r="P463" s="232"/>
      <c r="Q463" s="232"/>
      <c r="R463" s="232"/>
      <c r="S463" s="232"/>
      <c r="T463" s="23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4" t="s">
        <v>128</v>
      </c>
      <c r="AU463" s="234" t="s">
        <v>79</v>
      </c>
      <c r="AV463" s="13" t="s">
        <v>77</v>
      </c>
      <c r="AW463" s="13" t="s">
        <v>31</v>
      </c>
      <c r="AX463" s="13" t="s">
        <v>69</v>
      </c>
      <c r="AY463" s="234" t="s">
        <v>117</v>
      </c>
    </row>
    <row r="464" s="14" customFormat="1">
      <c r="A464" s="14"/>
      <c r="B464" s="235"/>
      <c r="C464" s="236"/>
      <c r="D464" s="226" t="s">
        <v>128</v>
      </c>
      <c r="E464" s="237" t="s">
        <v>19</v>
      </c>
      <c r="F464" s="238" t="s">
        <v>1139</v>
      </c>
      <c r="G464" s="236"/>
      <c r="H464" s="239">
        <v>11.5</v>
      </c>
      <c r="I464" s="240"/>
      <c r="J464" s="236"/>
      <c r="K464" s="236"/>
      <c r="L464" s="241"/>
      <c r="M464" s="242"/>
      <c r="N464" s="243"/>
      <c r="O464" s="243"/>
      <c r="P464" s="243"/>
      <c r="Q464" s="243"/>
      <c r="R464" s="243"/>
      <c r="S464" s="243"/>
      <c r="T464" s="24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128</v>
      </c>
      <c r="AU464" s="245" t="s">
        <v>79</v>
      </c>
      <c r="AV464" s="14" t="s">
        <v>79</v>
      </c>
      <c r="AW464" s="14" t="s">
        <v>31</v>
      </c>
      <c r="AX464" s="14" t="s">
        <v>69</v>
      </c>
      <c r="AY464" s="245" t="s">
        <v>117</v>
      </c>
    </row>
    <row r="465" s="13" customFormat="1">
      <c r="A465" s="13"/>
      <c r="B465" s="224"/>
      <c r="C465" s="225"/>
      <c r="D465" s="226" t="s">
        <v>128</v>
      </c>
      <c r="E465" s="227" t="s">
        <v>19</v>
      </c>
      <c r="F465" s="228" t="s">
        <v>747</v>
      </c>
      <c r="G465" s="225"/>
      <c r="H465" s="227" t="s">
        <v>19</v>
      </c>
      <c r="I465" s="229"/>
      <c r="J465" s="225"/>
      <c r="K465" s="225"/>
      <c r="L465" s="230"/>
      <c r="M465" s="231"/>
      <c r="N465" s="232"/>
      <c r="O465" s="232"/>
      <c r="P465" s="232"/>
      <c r="Q465" s="232"/>
      <c r="R465" s="232"/>
      <c r="S465" s="232"/>
      <c r="T465" s="23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4" t="s">
        <v>128</v>
      </c>
      <c r="AU465" s="234" t="s">
        <v>79</v>
      </c>
      <c r="AV465" s="13" t="s">
        <v>77</v>
      </c>
      <c r="AW465" s="13" t="s">
        <v>31</v>
      </c>
      <c r="AX465" s="13" t="s">
        <v>69</v>
      </c>
      <c r="AY465" s="234" t="s">
        <v>117</v>
      </c>
    </row>
    <row r="466" s="13" customFormat="1">
      <c r="A466" s="13"/>
      <c r="B466" s="224"/>
      <c r="C466" s="225"/>
      <c r="D466" s="226" t="s">
        <v>128</v>
      </c>
      <c r="E466" s="227" t="s">
        <v>19</v>
      </c>
      <c r="F466" s="228" t="s">
        <v>308</v>
      </c>
      <c r="G466" s="225"/>
      <c r="H466" s="227" t="s">
        <v>19</v>
      </c>
      <c r="I466" s="229"/>
      <c r="J466" s="225"/>
      <c r="K466" s="225"/>
      <c r="L466" s="230"/>
      <c r="M466" s="231"/>
      <c r="N466" s="232"/>
      <c r="O466" s="232"/>
      <c r="P466" s="232"/>
      <c r="Q466" s="232"/>
      <c r="R466" s="232"/>
      <c r="S466" s="232"/>
      <c r="T466" s="23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4" t="s">
        <v>128</v>
      </c>
      <c r="AU466" s="234" t="s">
        <v>79</v>
      </c>
      <c r="AV466" s="13" t="s">
        <v>77</v>
      </c>
      <c r="AW466" s="13" t="s">
        <v>31</v>
      </c>
      <c r="AX466" s="13" t="s">
        <v>69</v>
      </c>
      <c r="AY466" s="234" t="s">
        <v>117</v>
      </c>
    </row>
    <row r="467" s="14" customFormat="1">
      <c r="A467" s="14"/>
      <c r="B467" s="235"/>
      <c r="C467" s="236"/>
      <c r="D467" s="226" t="s">
        <v>128</v>
      </c>
      <c r="E467" s="237" t="s">
        <v>19</v>
      </c>
      <c r="F467" s="238" t="s">
        <v>1140</v>
      </c>
      <c r="G467" s="236"/>
      <c r="H467" s="239">
        <v>14.1</v>
      </c>
      <c r="I467" s="240"/>
      <c r="J467" s="236"/>
      <c r="K467" s="236"/>
      <c r="L467" s="241"/>
      <c r="M467" s="242"/>
      <c r="N467" s="243"/>
      <c r="O467" s="243"/>
      <c r="P467" s="243"/>
      <c r="Q467" s="243"/>
      <c r="R467" s="243"/>
      <c r="S467" s="243"/>
      <c r="T467" s="24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5" t="s">
        <v>128</v>
      </c>
      <c r="AU467" s="245" t="s">
        <v>79</v>
      </c>
      <c r="AV467" s="14" t="s">
        <v>79</v>
      </c>
      <c r="AW467" s="14" t="s">
        <v>31</v>
      </c>
      <c r="AX467" s="14" t="s">
        <v>69</v>
      </c>
      <c r="AY467" s="245" t="s">
        <v>117</v>
      </c>
    </row>
    <row r="468" s="13" customFormat="1">
      <c r="A468" s="13"/>
      <c r="B468" s="224"/>
      <c r="C468" s="225"/>
      <c r="D468" s="226" t="s">
        <v>128</v>
      </c>
      <c r="E468" s="227" t="s">
        <v>19</v>
      </c>
      <c r="F468" s="228" t="s">
        <v>313</v>
      </c>
      <c r="G468" s="225"/>
      <c r="H468" s="227" t="s">
        <v>19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4" t="s">
        <v>128</v>
      </c>
      <c r="AU468" s="234" t="s">
        <v>79</v>
      </c>
      <c r="AV468" s="13" t="s">
        <v>77</v>
      </c>
      <c r="AW468" s="13" t="s">
        <v>31</v>
      </c>
      <c r="AX468" s="13" t="s">
        <v>69</v>
      </c>
      <c r="AY468" s="234" t="s">
        <v>117</v>
      </c>
    </row>
    <row r="469" s="14" customFormat="1">
      <c r="A469" s="14"/>
      <c r="B469" s="235"/>
      <c r="C469" s="236"/>
      <c r="D469" s="226" t="s">
        <v>128</v>
      </c>
      <c r="E469" s="237" t="s">
        <v>19</v>
      </c>
      <c r="F469" s="238" t="s">
        <v>1141</v>
      </c>
      <c r="G469" s="236"/>
      <c r="H469" s="239">
        <v>6.5899999999999999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5" t="s">
        <v>128</v>
      </c>
      <c r="AU469" s="245" t="s">
        <v>79</v>
      </c>
      <c r="AV469" s="14" t="s">
        <v>79</v>
      </c>
      <c r="AW469" s="14" t="s">
        <v>31</v>
      </c>
      <c r="AX469" s="14" t="s">
        <v>69</v>
      </c>
      <c r="AY469" s="245" t="s">
        <v>117</v>
      </c>
    </row>
    <row r="470" s="13" customFormat="1">
      <c r="A470" s="13"/>
      <c r="B470" s="224"/>
      <c r="C470" s="225"/>
      <c r="D470" s="226" t="s">
        <v>128</v>
      </c>
      <c r="E470" s="227" t="s">
        <v>19</v>
      </c>
      <c r="F470" s="228" t="s">
        <v>765</v>
      </c>
      <c r="G470" s="225"/>
      <c r="H470" s="227" t="s">
        <v>19</v>
      </c>
      <c r="I470" s="229"/>
      <c r="J470" s="225"/>
      <c r="K470" s="225"/>
      <c r="L470" s="230"/>
      <c r="M470" s="231"/>
      <c r="N470" s="232"/>
      <c r="O470" s="232"/>
      <c r="P470" s="232"/>
      <c r="Q470" s="232"/>
      <c r="R470" s="232"/>
      <c r="S470" s="232"/>
      <c r="T470" s="23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4" t="s">
        <v>128</v>
      </c>
      <c r="AU470" s="234" t="s">
        <v>79</v>
      </c>
      <c r="AV470" s="13" t="s">
        <v>77</v>
      </c>
      <c r="AW470" s="13" t="s">
        <v>31</v>
      </c>
      <c r="AX470" s="13" t="s">
        <v>69</v>
      </c>
      <c r="AY470" s="234" t="s">
        <v>117</v>
      </c>
    </row>
    <row r="471" s="13" customFormat="1">
      <c r="A471" s="13"/>
      <c r="B471" s="224"/>
      <c r="C471" s="225"/>
      <c r="D471" s="226" t="s">
        <v>128</v>
      </c>
      <c r="E471" s="227" t="s">
        <v>19</v>
      </c>
      <c r="F471" s="228" t="s">
        <v>301</v>
      </c>
      <c r="G471" s="225"/>
      <c r="H471" s="227" t="s">
        <v>19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4" t="s">
        <v>128</v>
      </c>
      <c r="AU471" s="234" t="s">
        <v>79</v>
      </c>
      <c r="AV471" s="13" t="s">
        <v>77</v>
      </c>
      <c r="AW471" s="13" t="s">
        <v>31</v>
      </c>
      <c r="AX471" s="13" t="s">
        <v>69</v>
      </c>
      <c r="AY471" s="234" t="s">
        <v>117</v>
      </c>
    </row>
    <row r="472" s="14" customFormat="1">
      <c r="A472" s="14"/>
      <c r="B472" s="235"/>
      <c r="C472" s="236"/>
      <c r="D472" s="226" t="s">
        <v>128</v>
      </c>
      <c r="E472" s="237" t="s">
        <v>19</v>
      </c>
      <c r="F472" s="238" t="s">
        <v>1142</v>
      </c>
      <c r="G472" s="236"/>
      <c r="H472" s="239">
        <v>5.8399999999999999</v>
      </c>
      <c r="I472" s="240"/>
      <c r="J472" s="236"/>
      <c r="K472" s="236"/>
      <c r="L472" s="241"/>
      <c r="M472" s="242"/>
      <c r="N472" s="243"/>
      <c r="O472" s="243"/>
      <c r="P472" s="243"/>
      <c r="Q472" s="243"/>
      <c r="R472" s="243"/>
      <c r="S472" s="243"/>
      <c r="T472" s="24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5" t="s">
        <v>128</v>
      </c>
      <c r="AU472" s="245" t="s">
        <v>79</v>
      </c>
      <c r="AV472" s="14" t="s">
        <v>79</v>
      </c>
      <c r="AW472" s="14" t="s">
        <v>31</v>
      </c>
      <c r="AX472" s="14" t="s">
        <v>69</v>
      </c>
      <c r="AY472" s="245" t="s">
        <v>117</v>
      </c>
    </row>
    <row r="473" s="13" customFormat="1">
      <c r="A473" s="13"/>
      <c r="B473" s="224"/>
      <c r="C473" s="225"/>
      <c r="D473" s="226" t="s">
        <v>128</v>
      </c>
      <c r="E473" s="227" t="s">
        <v>19</v>
      </c>
      <c r="F473" s="228" t="s">
        <v>308</v>
      </c>
      <c r="G473" s="225"/>
      <c r="H473" s="227" t="s">
        <v>19</v>
      </c>
      <c r="I473" s="229"/>
      <c r="J473" s="225"/>
      <c r="K473" s="225"/>
      <c r="L473" s="230"/>
      <c r="M473" s="231"/>
      <c r="N473" s="232"/>
      <c r="O473" s="232"/>
      <c r="P473" s="232"/>
      <c r="Q473" s="232"/>
      <c r="R473" s="232"/>
      <c r="S473" s="232"/>
      <c r="T473" s="23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4" t="s">
        <v>128</v>
      </c>
      <c r="AU473" s="234" t="s">
        <v>79</v>
      </c>
      <c r="AV473" s="13" t="s">
        <v>77</v>
      </c>
      <c r="AW473" s="13" t="s">
        <v>31</v>
      </c>
      <c r="AX473" s="13" t="s">
        <v>69</v>
      </c>
      <c r="AY473" s="234" t="s">
        <v>117</v>
      </c>
    </row>
    <row r="474" s="14" customFormat="1">
      <c r="A474" s="14"/>
      <c r="B474" s="235"/>
      <c r="C474" s="236"/>
      <c r="D474" s="226" t="s">
        <v>128</v>
      </c>
      <c r="E474" s="237" t="s">
        <v>19</v>
      </c>
      <c r="F474" s="238" t="s">
        <v>1143</v>
      </c>
      <c r="G474" s="236"/>
      <c r="H474" s="239">
        <v>13.380000000000001</v>
      </c>
      <c r="I474" s="240"/>
      <c r="J474" s="236"/>
      <c r="K474" s="236"/>
      <c r="L474" s="241"/>
      <c r="M474" s="242"/>
      <c r="N474" s="243"/>
      <c r="O474" s="243"/>
      <c r="P474" s="243"/>
      <c r="Q474" s="243"/>
      <c r="R474" s="243"/>
      <c r="S474" s="243"/>
      <c r="T474" s="24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5" t="s">
        <v>128</v>
      </c>
      <c r="AU474" s="245" t="s">
        <v>79</v>
      </c>
      <c r="AV474" s="14" t="s">
        <v>79</v>
      </c>
      <c r="AW474" s="14" t="s">
        <v>31</v>
      </c>
      <c r="AX474" s="14" t="s">
        <v>69</v>
      </c>
      <c r="AY474" s="245" t="s">
        <v>117</v>
      </c>
    </row>
    <row r="475" s="13" customFormat="1">
      <c r="A475" s="13"/>
      <c r="B475" s="224"/>
      <c r="C475" s="225"/>
      <c r="D475" s="226" t="s">
        <v>128</v>
      </c>
      <c r="E475" s="227" t="s">
        <v>19</v>
      </c>
      <c r="F475" s="228" t="s">
        <v>318</v>
      </c>
      <c r="G475" s="225"/>
      <c r="H475" s="227" t="s">
        <v>19</v>
      </c>
      <c r="I475" s="229"/>
      <c r="J475" s="225"/>
      <c r="K475" s="225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128</v>
      </c>
      <c r="AU475" s="234" t="s">
        <v>79</v>
      </c>
      <c r="AV475" s="13" t="s">
        <v>77</v>
      </c>
      <c r="AW475" s="13" t="s">
        <v>31</v>
      </c>
      <c r="AX475" s="13" t="s">
        <v>69</v>
      </c>
      <c r="AY475" s="234" t="s">
        <v>117</v>
      </c>
    </row>
    <row r="476" s="14" customFormat="1">
      <c r="A476" s="14"/>
      <c r="B476" s="235"/>
      <c r="C476" s="236"/>
      <c r="D476" s="226" t="s">
        <v>128</v>
      </c>
      <c r="E476" s="237" t="s">
        <v>19</v>
      </c>
      <c r="F476" s="238" t="s">
        <v>1144</v>
      </c>
      <c r="G476" s="236"/>
      <c r="H476" s="239">
        <v>11.51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5" t="s">
        <v>128</v>
      </c>
      <c r="AU476" s="245" t="s">
        <v>79</v>
      </c>
      <c r="AV476" s="14" t="s">
        <v>79</v>
      </c>
      <c r="AW476" s="14" t="s">
        <v>31</v>
      </c>
      <c r="AX476" s="14" t="s">
        <v>69</v>
      </c>
      <c r="AY476" s="245" t="s">
        <v>117</v>
      </c>
    </row>
    <row r="477" s="13" customFormat="1">
      <c r="A477" s="13"/>
      <c r="B477" s="224"/>
      <c r="C477" s="225"/>
      <c r="D477" s="226" t="s">
        <v>128</v>
      </c>
      <c r="E477" s="227" t="s">
        <v>19</v>
      </c>
      <c r="F477" s="228" t="s">
        <v>186</v>
      </c>
      <c r="G477" s="225"/>
      <c r="H477" s="227" t="s">
        <v>19</v>
      </c>
      <c r="I477" s="229"/>
      <c r="J477" s="225"/>
      <c r="K477" s="225"/>
      <c r="L477" s="230"/>
      <c r="M477" s="231"/>
      <c r="N477" s="232"/>
      <c r="O477" s="232"/>
      <c r="P477" s="232"/>
      <c r="Q477" s="232"/>
      <c r="R477" s="232"/>
      <c r="S477" s="232"/>
      <c r="T477" s="23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4" t="s">
        <v>128</v>
      </c>
      <c r="AU477" s="234" t="s">
        <v>79</v>
      </c>
      <c r="AV477" s="13" t="s">
        <v>77</v>
      </c>
      <c r="AW477" s="13" t="s">
        <v>31</v>
      </c>
      <c r="AX477" s="13" t="s">
        <v>69</v>
      </c>
      <c r="AY477" s="234" t="s">
        <v>117</v>
      </c>
    </row>
    <row r="478" s="13" customFormat="1">
      <c r="A478" s="13"/>
      <c r="B478" s="224"/>
      <c r="C478" s="225"/>
      <c r="D478" s="226" t="s">
        <v>128</v>
      </c>
      <c r="E478" s="227" t="s">
        <v>19</v>
      </c>
      <c r="F478" s="228" t="s">
        <v>324</v>
      </c>
      <c r="G478" s="225"/>
      <c r="H478" s="227" t="s">
        <v>19</v>
      </c>
      <c r="I478" s="229"/>
      <c r="J478" s="225"/>
      <c r="K478" s="225"/>
      <c r="L478" s="230"/>
      <c r="M478" s="231"/>
      <c r="N478" s="232"/>
      <c r="O478" s="232"/>
      <c r="P478" s="232"/>
      <c r="Q478" s="232"/>
      <c r="R478" s="232"/>
      <c r="S478" s="232"/>
      <c r="T478" s="23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4" t="s">
        <v>128</v>
      </c>
      <c r="AU478" s="234" t="s">
        <v>79</v>
      </c>
      <c r="AV478" s="13" t="s">
        <v>77</v>
      </c>
      <c r="AW478" s="13" t="s">
        <v>31</v>
      </c>
      <c r="AX478" s="13" t="s">
        <v>69</v>
      </c>
      <c r="AY478" s="234" t="s">
        <v>117</v>
      </c>
    </row>
    <row r="479" s="14" customFormat="1">
      <c r="A479" s="14"/>
      <c r="B479" s="235"/>
      <c r="C479" s="236"/>
      <c r="D479" s="226" t="s">
        <v>128</v>
      </c>
      <c r="E479" s="237" t="s">
        <v>19</v>
      </c>
      <c r="F479" s="238" t="s">
        <v>1145</v>
      </c>
      <c r="G479" s="236"/>
      <c r="H479" s="239">
        <v>1.5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128</v>
      </c>
      <c r="AU479" s="245" t="s">
        <v>79</v>
      </c>
      <c r="AV479" s="14" t="s">
        <v>79</v>
      </c>
      <c r="AW479" s="14" t="s">
        <v>31</v>
      </c>
      <c r="AX479" s="14" t="s">
        <v>69</v>
      </c>
      <c r="AY479" s="245" t="s">
        <v>117</v>
      </c>
    </row>
    <row r="480" s="13" customFormat="1">
      <c r="A480" s="13"/>
      <c r="B480" s="224"/>
      <c r="C480" s="225"/>
      <c r="D480" s="226" t="s">
        <v>128</v>
      </c>
      <c r="E480" s="227" t="s">
        <v>19</v>
      </c>
      <c r="F480" s="228" t="s">
        <v>1146</v>
      </c>
      <c r="G480" s="225"/>
      <c r="H480" s="227" t="s">
        <v>19</v>
      </c>
      <c r="I480" s="229"/>
      <c r="J480" s="225"/>
      <c r="K480" s="225"/>
      <c r="L480" s="230"/>
      <c r="M480" s="231"/>
      <c r="N480" s="232"/>
      <c r="O480" s="232"/>
      <c r="P480" s="232"/>
      <c r="Q480" s="232"/>
      <c r="R480" s="232"/>
      <c r="S480" s="232"/>
      <c r="T480" s="23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4" t="s">
        <v>128</v>
      </c>
      <c r="AU480" s="234" t="s">
        <v>79</v>
      </c>
      <c r="AV480" s="13" t="s">
        <v>77</v>
      </c>
      <c r="AW480" s="13" t="s">
        <v>31</v>
      </c>
      <c r="AX480" s="13" t="s">
        <v>69</v>
      </c>
      <c r="AY480" s="234" t="s">
        <v>117</v>
      </c>
    </row>
    <row r="481" s="13" customFormat="1">
      <c r="A481" s="13"/>
      <c r="B481" s="224"/>
      <c r="C481" s="225"/>
      <c r="D481" s="226" t="s">
        <v>128</v>
      </c>
      <c r="E481" s="227" t="s">
        <v>19</v>
      </c>
      <c r="F481" s="228" t="s">
        <v>318</v>
      </c>
      <c r="G481" s="225"/>
      <c r="H481" s="227" t="s">
        <v>19</v>
      </c>
      <c r="I481" s="229"/>
      <c r="J481" s="225"/>
      <c r="K481" s="225"/>
      <c r="L481" s="230"/>
      <c r="M481" s="231"/>
      <c r="N481" s="232"/>
      <c r="O481" s="232"/>
      <c r="P481" s="232"/>
      <c r="Q481" s="232"/>
      <c r="R481" s="232"/>
      <c r="S481" s="232"/>
      <c r="T481" s="23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4" t="s">
        <v>128</v>
      </c>
      <c r="AU481" s="234" t="s">
        <v>79</v>
      </c>
      <c r="AV481" s="13" t="s">
        <v>77</v>
      </c>
      <c r="AW481" s="13" t="s">
        <v>31</v>
      </c>
      <c r="AX481" s="13" t="s">
        <v>69</v>
      </c>
      <c r="AY481" s="234" t="s">
        <v>117</v>
      </c>
    </row>
    <row r="482" s="14" customFormat="1">
      <c r="A482" s="14"/>
      <c r="B482" s="235"/>
      <c r="C482" s="236"/>
      <c r="D482" s="226" t="s">
        <v>128</v>
      </c>
      <c r="E482" s="237" t="s">
        <v>19</v>
      </c>
      <c r="F482" s="238" t="s">
        <v>1147</v>
      </c>
      <c r="G482" s="236"/>
      <c r="H482" s="239">
        <v>2.7599999999999998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5" t="s">
        <v>128</v>
      </c>
      <c r="AU482" s="245" t="s">
        <v>79</v>
      </c>
      <c r="AV482" s="14" t="s">
        <v>79</v>
      </c>
      <c r="AW482" s="14" t="s">
        <v>31</v>
      </c>
      <c r="AX482" s="14" t="s">
        <v>69</v>
      </c>
      <c r="AY482" s="245" t="s">
        <v>117</v>
      </c>
    </row>
    <row r="483" s="15" customFormat="1">
      <c r="A483" s="15"/>
      <c r="B483" s="246"/>
      <c r="C483" s="247"/>
      <c r="D483" s="226" t="s">
        <v>128</v>
      </c>
      <c r="E483" s="248" t="s">
        <v>19</v>
      </c>
      <c r="F483" s="249" t="s">
        <v>130</v>
      </c>
      <c r="G483" s="247"/>
      <c r="H483" s="250">
        <v>67.180000000000007</v>
      </c>
      <c r="I483" s="251"/>
      <c r="J483" s="247"/>
      <c r="K483" s="247"/>
      <c r="L483" s="252"/>
      <c r="M483" s="253"/>
      <c r="N483" s="254"/>
      <c r="O483" s="254"/>
      <c r="P483" s="254"/>
      <c r="Q483" s="254"/>
      <c r="R483" s="254"/>
      <c r="S483" s="254"/>
      <c r="T483" s="25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56" t="s">
        <v>128</v>
      </c>
      <c r="AU483" s="256" t="s">
        <v>79</v>
      </c>
      <c r="AV483" s="15" t="s">
        <v>125</v>
      </c>
      <c r="AW483" s="15" t="s">
        <v>31</v>
      </c>
      <c r="AX483" s="15" t="s">
        <v>77</v>
      </c>
      <c r="AY483" s="256" t="s">
        <v>117</v>
      </c>
    </row>
    <row r="484" s="2" customFormat="1" ht="16.5" customHeight="1">
      <c r="A484" s="40"/>
      <c r="B484" s="41"/>
      <c r="C484" s="206" t="s">
        <v>459</v>
      </c>
      <c r="D484" s="206" t="s">
        <v>120</v>
      </c>
      <c r="E484" s="207" t="s">
        <v>1148</v>
      </c>
      <c r="F484" s="208" t="s">
        <v>1149</v>
      </c>
      <c r="G484" s="209" t="s">
        <v>190</v>
      </c>
      <c r="H484" s="210">
        <v>66.099999999999994</v>
      </c>
      <c r="I484" s="211"/>
      <c r="J484" s="212">
        <f>ROUND(I484*H484,2)</f>
        <v>0</v>
      </c>
      <c r="K484" s="208" t="s">
        <v>124</v>
      </c>
      <c r="L484" s="46"/>
      <c r="M484" s="213" t="s">
        <v>19</v>
      </c>
      <c r="N484" s="214" t="s">
        <v>40</v>
      </c>
      <c r="O484" s="86"/>
      <c r="P484" s="215">
        <f>O484*H484</f>
        <v>0</v>
      </c>
      <c r="Q484" s="215">
        <v>0</v>
      </c>
      <c r="R484" s="215">
        <f>Q484*H484</f>
        <v>0</v>
      </c>
      <c r="S484" s="215">
        <v>0.0022300000000000002</v>
      </c>
      <c r="T484" s="216">
        <f>S484*H484</f>
        <v>0.14740300000000001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150</v>
      </c>
      <c r="AT484" s="217" t="s">
        <v>120</v>
      </c>
      <c r="AU484" s="217" t="s">
        <v>79</v>
      </c>
      <c r="AY484" s="19" t="s">
        <v>117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77</v>
      </c>
      <c r="BK484" s="218">
        <f>ROUND(I484*H484,2)</f>
        <v>0</v>
      </c>
      <c r="BL484" s="19" t="s">
        <v>150</v>
      </c>
      <c r="BM484" s="217" t="s">
        <v>686</v>
      </c>
    </row>
    <row r="485" s="2" customFormat="1">
      <c r="A485" s="40"/>
      <c r="B485" s="41"/>
      <c r="C485" s="42"/>
      <c r="D485" s="219" t="s">
        <v>126</v>
      </c>
      <c r="E485" s="42"/>
      <c r="F485" s="220" t="s">
        <v>1150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126</v>
      </c>
      <c r="AU485" s="19" t="s">
        <v>79</v>
      </c>
    </row>
    <row r="486" s="13" customFormat="1">
      <c r="A486" s="13"/>
      <c r="B486" s="224"/>
      <c r="C486" s="225"/>
      <c r="D486" s="226" t="s">
        <v>128</v>
      </c>
      <c r="E486" s="227" t="s">
        <v>19</v>
      </c>
      <c r="F486" s="228" t="s">
        <v>1151</v>
      </c>
      <c r="G486" s="225"/>
      <c r="H486" s="227" t="s">
        <v>19</v>
      </c>
      <c r="I486" s="229"/>
      <c r="J486" s="225"/>
      <c r="K486" s="225"/>
      <c r="L486" s="230"/>
      <c r="M486" s="231"/>
      <c r="N486" s="232"/>
      <c r="O486" s="232"/>
      <c r="P486" s="232"/>
      <c r="Q486" s="232"/>
      <c r="R486" s="232"/>
      <c r="S486" s="232"/>
      <c r="T486" s="23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4" t="s">
        <v>128</v>
      </c>
      <c r="AU486" s="234" t="s">
        <v>79</v>
      </c>
      <c r="AV486" s="13" t="s">
        <v>77</v>
      </c>
      <c r="AW486" s="13" t="s">
        <v>31</v>
      </c>
      <c r="AX486" s="13" t="s">
        <v>69</v>
      </c>
      <c r="AY486" s="234" t="s">
        <v>117</v>
      </c>
    </row>
    <row r="487" s="13" customFormat="1">
      <c r="A487" s="13"/>
      <c r="B487" s="224"/>
      <c r="C487" s="225"/>
      <c r="D487" s="226" t="s">
        <v>128</v>
      </c>
      <c r="E487" s="227" t="s">
        <v>19</v>
      </c>
      <c r="F487" s="228" t="s">
        <v>313</v>
      </c>
      <c r="G487" s="225"/>
      <c r="H487" s="227" t="s">
        <v>19</v>
      </c>
      <c r="I487" s="229"/>
      <c r="J487" s="225"/>
      <c r="K487" s="225"/>
      <c r="L487" s="230"/>
      <c r="M487" s="231"/>
      <c r="N487" s="232"/>
      <c r="O487" s="232"/>
      <c r="P487" s="232"/>
      <c r="Q487" s="232"/>
      <c r="R487" s="232"/>
      <c r="S487" s="232"/>
      <c r="T487" s="23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4" t="s">
        <v>128</v>
      </c>
      <c r="AU487" s="234" t="s">
        <v>79</v>
      </c>
      <c r="AV487" s="13" t="s">
        <v>77</v>
      </c>
      <c r="AW487" s="13" t="s">
        <v>31</v>
      </c>
      <c r="AX487" s="13" t="s">
        <v>69</v>
      </c>
      <c r="AY487" s="234" t="s">
        <v>117</v>
      </c>
    </row>
    <row r="488" s="14" customFormat="1">
      <c r="A488" s="14"/>
      <c r="B488" s="235"/>
      <c r="C488" s="236"/>
      <c r="D488" s="226" t="s">
        <v>128</v>
      </c>
      <c r="E488" s="237" t="s">
        <v>19</v>
      </c>
      <c r="F488" s="238" t="s">
        <v>1152</v>
      </c>
      <c r="G488" s="236"/>
      <c r="H488" s="239">
        <v>35.869999999999997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5" t="s">
        <v>128</v>
      </c>
      <c r="AU488" s="245" t="s">
        <v>79</v>
      </c>
      <c r="AV488" s="14" t="s">
        <v>79</v>
      </c>
      <c r="AW488" s="14" t="s">
        <v>31</v>
      </c>
      <c r="AX488" s="14" t="s">
        <v>69</v>
      </c>
      <c r="AY488" s="245" t="s">
        <v>117</v>
      </c>
    </row>
    <row r="489" s="13" customFormat="1">
      <c r="A489" s="13"/>
      <c r="B489" s="224"/>
      <c r="C489" s="225"/>
      <c r="D489" s="226" t="s">
        <v>128</v>
      </c>
      <c r="E489" s="227" t="s">
        <v>19</v>
      </c>
      <c r="F489" s="228" t="s">
        <v>318</v>
      </c>
      <c r="G489" s="225"/>
      <c r="H489" s="227" t="s">
        <v>19</v>
      </c>
      <c r="I489" s="229"/>
      <c r="J489" s="225"/>
      <c r="K489" s="225"/>
      <c r="L489" s="230"/>
      <c r="M489" s="231"/>
      <c r="N489" s="232"/>
      <c r="O489" s="232"/>
      <c r="P489" s="232"/>
      <c r="Q489" s="232"/>
      <c r="R489" s="232"/>
      <c r="S489" s="232"/>
      <c r="T489" s="23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4" t="s">
        <v>128</v>
      </c>
      <c r="AU489" s="234" t="s">
        <v>79</v>
      </c>
      <c r="AV489" s="13" t="s">
        <v>77</v>
      </c>
      <c r="AW489" s="13" t="s">
        <v>31</v>
      </c>
      <c r="AX489" s="13" t="s">
        <v>69</v>
      </c>
      <c r="AY489" s="234" t="s">
        <v>117</v>
      </c>
    </row>
    <row r="490" s="14" customFormat="1">
      <c r="A490" s="14"/>
      <c r="B490" s="235"/>
      <c r="C490" s="236"/>
      <c r="D490" s="226" t="s">
        <v>128</v>
      </c>
      <c r="E490" s="237" t="s">
        <v>19</v>
      </c>
      <c r="F490" s="238" t="s">
        <v>1153</v>
      </c>
      <c r="G490" s="236"/>
      <c r="H490" s="239">
        <v>13.539999999999999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5" t="s">
        <v>128</v>
      </c>
      <c r="AU490" s="245" t="s">
        <v>79</v>
      </c>
      <c r="AV490" s="14" t="s">
        <v>79</v>
      </c>
      <c r="AW490" s="14" t="s">
        <v>31</v>
      </c>
      <c r="AX490" s="14" t="s">
        <v>69</v>
      </c>
      <c r="AY490" s="245" t="s">
        <v>117</v>
      </c>
    </row>
    <row r="491" s="13" customFormat="1">
      <c r="A491" s="13"/>
      <c r="B491" s="224"/>
      <c r="C491" s="225"/>
      <c r="D491" s="226" t="s">
        <v>128</v>
      </c>
      <c r="E491" s="227" t="s">
        <v>19</v>
      </c>
      <c r="F491" s="228" t="s">
        <v>324</v>
      </c>
      <c r="G491" s="225"/>
      <c r="H491" s="227" t="s">
        <v>19</v>
      </c>
      <c r="I491" s="229"/>
      <c r="J491" s="225"/>
      <c r="K491" s="225"/>
      <c r="L491" s="230"/>
      <c r="M491" s="231"/>
      <c r="N491" s="232"/>
      <c r="O491" s="232"/>
      <c r="P491" s="232"/>
      <c r="Q491" s="232"/>
      <c r="R491" s="232"/>
      <c r="S491" s="232"/>
      <c r="T491" s="23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4" t="s">
        <v>128</v>
      </c>
      <c r="AU491" s="234" t="s">
        <v>79</v>
      </c>
      <c r="AV491" s="13" t="s">
        <v>77</v>
      </c>
      <c r="AW491" s="13" t="s">
        <v>31</v>
      </c>
      <c r="AX491" s="13" t="s">
        <v>69</v>
      </c>
      <c r="AY491" s="234" t="s">
        <v>117</v>
      </c>
    </row>
    <row r="492" s="14" customFormat="1">
      <c r="A492" s="14"/>
      <c r="B492" s="235"/>
      <c r="C492" s="236"/>
      <c r="D492" s="226" t="s">
        <v>128</v>
      </c>
      <c r="E492" s="237" t="s">
        <v>19</v>
      </c>
      <c r="F492" s="238" t="s">
        <v>1154</v>
      </c>
      <c r="G492" s="236"/>
      <c r="H492" s="239">
        <v>16.690000000000001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5" t="s">
        <v>128</v>
      </c>
      <c r="AU492" s="245" t="s">
        <v>79</v>
      </c>
      <c r="AV492" s="14" t="s">
        <v>79</v>
      </c>
      <c r="AW492" s="14" t="s">
        <v>31</v>
      </c>
      <c r="AX492" s="14" t="s">
        <v>69</v>
      </c>
      <c r="AY492" s="245" t="s">
        <v>117</v>
      </c>
    </row>
    <row r="493" s="15" customFormat="1">
      <c r="A493" s="15"/>
      <c r="B493" s="246"/>
      <c r="C493" s="247"/>
      <c r="D493" s="226" t="s">
        <v>128</v>
      </c>
      <c r="E493" s="248" t="s">
        <v>19</v>
      </c>
      <c r="F493" s="249" t="s">
        <v>130</v>
      </c>
      <c r="G493" s="247"/>
      <c r="H493" s="250">
        <v>66.099999999999994</v>
      </c>
      <c r="I493" s="251"/>
      <c r="J493" s="247"/>
      <c r="K493" s="247"/>
      <c r="L493" s="252"/>
      <c r="M493" s="253"/>
      <c r="N493" s="254"/>
      <c r="O493" s="254"/>
      <c r="P493" s="254"/>
      <c r="Q493" s="254"/>
      <c r="R493" s="254"/>
      <c r="S493" s="254"/>
      <c r="T493" s="25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6" t="s">
        <v>128</v>
      </c>
      <c r="AU493" s="256" t="s">
        <v>79</v>
      </c>
      <c r="AV493" s="15" t="s">
        <v>125</v>
      </c>
      <c r="AW493" s="15" t="s">
        <v>31</v>
      </c>
      <c r="AX493" s="15" t="s">
        <v>77</v>
      </c>
      <c r="AY493" s="256" t="s">
        <v>117</v>
      </c>
    </row>
    <row r="494" s="2" customFormat="1" ht="16.5" customHeight="1">
      <c r="A494" s="40"/>
      <c r="B494" s="41"/>
      <c r="C494" s="206" t="s">
        <v>671</v>
      </c>
      <c r="D494" s="206" t="s">
        <v>120</v>
      </c>
      <c r="E494" s="207" t="s">
        <v>1155</v>
      </c>
      <c r="F494" s="208" t="s">
        <v>1156</v>
      </c>
      <c r="G494" s="209" t="s">
        <v>190</v>
      </c>
      <c r="H494" s="210">
        <v>97.579999999999998</v>
      </c>
      <c r="I494" s="211"/>
      <c r="J494" s="212">
        <f>ROUND(I494*H494,2)</f>
        <v>0</v>
      </c>
      <c r="K494" s="208" t="s">
        <v>124</v>
      </c>
      <c r="L494" s="46"/>
      <c r="M494" s="213" t="s">
        <v>19</v>
      </c>
      <c r="N494" s="214" t="s">
        <v>40</v>
      </c>
      <c r="O494" s="86"/>
      <c r="P494" s="215">
        <f>O494*H494</f>
        <v>0</v>
      </c>
      <c r="Q494" s="215">
        <v>0</v>
      </c>
      <c r="R494" s="215">
        <f>Q494*H494</f>
        <v>0</v>
      </c>
      <c r="S494" s="215">
        <v>0.0025999999999999999</v>
      </c>
      <c r="T494" s="216">
        <f>S494*H494</f>
        <v>0.25370799999999999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150</v>
      </c>
      <c r="AT494" s="217" t="s">
        <v>120</v>
      </c>
      <c r="AU494" s="217" t="s">
        <v>79</v>
      </c>
      <c r="AY494" s="19" t="s">
        <v>117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77</v>
      </c>
      <c r="BK494" s="218">
        <f>ROUND(I494*H494,2)</f>
        <v>0</v>
      </c>
      <c r="BL494" s="19" t="s">
        <v>150</v>
      </c>
      <c r="BM494" s="217" t="s">
        <v>689</v>
      </c>
    </row>
    <row r="495" s="2" customFormat="1">
      <c r="A495" s="40"/>
      <c r="B495" s="41"/>
      <c r="C495" s="42"/>
      <c r="D495" s="219" t="s">
        <v>126</v>
      </c>
      <c r="E495" s="42"/>
      <c r="F495" s="220" t="s">
        <v>1157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126</v>
      </c>
      <c r="AU495" s="19" t="s">
        <v>79</v>
      </c>
    </row>
    <row r="496" s="13" customFormat="1">
      <c r="A496" s="13"/>
      <c r="B496" s="224"/>
      <c r="C496" s="225"/>
      <c r="D496" s="226" t="s">
        <v>128</v>
      </c>
      <c r="E496" s="227" t="s">
        <v>19</v>
      </c>
      <c r="F496" s="228" t="s">
        <v>1158</v>
      </c>
      <c r="G496" s="225"/>
      <c r="H496" s="227" t="s">
        <v>19</v>
      </c>
      <c r="I496" s="229"/>
      <c r="J496" s="225"/>
      <c r="K496" s="225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128</v>
      </c>
      <c r="AU496" s="234" t="s">
        <v>79</v>
      </c>
      <c r="AV496" s="13" t="s">
        <v>77</v>
      </c>
      <c r="AW496" s="13" t="s">
        <v>31</v>
      </c>
      <c r="AX496" s="13" t="s">
        <v>69</v>
      </c>
      <c r="AY496" s="234" t="s">
        <v>117</v>
      </c>
    </row>
    <row r="497" s="14" customFormat="1">
      <c r="A497" s="14"/>
      <c r="B497" s="235"/>
      <c r="C497" s="236"/>
      <c r="D497" s="226" t="s">
        <v>128</v>
      </c>
      <c r="E497" s="237" t="s">
        <v>19</v>
      </c>
      <c r="F497" s="238" t="s">
        <v>504</v>
      </c>
      <c r="G497" s="236"/>
      <c r="H497" s="239">
        <v>7.4000000000000004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5" t="s">
        <v>128</v>
      </c>
      <c r="AU497" s="245" t="s">
        <v>79</v>
      </c>
      <c r="AV497" s="14" t="s">
        <v>79</v>
      </c>
      <c r="AW497" s="14" t="s">
        <v>31</v>
      </c>
      <c r="AX497" s="14" t="s">
        <v>69</v>
      </c>
      <c r="AY497" s="245" t="s">
        <v>117</v>
      </c>
    </row>
    <row r="498" s="14" customFormat="1">
      <c r="A498" s="14"/>
      <c r="B498" s="235"/>
      <c r="C498" s="236"/>
      <c r="D498" s="226" t="s">
        <v>128</v>
      </c>
      <c r="E498" s="237" t="s">
        <v>19</v>
      </c>
      <c r="F498" s="238" t="s">
        <v>1159</v>
      </c>
      <c r="G498" s="236"/>
      <c r="H498" s="239">
        <v>29.170000000000002</v>
      </c>
      <c r="I498" s="240"/>
      <c r="J498" s="236"/>
      <c r="K498" s="236"/>
      <c r="L498" s="241"/>
      <c r="M498" s="242"/>
      <c r="N498" s="243"/>
      <c r="O498" s="243"/>
      <c r="P498" s="243"/>
      <c r="Q498" s="243"/>
      <c r="R498" s="243"/>
      <c r="S498" s="243"/>
      <c r="T498" s="24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5" t="s">
        <v>128</v>
      </c>
      <c r="AU498" s="245" t="s">
        <v>79</v>
      </c>
      <c r="AV498" s="14" t="s">
        <v>79</v>
      </c>
      <c r="AW498" s="14" t="s">
        <v>31</v>
      </c>
      <c r="AX498" s="14" t="s">
        <v>69</v>
      </c>
      <c r="AY498" s="245" t="s">
        <v>117</v>
      </c>
    </row>
    <row r="499" s="14" customFormat="1">
      <c r="A499" s="14"/>
      <c r="B499" s="235"/>
      <c r="C499" s="236"/>
      <c r="D499" s="226" t="s">
        <v>128</v>
      </c>
      <c r="E499" s="237" t="s">
        <v>19</v>
      </c>
      <c r="F499" s="238" t="s">
        <v>506</v>
      </c>
      <c r="G499" s="236"/>
      <c r="H499" s="239">
        <v>10.25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128</v>
      </c>
      <c r="AU499" s="245" t="s">
        <v>79</v>
      </c>
      <c r="AV499" s="14" t="s">
        <v>79</v>
      </c>
      <c r="AW499" s="14" t="s">
        <v>31</v>
      </c>
      <c r="AX499" s="14" t="s">
        <v>69</v>
      </c>
      <c r="AY499" s="245" t="s">
        <v>117</v>
      </c>
    </row>
    <row r="500" s="14" customFormat="1">
      <c r="A500" s="14"/>
      <c r="B500" s="235"/>
      <c r="C500" s="236"/>
      <c r="D500" s="226" t="s">
        <v>128</v>
      </c>
      <c r="E500" s="237" t="s">
        <v>19</v>
      </c>
      <c r="F500" s="238" t="s">
        <v>1160</v>
      </c>
      <c r="G500" s="236"/>
      <c r="H500" s="239">
        <v>3.3999999999999999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5" t="s">
        <v>128</v>
      </c>
      <c r="AU500" s="245" t="s">
        <v>79</v>
      </c>
      <c r="AV500" s="14" t="s">
        <v>79</v>
      </c>
      <c r="AW500" s="14" t="s">
        <v>31</v>
      </c>
      <c r="AX500" s="14" t="s">
        <v>69</v>
      </c>
      <c r="AY500" s="245" t="s">
        <v>117</v>
      </c>
    </row>
    <row r="501" s="14" customFormat="1">
      <c r="A501" s="14"/>
      <c r="B501" s="235"/>
      <c r="C501" s="236"/>
      <c r="D501" s="226" t="s">
        <v>128</v>
      </c>
      <c r="E501" s="237" t="s">
        <v>19</v>
      </c>
      <c r="F501" s="238" t="s">
        <v>1161</v>
      </c>
      <c r="G501" s="236"/>
      <c r="H501" s="239">
        <v>16.66</v>
      </c>
      <c r="I501" s="240"/>
      <c r="J501" s="236"/>
      <c r="K501" s="236"/>
      <c r="L501" s="241"/>
      <c r="M501" s="242"/>
      <c r="N501" s="243"/>
      <c r="O501" s="243"/>
      <c r="P501" s="243"/>
      <c r="Q501" s="243"/>
      <c r="R501" s="243"/>
      <c r="S501" s="243"/>
      <c r="T501" s="24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5" t="s">
        <v>128</v>
      </c>
      <c r="AU501" s="245" t="s">
        <v>79</v>
      </c>
      <c r="AV501" s="14" t="s">
        <v>79</v>
      </c>
      <c r="AW501" s="14" t="s">
        <v>31</v>
      </c>
      <c r="AX501" s="14" t="s">
        <v>69</v>
      </c>
      <c r="AY501" s="245" t="s">
        <v>117</v>
      </c>
    </row>
    <row r="502" s="14" customFormat="1">
      <c r="A502" s="14"/>
      <c r="B502" s="235"/>
      <c r="C502" s="236"/>
      <c r="D502" s="226" t="s">
        <v>128</v>
      </c>
      <c r="E502" s="237" t="s">
        <v>19</v>
      </c>
      <c r="F502" s="238" t="s">
        <v>1162</v>
      </c>
      <c r="G502" s="236"/>
      <c r="H502" s="239">
        <v>30.699999999999999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128</v>
      </c>
      <c r="AU502" s="245" t="s">
        <v>79</v>
      </c>
      <c r="AV502" s="14" t="s">
        <v>79</v>
      </c>
      <c r="AW502" s="14" t="s">
        <v>31</v>
      </c>
      <c r="AX502" s="14" t="s">
        <v>69</v>
      </c>
      <c r="AY502" s="245" t="s">
        <v>117</v>
      </c>
    </row>
    <row r="503" s="15" customFormat="1">
      <c r="A503" s="15"/>
      <c r="B503" s="246"/>
      <c r="C503" s="247"/>
      <c r="D503" s="226" t="s">
        <v>128</v>
      </c>
      <c r="E503" s="248" t="s">
        <v>19</v>
      </c>
      <c r="F503" s="249" t="s">
        <v>130</v>
      </c>
      <c r="G503" s="247"/>
      <c r="H503" s="250">
        <v>97.579999999999998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6" t="s">
        <v>128</v>
      </c>
      <c r="AU503" s="256" t="s">
        <v>79</v>
      </c>
      <c r="AV503" s="15" t="s">
        <v>125</v>
      </c>
      <c r="AW503" s="15" t="s">
        <v>31</v>
      </c>
      <c r="AX503" s="15" t="s">
        <v>77</v>
      </c>
      <c r="AY503" s="256" t="s">
        <v>117</v>
      </c>
    </row>
    <row r="504" s="2" customFormat="1" ht="16.5" customHeight="1">
      <c r="A504" s="40"/>
      <c r="B504" s="41"/>
      <c r="C504" s="206" t="s">
        <v>463</v>
      </c>
      <c r="D504" s="206" t="s">
        <v>120</v>
      </c>
      <c r="E504" s="207" t="s">
        <v>1163</v>
      </c>
      <c r="F504" s="208" t="s">
        <v>1164</v>
      </c>
      <c r="G504" s="209" t="s">
        <v>190</v>
      </c>
      <c r="H504" s="210">
        <v>21.399999999999999</v>
      </c>
      <c r="I504" s="211"/>
      <c r="J504" s="212">
        <f>ROUND(I504*H504,2)</f>
        <v>0</v>
      </c>
      <c r="K504" s="208" t="s">
        <v>124</v>
      </c>
      <c r="L504" s="46"/>
      <c r="M504" s="213" t="s">
        <v>19</v>
      </c>
      <c r="N504" s="214" t="s">
        <v>40</v>
      </c>
      <c r="O504" s="86"/>
      <c r="P504" s="215">
        <f>O504*H504</f>
        <v>0</v>
      </c>
      <c r="Q504" s="215">
        <v>0</v>
      </c>
      <c r="R504" s="215">
        <f>Q504*H504</f>
        <v>0</v>
      </c>
      <c r="S504" s="215">
        <v>0.0039399999999999999</v>
      </c>
      <c r="T504" s="216">
        <f>S504*H504</f>
        <v>0.084315999999999988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150</v>
      </c>
      <c r="AT504" s="217" t="s">
        <v>120</v>
      </c>
      <c r="AU504" s="217" t="s">
        <v>79</v>
      </c>
      <c r="AY504" s="19" t="s">
        <v>117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77</v>
      </c>
      <c r="BK504" s="218">
        <f>ROUND(I504*H504,2)</f>
        <v>0</v>
      </c>
      <c r="BL504" s="19" t="s">
        <v>150</v>
      </c>
      <c r="BM504" s="217" t="s">
        <v>694</v>
      </c>
    </row>
    <row r="505" s="2" customFormat="1">
      <c r="A505" s="40"/>
      <c r="B505" s="41"/>
      <c r="C505" s="42"/>
      <c r="D505" s="219" t="s">
        <v>126</v>
      </c>
      <c r="E505" s="42"/>
      <c r="F505" s="220" t="s">
        <v>1165</v>
      </c>
      <c r="G505" s="42"/>
      <c r="H505" s="42"/>
      <c r="I505" s="221"/>
      <c r="J505" s="42"/>
      <c r="K505" s="42"/>
      <c r="L505" s="46"/>
      <c r="M505" s="222"/>
      <c r="N505" s="22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126</v>
      </c>
      <c r="AU505" s="19" t="s">
        <v>79</v>
      </c>
    </row>
    <row r="506" s="13" customFormat="1">
      <c r="A506" s="13"/>
      <c r="B506" s="224"/>
      <c r="C506" s="225"/>
      <c r="D506" s="226" t="s">
        <v>128</v>
      </c>
      <c r="E506" s="227" t="s">
        <v>19</v>
      </c>
      <c r="F506" s="228" t="s">
        <v>1166</v>
      </c>
      <c r="G506" s="225"/>
      <c r="H506" s="227" t="s">
        <v>19</v>
      </c>
      <c r="I506" s="229"/>
      <c r="J506" s="225"/>
      <c r="K506" s="225"/>
      <c r="L506" s="230"/>
      <c r="M506" s="231"/>
      <c r="N506" s="232"/>
      <c r="O506" s="232"/>
      <c r="P506" s="232"/>
      <c r="Q506" s="232"/>
      <c r="R506" s="232"/>
      <c r="S506" s="232"/>
      <c r="T506" s="23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4" t="s">
        <v>128</v>
      </c>
      <c r="AU506" s="234" t="s">
        <v>79</v>
      </c>
      <c r="AV506" s="13" t="s">
        <v>77</v>
      </c>
      <c r="AW506" s="13" t="s">
        <v>31</v>
      </c>
      <c r="AX506" s="13" t="s">
        <v>69</v>
      </c>
      <c r="AY506" s="234" t="s">
        <v>117</v>
      </c>
    </row>
    <row r="507" s="13" customFormat="1">
      <c r="A507" s="13"/>
      <c r="B507" s="224"/>
      <c r="C507" s="225"/>
      <c r="D507" s="226" t="s">
        <v>128</v>
      </c>
      <c r="E507" s="227" t="s">
        <v>19</v>
      </c>
      <c r="F507" s="228" t="s">
        <v>313</v>
      </c>
      <c r="G507" s="225"/>
      <c r="H507" s="227" t="s">
        <v>19</v>
      </c>
      <c r="I507" s="229"/>
      <c r="J507" s="225"/>
      <c r="K507" s="225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128</v>
      </c>
      <c r="AU507" s="234" t="s">
        <v>79</v>
      </c>
      <c r="AV507" s="13" t="s">
        <v>77</v>
      </c>
      <c r="AW507" s="13" t="s">
        <v>31</v>
      </c>
      <c r="AX507" s="13" t="s">
        <v>69</v>
      </c>
      <c r="AY507" s="234" t="s">
        <v>117</v>
      </c>
    </row>
    <row r="508" s="14" customFormat="1">
      <c r="A508" s="14"/>
      <c r="B508" s="235"/>
      <c r="C508" s="236"/>
      <c r="D508" s="226" t="s">
        <v>128</v>
      </c>
      <c r="E508" s="237" t="s">
        <v>19</v>
      </c>
      <c r="F508" s="238" t="s">
        <v>1167</v>
      </c>
      <c r="G508" s="236"/>
      <c r="H508" s="239">
        <v>6.4000000000000004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128</v>
      </c>
      <c r="AU508" s="245" t="s">
        <v>79</v>
      </c>
      <c r="AV508" s="14" t="s">
        <v>79</v>
      </c>
      <c r="AW508" s="14" t="s">
        <v>31</v>
      </c>
      <c r="AX508" s="14" t="s">
        <v>69</v>
      </c>
      <c r="AY508" s="245" t="s">
        <v>117</v>
      </c>
    </row>
    <row r="509" s="13" customFormat="1">
      <c r="A509" s="13"/>
      <c r="B509" s="224"/>
      <c r="C509" s="225"/>
      <c r="D509" s="226" t="s">
        <v>128</v>
      </c>
      <c r="E509" s="227" t="s">
        <v>19</v>
      </c>
      <c r="F509" s="228" t="s">
        <v>318</v>
      </c>
      <c r="G509" s="225"/>
      <c r="H509" s="227" t="s">
        <v>19</v>
      </c>
      <c r="I509" s="229"/>
      <c r="J509" s="225"/>
      <c r="K509" s="225"/>
      <c r="L509" s="230"/>
      <c r="M509" s="231"/>
      <c r="N509" s="232"/>
      <c r="O509" s="232"/>
      <c r="P509" s="232"/>
      <c r="Q509" s="232"/>
      <c r="R509" s="232"/>
      <c r="S509" s="232"/>
      <c r="T509" s="23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4" t="s">
        <v>128</v>
      </c>
      <c r="AU509" s="234" t="s">
        <v>79</v>
      </c>
      <c r="AV509" s="13" t="s">
        <v>77</v>
      </c>
      <c r="AW509" s="13" t="s">
        <v>31</v>
      </c>
      <c r="AX509" s="13" t="s">
        <v>69</v>
      </c>
      <c r="AY509" s="234" t="s">
        <v>117</v>
      </c>
    </row>
    <row r="510" s="14" customFormat="1">
      <c r="A510" s="14"/>
      <c r="B510" s="235"/>
      <c r="C510" s="236"/>
      <c r="D510" s="226" t="s">
        <v>128</v>
      </c>
      <c r="E510" s="237" t="s">
        <v>19</v>
      </c>
      <c r="F510" s="238" t="s">
        <v>1168</v>
      </c>
      <c r="G510" s="236"/>
      <c r="H510" s="239">
        <v>6</v>
      </c>
      <c r="I510" s="240"/>
      <c r="J510" s="236"/>
      <c r="K510" s="236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128</v>
      </c>
      <c r="AU510" s="245" t="s">
        <v>79</v>
      </c>
      <c r="AV510" s="14" t="s">
        <v>79</v>
      </c>
      <c r="AW510" s="14" t="s">
        <v>31</v>
      </c>
      <c r="AX510" s="14" t="s">
        <v>69</v>
      </c>
      <c r="AY510" s="245" t="s">
        <v>117</v>
      </c>
    </row>
    <row r="511" s="13" customFormat="1">
      <c r="A511" s="13"/>
      <c r="B511" s="224"/>
      <c r="C511" s="225"/>
      <c r="D511" s="226" t="s">
        <v>128</v>
      </c>
      <c r="E511" s="227" t="s">
        <v>19</v>
      </c>
      <c r="F511" s="228" t="s">
        <v>324</v>
      </c>
      <c r="G511" s="225"/>
      <c r="H511" s="227" t="s">
        <v>19</v>
      </c>
      <c r="I511" s="229"/>
      <c r="J511" s="225"/>
      <c r="K511" s="225"/>
      <c r="L511" s="230"/>
      <c r="M511" s="231"/>
      <c r="N511" s="232"/>
      <c r="O511" s="232"/>
      <c r="P511" s="232"/>
      <c r="Q511" s="232"/>
      <c r="R511" s="232"/>
      <c r="S511" s="232"/>
      <c r="T511" s="23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4" t="s">
        <v>128</v>
      </c>
      <c r="AU511" s="234" t="s">
        <v>79</v>
      </c>
      <c r="AV511" s="13" t="s">
        <v>77</v>
      </c>
      <c r="AW511" s="13" t="s">
        <v>31</v>
      </c>
      <c r="AX511" s="13" t="s">
        <v>69</v>
      </c>
      <c r="AY511" s="234" t="s">
        <v>117</v>
      </c>
    </row>
    <row r="512" s="14" customFormat="1">
      <c r="A512" s="14"/>
      <c r="B512" s="235"/>
      <c r="C512" s="236"/>
      <c r="D512" s="226" t="s">
        <v>128</v>
      </c>
      <c r="E512" s="237" t="s">
        <v>19</v>
      </c>
      <c r="F512" s="238" t="s">
        <v>1052</v>
      </c>
      <c r="G512" s="236"/>
      <c r="H512" s="239">
        <v>3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128</v>
      </c>
      <c r="AU512" s="245" t="s">
        <v>79</v>
      </c>
      <c r="AV512" s="14" t="s">
        <v>79</v>
      </c>
      <c r="AW512" s="14" t="s">
        <v>31</v>
      </c>
      <c r="AX512" s="14" t="s">
        <v>69</v>
      </c>
      <c r="AY512" s="245" t="s">
        <v>117</v>
      </c>
    </row>
    <row r="513" s="14" customFormat="1">
      <c r="A513" s="14"/>
      <c r="B513" s="235"/>
      <c r="C513" s="236"/>
      <c r="D513" s="226" t="s">
        <v>128</v>
      </c>
      <c r="E513" s="237" t="s">
        <v>19</v>
      </c>
      <c r="F513" s="238" t="s">
        <v>1169</v>
      </c>
      <c r="G513" s="236"/>
      <c r="H513" s="239">
        <v>6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5" t="s">
        <v>128</v>
      </c>
      <c r="AU513" s="245" t="s">
        <v>79</v>
      </c>
      <c r="AV513" s="14" t="s">
        <v>79</v>
      </c>
      <c r="AW513" s="14" t="s">
        <v>31</v>
      </c>
      <c r="AX513" s="14" t="s">
        <v>69</v>
      </c>
      <c r="AY513" s="245" t="s">
        <v>117</v>
      </c>
    </row>
    <row r="514" s="15" customFormat="1">
      <c r="A514" s="15"/>
      <c r="B514" s="246"/>
      <c r="C514" s="247"/>
      <c r="D514" s="226" t="s">
        <v>128</v>
      </c>
      <c r="E514" s="248" t="s">
        <v>19</v>
      </c>
      <c r="F514" s="249" t="s">
        <v>130</v>
      </c>
      <c r="G514" s="247"/>
      <c r="H514" s="250">
        <v>21.399999999999999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6" t="s">
        <v>128</v>
      </c>
      <c r="AU514" s="256" t="s">
        <v>79</v>
      </c>
      <c r="AV514" s="15" t="s">
        <v>125</v>
      </c>
      <c r="AW514" s="15" t="s">
        <v>31</v>
      </c>
      <c r="AX514" s="15" t="s">
        <v>77</v>
      </c>
      <c r="AY514" s="256" t="s">
        <v>117</v>
      </c>
    </row>
    <row r="515" s="2" customFormat="1" ht="21.75" customHeight="1">
      <c r="A515" s="40"/>
      <c r="B515" s="41"/>
      <c r="C515" s="206" t="s">
        <v>683</v>
      </c>
      <c r="D515" s="206" t="s">
        <v>120</v>
      </c>
      <c r="E515" s="207" t="s">
        <v>1170</v>
      </c>
      <c r="F515" s="208" t="s">
        <v>1171</v>
      </c>
      <c r="G515" s="209" t="s">
        <v>190</v>
      </c>
      <c r="H515" s="210">
        <v>35.700000000000003</v>
      </c>
      <c r="I515" s="211"/>
      <c r="J515" s="212">
        <f>ROUND(I515*H515,2)</f>
        <v>0</v>
      </c>
      <c r="K515" s="208" t="s">
        <v>124</v>
      </c>
      <c r="L515" s="46"/>
      <c r="M515" s="213" t="s">
        <v>19</v>
      </c>
      <c r="N515" s="214" t="s">
        <v>40</v>
      </c>
      <c r="O515" s="86"/>
      <c r="P515" s="215">
        <f>O515*H515</f>
        <v>0</v>
      </c>
      <c r="Q515" s="215">
        <v>0.00106</v>
      </c>
      <c r="R515" s="215">
        <f>Q515*H515</f>
        <v>0.037842000000000001</v>
      </c>
      <c r="S515" s="215">
        <v>0</v>
      </c>
      <c r="T515" s="216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7" t="s">
        <v>150</v>
      </c>
      <c r="AT515" s="217" t="s">
        <v>120</v>
      </c>
      <c r="AU515" s="217" t="s">
        <v>79</v>
      </c>
      <c r="AY515" s="19" t="s">
        <v>117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9" t="s">
        <v>77</v>
      </c>
      <c r="BK515" s="218">
        <f>ROUND(I515*H515,2)</f>
        <v>0</v>
      </c>
      <c r="BL515" s="19" t="s">
        <v>150</v>
      </c>
      <c r="BM515" s="217" t="s">
        <v>698</v>
      </c>
    </row>
    <row r="516" s="2" customFormat="1">
      <c r="A516" s="40"/>
      <c r="B516" s="41"/>
      <c r="C516" s="42"/>
      <c r="D516" s="219" t="s">
        <v>126</v>
      </c>
      <c r="E516" s="42"/>
      <c r="F516" s="220" t="s">
        <v>1172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126</v>
      </c>
      <c r="AU516" s="19" t="s">
        <v>79</v>
      </c>
    </row>
    <row r="517" s="13" customFormat="1">
      <c r="A517" s="13"/>
      <c r="B517" s="224"/>
      <c r="C517" s="225"/>
      <c r="D517" s="226" t="s">
        <v>128</v>
      </c>
      <c r="E517" s="227" t="s">
        <v>19</v>
      </c>
      <c r="F517" s="228" t="s">
        <v>1173</v>
      </c>
      <c r="G517" s="225"/>
      <c r="H517" s="227" t="s">
        <v>19</v>
      </c>
      <c r="I517" s="229"/>
      <c r="J517" s="225"/>
      <c r="K517" s="225"/>
      <c r="L517" s="230"/>
      <c r="M517" s="231"/>
      <c r="N517" s="232"/>
      <c r="O517" s="232"/>
      <c r="P517" s="232"/>
      <c r="Q517" s="232"/>
      <c r="R517" s="232"/>
      <c r="S517" s="232"/>
      <c r="T517" s="23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4" t="s">
        <v>128</v>
      </c>
      <c r="AU517" s="234" t="s">
        <v>79</v>
      </c>
      <c r="AV517" s="13" t="s">
        <v>77</v>
      </c>
      <c r="AW517" s="13" t="s">
        <v>31</v>
      </c>
      <c r="AX517" s="13" t="s">
        <v>69</v>
      </c>
      <c r="AY517" s="234" t="s">
        <v>117</v>
      </c>
    </row>
    <row r="518" s="14" customFormat="1">
      <c r="A518" s="14"/>
      <c r="B518" s="235"/>
      <c r="C518" s="236"/>
      <c r="D518" s="226" t="s">
        <v>128</v>
      </c>
      <c r="E518" s="237" t="s">
        <v>19</v>
      </c>
      <c r="F518" s="238" t="s">
        <v>1174</v>
      </c>
      <c r="G518" s="236"/>
      <c r="H518" s="239">
        <v>2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5" t="s">
        <v>128</v>
      </c>
      <c r="AU518" s="245" t="s">
        <v>79</v>
      </c>
      <c r="AV518" s="14" t="s">
        <v>79</v>
      </c>
      <c r="AW518" s="14" t="s">
        <v>31</v>
      </c>
      <c r="AX518" s="14" t="s">
        <v>69</v>
      </c>
      <c r="AY518" s="245" t="s">
        <v>117</v>
      </c>
    </row>
    <row r="519" s="13" customFormat="1">
      <c r="A519" s="13"/>
      <c r="B519" s="224"/>
      <c r="C519" s="225"/>
      <c r="D519" s="226" t="s">
        <v>128</v>
      </c>
      <c r="E519" s="227" t="s">
        <v>19</v>
      </c>
      <c r="F519" s="228" t="s">
        <v>1175</v>
      </c>
      <c r="G519" s="225"/>
      <c r="H519" s="227" t="s">
        <v>19</v>
      </c>
      <c r="I519" s="229"/>
      <c r="J519" s="225"/>
      <c r="K519" s="225"/>
      <c r="L519" s="230"/>
      <c r="M519" s="231"/>
      <c r="N519" s="232"/>
      <c r="O519" s="232"/>
      <c r="P519" s="232"/>
      <c r="Q519" s="232"/>
      <c r="R519" s="232"/>
      <c r="S519" s="232"/>
      <c r="T519" s="23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4" t="s">
        <v>128</v>
      </c>
      <c r="AU519" s="234" t="s">
        <v>79</v>
      </c>
      <c r="AV519" s="13" t="s">
        <v>77</v>
      </c>
      <c r="AW519" s="13" t="s">
        <v>31</v>
      </c>
      <c r="AX519" s="13" t="s">
        <v>69</v>
      </c>
      <c r="AY519" s="234" t="s">
        <v>117</v>
      </c>
    </row>
    <row r="520" s="14" customFormat="1">
      <c r="A520" s="14"/>
      <c r="B520" s="235"/>
      <c r="C520" s="236"/>
      <c r="D520" s="226" t="s">
        <v>128</v>
      </c>
      <c r="E520" s="237" t="s">
        <v>19</v>
      </c>
      <c r="F520" s="238" t="s">
        <v>1176</v>
      </c>
      <c r="G520" s="236"/>
      <c r="H520" s="239">
        <v>2.3999999999999999</v>
      </c>
      <c r="I520" s="240"/>
      <c r="J520" s="236"/>
      <c r="K520" s="236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128</v>
      </c>
      <c r="AU520" s="245" t="s">
        <v>79</v>
      </c>
      <c r="AV520" s="14" t="s">
        <v>79</v>
      </c>
      <c r="AW520" s="14" t="s">
        <v>31</v>
      </c>
      <c r="AX520" s="14" t="s">
        <v>69</v>
      </c>
      <c r="AY520" s="245" t="s">
        <v>117</v>
      </c>
    </row>
    <row r="521" s="13" customFormat="1">
      <c r="A521" s="13"/>
      <c r="B521" s="224"/>
      <c r="C521" s="225"/>
      <c r="D521" s="226" t="s">
        <v>128</v>
      </c>
      <c r="E521" s="227" t="s">
        <v>19</v>
      </c>
      <c r="F521" s="228" t="s">
        <v>1177</v>
      </c>
      <c r="G521" s="225"/>
      <c r="H521" s="227" t="s">
        <v>19</v>
      </c>
      <c r="I521" s="229"/>
      <c r="J521" s="225"/>
      <c r="K521" s="225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128</v>
      </c>
      <c r="AU521" s="234" t="s">
        <v>79</v>
      </c>
      <c r="AV521" s="13" t="s">
        <v>77</v>
      </c>
      <c r="AW521" s="13" t="s">
        <v>31</v>
      </c>
      <c r="AX521" s="13" t="s">
        <v>69</v>
      </c>
      <c r="AY521" s="234" t="s">
        <v>117</v>
      </c>
    </row>
    <row r="522" s="14" customFormat="1">
      <c r="A522" s="14"/>
      <c r="B522" s="235"/>
      <c r="C522" s="236"/>
      <c r="D522" s="226" t="s">
        <v>128</v>
      </c>
      <c r="E522" s="237" t="s">
        <v>19</v>
      </c>
      <c r="F522" s="238" t="s">
        <v>1178</v>
      </c>
      <c r="G522" s="236"/>
      <c r="H522" s="239">
        <v>31.300000000000001</v>
      </c>
      <c r="I522" s="240"/>
      <c r="J522" s="236"/>
      <c r="K522" s="236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128</v>
      </c>
      <c r="AU522" s="245" t="s">
        <v>79</v>
      </c>
      <c r="AV522" s="14" t="s">
        <v>79</v>
      </c>
      <c r="AW522" s="14" t="s">
        <v>31</v>
      </c>
      <c r="AX522" s="14" t="s">
        <v>69</v>
      </c>
      <c r="AY522" s="245" t="s">
        <v>117</v>
      </c>
    </row>
    <row r="523" s="15" customFormat="1">
      <c r="A523" s="15"/>
      <c r="B523" s="246"/>
      <c r="C523" s="247"/>
      <c r="D523" s="226" t="s">
        <v>128</v>
      </c>
      <c r="E523" s="248" t="s">
        <v>19</v>
      </c>
      <c r="F523" s="249" t="s">
        <v>130</v>
      </c>
      <c r="G523" s="247"/>
      <c r="H523" s="250">
        <v>35.700000000000003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6" t="s">
        <v>128</v>
      </c>
      <c r="AU523" s="256" t="s">
        <v>79</v>
      </c>
      <c r="AV523" s="15" t="s">
        <v>125</v>
      </c>
      <c r="AW523" s="15" t="s">
        <v>31</v>
      </c>
      <c r="AX523" s="15" t="s">
        <v>77</v>
      </c>
      <c r="AY523" s="256" t="s">
        <v>117</v>
      </c>
    </row>
    <row r="524" s="2" customFormat="1" ht="24.15" customHeight="1">
      <c r="A524" s="40"/>
      <c r="B524" s="41"/>
      <c r="C524" s="206" t="s">
        <v>476</v>
      </c>
      <c r="D524" s="206" t="s">
        <v>120</v>
      </c>
      <c r="E524" s="207" t="s">
        <v>1179</v>
      </c>
      <c r="F524" s="208" t="s">
        <v>1180</v>
      </c>
      <c r="G524" s="209" t="s">
        <v>190</v>
      </c>
      <c r="H524" s="210">
        <v>66.689999999999998</v>
      </c>
      <c r="I524" s="211"/>
      <c r="J524" s="212">
        <f>ROUND(I524*H524,2)</f>
        <v>0</v>
      </c>
      <c r="K524" s="208" t="s">
        <v>124</v>
      </c>
      <c r="L524" s="46"/>
      <c r="M524" s="213" t="s">
        <v>19</v>
      </c>
      <c r="N524" s="214" t="s">
        <v>40</v>
      </c>
      <c r="O524" s="86"/>
      <c r="P524" s="215">
        <f>O524*H524</f>
        <v>0</v>
      </c>
      <c r="Q524" s="215">
        <v>0.0044400000000000004</v>
      </c>
      <c r="R524" s="215">
        <f>Q524*H524</f>
        <v>0.29610360000000002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150</v>
      </c>
      <c r="AT524" s="217" t="s">
        <v>120</v>
      </c>
      <c r="AU524" s="217" t="s">
        <v>79</v>
      </c>
      <c r="AY524" s="19" t="s">
        <v>117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77</v>
      </c>
      <c r="BK524" s="218">
        <f>ROUND(I524*H524,2)</f>
        <v>0</v>
      </c>
      <c r="BL524" s="19" t="s">
        <v>150</v>
      </c>
      <c r="BM524" s="217" t="s">
        <v>703</v>
      </c>
    </row>
    <row r="525" s="2" customFormat="1">
      <c r="A525" s="40"/>
      <c r="B525" s="41"/>
      <c r="C525" s="42"/>
      <c r="D525" s="219" t="s">
        <v>126</v>
      </c>
      <c r="E525" s="42"/>
      <c r="F525" s="220" t="s">
        <v>1181</v>
      </c>
      <c r="G525" s="42"/>
      <c r="H525" s="42"/>
      <c r="I525" s="221"/>
      <c r="J525" s="42"/>
      <c r="K525" s="42"/>
      <c r="L525" s="46"/>
      <c r="M525" s="222"/>
      <c r="N525" s="22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126</v>
      </c>
      <c r="AU525" s="19" t="s">
        <v>79</v>
      </c>
    </row>
    <row r="526" s="13" customFormat="1">
      <c r="A526" s="13"/>
      <c r="B526" s="224"/>
      <c r="C526" s="225"/>
      <c r="D526" s="226" t="s">
        <v>128</v>
      </c>
      <c r="E526" s="227" t="s">
        <v>19</v>
      </c>
      <c r="F526" s="228" t="s">
        <v>337</v>
      </c>
      <c r="G526" s="225"/>
      <c r="H526" s="227" t="s">
        <v>19</v>
      </c>
      <c r="I526" s="229"/>
      <c r="J526" s="225"/>
      <c r="K526" s="225"/>
      <c r="L526" s="230"/>
      <c r="M526" s="231"/>
      <c r="N526" s="232"/>
      <c r="O526" s="232"/>
      <c r="P526" s="232"/>
      <c r="Q526" s="232"/>
      <c r="R526" s="232"/>
      <c r="S526" s="232"/>
      <c r="T526" s="23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4" t="s">
        <v>128</v>
      </c>
      <c r="AU526" s="234" t="s">
        <v>79</v>
      </c>
      <c r="AV526" s="13" t="s">
        <v>77</v>
      </c>
      <c r="AW526" s="13" t="s">
        <v>31</v>
      </c>
      <c r="AX526" s="13" t="s">
        <v>69</v>
      </c>
      <c r="AY526" s="234" t="s">
        <v>117</v>
      </c>
    </row>
    <row r="527" s="14" customFormat="1">
      <c r="A527" s="14"/>
      <c r="B527" s="235"/>
      <c r="C527" s="236"/>
      <c r="D527" s="226" t="s">
        <v>128</v>
      </c>
      <c r="E527" s="237" t="s">
        <v>19</v>
      </c>
      <c r="F527" s="238" t="s">
        <v>1182</v>
      </c>
      <c r="G527" s="236"/>
      <c r="H527" s="239">
        <v>36.520000000000003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128</v>
      </c>
      <c r="AU527" s="245" t="s">
        <v>79</v>
      </c>
      <c r="AV527" s="14" t="s">
        <v>79</v>
      </c>
      <c r="AW527" s="14" t="s">
        <v>31</v>
      </c>
      <c r="AX527" s="14" t="s">
        <v>69</v>
      </c>
      <c r="AY527" s="245" t="s">
        <v>117</v>
      </c>
    </row>
    <row r="528" s="14" customFormat="1">
      <c r="A528" s="14"/>
      <c r="B528" s="235"/>
      <c r="C528" s="236"/>
      <c r="D528" s="226" t="s">
        <v>128</v>
      </c>
      <c r="E528" s="237" t="s">
        <v>19</v>
      </c>
      <c r="F528" s="238" t="s">
        <v>1183</v>
      </c>
      <c r="G528" s="236"/>
      <c r="H528" s="239">
        <v>13.51</v>
      </c>
      <c r="I528" s="240"/>
      <c r="J528" s="236"/>
      <c r="K528" s="236"/>
      <c r="L528" s="241"/>
      <c r="M528" s="242"/>
      <c r="N528" s="243"/>
      <c r="O528" s="243"/>
      <c r="P528" s="243"/>
      <c r="Q528" s="243"/>
      <c r="R528" s="243"/>
      <c r="S528" s="243"/>
      <c r="T528" s="24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5" t="s">
        <v>128</v>
      </c>
      <c r="AU528" s="245" t="s">
        <v>79</v>
      </c>
      <c r="AV528" s="14" t="s">
        <v>79</v>
      </c>
      <c r="AW528" s="14" t="s">
        <v>31</v>
      </c>
      <c r="AX528" s="14" t="s">
        <v>69</v>
      </c>
      <c r="AY528" s="245" t="s">
        <v>117</v>
      </c>
    </row>
    <row r="529" s="14" customFormat="1">
      <c r="A529" s="14"/>
      <c r="B529" s="235"/>
      <c r="C529" s="236"/>
      <c r="D529" s="226" t="s">
        <v>128</v>
      </c>
      <c r="E529" s="237" t="s">
        <v>19</v>
      </c>
      <c r="F529" s="238" t="s">
        <v>1184</v>
      </c>
      <c r="G529" s="236"/>
      <c r="H529" s="239">
        <v>16.66</v>
      </c>
      <c r="I529" s="240"/>
      <c r="J529" s="236"/>
      <c r="K529" s="236"/>
      <c r="L529" s="241"/>
      <c r="M529" s="242"/>
      <c r="N529" s="243"/>
      <c r="O529" s="243"/>
      <c r="P529" s="243"/>
      <c r="Q529" s="243"/>
      <c r="R529" s="243"/>
      <c r="S529" s="243"/>
      <c r="T529" s="24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5" t="s">
        <v>128</v>
      </c>
      <c r="AU529" s="245" t="s">
        <v>79</v>
      </c>
      <c r="AV529" s="14" t="s">
        <v>79</v>
      </c>
      <c r="AW529" s="14" t="s">
        <v>31</v>
      </c>
      <c r="AX529" s="14" t="s">
        <v>69</v>
      </c>
      <c r="AY529" s="245" t="s">
        <v>117</v>
      </c>
    </row>
    <row r="530" s="15" customFormat="1">
      <c r="A530" s="15"/>
      <c r="B530" s="246"/>
      <c r="C530" s="247"/>
      <c r="D530" s="226" t="s">
        <v>128</v>
      </c>
      <c r="E530" s="248" t="s">
        <v>19</v>
      </c>
      <c r="F530" s="249" t="s">
        <v>130</v>
      </c>
      <c r="G530" s="247"/>
      <c r="H530" s="250">
        <v>66.689999999999998</v>
      </c>
      <c r="I530" s="251"/>
      <c r="J530" s="247"/>
      <c r="K530" s="247"/>
      <c r="L530" s="252"/>
      <c r="M530" s="253"/>
      <c r="N530" s="254"/>
      <c r="O530" s="254"/>
      <c r="P530" s="254"/>
      <c r="Q530" s="254"/>
      <c r="R530" s="254"/>
      <c r="S530" s="254"/>
      <c r="T530" s="25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6" t="s">
        <v>128</v>
      </c>
      <c r="AU530" s="256" t="s">
        <v>79</v>
      </c>
      <c r="AV530" s="15" t="s">
        <v>125</v>
      </c>
      <c r="AW530" s="15" t="s">
        <v>31</v>
      </c>
      <c r="AX530" s="15" t="s">
        <v>77</v>
      </c>
      <c r="AY530" s="256" t="s">
        <v>117</v>
      </c>
    </row>
    <row r="531" s="2" customFormat="1" ht="24.15" customHeight="1">
      <c r="A531" s="40"/>
      <c r="B531" s="41"/>
      <c r="C531" s="206" t="s">
        <v>691</v>
      </c>
      <c r="D531" s="206" t="s">
        <v>120</v>
      </c>
      <c r="E531" s="207" t="s">
        <v>1185</v>
      </c>
      <c r="F531" s="208" t="s">
        <v>1186</v>
      </c>
      <c r="G531" s="209" t="s">
        <v>190</v>
      </c>
      <c r="H531" s="210">
        <v>4</v>
      </c>
      <c r="I531" s="211"/>
      <c r="J531" s="212">
        <f>ROUND(I531*H531,2)</f>
        <v>0</v>
      </c>
      <c r="K531" s="208" t="s">
        <v>124</v>
      </c>
      <c r="L531" s="46"/>
      <c r="M531" s="213" t="s">
        <v>19</v>
      </c>
      <c r="N531" s="214" t="s">
        <v>40</v>
      </c>
      <c r="O531" s="86"/>
      <c r="P531" s="215">
        <f>O531*H531</f>
        <v>0</v>
      </c>
      <c r="Q531" s="215">
        <v>0.0029099999999999998</v>
      </c>
      <c r="R531" s="215">
        <f>Q531*H531</f>
        <v>0.011639999999999999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150</v>
      </c>
      <c r="AT531" s="217" t="s">
        <v>120</v>
      </c>
      <c r="AU531" s="217" t="s">
        <v>79</v>
      </c>
      <c r="AY531" s="19" t="s">
        <v>117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77</v>
      </c>
      <c r="BK531" s="218">
        <f>ROUND(I531*H531,2)</f>
        <v>0</v>
      </c>
      <c r="BL531" s="19" t="s">
        <v>150</v>
      </c>
      <c r="BM531" s="217" t="s">
        <v>708</v>
      </c>
    </row>
    <row r="532" s="2" customFormat="1">
      <c r="A532" s="40"/>
      <c r="B532" s="41"/>
      <c r="C532" s="42"/>
      <c r="D532" s="219" t="s">
        <v>126</v>
      </c>
      <c r="E532" s="42"/>
      <c r="F532" s="220" t="s">
        <v>1187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126</v>
      </c>
      <c r="AU532" s="19" t="s">
        <v>79</v>
      </c>
    </row>
    <row r="533" s="13" customFormat="1">
      <c r="A533" s="13"/>
      <c r="B533" s="224"/>
      <c r="C533" s="225"/>
      <c r="D533" s="226" t="s">
        <v>128</v>
      </c>
      <c r="E533" s="227" t="s">
        <v>19</v>
      </c>
      <c r="F533" s="228" t="s">
        <v>652</v>
      </c>
      <c r="G533" s="225"/>
      <c r="H533" s="227" t="s">
        <v>19</v>
      </c>
      <c r="I533" s="229"/>
      <c r="J533" s="225"/>
      <c r="K533" s="225"/>
      <c r="L533" s="230"/>
      <c r="M533" s="231"/>
      <c r="N533" s="232"/>
      <c r="O533" s="232"/>
      <c r="P533" s="232"/>
      <c r="Q533" s="232"/>
      <c r="R533" s="232"/>
      <c r="S533" s="232"/>
      <c r="T533" s="23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4" t="s">
        <v>128</v>
      </c>
      <c r="AU533" s="234" t="s">
        <v>79</v>
      </c>
      <c r="AV533" s="13" t="s">
        <v>77</v>
      </c>
      <c r="AW533" s="13" t="s">
        <v>31</v>
      </c>
      <c r="AX533" s="13" t="s">
        <v>69</v>
      </c>
      <c r="AY533" s="234" t="s">
        <v>117</v>
      </c>
    </row>
    <row r="534" s="14" customFormat="1">
      <c r="A534" s="14"/>
      <c r="B534" s="235"/>
      <c r="C534" s="236"/>
      <c r="D534" s="226" t="s">
        <v>128</v>
      </c>
      <c r="E534" s="237" t="s">
        <v>19</v>
      </c>
      <c r="F534" s="238" t="s">
        <v>1188</v>
      </c>
      <c r="G534" s="236"/>
      <c r="H534" s="239">
        <v>4</v>
      </c>
      <c r="I534" s="240"/>
      <c r="J534" s="236"/>
      <c r="K534" s="236"/>
      <c r="L534" s="241"/>
      <c r="M534" s="242"/>
      <c r="N534" s="243"/>
      <c r="O534" s="243"/>
      <c r="P534" s="243"/>
      <c r="Q534" s="243"/>
      <c r="R534" s="243"/>
      <c r="S534" s="243"/>
      <c r="T534" s="24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5" t="s">
        <v>128</v>
      </c>
      <c r="AU534" s="245" t="s">
        <v>79</v>
      </c>
      <c r="AV534" s="14" t="s">
        <v>79</v>
      </c>
      <c r="AW534" s="14" t="s">
        <v>31</v>
      </c>
      <c r="AX534" s="14" t="s">
        <v>69</v>
      </c>
      <c r="AY534" s="245" t="s">
        <v>117</v>
      </c>
    </row>
    <row r="535" s="15" customFormat="1">
      <c r="A535" s="15"/>
      <c r="B535" s="246"/>
      <c r="C535" s="247"/>
      <c r="D535" s="226" t="s">
        <v>128</v>
      </c>
      <c r="E535" s="248" t="s">
        <v>19</v>
      </c>
      <c r="F535" s="249" t="s">
        <v>130</v>
      </c>
      <c r="G535" s="247"/>
      <c r="H535" s="250">
        <v>4</v>
      </c>
      <c r="I535" s="251"/>
      <c r="J535" s="247"/>
      <c r="K535" s="247"/>
      <c r="L535" s="252"/>
      <c r="M535" s="253"/>
      <c r="N535" s="254"/>
      <c r="O535" s="254"/>
      <c r="P535" s="254"/>
      <c r="Q535" s="254"/>
      <c r="R535" s="254"/>
      <c r="S535" s="254"/>
      <c r="T535" s="25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56" t="s">
        <v>128</v>
      </c>
      <c r="AU535" s="256" t="s">
        <v>79</v>
      </c>
      <c r="AV535" s="15" t="s">
        <v>125</v>
      </c>
      <c r="AW535" s="15" t="s">
        <v>31</v>
      </c>
      <c r="AX535" s="15" t="s">
        <v>77</v>
      </c>
      <c r="AY535" s="256" t="s">
        <v>117</v>
      </c>
    </row>
    <row r="536" s="2" customFormat="1" ht="24.15" customHeight="1">
      <c r="A536" s="40"/>
      <c r="B536" s="41"/>
      <c r="C536" s="206" t="s">
        <v>480</v>
      </c>
      <c r="D536" s="206" t="s">
        <v>120</v>
      </c>
      <c r="E536" s="207" t="s">
        <v>1189</v>
      </c>
      <c r="F536" s="208" t="s">
        <v>1190</v>
      </c>
      <c r="G536" s="209" t="s">
        <v>190</v>
      </c>
      <c r="H536" s="210">
        <v>77.700000000000003</v>
      </c>
      <c r="I536" s="211"/>
      <c r="J536" s="212">
        <f>ROUND(I536*H536,2)</f>
        <v>0</v>
      </c>
      <c r="K536" s="208" t="s">
        <v>124</v>
      </c>
      <c r="L536" s="46"/>
      <c r="M536" s="213" t="s">
        <v>19</v>
      </c>
      <c r="N536" s="214" t="s">
        <v>40</v>
      </c>
      <c r="O536" s="86"/>
      <c r="P536" s="215">
        <f>O536*H536</f>
        <v>0</v>
      </c>
      <c r="Q536" s="215">
        <v>0.0043800000000000002</v>
      </c>
      <c r="R536" s="215">
        <f>Q536*H536</f>
        <v>0.34032600000000002</v>
      </c>
      <c r="S536" s="215">
        <v>0</v>
      </c>
      <c r="T536" s="216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7" t="s">
        <v>150</v>
      </c>
      <c r="AT536" s="217" t="s">
        <v>120</v>
      </c>
      <c r="AU536" s="217" t="s">
        <v>79</v>
      </c>
      <c r="AY536" s="19" t="s">
        <v>117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9" t="s">
        <v>77</v>
      </c>
      <c r="BK536" s="218">
        <f>ROUND(I536*H536,2)</f>
        <v>0</v>
      </c>
      <c r="BL536" s="19" t="s">
        <v>150</v>
      </c>
      <c r="BM536" s="217" t="s">
        <v>725</v>
      </c>
    </row>
    <row r="537" s="2" customFormat="1">
      <c r="A537" s="40"/>
      <c r="B537" s="41"/>
      <c r="C537" s="42"/>
      <c r="D537" s="219" t="s">
        <v>126</v>
      </c>
      <c r="E537" s="42"/>
      <c r="F537" s="220" t="s">
        <v>1191</v>
      </c>
      <c r="G537" s="42"/>
      <c r="H537" s="42"/>
      <c r="I537" s="221"/>
      <c r="J537" s="42"/>
      <c r="K537" s="42"/>
      <c r="L537" s="46"/>
      <c r="M537" s="222"/>
      <c r="N537" s="223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126</v>
      </c>
      <c r="AU537" s="19" t="s">
        <v>79</v>
      </c>
    </row>
    <row r="538" s="13" customFormat="1">
      <c r="A538" s="13"/>
      <c r="B538" s="224"/>
      <c r="C538" s="225"/>
      <c r="D538" s="226" t="s">
        <v>128</v>
      </c>
      <c r="E538" s="227" t="s">
        <v>19</v>
      </c>
      <c r="F538" s="228" t="s">
        <v>880</v>
      </c>
      <c r="G538" s="225"/>
      <c r="H538" s="227" t="s">
        <v>19</v>
      </c>
      <c r="I538" s="229"/>
      <c r="J538" s="225"/>
      <c r="K538" s="225"/>
      <c r="L538" s="230"/>
      <c r="M538" s="231"/>
      <c r="N538" s="232"/>
      <c r="O538" s="232"/>
      <c r="P538" s="232"/>
      <c r="Q538" s="232"/>
      <c r="R538" s="232"/>
      <c r="S538" s="232"/>
      <c r="T538" s="23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4" t="s">
        <v>128</v>
      </c>
      <c r="AU538" s="234" t="s">
        <v>79</v>
      </c>
      <c r="AV538" s="13" t="s">
        <v>77</v>
      </c>
      <c r="AW538" s="13" t="s">
        <v>31</v>
      </c>
      <c r="AX538" s="13" t="s">
        <v>69</v>
      </c>
      <c r="AY538" s="234" t="s">
        <v>117</v>
      </c>
    </row>
    <row r="539" s="14" customFormat="1">
      <c r="A539" s="14"/>
      <c r="B539" s="235"/>
      <c r="C539" s="236"/>
      <c r="D539" s="226" t="s">
        <v>128</v>
      </c>
      <c r="E539" s="237" t="s">
        <v>19</v>
      </c>
      <c r="F539" s="238" t="s">
        <v>1192</v>
      </c>
      <c r="G539" s="236"/>
      <c r="H539" s="239">
        <v>17.75</v>
      </c>
      <c r="I539" s="240"/>
      <c r="J539" s="236"/>
      <c r="K539" s="236"/>
      <c r="L539" s="241"/>
      <c r="M539" s="242"/>
      <c r="N539" s="243"/>
      <c r="O539" s="243"/>
      <c r="P539" s="243"/>
      <c r="Q539" s="243"/>
      <c r="R539" s="243"/>
      <c r="S539" s="243"/>
      <c r="T539" s="24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5" t="s">
        <v>128</v>
      </c>
      <c r="AU539" s="245" t="s">
        <v>79</v>
      </c>
      <c r="AV539" s="14" t="s">
        <v>79</v>
      </c>
      <c r="AW539" s="14" t="s">
        <v>31</v>
      </c>
      <c r="AX539" s="14" t="s">
        <v>69</v>
      </c>
      <c r="AY539" s="245" t="s">
        <v>117</v>
      </c>
    </row>
    <row r="540" s="14" customFormat="1">
      <c r="A540" s="14"/>
      <c r="B540" s="235"/>
      <c r="C540" s="236"/>
      <c r="D540" s="226" t="s">
        <v>128</v>
      </c>
      <c r="E540" s="237" t="s">
        <v>19</v>
      </c>
      <c r="F540" s="238" t="s">
        <v>1193</v>
      </c>
      <c r="G540" s="236"/>
      <c r="H540" s="239">
        <v>27.760000000000002</v>
      </c>
      <c r="I540" s="240"/>
      <c r="J540" s="236"/>
      <c r="K540" s="236"/>
      <c r="L540" s="241"/>
      <c r="M540" s="242"/>
      <c r="N540" s="243"/>
      <c r="O540" s="243"/>
      <c r="P540" s="243"/>
      <c r="Q540" s="243"/>
      <c r="R540" s="243"/>
      <c r="S540" s="243"/>
      <c r="T540" s="24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5" t="s">
        <v>128</v>
      </c>
      <c r="AU540" s="245" t="s">
        <v>79</v>
      </c>
      <c r="AV540" s="14" t="s">
        <v>79</v>
      </c>
      <c r="AW540" s="14" t="s">
        <v>31</v>
      </c>
      <c r="AX540" s="14" t="s">
        <v>69</v>
      </c>
      <c r="AY540" s="245" t="s">
        <v>117</v>
      </c>
    </row>
    <row r="541" s="14" customFormat="1">
      <c r="A541" s="14"/>
      <c r="B541" s="235"/>
      <c r="C541" s="236"/>
      <c r="D541" s="226" t="s">
        <v>128</v>
      </c>
      <c r="E541" s="237" t="s">
        <v>19</v>
      </c>
      <c r="F541" s="238" t="s">
        <v>1194</v>
      </c>
      <c r="G541" s="236"/>
      <c r="H541" s="239">
        <v>20.68</v>
      </c>
      <c r="I541" s="240"/>
      <c r="J541" s="236"/>
      <c r="K541" s="236"/>
      <c r="L541" s="241"/>
      <c r="M541" s="242"/>
      <c r="N541" s="243"/>
      <c r="O541" s="243"/>
      <c r="P541" s="243"/>
      <c r="Q541" s="243"/>
      <c r="R541" s="243"/>
      <c r="S541" s="243"/>
      <c r="T541" s="24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5" t="s">
        <v>128</v>
      </c>
      <c r="AU541" s="245" t="s">
        <v>79</v>
      </c>
      <c r="AV541" s="14" t="s">
        <v>79</v>
      </c>
      <c r="AW541" s="14" t="s">
        <v>31</v>
      </c>
      <c r="AX541" s="14" t="s">
        <v>69</v>
      </c>
      <c r="AY541" s="245" t="s">
        <v>117</v>
      </c>
    </row>
    <row r="542" s="14" customFormat="1">
      <c r="A542" s="14"/>
      <c r="B542" s="235"/>
      <c r="C542" s="236"/>
      <c r="D542" s="226" t="s">
        <v>128</v>
      </c>
      <c r="E542" s="237" t="s">
        <v>19</v>
      </c>
      <c r="F542" s="238" t="s">
        <v>1195</v>
      </c>
      <c r="G542" s="236"/>
      <c r="H542" s="239">
        <v>11.51</v>
      </c>
      <c r="I542" s="240"/>
      <c r="J542" s="236"/>
      <c r="K542" s="236"/>
      <c r="L542" s="241"/>
      <c r="M542" s="242"/>
      <c r="N542" s="243"/>
      <c r="O542" s="243"/>
      <c r="P542" s="243"/>
      <c r="Q542" s="243"/>
      <c r="R542" s="243"/>
      <c r="S542" s="243"/>
      <c r="T542" s="24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5" t="s">
        <v>128</v>
      </c>
      <c r="AU542" s="245" t="s">
        <v>79</v>
      </c>
      <c r="AV542" s="14" t="s">
        <v>79</v>
      </c>
      <c r="AW542" s="14" t="s">
        <v>31</v>
      </c>
      <c r="AX542" s="14" t="s">
        <v>69</v>
      </c>
      <c r="AY542" s="245" t="s">
        <v>117</v>
      </c>
    </row>
    <row r="543" s="15" customFormat="1">
      <c r="A543" s="15"/>
      <c r="B543" s="246"/>
      <c r="C543" s="247"/>
      <c r="D543" s="226" t="s">
        <v>128</v>
      </c>
      <c r="E543" s="248" t="s">
        <v>19</v>
      </c>
      <c r="F543" s="249" t="s">
        <v>130</v>
      </c>
      <c r="G543" s="247"/>
      <c r="H543" s="250">
        <v>77.700000000000003</v>
      </c>
      <c r="I543" s="251"/>
      <c r="J543" s="247"/>
      <c r="K543" s="247"/>
      <c r="L543" s="252"/>
      <c r="M543" s="253"/>
      <c r="N543" s="254"/>
      <c r="O543" s="254"/>
      <c r="P543" s="254"/>
      <c r="Q543" s="254"/>
      <c r="R543" s="254"/>
      <c r="S543" s="254"/>
      <c r="T543" s="25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56" t="s">
        <v>128</v>
      </c>
      <c r="AU543" s="256" t="s">
        <v>79</v>
      </c>
      <c r="AV543" s="15" t="s">
        <v>125</v>
      </c>
      <c r="AW543" s="15" t="s">
        <v>31</v>
      </c>
      <c r="AX543" s="15" t="s">
        <v>77</v>
      </c>
      <c r="AY543" s="256" t="s">
        <v>117</v>
      </c>
    </row>
    <row r="544" s="2" customFormat="1" ht="24.15" customHeight="1">
      <c r="A544" s="40"/>
      <c r="B544" s="41"/>
      <c r="C544" s="206" t="s">
        <v>700</v>
      </c>
      <c r="D544" s="206" t="s">
        <v>120</v>
      </c>
      <c r="E544" s="207" t="s">
        <v>1196</v>
      </c>
      <c r="F544" s="208" t="s">
        <v>1197</v>
      </c>
      <c r="G544" s="209" t="s">
        <v>190</v>
      </c>
      <c r="H544" s="210">
        <v>6.2999999999999998</v>
      </c>
      <c r="I544" s="211"/>
      <c r="J544" s="212">
        <f>ROUND(I544*H544,2)</f>
        <v>0</v>
      </c>
      <c r="K544" s="208" t="s">
        <v>124</v>
      </c>
      <c r="L544" s="46"/>
      <c r="M544" s="213" t="s">
        <v>19</v>
      </c>
      <c r="N544" s="214" t="s">
        <v>40</v>
      </c>
      <c r="O544" s="86"/>
      <c r="P544" s="215">
        <f>O544*H544</f>
        <v>0</v>
      </c>
      <c r="Q544" s="215">
        <v>0.0058399999999999997</v>
      </c>
      <c r="R544" s="215">
        <f>Q544*H544</f>
        <v>0.036791999999999998</v>
      </c>
      <c r="S544" s="215">
        <v>0</v>
      </c>
      <c r="T544" s="216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7" t="s">
        <v>150</v>
      </c>
      <c r="AT544" s="217" t="s">
        <v>120</v>
      </c>
      <c r="AU544" s="217" t="s">
        <v>79</v>
      </c>
      <c r="AY544" s="19" t="s">
        <v>117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9" t="s">
        <v>77</v>
      </c>
      <c r="BK544" s="218">
        <f>ROUND(I544*H544,2)</f>
        <v>0</v>
      </c>
      <c r="BL544" s="19" t="s">
        <v>150</v>
      </c>
      <c r="BM544" s="217" t="s">
        <v>731</v>
      </c>
    </row>
    <row r="545" s="2" customFormat="1">
      <c r="A545" s="40"/>
      <c r="B545" s="41"/>
      <c r="C545" s="42"/>
      <c r="D545" s="219" t="s">
        <v>126</v>
      </c>
      <c r="E545" s="42"/>
      <c r="F545" s="220" t="s">
        <v>1198</v>
      </c>
      <c r="G545" s="42"/>
      <c r="H545" s="42"/>
      <c r="I545" s="221"/>
      <c r="J545" s="42"/>
      <c r="K545" s="42"/>
      <c r="L545" s="46"/>
      <c r="M545" s="222"/>
      <c r="N545" s="223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126</v>
      </c>
      <c r="AU545" s="19" t="s">
        <v>79</v>
      </c>
    </row>
    <row r="546" s="13" customFormat="1">
      <c r="A546" s="13"/>
      <c r="B546" s="224"/>
      <c r="C546" s="225"/>
      <c r="D546" s="226" t="s">
        <v>128</v>
      </c>
      <c r="E546" s="227" t="s">
        <v>19</v>
      </c>
      <c r="F546" s="228" t="s">
        <v>1199</v>
      </c>
      <c r="G546" s="225"/>
      <c r="H546" s="227" t="s">
        <v>19</v>
      </c>
      <c r="I546" s="229"/>
      <c r="J546" s="225"/>
      <c r="K546" s="225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128</v>
      </c>
      <c r="AU546" s="234" t="s">
        <v>79</v>
      </c>
      <c r="AV546" s="13" t="s">
        <v>77</v>
      </c>
      <c r="AW546" s="13" t="s">
        <v>31</v>
      </c>
      <c r="AX546" s="13" t="s">
        <v>69</v>
      </c>
      <c r="AY546" s="234" t="s">
        <v>117</v>
      </c>
    </row>
    <row r="547" s="14" customFormat="1">
      <c r="A547" s="14"/>
      <c r="B547" s="235"/>
      <c r="C547" s="236"/>
      <c r="D547" s="226" t="s">
        <v>128</v>
      </c>
      <c r="E547" s="237" t="s">
        <v>19</v>
      </c>
      <c r="F547" s="238" t="s">
        <v>1200</v>
      </c>
      <c r="G547" s="236"/>
      <c r="H547" s="239">
        <v>2.7999999999999998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5" t="s">
        <v>128</v>
      </c>
      <c r="AU547" s="245" t="s">
        <v>79</v>
      </c>
      <c r="AV547" s="14" t="s">
        <v>79</v>
      </c>
      <c r="AW547" s="14" t="s">
        <v>31</v>
      </c>
      <c r="AX547" s="14" t="s">
        <v>69</v>
      </c>
      <c r="AY547" s="245" t="s">
        <v>117</v>
      </c>
    </row>
    <row r="548" s="13" customFormat="1">
      <c r="A548" s="13"/>
      <c r="B548" s="224"/>
      <c r="C548" s="225"/>
      <c r="D548" s="226" t="s">
        <v>128</v>
      </c>
      <c r="E548" s="227" t="s">
        <v>19</v>
      </c>
      <c r="F548" s="228" t="s">
        <v>376</v>
      </c>
      <c r="G548" s="225"/>
      <c r="H548" s="227" t="s">
        <v>19</v>
      </c>
      <c r="I548" s="229"/>
      <c r="J548" s="225"/>
      <c r="K548" s="225"/>
      <c r="L548" s="230"/>
      <c r="M548" s="231"/>
      <c r="N548" s="232"/>
      <c r="O548" s="232"/>
      <c r="P548" s="232"/>
      <c r="Q548" s="232"/>
      <c r="R548" s="232"/>
      <c r="S548" s="232"/>
      <c r="T548" s="23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4" t="s">
        <v>128</v>
      </c>
      <c r="AU548" s="234" t="s">
        <v>79</v>
      </c>
      <c r="AV548" s="13" t="s">
        <v>77</v>
      </c>
      <c r="AW548" s="13" t="s">
        <v>31</v>
      </c>
      <c r="AX548" s="13" t="s">
        <v>69</v>
      </c>
      <c r="AY548" s="234" t="s">
        <v>117</v>
      </c>
    </row>
    <row r="549" s="14" customFormat="1">
      <c r="A549" s="14"/>
      <c r="B549" s="235"/>
      <c r="C549" s="236"/>
      <c r="D549" s="226" t="s">
        <v>128</v>
      </c>
      <c r="E549" s="237" t="s">
        <v>19</v>
      </c>
      <c r="F549" s="238" t="s">
        <v>1201</v>
      </c>
      <c r="G549" s="236"/>
      <c r="H549" s="239">
        <v>3.5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5" t="s">
        <v>128</v>
      </c>
      <c r="AU549" s="245" t="s">
        <v>79</v>
      </c>
      <c r="AV549" s="14" t="s">
        <v>79</v>
      </c>
      <c r="AW549" s="14" t="s">
        <v>31</v>
      </c>
      <c r="AX549" s="14" t="s">
        <v>69</v>
      </c>
      <c r="AY549" s="245" t="s">
        <v>117</v>
      </c>
    </row>
    <row r="550" s="15" customFormat="1">
      <c r="A550" s="15"/>
      <c r="B550" s="246"/>
      <c r="C550" s="247"/>
      <c r="D550" s="226" t="s">
        <v>128</v>
      </c>
      <c r="E550" s="248" t="s">
        <v>19</v>
      </c>
      <c r="F550" s="249" t="s">
        <v>130</v>
      </c>
      <c r="G550" s="247"/>
      <c r="H550" s="250">
        <v>6.2999999999999998</v>
      </c>
      <c r="I550" s="251"/>
      <c r="J550" s="247"/>
      <c r="K550" s="247"/>
      <c r="L550" s="252"/>
      <c r="M550" s="253"/>
      <c r="N550" s="254"/>
      <c r="O550" s="254"/>
      <c r="P550" s="254"/>
      <c r="Q550" s="254"/>
      <c r="R550" s="254"/>
      <c r="S550" s="254"/>
      <c r="T550" s="25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6" t="s">
        <v>128</v>
      </c>
      <c r="AU550" s="256" t="s">
        <v>79</v>
      </c>
      <c r="AV550" s="15" t="s">
        <v>125</v>
      </c>
      <c r="AW550" s="15" t="s">
        <v>31</v>
      </c>
      <c r="AX550" s="15" t="s">
        <v>77</v>
      </c>
      <c r="AY550" s="256" t="s">
        <v>117</v>
      </c>
    </row>
    <row r="551" s="2" customFormat="1" ht="24.15" customHeight="1">
      <c r="A551" s="40"/>
      <c r="B551" s="41"/>
      <c r="C551" s="206" t="s">
        <v>484</v>
      </c>
      <c r="D551" s="206" t="s">
        <v>120</v>
      </c>
      <c r="E551" s="207" t="s">
        <v>1202</v>
      </c>
      <c r="F551" s="208" t="s">
        <v>1203</v>
      </c>
      <c r="G551" s="209" t="s">
        <v>350</v>
      </c>
      <c r="H551" s="210">
        <v>9</v>
      </c>
      <c r="I551" s="211"/>
      <c r="J551" s="212">
        <f>ROUND(I551*H551,2)</f>
        <v>0</v>
      </c>
      <c r="K551" s="208" t="s">
        <v>124</v>
      </c>
      <c r="L551" s="46"/>
      <c r="M551" s="213" t="s">
        <v>19</v>
      </c>
      <c r="N551" s="214" t="s">
        <v>40</v>
      </c>
      <c r="O551" s="86"/>
      <c r="P551" s="215">
        <f>O551*H551</f>
        <v>0</v>
      </c>
      <c r="Q551" s="215">
        <v>0</v>
      </c>
      <c r="R551" s="215">
        <f>Q551*H551</f>
        <v>0</v>
      </c>
      <c r="S551" s="215">
        <v>0</v>
      </c>
      <c r="T551" s="216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17" t="s">
        <v>150</v>
      </c>
      <c r="AT551" s="217" t="s">
        <v>120</v>
      </c>
      <c r="AU551" s="217" t="s">
        <v>79</v>
      </c>
      <c r="AY551" s="19" t="s">
        <v>117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9" t="s">
        <v>77</v>
      </c>
      <c r="BK551" s="218">
        <f>ROUND(I551*H551,2)</f>
        <v>0</v>
      </c>
      <c r="BL551" s="19" t="s">
        <v>150</v>
      </c>
      <c r="BM551" s="217" t="s">
        <v>740</v>
      </c>
    </row>
    <row r="552" s="2" customFormat="1">
      <c r="A552" s="40"/>
      <c r="B552" s="41"/>
      <c r="C552" s="42"/>
      <c r="D552" s="219" t="s">
        <v>126</v>
      </c>
      <c r="E552" s="42"/>
      <c r="F552" s="220" t="s">
        <v>1204</v>
      </c>
      <c r="G552" s="42"/>
      <c r="H552" s="42"/>
      <c r="I552" s="221"/>
      <c r="J552" s="42"/>
      <c r="K552" s="42"/>
      <c r="L552" s="46"/>
      <c r="M552" s="222"/>
      <c r="N552" s="223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126</v>
      </c>
      <c r="AU552" s="19" t="s">
        <v>79</v>
      </c>
    </row>
    <row r="553" s="13" customFormat="1">
      <c r="A553" s="13"/>
      <c r="B553" s="224"/>
      <c r="C553" s="225"/>
      <c r="D553" s="226" t="s">
        <v>128</v>
      </c>
      <c r="E553" s="227" t="s">
        <v>19</v>
      </c>
      <c r="F553" s="228" t="s">
        <v>880</v>
      </c>
      <c r="G553" s="225"/>
      <c r="H553" s="227" t="s">
        <v>19</v>
      </c>
      <c r="I553" s="229"/>
      <c r="J553" s="225"/>
      <c r="K553" s="225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128</v>
      </c>
      <c r="AU553" s="234" t="s">
        <v>79</v>
      </c>
      <c r="AV553" s="13" t="s">
        <v>77</v>
      </c>
      <c r="AW553" s="13" t="s">
        <v>31</v>
      </c>
      <c r="AX553" s="13" t="s">
        <v>69</v>
      </c>
      <c r="AY553" s="234" t="s">
        <v>117</v>
      </c>
    </row>
    <row r="554" s="14" customFormat="1">
      <c r="A554" s="14"/>
      <c r="B554" s="235"/>
      <c r="C554" s="236"/>
      <c r="D554" s="226" t="s">
        <v>128</v>
      </c>
      <c r="E554" s="237" t="s">
        <v>19</v>
      </c>
      <c r="F554" s="238" t="s">
        <v>1205</v>
      </c>
      <c r="G554" s="236"/>
      <c r="H554" s="239">
        <v>4</v>
      </c>
      <c r="I554" s="240"/>
      <c r="J554" s="236"/>
      <c r="K554" s="236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128</v>
      </c>
      <c r="AU554" s="245" t="s">
        <v>79</v>
      </c>
      <c r="AV554" s="14" t="s">
        <v>79</v>
      </c>
      <c r="AW554" s="14" t="s">
        <v>31</v>
      </c>
      <c r="AX554" s="14" t="s">
        <v>69</v>
      </c>
      <c r="AY554" s="245" t="s">
        <v>117</v>
      </c>
    </row>
    <row r="555" s="14" customFormat="1">
      <c r="A555" s="14"/>
      <c r="B555" s="235"/>
      <c r="C555" s="236"/>
      <c r="D555" s="226" t="s">
        <v>128</v>
      </c>
      <c r="E555" s="237" t="s">
        <v>19</v>
      </c>
      <c r="F555" s="238" t="s">
        <v>1206</v>
      </c>
      <c r="G555" s="236"/>
      <c r="H555" s="239">
        <v>2</v>
      </c>
      <c r="I555" s="240"/>
      <c r="J555" s="236"/>
      <c r="K555" s="236"/>
      <c r="L555" s="241"/>
      <c r="M555" s="242"/>
      <c r="N555" s="243"/>
      <c r="O555" s="243"/>
      <c r="P555" s="243"/>
      <c r="Q555" s="243"/>
      <c r="R555" s="243"/>
      <c r="S555" s="243"/>
      <c r="T555" s="24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5" t="s">
        <v>128</v>
      </c>
      <c r="AU555" s="245" t="s">
        <v>79</v>
      </c>
      <c r="AV555" s="14" t="s">
        <v>79</v>
      </c>
      <c r="AW555" s="14" t="s">
        <v>31</v>
      </c>
      <c r="AX555" s="14" t="s">
        <v>69</v>
      </c>
      <c r="AY555" s="245" t="s">
        <v>117</v>
      </c>
    </row>
    <row r="556" s="14" customFormat="1">
      <c r="A556" s="14"/>
      <c r="B556" s="235"/>
      <c r="C556" s="236"/>
      <c r="D556" s="226" t="s">
        <v>128</v>
      </c>
      <c r="E556" s="237" t="s">
        <v>19</v>
      </c>
      <c r="F556" s="238" t="s">
        <v>675</v>
      </c>
      <c r="G556" s="236"/>
      <c r="H556" s="239">
        <v>1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128</v>
      </c>
      <c r="AU556" s="245" t="s">
        <v>79</v>
      </c>
      <c r="AV556" s="14" t="s">
        <v>79</v>
      </c>
      <c r="AW556" s="14" t="s">
        <v>31</v>
      </c>
      <c r="AX556" s="14" t="s">
        <v>69</v>
      </c>
      <c r="AY556" s="245" t="s">
        <v>117</v>
      </c>
    </row>
    <row r="557" s="14" customFormat="1">
      <c r="A557" s="14"/>
      <c r="B557" s="235"/>
      <c r="C557" s="236"/>
      <c r="D557" s="226" t="s">
        <v>128</v>
      </c>
      <c r="E557" s="237" t="s">
        <v>19</v>
      </c>
      <c r="F557" s="238" t="s">
        <v>1207</v>
      </c>
      <c r="G557" s="236"/>
      <c r="H557" s="239">
        <v>2</v>
      </c>
      <c r="I557" s="240"/>
      <c r="J557" s="236"/>
      <c r="K557" s="236"/>
      <c r="L557" s="241"/>
      <c r="M557" s="242"/>
      <c r="N557" s="243"/>
      <c r="O557" s="243"/>
      <c r="P557" s="243"/>
      <c r="Q557" s="243"/>
      <c r="R557" s="243"/>
      <c r="S557" s="243"/>
      <c r="T557" s="24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5" t="s">
        <v>128</v>
      </c>
      <c r="AU557" s="245" t="s">
        <v>79</v>
      </c>
      <c r="AV557" s="14" t="s">
        <v>79</v>
      </c>
      <c r="AW557" s="14" t="s">
        <v>31</v>
      </c>
      <c r="AX557" s="14" t="s">
        <v>69</v>
      </c>
      <c r="AY557" s="245" t="s">
        <v>117</v>
      </c>
    </row>
    <row r="558" s="15" customFormat="1">
      <c r="A558" s="15"/>
      <c r="B558" s="246"/>
      <c r="C558" s="247"/>
      <c r="D558" s="226" t="s">
        <v>128</v>
      </c>
      <c r="E558" s="248" t="s">
        <v>19</v>
      </c>
      <c r="F558" s="249" t="s">
        <v>130</v>
      </c>
      <c r="G558" s="247"/>
      <c r="H558" s="250">
        <v>9</v>
      </c>
      <c r="I558" s="251"/>
      <c r="J558" s="247"/>
      <c r="K558" s="247"/>
      <c r="L558" s="252"/>
      <c r="M558" s="253"/>
      <c r="N558" s="254"/>
      <c r="O558" s="254"/>
      <c r="P558" s="254"/>
      <c r="Q558" s="254"/>
      <c r="R558" s="254"/>
      <c r="S558" s="254"/>
      <c r="T558" s="25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56" t="s">
        <v>128</v>
      </c>
      <c r="AU558" s="256" t="s">
        <v>79</v>
      </c>
      <c r="AV558" s="15" t="s">
        <v>125</v>
      </c>
      <c r="AW558" s="15" t="s">
        <v>31</v>
      </c>
      <c r="AX558" s="15" t="s">
        <v>77</v>
      </c>
      <c r="AY558" s="256" t="s">
        <v>117</v>
      </c>
    </row>
    <row r="559" s="2" customFormat="1" ht="24.15" customHeight="1">
      <c r="A559" s="40"/>
      <c r="B559" s="41"/>
      <c r="C559" s="206" t="s">
        <v>722</v>
      </c>
      <c r="D559" s="206" t="s">
        <v>120</v>
      </c>
      <c r="E559" s="207" t="s">
        <v>1208</v>
      </c>
      <c r="F559" s="208" t="s">
        <v>1209</v>
      </c>
      <c r="G559" s="209" t="s">
        <v>190</v>
      </c>
      <c r="H559" s="210">
        <v>35.700000000000003</v>
      </c>
      <c r="I559" s="211"/>
      <c r="J559" s="212">
        <f>ROUND(I559*H559,2)</f>
        <v>0</v>
      </c>
      <c r="K559" s="208" t="s">
        <v>124</v>
      </c>
      <c r="L559" s="46"/>
      <c r="M559" s="213" t="s">
        <v>19</v>
      </c>
      <c r="N559" s="214" t="s">
        <v>40</v>
      </c>
      <c r="O559" s="86"/>
      <c r="P559" s="215">
        <f>O559*H559</f>
        <v>0</v>
      </c>
      <c r="Q559" s="215">
        <v>0.0022000000000000001</v>
      </c>
      <c r="R559" s="215">
        <f>Q559*H559</f>
        <v>0.078540000000000013</v>
      </c>
      <c r="S559" s="215">
        <v>0</v>
      </c>
      <c r="T559" s="216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7" t="s">
        <v>150</v>
      </c>
      <c r="AT559" s="217" t="s">
        <v>120</v>
      </c>
      <c r="AU559" s="217" t="s">
        <v>79</v>
      </c>
      <c r="AY559" s="19" t="s">
        <v>117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9" t="s">
        <v>77</v>
      </c>
      <c r="BK559" s="218">
        <f>ROUND(I559*H559,2)</f>
        <v>0</v>
      </c>
      <c r="BL559" s="19" t="s">
        <v>150</v>
      </c>
      <c r="BM559" s="217" t="s">
        <v>745</v>
      </c>
    </row>
    <row r="560" s="2" customFormat="1">
      <c r="A560" s="40"/>
      <c r="B560" s="41"/>
      <c r="C560" s="42"/>
      <c r="D560" s="219" t="s">
        <v>126</v>
      </c>
      <c r="E560" s="42"/>
      <c r="F560" s="220" t="s">
        <v>1210</v>
      </c>
      <c r="G560" s="42"/>
      <c r="H560" s="42"/>
      <c r="I560" s="221"/>
      <c r="J560" s="42"/>
      <c r="K560" s="42"/>
      <c r="L560" s="46"/>
      <c r="M560" s="222"/>
      <c r="N560" s="223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126</v>
      </c>
      <c r="AU560" s="19" t="s">
        <v>79</v>
      </c>
    </row>
    <row r="561" s="13" customFormat="1">
      <c r="A561" s="13"/>
      <c r="B561" s="224"/>
      <c r="C561" s="225"/>
      <c r="D561" s="226" t="s">
        <v>128</v>
      </c>
      <c r="E561" s="227" t="s">
        <v>19</v>
      </c>
      <c r="F561" s="228" t="s">
        <v>1173</v>
      </c>
      <c r="G561" s="225"/>
      <c r="H561" s="227" t="s">
        <v>19</v>
      </c>
      <c r="I561" s="229"/>
      <c r="J561" s="225"/>
      <c r="K561" s="225"/>
      <c r="L561" s="230"/>
      <c r="M561" s="231"/>
      <c r="N561" s="232"/>
      <c r="O561" s="232"/>
      <c r="P561" s="232"/>
      <c r="Q561" s="232"/>
      <c r="R561" s="232"/>
      <c r="S561" s="232"/>
      <c r="T561" s="23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4" t="s">
        <v>128</v>
      </c>
      <c r="AU561" s="234" t="s">
        <v>79</v>
      </c>
      <c r="AV561" s="13" t="s">
        <v>77</v>
      </c>
      <c r="AW561" s="13" t="s">
        <v>31</v>
      </c>
      <c r="AX561" s="13" t="s">
        <v>69</v>
      </c>
      <c r="AY561" s="234" t="s">
        <v>117</v>
      </c>
    </row>
    <row r="562" s="14" customFormat="1">
      <c r="A562" s="14"/>
      <c r="B562" s="235"/>
      <c r="C562" s="236"/>
      <c r="D562" s="226" t="s">
        <v>128</v>
      </c>
      <c r="E562" s="237" t="s">
        <v>19</v>
      </c>
      <c r="F562" s="238" t="s">
        <v>1174</v>
      </c>
      <c r="G562" s="236"/>
      <c r="H562" s="239">
        <v>2</v>
      </c>
      <c r="I562" s="240"/>
      <c r="J562" s="236"/>
      <c r="K562" s="236"/>
      <c r="L562" s="241"/>
      <c r="M562" s="242"/>
      <c r="N562" s="243"/>
      <c r="O562" s="243"/>
      <c r="P562" s="243"/>
      <c r="Q562" s="243"/>
      <c r="R562" s="243"/>
      <c r="S562" s="243"/>
      <c r="T562" s="24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5" t="s">
        <v>128</v>
      </c>
      <c r="AU562" s="245" t="s">
        <v>79</v>
      </c>
      <c r="AV562" s="14" t="s">
        <v>79</v>
      </c>
      <c r="AW562" s="14" t="s">
        <v>31</v>
      </c>
      <c r="AX562" s="14" t="s">
        <v>69</v>
      </c>
      <c r="AY562" s="245" t="s">
        <v>117</v>
      </c>
    </row>
    <row r="563" s="13" customFormat="1">
      <c r="A563" s="13"/>
      <c r="B563" s="224"/>
      <c r="C563" s="225"/>
      <c r="D563" s="226" t="s">
        <v>128</v>
      </c>
      <c r="E563" s="227" t="s">
        <v>19</v>
      </c>
      <c r="F563" s="228" t="s">
        <v>1175</v>
      </c>
      <c r="G563" s="225"/>
      <c r="H563" s="227" t="s">
        <v>19</v>
      </c>
      <c r="I563" s="229"/>
      <c r="J563" s="225"/>
      <c r="K563" s="225"/>
      <c r="L563" s="230"/>
      <c r="M563" s="231"/>
      <c r="N563" s="232"/>
      <c r="O563" s="232"/>
      <c r="P563" s="232"/>
      <c r="Q563" s="232"/>
      <c r="R563" s="232"/>
      <c r="S563" s="232"/>
      <c r="T563" s="23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4" t="s">
        <v>128</v>
      </c>
      <c r="AU563" s="234" t="s">
        <v>79</v>
      </c>
      <c r="AV563" s="13" t="s">
        <v>77</v>
      </c>
      <c r="AW563" s="13" t="s">
        <v>31</v>
      </c>
      <c r="AX563" s="13" t="s">
        <v>69</v>
      </c>
      <c r="AY563" s="234" t="s">
        <v>117</v>
      </c>
    </row>
    <row r="564" s="14" customFormat="1">
      <c r="A564" s="14"/>
      <c r="B564" s="235"/>
      <c r="C564" s="236"/>
      <c r="D564" s="226" t="s">
        <v>128</v>
      </c>
      <c r="E564" s="237" t="s">
        <v>19</v>
      </c>
      <c r="F564" s="238" t="s">
        <v>1176</v>
      </c>
      <c r="G564" s="236"/>
      <c r="H564" s="239">
        <v>2.3999999999999999</v>
      </c>
      <c r="I564" s="240"/>
      <c r="J564" s="236"/>
      <c r="K564" s="236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128</v>
      </c>
      <c r="AU564" s="245" t="s">
        <v>79</v>
      </c>
      <c r="AV564" s="14" t="s">
        <v>79</v>
      </c>
      <c r="AW564" s="14" t="s">
        <v>31</v>
      </c>
      <c r="AX564" s="14" t="s">
        <v>69</v>
      </c>
      <c r="AY564" s="245" t="s">
        <v>117</v>
      </c>
    </row>
    <row r="565" s="13" customFormat="1">
      <c r="A565" s="13"/>
      <c r="B565" s="224"/>
      <c r="C565" s="225"/>
      <c r="D565" s="226" t="s">
        <v>128</v>
      </c>
      <c r="E565" s="227" t="s">
        <v>19</v>
      </c>
      <c r="F565" s="228" t="s">
        <v>1177</v>
      </c>
      <c r="G565" s="225"/>
      <c r="H565" s="227" t="s">
        <v>19</v>
      </c>
      <c r="I565" s="229"/>
      <c r="J565" s="225"/>
      <c r="K565" s="225"/>
      <c r="L565" s="230"/>
      <c r="M565" s="231"/>
      <c r="N565" s="232"/>
      <c r="O565" s="232"/>
      <c r="P565" s="232"/>
      <c r="Q565" s="232"/>
      <c r="R565" s="232"/>
      <c r="S565" s="232"/>
      <c r="T565" s="23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4" t="s">
        <v>128</v>
      </c>
      <c r="AU565" s="234" t="s">
        <v>79</v>
      </c>
      <c r="AV565" s="13" t="s">
        <v>77</v>
      </c>
      <c r="AW565" s="13" t="s">
        <v>31</v>
      </c>
      <c r="AX565" s="13" t="s">
        <v>69</v>
      </c>
      <c r="AY565" s="234" t="s">
        <v>117</v>
      </c>
    </row>
    <row r="566" s="14" customFormat="1">
      <c r="A566" s="14"/>
      <c r="B566" s="235"/>
      <c r="C566" s="236"/>
      <c r="D566" s="226" t="s">
        <v>128</v>
      </c>
      <c r="E566" s="237" t="s">
        <v>19</v>
      </c>
      <c r="F566" s="238" t="s">
        <v>1178</v>
      </c>
      <c r="G566" s="236"/>
      <c r="H566" s="239">
        <v>31.300000000000001</v>
      </c>
      <c r="I566" s="240"/>
      <c r="J566" s="236"/>
      <c r="K566" s="236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128</v>
      </c>
      <c r="AU566" s="245" t="s">
        <v>79</v>
      </c>
      <c r="AV566" s="14" t="s">
        <v>79</v>
      </c>
      <c r="AW566" s="14" t="s">
        <v>31</v>
      </c>
      <c r="AX566" s="14" t="s">
        <v>69</v>
      </c>
      <c r="AY566" s="245" t="s">
        <v>117</v>
      </c>
    </row>
    <row r="567" s="15" customFormat="1">
      <c r="A567" s="15"/>
      <c r="B567" s="246"/>
      <c r="C567" s="247"/>
      <c r="D567" s="226" t="s">
        <v>128</v>
      </c>
      <c r="E567" s="248" t="s">
        <v>19</v>
      </c>
      <c r="F567" s="249" t="s">
        <v>130</v>
      </c>
      <c r="G567" s="247"/>
      <c r="H567" s="250">
        <v>35.700000000000003</v>
      </c>
      <c r="I567" s="251"/>
      <c r="J567" s="247"/>
      <c r="K567" s="247"/>
      <c r="L567" s="252"/>
      <c r="M567" s="253"/>
      <c r="N567" s="254"/>
      <c r="O567" s="254"/>
      <c r="P567" s="254"/>
      <c r="Q567" s="254"/>
      <c r="R567" s="254"/>
      <c r="S567" s="254"/>
      <c r="T567" s="25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56" t="s">
        <v>128</v>
      </c>
      <c r="AU567" s="256" t="s">
        <v>79</v>
      </c>
      <c r="AV567" s="15" t="s">
        <v>125</v>
      </c>
      <c r="AW567" s="15" t="s">
        <v>31</v>
      </c>
      <c r="AX567" s="15" t="s">
        <v>77</v>
      </c>
      <c r="AY567" s="256" t="s">
        <v>117</v>
      </c>
    </row>
    <row r="568" s="2" customFormat="1" ht="33" customHeight="1">
      <c r="A568" s="40"/>
      <c r="B568" s="41"/>
      <c r="C568" s="206" t="s">
        <v>488</v>
      </c>
      <c r="D568" s="206" t="s">
        <v>120</v>
      </c>
      <c r="E568" s="207" t="s">
        <v>1211</v>
      </c>
      <c r="F568" s="208" t="s">
        <v>1212</v>
      </c>
      <c r="G568" s="209" t="s">
        <v>350</v>
      </c>
      <c r="H568" s="210">
        <v>2</v>
      </c>
      <c r="I568" s="211"/>
      <c r="J568" s="212">
        <f>ROUND(I568*H568,2)</f>
        <v>0</v>
      </c>
      <c r="K568" s="208" t="s">
        <v>124</v>
      </c>
      <c r="L568" s="46"/>
      <c r="M568" s="213" t="s">
        <v>19</v>
      </c>
      <c r="N568" s="214" t="s">
        <v>40</v>
      </c>
      <c r="O568" s="86"/>
      <c r="P568" s="215">
        <f>O568*H568</f>
        <v>0</v>
      </c>
      <c r="Q568" s="215">
        <v>0.0039100000000000003</v>
      </c>
      <c r="R568" s="215">
        <f>Q568*H568</f>
        <v>0.0078200000000000006</v>
      </c>
      <c r="S568" s="215">
        <v>0</v>
      </c>
      <c r="T568" s="216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7" t="s">
        <v>150</v>
      </c>
      <c r="AT568" s="217" t="s">
        <v>120</v>
      </c>
      <c r="AU568" s="217" t="s">
        <v>79</v>
      </c>
      <c r="AY568" s="19" t="s">
        <v>117</v>
      </c>
      <c r="BE568" s="218">
        <f>IF(N568="základní",J568,0)</f>
        <v>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9" t="s">
        <v>77</v>
      </c>
      <c r="BK568" s="218">
        <f>ROUND(I568*H568,2)</f>
        <v>0</v>
      </c>
      <c r="BL568" s="19" t="s">
        <v>150</v>
      </c>
      <c r="BM568" s="217" t="s">
        <v>762</v>
      </c>
    </row>
    <row r="569" s="2" customFormat="1">
      <c r="A569" s="40"/>
      <c r="B569" s="41"/>
      <c r="C569" s="42"/>
      <c r="D569" s="219" t="s">
        <v>126</v>
      </c>
      <c r="E569" s="42"/>
      <c r="F569" s="220" t="s">
        <v>1213</v>
      </c>
      <c r="G569" s="42"/>
      <c r="H569" s="42"/>
      <c r="I569" s="221"/>
      <c r="J569" s="42"/>
      <c r="K569" s="42"/>
      <c r="L569" s="46"/>
      <c r="M569" s="222"/>
      <c r="N569" s="223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126</v>
      </c>
      <c r="AU569" s="19" t="s">
        <v>79</v>
      </c>
    </row>
    <row r="570" s="13" customFormat="1">
      <c r="A570" s="13"/>
      <c r="B570" s="224"/>
      <c r="C570" s="225"/>
      <c r="D570" s="226" t="s">
        <v>128</v>
      </c>
      <c r="E570" s="227" t="s">
        <v>19</v>
      </c>
      <c r="F570" s="228" t="s">
        <v>1214</v>
      </c>
      <c r="G570" s="225"/>
      <c r="H570" s="227" t="s">
        <v>19</v>
      </c>
      <c r="I570" s="229"/>
      <c r="J570" s="225"/>
      <c r="K570" s="225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128</v>
      </c>
      <c r="AU570" s="234" t="s">
        <v>79</v>
      </c>
      <c r="AV570" s="13" t="s">
        <v>77</v>
      </c>
      <c r="AW570" s="13" t="s">
        <v>31</v>
      </c>
      <c r="AX570" s="13" t="s">
        <v>69</v>
      </c>
      <c r="AY570" s="234" t="s">
        <v>117</v>
      </c>
    </row>
    <row r="571" s="14" customFormat="1">
      <c r="A571" s="14"/>
      <c r="B571" s="235"/>
      <c r="C571" s="236"/>
      <c r="D571" s="226" t="s">
        <v>128</v>
      </c>
      <c r="E571" s="237" t="s">
        <v>19</v>
      </c>
      <c r="F571" s="238" t="s">
        <v>1215</v>
      </c>
      <c r="G571" s="236"/>
      <c r="H571" s="239">
        <v>2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128</v>
      </c>
      <c r="AU571" s="245" t="s">
        <v>79</v>
      </c>
      <c r="AV571" s="14" t="s">
        <v>79</v>
      </c>
      <c r="AW571" s="14" t="s">
        <v>31</v>
      </c>
      <c r="AX571" s="14" t="s">
        <v>69</v>
      </c>
      <c r="AY571" s="245" t="s">
        <v>117</v>
      </c>
    </row>
    <row r="572" s="15" customFormat="1">
      <c r="A572" s="15"/>
      <c r="B572" s="246"/>
      <c r="C572" s="247"/>
      <c r="D572" s="226" t="s">
        <v>128</v>
      </c>
      <c r="E572" s="248" t="s">
        <v>19</v>
      </c>
      <c r="F572" s="249" t="s">
        <v>130</v>
      </c>
      <c r="G572" s="247"/>
      <c r="H572" s="250">
        <v>2</v>
      </c>
      <c r="I572" s="251"/>
      <c r="J572" s="247"/>
      <c r="K572" s="247"/>
      <c r="L572" s="252"/>
      <c r="M572" s="253"/>
      <c r="N572" s="254"/>
      <c r="O572" s="254"/>
      <c r="P572" s="254"/>
      <c r="Q572" s="254"/>
      <c r="R572" s="254"/>
      <c r="S572" s="254"/>
      <c r="T572" s="25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56" t="s">
        <v>128</v>
      </c>
      <c r="AU572" s="256" t="s">
        <v>79</v>
      </c>
      <c r="AV572" s="15" t="s">
        <v>125</v>
      </c>
      <c r="AW572" s="15" t="s">
        <v>31</v>
      </c>
      <c r="AX572" s="15" t="s">
        <v>77</v>
      </c>
      <c r="AY572" s="256" t="s">
        <v>117</v>
      </c>
    </row>
    <row r="573" s="2" customFormat="1" ht="21.75" customHeight="1">
      <c r="A573" s="40"/>
      <c r="B573" s="41"/>
      <c r="C573" s="206" t="s">
        <v>737</v>
      </c>
      <c r="D573" s="206" t="s">
        <v>120</v>
      </c>
      <c r="E573" s="207" t="s">
        <v>1216</v>
      </c>
      <c r="F573" s="208" t="s">
        <v>1217</v>
      </c>
      <c r="G573" s="209" t="s">
        <v>190</v>
      </c>
      <c r="H573" s="210">
        <v>97.609999999999999</v>
      </c>
      <c r="I573" s="211"/>
      <c r="J573" s="212">
        <f>ROUND(I573*H573,2)</f>
        <v>0</v>
      </c>
      <c r="K573" s="208" t="s">
        <v>124</v>
      </c>
      <c r="L573" s="46"/>
      <c r="M573" s="213" t="s">
        <v>19</v>
      </c>
      <c r="N573" s="214" t="s">
        <v>40</v>
      </c>
      <c r="O573" s="86"/>
      <c r="P573" s="215">
        <f>O573*H573</f>
        <v>0</v>
      </c>
      <c r="Q573" s="215">
        <v>0.0016900000000000001</v>
      </c>
      <c r="R573" s="215">
        <f>Q573*H573</f>
        <v>0.16496090000000002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150</v>
      </c>
      <c r="AT573" s="217" t="s">
        <v>120</v>
      </c>
      <c r="AU573" s="217" t="s">
        <v>79</v>
      </c>
      <c r="AY573" s="19" t="s">
        <v>117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77</v>
      </c>
      <c r="BK573" s="218">
        <f>ROUND(I573*H573,2)</f>
        <v>0</v>
      </c>
      <c r="BL573" s="19" t="s">
        <v>150</v>
      </c>
      <c r="BM573" s="217" t="s">
        <v>768</v>
      </c>
    </row>
    <row r="574" s="2" customFormat="1">
      <c r="A574" s="40"/>
      <c r="B574" s="41"/>
      <c r="C574" s="42"/>
      <c r="D574" s="219" t="s">
        <v>126</v>
      </c>
      <c r="E574" s="42"/>
      <c r="F574" s="220" t="s">
        <v>1218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126</v>
      </c>
      <c r="AU574" s="19" t="s">
        <v>79</v>
      </c>
    </row>
    <row r="575" s="13" customFormat="1">
      <c r="A575" s="13"/>
      <c r="B575" s="224"/>
      <c r="C575" s="225"/>
      <c r="D575" s="226" t="s">
        <v>128</v>
      </c>
      <c r="E575" s="227" t="s">
        <v>19</v>
      </c>
      <c r="F575" s="228" t="s">
        <v>579</v>
      </c>
      <c r="G575" s="225"/>
      <c r="H575" s="227" t="s">
        <v>19</v>
      </c>
      <c r="I575" s="229"/>
      <c r="J575" s="225"/>
      <c r="K575" s="225"/>
      <c r="L575" s="230"/>
      <c r="M575" s="231"/>
      <c r="N575" s="232"/>
      <c r="O575" s="232"/>
      <c r="P575" s="232"/>
      <c r="Q575" s="232"/>
      <c r="R575" s="232"/>
      <c r="S575" s="232"/>
      <c r="T575" s="23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4" t="s">
        <v>128</v>
      </c>
      <c r="AU575" s="234" t="s">
        <v>79</v>
      </c>
      <c r="AV575" s="13" t="s">
        <v>77</v>
      </c>
      <c r="AW575" s="13" t="s">
        <v>31</v>
      </c>
      <c r="AX575" s="13" t="s">
        <v>69</v>
      </c>
      <c r="AY575" s="234" t="s">
        <v>117</v>
      </c>
    </row>
    <row r="576" s="14" customFormat="1">
      <c r="A576" s="14"/>
      <c r="B576" s="235"/>
      <c r="C576" s="236"/>
      <c r="D576" s="226" t="s">
        <v>128</v>
      </c>
      <c r="E576" s="237" t="s">
        <v>19</v>
      </c>
      <c r="F576" s="238" t="s">
        <v>1219</v>
      </c>
      <c r="G576" s="236"/>
      <c r="H576" s="239">
        <v>7.4000000000000004</v>
      </c>
      <c r="I576" s="240"/>
      <c r="J576" s="236"/>
      <c r="K576" s="236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128</v>
      </c>
      <c r="AU576" s="245" t="s">
        <v>79</v>
      </c>
      <c r="AV576" s="14" t="s">
        <v>79</v>
      </c>
      <c r="AW576" s="14" t="s">
        <v>31</v>
      </c>
      <c r="AX576" s="14" t="s">
        <v>69</v>
      </c>
      <c r="AY576" s="245" t="s">
        <v>117</v>
      </c>
    </row>
    <row r="577" s="14" customFormat="1">
      <c r="A577" s="14"/>
      <c r="B577" s="235"/>
      <c r="C577" s="236"/>
      <c r="D577" s="226" t="s">
        <v>128</v>
      </c>
      <c r="E577" s="237" t="s">
        <v>19</v>
      </c>
      <c r="F577" s="238" t="s">
        <v>1220</v>
      </c>
      <c r="G577" s="236"/>
      <c r="H577" s="239">
        <v>29.300000000000001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5" t="s">
        <v>128</v>
      </c>
      <c r="AU577" s="245" t="s">
        <v>79</v>
      </c>
      <c r="AV577" s="14" t="s">
        <v>79</v>
      </c>
      <c r="AW577" s="14" t="s">
        <v>31</v>
      </c>
      <c r="AX577" s="14" t="s">
        <v>69</v>
      </c>
      <c r="AY577" s="245" t="s">
        <v>117</v>
      </c>
    </row>
    <row r="578" s="14" customFormat="1">
      <c r="A578" s="14"/>
      <c r="B578" s="235"/>
      <c r="C578" s="236"/>
      <c r="D578" s="226" t="s">
        <v>128</v>
      </c>
      <c r="E578" s="237" t="s">
        <v>19</v>
      </c>
      <c r="F578" s="238" t="s">
        <v>1221</v>
      </c>
      <c r="G578" s="236"/>
      <c r="H578" s="239">
        <v>10.130000000000001</v>
      </c>
      <c r="I578" s="240"/>
      <c r="J578" s="236"/>
      <c r="K578" s="236"/>
      <c r="L578" s="241"/>
      <c r="M578" s="242"/>
      <c r="N578" s="243"/>
      <c r="O578" s="243"/>
      <c r="P578" s="243"/>
      <c r="Q578" s="243"/>
      <c r="R578" s="243"/>
      <c r="S578" s="243"/>
      <c r="T578" s="24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5" t="s">
        <v>128</v>
      </c>
      <c r="AU578" s="245" t="s">
        <v>79</v>
      </c>
      <c r="AV578" s="14" t="s">
        <v>79</v>
      </c>
      <c r="AW578" s="14" t="s">
        <v>31</v>
      </c>
      <c r="AX578" s="14" t="s">
        <v>69</v>
      </c>
      <c r="AY578" s="245" t="s">
        <v>117</v>
      </c>
    </row>
    <row r="579" s="14" customFormat="1">
      <c r="A579" s="14"/>
      <c r="B579" s="235"/>
      <c r="C579" s="236"/>
      <c r="D579" s="226" t="s">
        <v>128</v>
      </c>
      <c r="E579" s="237" t="s">
        <v>19</v>
      </c>
      <c r="F579" s="238" t="s">
        <v>1222</v>
      </c>
      <c r="G579" s="236"/>
      <c r="H579" s="239">
        <v>3.3799999999999999</v>
      </c>
      <c r="I579" s="240"/>
      <c r="J579" s="236"/>
      <c r="K579" s="236"/>
      <c r="L579" s="241"/>
      <c r="M579" s="242"/>
      <c r="N579" s="243"/>
      <c r="O579" s="243"/>
      <c r="P579" s="243"/>
      <c r="Q579" s="243"/>
      <c r="R579" s="243"/>
      <c r="S579" s="243"/>
      <c r="T579" s="24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5" t="s">
        <v>128</v>
      </c>
      <c r="AU579" s="245" t="s">
        <v>79</v>
      </c>
      <c r="AV579" s="14" t="s">
        <v>79</v>
      </c>
      <c r="AW579" s="14" t="s">
        <v>31</v>
      </c>
      <c r="AX579" s="14" t="s">
        <v>69</v>
      </c>
      <c r="AY579" s="245" t="s">
        <v>117</v>
      </c>
    </row>
    <row r="580" s="14" customFormat="1">
      <c r="A580" s="14"/>
      <c r="B580" s="235"/>
      <c r="C580" s="236"/>
      <c r="D580" s="226" t="s">
        <v>128</v>
      </c>
      <c r="E580" s="237" t="s">
        <v>19</v>
      </c>
      <c r="F580" s="238" t="s">
        <v>1223</v>
      </c>
      <c r="G580" s="236"/>
      <c r="H580" s="239">
        <v>16.699999999999999</v>
      </c>
      <c r="I580" s="240"/>
      <c r="J580" s="236"/>
      <c r="K580" s="236"/>
      <c r="L580" s="241"/>
      <c r="M580" s="242"/>
      <c r="N580" s="243"/>
      <c r="O580" s="243"/>
      <c r="P580" s="243"/>
      <c r="Q580" s="243"/>
      <c r="R580" s="243"/>
      <c r="S580" s="243"/>
      <c r="T580" s="24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5" t="s">
        <v>128</v>
      </c>
      <c r="AU580" s="245" t="s">
        <v>79</v>
      </c>
      <c r="AV580" s="14" t="s">
        <v>79</v>
      </c>
      <c r="AW580" s="14" t="s">
        <v>31</v>
      </c>
      <c r="AX580" s="14" t="s">
        <v>69</v>
      </c>
      <c r="AY580" s="245" t="s">
        <v>117</v>
      </c>
    </row>
    <row r="581" s="14" customFormat="1">
      <c r="A581" s="14"/>
      <c r="B581" s="235"/>
      <c r="C581" s="236"/>
      <c r="D581" s="226" t="s">
        <v>128</v>
      </c>
      <c r="E581" s="237" t="s">
        <v>19</v>
      </c>
      <c r="F581" s="238" t="s">
        <v>1162</v>
      </c>
      <c r="G581" s="236"/>
      <c r="H581" s="239">
        <v>30.699999999999999</v>
      </c>
      <c r="I581" s="240"/>
      <c r="J581" s="236"/>
      <c r="K581" s="236"/>
      <c r="L581" s="241"/>
      <c r="M581" s="242"/>
      <c r="N581" s="243"/>
      <c r="O581" s="243"/>
      <c r="P581" s="243"/>
      <c r="Q581" s="243"/>
      <c r="R581" s="243"/>
      <c r="S581" s="243"/>
      <c r="T581" s="24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5" t="s">
        <v>128</v>
      </c>
      <c r="AU581" s="245" t="s">
        <v>79</v>
      </c>
      <c r="AV581" s="14" t="s">
        <v>79</v>
      </c>
      <c r="AW581" s="14" t="s">
        <v>31</v>
      </c>
      <c r="AX581" s="14" t="s">
        <v>69</v>
      </c>
      <c r="AY581" s="245" t="s">
        <v>117</v>
      </c>
    </row>
    <row r="582" s="15" customFormat="1">
      <c r="A582" s="15"/>
      <c r="B582" s="246"/>
      <c r="C582" s="247"/>
      <c r="D582" s="226" t="s">
        <v>128</v>
      </c>
      <c r="E582" s="248" t="s">
        <v>19</v>
      </c>
      <c r="F582" s="249" t="s">
        <v>130</v>
      </c>
      <c r="G582" s="247"/>
      <c r="H582" s="250">
        <v>97.609999999999999</v>
      </c>
      <c r="I582" s="251"/>
      <c r="J582" s="247"/>
      <c r="K582" s="247"/>
      <c r="L582" s="252"/>
      <c r="M582" s="253"/>
      <c r="N582" s="254"/>
      <c r="O582" s="254"/>
      <c r="P582" s="254"/>
      <c r="Q582" s="254"/>
      <c r="R582" s="254"/>
      <c r="S582" s="254"/>
      <c r="T582" s="25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6" t="s">
        <v>128</v>
      </c>
      <c r="AU582" s="256" t="s">
        <v>79</v>
      </c>
      <c r="AV582" s="15" t="s">
        <v>125</v>
      </c>
      <c r="AW582" s="15" t="s">
        <v>31</v>
      </c>
      <c r="AX582" s="15" t="s">
        <v>77</v>
      </c>
      <c r="AY582" s="256" t="s">
        <v>117</v>
      </c>
    </row>
    <row r="583" s="2" customFormat="1" ht="24.15" customHeight="1">
      <c r="A583" s="40"/>
      <c r="B583" s="41"/>
      <c r="C583" s="206" t="s">
        <v>494</v>
      </c>
      <c r="D583" s="206" t="s">
        <v>120</v>
      </c>
      <c r="E583" s="207" t="s">
        <v>1224</v>
      </c>
      <c r="F583" s="208" t="s">
        <v>1225</v>
      </c>
      <c r="G583" s="209" t="s">
        <v>350</v>
      </c>
      <c r="H583" s="210">
        <v>3</v>
      </c>
      <c r="I583" s="211"/>
      <c r="J583" s="212">
        <f>ROUND(I583*H583,2)</f>
        <v>0</v>
      </c>
      <c r="K583" s="208" t="s">
        <v>124</v>
      </c>
      <c r="L583" s="46"/>
      <c r="M583" s="213" t="s">
        <v>19</v>
      </c>
      <c r="N583" s="214" t="s">
        <v>40</v>
      </c>
      <c r="O583" s="86"/>
      <c r="P583" s="215">
        <f>O583*H583</f>
        <v>0</v>
      </c>
      <c r="Q583" s="215">
        <v>0.00025000000000000001</v>
      </c>
      <c r="R583" s="215">
        <f>Q583*H583</f>
        <v>0.00075000000000000002</v>
      </c>
      <c r="S583" s="215">
        <v>0</v>
      </c>
      <c r="T583" s="216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7" t="s">
        <v>150</v>
      </c>
      <c r="AT583" s="217" t="s">
        <v>120</v>
      </c>
      <c r="AU583" s="217" t="s">
        <v>79</v>
      </c>
      <c r="AY583" s="19" t="s">
        <v>117</v>
      </c>
      <c r="BE583" s="218">
        <f>IF(N583="základní",J583,0)</f>
        <v>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9" t="s">
        <v>77</v>
      </c>
      <c r="BK583" s="218">
        <f>ROUND(I583*H583,2)</f>
        <v>0</v>
      </c>
      <c r="BL583" s="19" t="s">
        <v>150</v>
      </c>
      <c r="BM583" s="217" t="s">
        <v>773</v>
      </c>
    </row>
    <row r="584" s="2" customFormat="1">
      <c r="A584" s="40"/>
      <c r="B584" s="41"/>
      <c r="C584" s="42"/>
      <c r="D584" s="219" t="s">
        <v>126</v>
      </c>
      <c r="E584" s="42"/>
      <c r="F584" s="220" t="s">
        <v>1226</v>
      </c>
      <c r="G584" s="42"/>
      <c r="H584" s="42"/>
      <c r="I584" s="221"/>
      <c r="J584" s="42"/>
      <c r="K584" s="42"/>
      <c r="L584" s="46"/>
      <c r="M584" s="222"/>
      <c r="N584" s="223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126</v>
      </c>
      <c r="AU584" s="19" t="s">
        <v>79</v>
      </c>
    </row>
    <row r="585" s="13" customFormat="1">
      <c r="A585" s="13"/>
      <c r="B585" s="224"/>
      <c r="C585" s="225"/>
      <c r="D585" s="226" t="s">
        <v>128</v>
      </c>
      <c r="E585" s="227" t="s">
        <v>19</v>
      </c>
      <c r="F585" s="228" t="s">
        <v>579</v>
      </c>
      <c r="G585" s="225"/>
      <c r="H585" s="227" t="s">
        <v>19</v>
      </c>
      <c r="I585" s="229"/>
      <c r="J585" s="225"/>
      <c r="K585" s="225"/>
      <c r="L585" s="230"/>
      <c r="M585" s="231"/>
      <c r="N585" s="232"/>
      <c r="O585" s="232"/>
      <c r="P585" s="232"/>
      <c r="Q585" s="232"/>
      <c r="R585" s="232"/>
      <c r="S585" s="232"/>
      <c r="T585" s="23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4" t="s">
        <v>128</v>
      </c>
      <c r="AU585" s="234" t="s">
        <v>79</v>
      </c>
      <c r="AV585" s="13" t="s">
        <v>77</v>
      </c>
      <c r="AW585" s="13" t="s">
        <v>31</v>
      </c>
      <c r="AX585" s="13" t="s">
        <v>69</v>
      </c>
      <c r="AY585" s="234" t="s">
        <v>117</v>
      </c>
    </row>
    <row r="586" s="14" customFormat="1">
      <c r="A586" s="14"/>
      <c r="B586" s="235"/>
      <c r="C586" s="236"/>
      <c r="D586" s="226" t="s">
        <v>128</v>
      </c>
      <c r="E586" s="237" t="s">
        <v>19</v>
      </c>
      <c r="F586" s="238" t="s">
        <v>1227</v>
      </c>
      <c r="G586" s="236"/>
      <c r="H586" s="239">
        <v>1</v>
      </c>
      <c r="I586" s="240"/>
      <c r="J586" s="236"/>
      <c r="K586" s="236"/>
      <c r="L586" s="241"/>
      <c r="M586" s="242"/>
      <c r="N586" s="243"/>
      <c r="O586" s="243"/>
      <c r="P586" s="243"/>
      <c r="Q586" s="243"/>
      <c r="R586" s="243"/>
      <c r="S586" s="243"/>
      <c r="T586" s="24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5" t="s">
        <v>128</v>
      </c>
      <c r="AU586" s="245" t="s">
        <v>79</v>
      </c>
      <c r="AV586" s="14" t="s">
        <v>79</v>
      </c>
      <c r="AW586" s="14" t="s">
        <v>31</v>
      </c>
      <c r="AX586" s="14" t="s">
        <v>69</v>
      </c>
      <c r="AY586" s="245" t="s">
        <v>117</v>
      </c>
    </row>
    <row r="587" s="14" customFormat="1">
      <c r="A587" s="14"/>
      <c r="B587" s="235"/>
      <c r="C587" s="236"/>
      <c r="D587" s="226" t="s">
        <v>128</v>
      </c>
      <c r="E587" s="237" t="s">
        <v>19</v>
      </c>
      <c r="F587" s="238" t="s">
        <v>1228</v>
      </c>
      <c r="G587" s="236"/>
      <c r="H587" s="239">
        <v>2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5" t="s">
        <v>128</v>
      </c>
      <c r="AU587" s="245" t="s">
        <v>79</v>
      </c>
      <c r="AV587" s="14" t="s">
        <v>79</v>
      </c>
      <c r="AW587" s="14" t="s">
        <v>31</v>
      </c>
      <c r="AX587" s="14" t="s">
        <v>69</v>
      </c>
      <c r="AY587" s="245" t="s">
        <v>117</v>
      </c>
    </row>
    <row r="588" s="15" customFormat="1">
      <c r="A588" s="15"/>
      <c r="B588" s="246"/>
      <c r="C588" s="247"/>
      <c r="D588" s="226" t="s">
        <v>128</v>
      </c>
      <c r="E588" s="248" t="s">
        <v>19</v>
      </c>
      <c r="F588" s="249" t="s">
        <v>130</v>
      </c>
      <c r="G588" s="247"/>
      <c r="H588" s="250">
        <v>3</v>
      </c>
      <c r="I588" s="251"/>
      <c r="J588" s="247"/>
      <c r="K588" s="247"/>
      <c r="L588" s="252"/>
      <c r="M588" s="253"/>
      <c r="N588" s="254"/>
      <c r="O588" s="254"/>
      <c r="P588" s="254"/>
      <c r="Q588" s="254"/>
      <c r="R588" s="254"/>
      <c r="S588" s="254"/>
      <c r="T588" s="25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56" t="s">
        <v>128</v>
      </c>
      <c r="AU588" s="256" t="s">
        <v>79</v>
      </c>
      <c r="AV588" s="15" t="s">
        <v>125</v>
      </c>
      <c r="AW588" s="15" t="s">
        <v>31</v>
      </c>
      <c r="AX588" s="15" t="s">
        <v>77</v>
      </c>
      <c r="AY588" s="256" t="s">
        <v>117</v>
      </c>
    </row>
    <row r="589" s="2" customFormat="1" ht="24.15" customHeight="1">
      <c r="A589" s="40"/>
      <c r="B589" s="41"/>
      <c r="C589" s="206" t="s">
        <v>759</v>
      </c>
      <c r="D589" s="206" t="s">
        <v>120</v>
      </c>
      <c r="E589" s="207" t="s">
        <v>1229</v>
      </c>
      <c r="F589" s="208" t="s">
        <v>1230</v>
      </c>
      <c r="G589" s="209" t="s">
        <v>350</v>
      </c>
      <c r="H589" s="210">
        <v>7</v>
      </c>
      <c r="I589" s="211"/>
      <c r="J589" s="212">
        <f>ROUND(I589*H589,2)</f>
        <v>0</v>
      </c>
      <c r="K589" s="208" t="s">
        <v>124</v>
      </c>
      <c r="L589" s="46"/>
      <c r="M589" s="213" t="s">
        <v>19</v>
      </c>
      <c r="N589" s="214" t="s">
        <v>40</v>
      </c>
      <c r="O589" s="86"/>
      <c r="P589" s="215">
        <f>O589*H589</f>
        <v>0</v>
      </c>
      <c r="Q589" s="215">
        <v>0.00036000000000000002</v>
      </c>
      <c r="R589" s="215">
        <f>Q589*H589</f>
        <v>0.0025200000000000001</v>
      </c>
      <c r="S589" s="215">
        <v>0</v>
      </c>
      <c r="T589" s="216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7" t="s">
        <v>150</v>
      </c>
      <c r="AT589" s="217" t="s">
        <v>120</v>
      </c>
      <c r="AU589" s="217" t="s">
        <v>79</v>
      </c>
      <c r="AY589" s="19" t="s">
        <v>117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9" t="s">
        <v>77</v>
      </c>
      <c r="BK589" s="218">
        <f>ROUND(I589*H589,2)</f>
        <v>0</v>
      </c>
      <c r="BL589" s="19" t="s">
        <v>150</v>
      </c>
      <c r="BM589" s="217" t="s">
        <v>777</v>
      </c>
    </row>
    <row r="590" s="2" customFormat="1">
      <c r="A590" s="40"/>
      <c r="B590" s="41"/>
      <c r="C590" s="42"/>
      <c r="D590" s="219" t="s">
        <v>126</v>
      </c>
      <c r="E590" s="42"/>
      <c r="F590" s="220" t="s">
        <v>1231</v>
      </c>
      <c r="G590" s="42"/>
      <c r="H590" s="42"/>
      <c r="I590" s="221"/>
      <c r="J590" s="42"/>
      <c r="K590" s="42"/>
      <c r="L590" s="46"/>
      <c r="M590" s="222"/>
      <c r="N590" s="22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126</v>
      </c>
      <c r="AU590" s="19" t="s">
        <v>79</v>
      </c>
    </row>
    <row r="591" s="13" customFormat="1">
      <c r="A591" s="13"/>
      <c r="B591" s="224"/>
      <c r="C591" s="225"/>
      <c r="D591" s="226" t="s">
        <v>128</v>
      </c>
      <c r="E591" s="227" t="s">
        <v>19</v>
      </c>
      <c r="F591" s="228" t="s">
        <v>579</v>
      </c>
      <c r="G591" s="225"/>
      <c r="H591" s="227" t="s">
        <v>19</v>
      </c>
      <c r="I591" s="229"/>
      <c r="J591" s="225"/>
      <c r="K591" s="225"/>
      <c r="L591" s="230"/>
      <c r="M591" s="231"/>
      <c r="N591" s="232"/>
      <c r="O591" s="232"/>
      <c r="P591" s="232"/>
      <c r="Q591" s="232"/>
      <c r="R591" s="232"/>
      <c r="S591" s="232"/>
      <c r="T591" s="23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4" t="s">
        <v>128</v>
      </c>
      <c r="AU591" s="234" t="s">
        <v>79</v>
      </c>
      <c r="AV591" s="13" t="s">
        <v>77</v>
      </c>
      <c r="AW591" s="13" t="s">
        <v>31</v>
      </c>
      <c r="AX591" s="13" t="s">
        <v>69</v>
      </c>
      <c r="AY591" s="234" t="s">
        <v>117</v>
      </c>
    </row>
    <row r="592" s="14" customFormat="1">
      <c r="A592" s="14"/>
      <c r="B592" s="235"/>
      <c r="C592" s="236"/>
      <c r="D592" s="226" t="s">
        <v>128</v>
      </c>
      <c r="E592" s="237" t="s">
        <v>19</v>
      </c>
      <c r="F592" s="238" t="s">
        <v>1232</v>
      </c>
      <c r="G592" s="236"/>
      <c r="H592" s="239">
        <v>2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128</v>
      </c>
      <c r="AU592" s="245" t="s">
        <v>79</v>
      </c>
      <c r="AV592" s="14" t="s">
        <v>79</v>
      </c>
      <c r="AW592" s="14" t="s">
        <v>31</v>
      </c>
      <c r="AX592" s="14" t="s">
        <v>69</v>
      </c>
      <c r="AY592" s="245" t="s">
        <v>117</v>
      </c>
    </row>
    <row r="593" s="14" customFormat="1">
      <c r="A593" s="14"/>
      <c r="B593" s="235"/>
      <c r="C593" s="236"/>
      <c r="D593" s="226" t="s">
        <v>128</v>
      </c>
      <c r="E593" s="237" t="s">
        <v>19</v>
      </c>
      <c r="F593" s="238" t="s">
        <v>1032</v>
      </c>
      <c r="G593" s="236"/>
      <c r="H593" s="239">
        <v>2</v>
      </c>
      <c r="I593" s="240"/>
      <c r="J593" s="236"/>
      <c r="K593" s="236"/>
      <c r="L593" s="241"/>
      <c r="M593" s="242"/>
      <c r="N593" s="243"/>
      <c r="O593" s="243"/>
      <c r="P593" s="243"/>
      <c r="Q593" s="243"/>
      <c r="R593" s="243"/>
      <c r="S593" s="243"/>
      <c r="T593" s="24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5" t="s">
        <v>128</v>
      </c>
      <c r="AU593" s="245" t="s">
        <v>79</v>
      </c>
      <c r="AV593" s="14" t="s">
        <v>79</v>
      </c>
      <c r="AW593" s="14" t="s">
        <v>31</v>
      </c>
      <c r="AX593" s="14" t="s">
        <v>69</v>
      </c>
      <c r="AY593" s="245" t="s">
        <v>117</v>
      </c>
    </row>
    <row r="594" s="14" customFormat="1">
      <c r="A594" s="14"/>
      <c r="B594" s="235"/>
      <c r="C594" s="236"/>
      <c r="D594" s="226" t="s">
        <v>128</v>
      </c>
      <c r="E594" s="237" t="s">
        <v>19</v>
      </c>
      <c r="F594" s="238" t="s">
        <v>676</v>
      </c>
      <c r="G594" s="236"/>
      <c r="H594" s="239">
        <v>1</v>
      </c>
      <c r="I594" s="240"/>
      <c r="J594" s="236"/>
      <c r="K594" s="236"/>
      <c r="L594" s="241"/>
      <c r="M594" s="242"/>
      <c r="N594" s="243"/>
      <c r="O594" s="243"/>
      <c r="P594" s="243"/>
      <c r="Q594" s="243"/>
      <c r="R594" s="243"/>
      <c r="S594" s="243"/>
      <c r="T594" s="24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5" t="s">
        <v>128</v>
      </c>
      <c r="AU594" s="245" t="s">
        <v>79</v>
      </c>
      <c r="AV594" s="14" t="s">
        <v>79</v>
      </c>
      <c r="AW594" s="14" t="s">
        <v>31</v>
      </c>
      <c r="AX594" s="14" t="s">
        <v>69</v>
      </c>
      <c r="AY594" s="245" t="s">
        <v>117</v>
      </c>
    </row>
    <row r="595" s="14" customFormat="1">
      <c r="A595" s="14"/>
      <c r="B595" s="235"/>
      <c r="C595" s="236"/>
      <c r="D595" s="226" t="s">
        <v>128</v>
      </c>
      <c r="E595" s="237" t="s">
        <v>19</v>
      </c>
      <c r="F595" s="238" t="s">
        <v>1233</v>
      </c>
      <c r="G595" s="236"/>
      <c r="H595" s="239">
        <v>2</v>
      </c>
      <c r="I595" s="240"/>
      <c r="J595" s="236"/>
      <c r="K595" s="236"/>
      <c r="L595" s="241"/>
      <c r="M595" s="242"/>
      <c r="N595" s="243"/>
      <c r="O595" s="243"/>
      <c r="P595" s="243"/>
      <c r="Q595" s="243"/>
      <c r="R595" s="243"/>
      <c r="S595" s="243"/>
      <c r="T595" s="24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5" t="s">
        <v>128</v>
      </c>
      <c r="AU595" s="245" t="s">
        <v>79</v>
      </c>
      <c r="AV595" s="14" t="s">
        <v>79</v>
      </c>
      <c r="AW595" s="14" t="s">
        <v>31</v>
      </c>
      <c r="AX595" s="14" t="s">
        <v>69</v>
      </c>
      <c r="AY595" s="245" t="s">
        <v>117</v>
      </c>
    </row>
    <row r="596" s="15" customFormat="1">
      <c r="A596" s="15"/>
      <c r="B596" s="246"/>
      <c r="C596" s="247"/>
      <c r="D596" s="226" t="s">
        <v>128</v>
      </c>
      <c r="E596" s="248" t="s">
        <v>19</v>
      </c>
      <c r="F596" s="249" t="s">
        <v>130</v>
      </c>
      <c r="G596" s="247"/>
      <c r="H596" s="250">
        <v>7</v>
      </c>
      <c r="I596" s="251"/>
      <c r="J596" s="247"/>
      <c r="K596" s="247"/>
      <c r="L596" s="252"/>
      <c r="M596" s="253"/>
      <c r="N596" s="254"/>
      <c r="O596" s="254"/>
      <c r="P596" s="254"/>
      <c r="Q596" s="254"/>
      <c r="R596" s="254"/>
      <c r="S596" s="254"/>
      <c r="T596" s="25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56" t="s">
        <v>128</v>
      </c>
      <c r="AU596" s="256" t="s">
        <v>79</v>
      </c>
      <c r="AV596" s="15" t="s">
        <v>125</v>
      </c>
      <c r="AW596" s="15" t="s">
        <v>31</v>
      </c>
      <c r="AX596" s="15" t="s">
        <v>77</v>
      </c>
      <c r="AY596" s="256" t="s">
        <v>117</v>
      </c>
    </row>
    <row r="597" s="2" customFormat="1" ht="24.15" customHeight="1">
      <c r="A597" s="40"/>
      <c r="B597" s="41"/>
      <c r="C597" s="206" t="s">
        <v>521</v>
      </c>
      <c r="D597" s="206" t="s">
        <v>120</v>
      </c>
      <c r="E597" s="207" t="s">
        <v>1234</v>
      </c>
      <c r="F597" s="208" t="s">
        <v>1235</v>
      </c>
      <c r="G597" s="209" t="s">
        <v>190</v>
      </c>
      <c r="H597" s="210">
        <v>7.8300000000000001</v>
      </c>
      <c r="I597" s="211"/>
      <c r="J597" s="212">
        <f>ROUND(I597*H597,2)</f>
        <v>0</v>
      </c>
      <c r="K597" s="208" t="s">
        <v>124</v>
      </c>
      <c r="L597" s="46"/>
      <c r="M597" s="213" t="s">
        <v>19</v>
      </c>
      <c r="N597" s="214" t="s">
        <v>40</v>
      </c>
      <c r="O597" s="86"/>
      <c r="P597" s="215">
        <f>O597*H597</f>
        <v>0</v>
      </c>
      <c r="Q597" s="215">
        <v>0.0096900000000000007</v>
      </c>
      <c r="R597" s="215">
        <f>Q597*H597</f>
        <v>0.075872700000000001</v>
      </c>
      <c r="S597" s="215">
        <v>0</v>
      </c>
      <c r="T597" s="216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7" t="s">
        <v>150</v>
      </c>
      <c r="AT597" s="217" t="s">
        <v>120</v>
      </c>
      <c r="AU597" s="217" t="s">
        <v>79</v>
      </c>
      <c r="AY597" s="19" t="s">
        <v>117</v>
      </c>
      <c r="BE597" s="218">
        <f>IF(N597="základní",J597,0)</f>
        <v>0</v>
      </c>
      <c r="BF597" s="218">
        <f>IF(N597="snížená",J597,0)</f>
        <v>0</v>
      </c>
      <c r="BG597" s="218">
        <f>IF(N597="zákl. přenesená",J597,0)</f>
        <v>0</v>
      </c>
      <c r="BH597" s="218">
        <f>IF(N597="sníž. přenesená",J597,0)</f>
        <v>0</v>
      </c>
      <c r="BI597" s="218">
        <f>IF(N597="nulová",J597,0)</f>
        <v>0</v>
      </c>
      <c r="BJ597" s="19" t="s">
        <v>77</v>
      </c>
      <c r="BK597" s="218">
        <f>ROUND(I597*H597,2)</f>
        <v>0</v>
      </c>
      <c r="BL597" s="19" t="s">
        <v>150</v>
      </c>
      <c r="BM597" s="217" t="s">
        <v>785</v>
      </c>
    </row>
    <row r="598" s="2" customFormat="1">
      <c r="A598" s="40"/>
      <c r="B598" s="41"/>
      <c r="C598" s="42"/>
      <c r="D598" s="219" t="s">
        <v>126</v>
      </c>
      <c r="E598" s="42"/>
      <c r="F598" s="220" t="s">
        <v>1236</v>
      </c>
      <c r="G598" s="42"/>
      <c r="H598" s="42"/>
      <c r="I598" s="221"/>
      <c r="J598" s="42"/>
      <c r="K598" s="42"/>
      <c r="L598" s="46"/>
      <c r="M598" s="222"/>
      <c r="N598" s="223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9" t="s">
        <v>126</v>
      </c>
      <c r="AU598" s="19" t="s">
        <v>79</v>
      </c>
    </row>
    <row r="599" s="13" customFormat="1">
      <c r="A599" s="13"/>
      <c r="B599" s="224"/>
      <c r="C599" s="225"/>
      <c r="D599" s="226" t="s">
        <v>128</v>
      </c>
      <c r="E599" s="227" t="s">
        <v>19</v>
      </c>
      <c r="F599" s="228" t="s">
        <v>1237</v>
      </c>
      <c r="G599" s="225"/>
      <c r="H599" s="227" t="s">
        <v>19</v>
      </c>
      <c r="I599" s="229"/>
      <c r="J599" s="225"/>
      <c r="K599" s="225"/>
      <c r="L599" s="230"/>
      <c r="M599" s="231"/>
      <c r="N599" s="232"/>
      <c r="O599" s="232"/>
      <c r="P599" s="232"/>
      <c r="Q599" s="232"/>
      <c r="R599" s="232"/>
      <c r="S599" s="232"/>
      <c r="T599" s="23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4" t="s">
        <v>128</v>
      </c>
      <c r="AU599" s="234" t="s">
        <v>79</v>
      </c>
      <c r="AV599" s="13" t="s">
        <v>77</v>
      </c>
      <c r="AW599" s="13" t="s">
        <v>31</v>
      </c>
      <c r="AX599" s="13" t="s">
        <v>69</v>
      </c>
      <c r="AY599" s="234" t="s">
        <v>117</v>
      </c>
    </row>
    <row r="600" s="14" customFormat="1">
      <c r="A600" s="14"/>
      <c r="B600" s="235"/>
      <c r="C600" s="236"/>
      <c r="D600" s="226" t="s">
        <v>128</v>
      </c>
      <c r="E600" s="237" t="s">
        <v>19</v>
      </c>
      <c r="F600" s="238" t="s">
        <v>1238</v>
      </c>
      <c r="G600" s="236"/>
      <c r="H600" s="239">
        <v>7.8300000000000001</v>
      </c>
      <c r="I600" s="240"/>
      <c r="J600" s="236"/>
      <c r="K600" s="236"/>
      <c r="L600" s="241"/>
      <c r="M600" s="242"/>
      <c r="N600" s="243"/>
      <c r="O600" s="243"/>
      <c r="P600" s="243"/>
      <c r="Q600" s="243"/>
      <c r="R600" s="243"/>
      <c r="S600" s="243"/>
      <c r="T600" s="24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5" t="s">
        <v>128</v>
      </c>
      <c r="AU600" s="245" t="s">
        <v>79</v>
      </c>
      <c r="AV600" s="14" t="s">
        <v>79</v>
      </c>
      <c r="AW600" s="14" t="s">
        <v>31</v>
      </c>
      <c r="AX600" s="14" t="s">
        <v>69</v>
      </c>
      <c r="AY600" s="245" t="s">
        <v>117</v>
      </c>
    </row>
    <row r="601" s="15" customFormat="1">
      <c r="A601" s="15"/>
      <c r="B601" s="246"/>
      <c r="C601" s="247"/>
      <c r="D601" s="226" t="s">
        <v>128</v>
      </c>
      <c r="E601" s="248" t="s">
        <v>19</v>
      </c>
      <c r="F601" s="249" t="s">
        <v>130</v>
      </c>
      <c r="G601" s="247"/>
      <c r="H601" s="250">
        <v>7.8300000000000001</v>
      </c>
      <c r="I601" s="251"/>
      <c r="J601" s="247"/>
      <c r="K601" s="247"/>
      <c r="L601" s="252"/>
      <c r="M601" s="253"/>
      <c r="N601" s="254"/>
      <c r="O601" s="254"/>
      <c r="P601" s="254"/>
      <c r="Q601" s="254"/>
      <c r="R601" s="254"/>
      <c r="S601" s="254"/>
      <c r="T601" s="25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56" t="s">
        <v>128</v>
      </c>
      <c r="AU601" s="256" t="s">
        <v>79</v>
      </c>
      <c r="AV601" s="15" t="s">
        <v>125</v>
      </c>
      <c r="AW601" s="15" t="s">
        <v>31</v>
      </c>
      <c r="AX601" s="15" t="s">
        <v>77</v>
      </c>
      <c r="AY601" s="256" t="s">
        <v>117</v>
      </c>
    </row>
    <row r="602" s="2" customFormat="1" ht="24.15" customHeight="1">
      <c r="A602" s="40"/>
      <c r="B602" s="41"/>
      <c r="C602" s="206" t="s">
        <v>770</v>
      </c>
      <c r="D602" s="206" t="s">
        <v>120</v>
      </c>
      <c r="E602" s="207" t="s">
        <v>1239</v>
      </c>
      <c r="F602" s="208" t="s">
        <v>1240</v>
      </c>
      <c r="G602" s="209" t="s">
        <v>190</v>
      </c>
      <c r="H602" s="210">
        <v>21</v>
      </c>
      <c r="I602" s="211"/>
      <c r="J602" s="212">
        <f>ROUND(I602*H602,2)</f>
        <v>0</v>
      </c>
      <c r="K602" s="208" t="s">
        <v>124</v>
      </c>
      <c r="L602" s="46"/>
      <c r="M602" s="213" t="s">
        <v>19</v>
      </c>
      <c r="N602" s="214" t="s">
        <v>40</v>
      </c>
      <c r="O602" s="86"/>
      <c r="P602" s="215">
        <f>O602*H602</f>
        <v>0</v>
      </c>
      <c r="Q602" s="215">
        <v>0.0020999999999999999</v>
      </c>
      <c r="R602" s="215">
        <f>Q602*H602</f>
        <v>0.0441</v>
      </c>
      <c r="S602" s="215">
        <v>0</v>
      </c>
      <c r="T602" s="216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7" t="s">
        <v>150</v>
      </c>
      <c r="AT602" s="217" t="s">
        <v>120</v>
      </c>
      <c r="AU602" s="217" t="s">
        <v>79</v>
      </c>
      <c r="AY602" s="19" t="s">
        <v>117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9" t="s">
        <v>77</v>
      </c>
      <c r="BK602" s="218">
        <f>ROUND(I602*H602,2)</f>
        <v>0</v>
      </c>
      <c r="BL602" s="19" t="s">
        <v>150</v>
      </c>
      <c r="BM602" s="217" t="s">
        <v>789</v>
      </c>
    </row>
    <row r="603" s="2" customFormat="1">
      <c r="A603" s="40"/>
      <c r="B603" s="41"/>
      <c r="C603" s="42"/>
      <c r="D603" s="219" t="s">
        <v>126</v>
      </c>
      <c r="E603" s="42"/>
      <c r="F603" s="220" t="s">
        <v>1241</v>
      </c>
      <c r="G603" s="42"/>
      <c r="H603" s="42"/>
      <c r="I603" s="221"/>
      <c r="J603" s="42"/>
      <c r="K603" s="42"/>
      <c r="L603" s="46"/>
      <c r="M603" s="222"/>
      <c r="N603" s="22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126</v>
      </c>
      <c r="AU603" s="19" t="s">
        <v>79</v>
      </c>
    </row>
    <row r="604" s="13" customFormat="1">
      <c r="A604" s="13"/>
      <c r="B604" s="224"/>
      <c r="C604" s="225"/>
      <c r="D604" s="226" t="s">
        <v>128</v>
      </c>
      <c r="E604" s="227" t="s">
        <v>19</v>
      </c>
      <c r="F604" s="228" t="s">
        <v>1242</v>
      </c>
      <c r="G604" s="225"/>
      <c r="H604" s="227" t="s">
        <v>19</v>
      </c>
      <c r="I604" s="229"/>
      <c r="J604" s="225"/>
      <c r="K604" s="225"/>
      <c r="L604" s="230"/>
      <c r="M604" s="231"/>
      <c r="N604" s="232"/>
      <c r="O604" s="232"/>
      <c r="P604" s="232"/>
      <c r="Q604" s="232"/>
      <c r="R604" s="232"/>
      <c r="S604" s="232"/>
      <c r="T604" s="23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4" t="s">
        <v>128</v>
      </c>
      <c r="AU604" s="234" t="s">
        <v>79</v>
      </c>
      <c r="AV604" s="13" t="s">
        <v>77</v>
      </c>
      <c r="AW604" s="13" t="s">
        <v>31</v>
      </c>
      <c r="AX604" s="13" t="s">
        <v>69</v>
      </c>
      <c r="AY604" s="234" t="s">
        <v>117</v>
      </c>
    </row>
    <row r="605" s="13" customFormat="1">
      <c r="A605" s="13"/>
      <c r="B605" s="224"/>
      <c r="C605" s="225"/>
      <c r="D605" s="226" t="s">
        <v>128</v>
      </c>
      <c r="E605" s="227" t="s">
        <v>19</v>
      </c>
      <c r="F605" s="228" t="s">
        <v>313</v>
      </c>
      <c r="G605" s="225"/>
      <c r="H605" s="227" t="s">
        <v>19</v>
      </c>
      <c r="I605" s="229"/>
      <c r="J605" s="225"/>
      <c r="K605" s="225"/>
      <c r="L605" s="230"/>
      <c r="M605" s="231"/>
      <c r="N605" s="232"/>
      <c r="O605" s="232"/>
      <c r="P605" s="232"/>
      <c r="Q605" s="232"/>
      <c r="R605" s="232"/>
      <c r="S605" s="232"/>
      <c r="T605" s="23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4" t="s">
        <v>128</v>
      </c>
      <c r="AU605" s="234" t="s">
        <v>79</v>
      </c>
      <c r="AV605" s="13" t="s">
        <v>77</v>
      </c>
      <c r="AW605" s="13" t="s">
        <v>31</v>
      </c>
      <c r="AX605" s="13" t="s">
        <v>69</v>
      </c>
      <c r="AY605" s="234" t="s">
        <v>117</v>
      </c>
    </row>
    <row r="606" s="14" customFormat="1">
      <c r="A606" s="14"/>
      <c r="B606" s="235"/>
      <c r="C606" s="236"/>
      <c r="D606" s="226" t="s">
        <v>128</v>
      </c>
      <c r="E606" s="237" t="s">
        <v>19</v>
      </c>
      <c r="F606" s="238" t="s">
        <v>1167</v>
      </c>
      <c r="G606" s="236"/>
      <c r="H606" s="239">
        <v>6.4000000000000004</v>
      </c>
      <c r="I606" s="240"/>
      <c r="J606" s="236"/>
      <c r="K606" s="236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128</v>
      </c>
      <c r="AU606" s="245" t="s">
        <v>79</v>
      </c>
      <c r="AV606" s="14" t="s">
        <v>79</v>
      </c>
      <c r="AW606" s="14" t="s">
        <v>31</v>
      </c>
      <c r="AX606" s="14" t="s">
        <v>69</v>
      </c>
      <c r="AY606" s="245" t="s">
        <v>117</v>
      </c>
    </row>
    <row r="607" s="13" customFormat="1">
      <c r="A607" s="13"/>
      <c r="B607" s="224"/>
      <c r="C607" s="225"/>
      <c r="D607" s="226" t="s">
        <v>128</v>
      </c>
      <c r="E607" s="227" t="s">
        <v>19</v>
      </c>
      <c r="F607" s="228" t="s">
        <v>318</v>
      </c>
      <c r="G607" s="225"/>
      <c r="H607" s="227" t="s">
        <v>19</v>
      </c>
      <c r="I607" s="229"/>
      <c r="J607" s="225"/>
      <c r="K607" s="225"/>
      <c r="L607" s="230"/>
      <c r="M607" s="231"/>
      <c r="N607" s="232"/>
      <c r="O607" s="232"/>
      <c r="P607" s="232"/>
      <c r="Q607" s="232"/>
      <c r="R607" s="232"/>
      <c r="S607" s="232"/>
      <c r="T607" s="23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4" t="s">
        <v>128</v>
      </c>
      <c r="AU607" s="234" t="s">
        <v>79</v>
      </c>
      <c r="AV607" s="13" t="s">
        <v>77</v>
      </c>
      <c r="AW607" s="13" t="s">
        <v>31</v>
      </c>
      <c r="AX607" s="13" t="s">
        <v>69</v>
      </c>
      <c r="AY607" s="234" t="s">
        <v>117</v>
      </c>
    </row>
    <row r="608" s="14" customFormat="1">
      <c r="A608" s="14"/>
      <c r="B608" s="235"/>
      <c r="C608" s="236"/>
      <c r="D608" s="226" t="s">
        <v>128</v>
      </c>
      <c r="E608" s="237" t="s">
        <v>19</v>
      </c>
      <c r="F608" s="238" t="s">
        <v>1168</v>
      </c>
      <c r="G608" s="236"/>
      <c r="H608" s="239">
        <v>6</v>
      </c>
      <c r="I608" s="240"/>
      <c r="J608" s="236"/>
      <c r="K608" s="236"/>
      <c r="L608" s="241"/>
      <c r="M608" s="242"/>
      <c r="N608" s="243"/>
      <c r="O608" s="243"/>
      <c r="P608" s="243"/>
      <c r="Q608" s="243"/>
      <c r="R608" s="243"/>
      <c r="S608" s="243"/>
      <c r="T608" s="24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5" t="s">
        <v>128</v>
      </c>
      <c r="AU608" s="245" t="s">
        <v>79</v>
      </c>
      <c r="AV608" s="14" t="s">
        <v>79</v>
      </c>
      <c r="AW608" s="14" t="s">
        <v>31</v>
      </c>
      <c r="AX608" s="14" t="s">
        <v>69</v>
      </c>
      <c r="AY608" s="245" t="s">
        <v>117</v>
      </c>
    </row>
    <row r="609" s="13" customFormat="1">
      <c r="A609" s="13"/>
      <c r="B609" s="224"/>
      <c r="C609" s="225"/>
      <c r="D609" s="226" t="s">
        <v>128</v>
      </c>
      <c r="E609" s="227" t="s">
        <v>19</v>
      </c>
      <c r="F609" s="228" t="s">
        <v>324</v>
      </c>
      <c r="G609" s="225"/>
      <c r="H609" s="227" t="s">
        <v>19</v>
      </c>
      <c r="I609" s="229"/>
      <c r="J609" s="225"/>
      <c r="K609" s="225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128</v>
      </c>
      <c r="AU609" s="234" t="s">
        <v>79</v>
      </c>
      <c r="AV609" s="13" t="s">
        <v>77</v>
      </c>
      <c r="AW609" s="13" t="s">
        <v>31</v>
      </c>
      <c r="AX609" s="13" t="s">
        <v>69</v>
      </c>
      <c r="AY609" s="234" t="s">
        <v>117</v>
      </c>
    </row>
    <row r="610" s="14" customFormat="1">
      <c r="A610" s="14"/>
      <c r="B610" s="235"/>
      <c r="C610" s="236"/>
      <c r="D610" s="226" t="s">
        <v>128</v>
      </c>
      <c r="E610" s="237" t="s">
        <v>19</v>
      </c>
      <c r="F610" s="238" t="s">
        <v>1052</v>
      </c>
      <c r="G610" s="236"/>
      <c r="H610" s="239">
        <v>3</v>
      </c>
      <c r="I610" s="240"/>
      <c r="J610" s="236"/>
      <c r="K610" s="236"/>
      <c r="L610" s="241"/>
      <c r="M610" s="242"/>
      <c r="N610" s="243"/>
      <c r="O610" s="243"/>
      <c r="P610" s="243"/>
      <c r="Q610" s="243"/>
      <c r="R610" s="243"/>
      <c r="S610" s="243"/>
      <c r="T610" s="24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5" t="s">
        <v>128</v>
      </c>
      <c r="AU610" s="245" t="s">
        <v>79</v>
      </c>
      <c r="AV610" s="14" t="s">
        <v>79</v>
      </c>
      <c r="AW610" s="14" t="s">
        <v>31</v>
      </c>
      <c r="AX610" s="14" t="s">
        <v>69</v>
      </c>
      <c r="AY610" s="245" t="s">
        <v>117</v>
      </c>
    </row>
    <row r="611" s="14" customFormat="1">
      <c r="A611" s="14"/>
      <c r="B611" s="235"/>
      <c r="C611" s="236"/>
      <c r="D611" s="226" t="s">
        <v>128</v>
      </c>
      <c r="E611" s="237" t="s">
        <v>19</v>
      </c>
      <c r="F611" s="238" t="s">
        <v>1243</v>
      </c>
      <c r="G611" s="236"/>
      <c r="H611" s="239">
        <v>5.5999999999999996</v>
      </c>
      <c r="I611" s="240"/>
      <c r="J611" s="236"/>
      <c r="K611" s="236"/>
      <c r="L611" s="241"/>
      <c r="M611" s="242"/>
      <c r="N611" s="243"/>
      <c r="O611" s="243"/>
      <c r="P611" s="243"/>
      <c r="Q611" s="243"/>
      <c r="R611" s="243"/>
      <c r="S611" s="243"/>
      <c r="T611" s="24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5" t="s">
        <v>128</v>
      </c>
      <c r="AU611" s="245" t="s">
        <v>79</v>
      </c>
      <c r="AV611" s="14" t="s">
        <v>79</v>
      </c>
      <c r="AW611" s="14" t="s">
        <v>31</v>
      </c>
      <c r="AX611" s="14" t="s">
        <v>69</v>
      </c>
      <c r="AY611" s="245" t="s">
        <v>117</v>
      </c>
    </row>
    <row r="612" s="15" customFormat="1">
      <c r="A612" s="15"/>
      <c r="B612" s="246"/>
      <c r="C612" s="247"/>
      <c r="D612" s="226" t="s">
        <v>128</v>
      </c>
      <c r="E612" s="248" t="s">
        <v>19</v>
      </c>
      <c r="F612" s="249" t="s">
        <v>130</v>
      </c>
      <c r="G612" s="247"/>
      <c r="H612" s="250">
        <v>21</v>
      </c>
      <c r="I612" s="251"/>
      <c r="J612" s="247"/>
      <c r="K612" s="247"/>
      <c r="L612" s="252"/>
      <c r="M612" s="253"/>
      <c r="N612" s="254"/>
      <c r="O612" s="254"/>
      <c r="P612" s="254"/>
      <c r="Q612" s="254"/>
      <c r="R612" s="254"/>
      <c r="S612" s="254"/>
      <c r="T612" s="25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56" t="s">
        <v>128</v>
      </c>
      <c r="AU612" s="256" t="s">
        <v>79</v>
      </c>
      <c r="AV612" s="15" t="s">
        <v>125</v>
      </c>
      <c r="AW612" s="15" t="s">
        <v>31</v>
      </c>
      <c r="AX612" s="15" t="s">
        <v>77</v>
      </c>
      <c r="AY612" s="256" t="s">
        <v>117</v>
      </c>
    </row>
    <row r="613" s="2" customFormat="1" ht="24.15" customHeight="1">
      <c r="A613" s="40"/>
      <c r="B613" s="41"/>
      <c r="C613" s="206" t="s">
        <v>526</v>
      </c>
      <c r="D613" s="206" t="s">
        <v>120</v>
      </c>
      <c r="E613" s="207" t="s">
        <v>856</v>
      </c>
      <c r="F613" s="208" t="s">
        <v>857</v>
      </c>
      <c r="G613" s="209" t="s">
        <v>221</v>
      </c>
      <c r="H613" s="210">
        <v>1.097</v>
      </c>
      <c r="I613" s="211"/>
      <c r="J613" s="212">
        <f>ROUND(I613*H613,2)</f>
        <v>0</v>
      </c>
      <c r="K613" s="208" t="s">
        <v>124</v>
      </c>
      <c r="L613" s="46"/>
      <c r="M613" s="213" t="s">
        <v>19</v>
      </c>
      <c r="N613" s="214" t="s">
        <v>40</v>
      </c>
      <c r="O613" s="86"/>
      <c r="P613" s="215">
        <f>O613*H613</f>
        <v>0</v>
      </c>
      <c r="Q613" s="215">
        <v>0</v>
      </c>
      <c r="R613" s="215">
        <f>Q613*H613</f>
        <v>0</v>
      </c>
      <c r="S613" s="215">
        <v>0</v>
      </c>
      <c r="T613" s="216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7" t="s">
        <v>150</v>
      </c>
      <c r="AT613" s="217" t="s">
        <v>120</v>
      </c>
      <c r="AU613" s="217" t="s">
        <v>79</v>
      </c>
      <c r="AY613" s="19" t="s">
        <v>117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9" t="s">
        <v>77</v>
      </c>
      <c r="BK613" s="218">
        <f>ROUND(I613*H613,2)</f>
        <v>0</v>
      </c>
      <c r="BL613" s="19" t="s">
        <v>150</v>
      </c>
      <c r="BM613" s="217" t="s">
        <v>794</v>
      </c>
    </row>
    <row r="614" s="2" customFormat="1">
      <c r="A614" s="40"/>
      <c r="B614" s="41"/>
      <c r="C614" s="42"/>
      <c r="D614" s="219" t="s">
        <v>126</v>
      </c>
      <c r="E614" s="42"/>
      <c r="F614" s="220" t="s">
        <v>859</v>
      </c>
      <c r="G614" s="42"/>
      <c r="H614" s="42"/>
      <c r="I614" s="221"/>
      <c r="J614" s="42"/>
      <c r="K614" s="42"/>
      <c r="L614" s="46"/>
      <c r="M614" s="222"/>
      <c r="N614" s="223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126</v>
      </c>
      <c r="AU614" s="19" t="s">
        <v>79</v>
      </c>
    </row>
    <row r="615" s="12" customFormat="1" ht="22.8" customHeight="1">
      <c r="A615" s="12"/>
      <c r="B615" s="190"/>
      <c r="C615" s="191"/>
      <c r="D615" s="192" t="s">
        <v>68</v>
      </c>
      <c r="E615" s="204" t="s">
        <v>860</v>
      </c>
      <c r="F615" s="204" t="s">
        <v>861</v>
      </c>
      <c r="G615" s="191"/>
      <c r="H615" s="191"/>
      <c r="I615" s="194"/>
      <c r="J615" s="205">
        <f>BK615</f>
        <v>0</v>
      </c>
      <c r="K615" s="191"/>
      <c r="L615" s="196"/>
      <c r="M615" s="197"/>
      <c r="N615" s="198"/>
      <c r="O615" s="198"/>
      <c r="P615" s="199">
        <f>SUM(P616:P635)</f>
        <v>0</v>
      </c>
      <c r="Q615" s="198"/>
      <c r="R615" s="199">
        <f>SUM(R616:R635)</f>
        <v>0.011679999999999999</v>
      </c>
      <c r="S615" s="198"/>
      <c r="T615" s="200">
        <f>SUM(T616:T635)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01" t="s">
        <v>79</v>
      </c>
      <c r="AT615" s="202" t="s">
        <v>68</v>
      </c>
      <c r="AU615" s="202" t="s">
        <v>77</v>
      </c>
      <c r="AY615" s="201" t="s">
        <v>117</v>
      </c>
      <c r="BK615" s="203">
        <f>SUM(BK616:BK635)</f>
        <v>0</v>
      </c>
    </row>
    <row r="616" s="2" customFormat="1" ht="16.5" customHeight="1">
      <c r="A616" s="40"/>
      <c r="B616" s="41"/>
      <c r="C616" s="206" t="s">
        <v>782</v>
      </c>
      <c r="D616" s="206" t="s">
        <v>120</v>
      </c>
      <c r="E616" s="207" t="s">
        <v>1244</v>
      </c>
      <c r="F616" s="208" t="s">
        <v>1245</v>
      </c>
      <c r="G616" s="209" t="s">
        <v>190</v>
      </c>
      <c r="H616" s="210">
        <v>7</v>
      </c>
      <c r="I616" s="211"/>
      <c r="J616" s="212">
        <f>ROUND(I616*H616,2)</f>
        <v>0</v>
      </c>
      <c r="K616" s="208" t="s">
        <v>124</v>
      </c>
      <c r="L616" s="46"/>
      <c r="M616" s="213" t="s">
        <v>19</v>
      </c>
      <c r="N616" s="214" t="s">
        <v>40</v>
      </c>
      <c r="O616" s="86"/>
      <c r="P616" s="215">
        <f>O616*H616</f>
        <v>0</v>
      </c>
      <c r="Q616" s="215">
        <v>0.00024000000000000001</v>
      </c>
      <c r="R616" s="215">
        <f>Q616*H616</f>
        <v>0.0016800000000000001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150</v>
      </c>
      <c r="AT616" s="217" t="s">
        <v>120</v>
      </c>
      <c r="AU616" s="217" t="s">
        <v>79</v>
      </c>
      <c r="AY616" s="19" t="s">
        <v>117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77</v>
      </c>
      <c r="BK616" s="218">
        <f>ROUND(I616*H616,2)</f>
        <v>0</v>
      </c>
      <c r="BL616" s="19" t="s">
        <v>150</v>
      </c>
      <c r="BM616" s="217" t="s">
        <v>1246</v>
      </c>
    </row>
    <row r="617" s="2" customFormat="1">
      <c r="A617" s="40"/>
      <c r="B617" s="41"/>
      <c r="C617" s="42"/>
      <c r="D617" s="219" t="s">
        <v>126</v>
      </c>
      <c r="E617" s="42"/>
      <c r="F617" s="220" t="s">
        <v>1247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126</v>
      </c>
      <c r="AU617" s="19" t="s">
        <v>79</v>
      </c>
    </row>
    <row r="618" s="13" customFormat="1">
      <c r="A618" s="13"/>
      <c r="B618" s="224"/>
      <c r="C618" s="225"/>
      <c r="D618" s="226" t="s">
        <v>128</v>
      </c>
      <c r="E618" s="227" t="s">
        <v>19</v>
      </c>
      <c r="F618" s="228" t="s">
        <v>1248</v>
      </c>
      <c r="G618" s="225"/>
      <c r="H618" s="227" t="s">
        <v>19</v>
      </c>
      <c r="I618" s="229"/>
      <c r="J618" s="225"/>
      <c r="K618" s="225"/>
      <c r="L618" s="230"/>
      <c r="M618" s="231"/>
      <c r="N618" s="232"/>
      <c r="O618" s="232"/>
      <c r="P618" s="232"/>
      <c r="Q618" s="232"/>
      <c r="R618" s="232"/>
      <c r="S618" s="232"/>
      <c r="T618" s="23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4" t="s">
        <v>128</v>
      </c>
      <c r="AU618" s="234" t="s">
        <v>79</v>
      </c>
      <c r="AV618" s="13" t="s">
        <v>77</v>
      </c>
      <c r="AW618" s="13" t="s">
        <v>31</v>
      </c>
      <c r="AX618" s="13" t="s">
        <v>69</v>
      </c>
      <c r="AY618" s="234" t="s">
        <v>117</v>
      </c>
    </row>
    <row r="619" s="14" customFormat="1">
      <c r="A619" s="14"/>
      <c r="B619" s="235"/>
      <c r="C619" s="236"/>
      <c r="D619" s="226" t="s">
        <v>128</v>
      </c>
      <c r="E619" s="237" t="s">
        <v>19</v>
      </c>
      <c r="F619" s="238" t="s">
        <v>1201</v>
      </c>
      <c r="G619" s="236"/>
      <c r="H619" s="239">
        <v>3.5</v>
      </c>
      <c r="I619" s="240"/>
      <c r="J619" s="236"/>
      <c r="K619" s="236"/>
      <c r="L619" s="241"/>
      <c r="M619" s="242"/>
      <c r="N619" s="243"/>
      <c r="O619" s="243"/>
      <c r="P619" s="243"/>
      <c r="Q619" s="243"/>
      <c r="R619" s="243"/>
      <c r="S619" s="243"/>
      <c r="T619" s="24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5" t="s">
        <v>128</v>
      </c>
      <c r="AU619" s="245" t="s">
        <v>79</v>
      </c>
      <c r="AV619" s="14" t="s">
        <v>79</v>
      </c>
      <c r="AW619" s="14" t="s">
        <v>31</v>
      </c>
      <c r="AX619" s="14" t="s">
        <v>69</v>
      </c>
      <c r="AY619" s="245" t="s">
        <v>117</v>
      </c>
    </row>
    <row r="620" s="14" customFormat="1">
      <c r="A620" s="14"/>
      <c r="B620" s="235"/>
      <c r="C620" s="236"/>
      <c r="D620" s="226" t="s">
        <v>128</v>
      </c>
      <c r="E620" s="237" t="s">
        <v>19</v>
      </c>
      <c r="F620" s="238" t="s">
        <v>1249</v>
      </c>
      <c r="G620" s="236"/>
      <c r="H620" s="239">
        <v>3.5</v>
      </c>
      <c r="I620" s="240"/>
      <c r="J620" s="236"/>
      <c r="K620" s="236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128</v>
      </c>
      <c r="AU620" s="245" t="s">
        <v>79</v>
      </c>
      <c r="AV620" s="14" t="s">
        <v>79</v>
      </c>
      <c r="AW620" s="14" t="s">
        <v>31</v>
      </c>
      <c r="AX620" s="14" t="s">
        <v>69</v>
      </c>
      <c r="AY620" s="245" t="s">
        <v>117</v>
      </c>
    </row>
    <row r="621" s="15" customFormat="1">
      <c r="A621" s="15"/>
      <c r="B621" s="246"/>
      <c r="C621" s="247"/>
      <c r="D621" s="226" t="s">
        <v>128</v>
      </c>
      <c r="E621" s="248" t="s">
        <v>19</v>
      </c>
      <c r="F621" s="249" t="s">
        <v>130</v>
      </c>
      <c r="G621" s="247"/>
      <c r="H621" s="250">
        <v>7</v>
      </c>
      <c r="I621" s="251"/>
      <c r="J621" s="247"/>
      <c r="K621" s="247"/>
      <c r="L621" s="252"/>
      <c r="M621" s="253"/>
      <c r="N621" s="254"/>
      <c r="O621" s="254"/>
      <c r="P621" s="254"/>
      <c r="Q621" s="254"/>
      <c r="R621" s="254"/>
      <c r="S621" s="254"/>
      <c r="T621" s="255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56" t="s">
        <v>128</v>
      </c>
      <c r="AU621" s="256" t="s">
        <v>79</v>
      </c>
      <c r="AV621" s="15" t="s">
        <v>125</v>
      </c>
      <c r="AW621" s="15" t="s">
        <v>31</v>
      </c>
      <c r="AX621" s="15" t="s">
        <v>77</v>
      </c>
      <c r="AY621" s="256" t="s">
        <v>117</v>
      </c>
    </row>
    <row r="622" s="2" customFormat="1" ht="16.5" customHeight="1">
      <c r="A622" s="40"/>
      <c r="B622" s="41"/>
      <c r="C622" s="260" t="s">
        <v>531</v>
      </c>
      <c r="D622" s="260" t="s">
        <v>235</v>
      </c>
      <c r="E622" s="261" t="s">
        <v>1250</v>
      </c>
      <c r="F622" s="262" t="s">
        <v>1251</v>
      </c>
      <c r="G622" s="263" t="s">
        <v>221</v>
      </c>
      <c r="H622" s="264">
        <v>0.01</v>
      </c>
      <c r="I622" s="265"/>
      <c r="J622" s="266">
        <f>ROUND(I622*H622,2)</f>
        <v>0</v>
      </c>
      <c r="K622" s="262" t="s">
        <v>124</v>
      </c>
      <c r="L622" s="267"/>
      <c r="M622" s="268" t="s">
        <v>19</v>
      </c>
      <c r="N622" s="269" t="s">
        <v>40</v>
      </c>
      <c r="O622" s="86"/>
      <c r="P622" s="215">
        <f>O622*H622</f>
        <v>0</v>
      </c>
      <c r="Q622" s="215">
        <v>1</v>
      </c>
      <c r="R622" s="215">
        <f>Q622*H622</f>
        <v>0.01</v>
      </c>
      <c r="S622" s="215">
        <v>0</v>
      </c>
      <c r="T622" s="216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17" t="s">
        <v>286</v>
      </c>
      <c r="AT622" s="217" t="s">
        <v>235</v>
      </c>
      <c r="AU622" s="217" t="s">
        <v>79</v>
      </c>
      <c r="AY622" s="19" t="s">
        <v>117</v>
      </c>
      <c r="BE622" s="218">
        <f>IF(N622="základní",J622,0)</f>
        <v>0</v>
      </c>
      <c r="BF622" s="218">
        <f>IF(N622="snížená",J622,0)</f>
        <v>0</v>
      </c>
      <c r="BG622" s="218">
        <f>IF(N622="zákl. přenesená",J622,0)</f>
        <v>0</v>
      </c>
      <c r="BH622" s="218">
        <f>IF(N622="sníž. přenesená",J622,0)</f>
        <v>0</v>
      </c>
      <c r="BI622" s="218">
        <f>IF(N622="nulová",J622,0)</f>
        <v>0</v>
      </c>
      <c r="BJ622" s="19" t="s">
        <v>77</v>
      </c>
      <c r="BK622" s="218">
        <f>ROUND(I622*H622,2)</f>
        <v>0</v>
      </c>
      <c r="BL622" s="19" t="s">
        <v>150</v>
      </c>
      <c r="BM622" s="217" t="s">
        <v>1252</v>
      </c>
    </row>
    <row r="623" s="2" customFormat="1">
      <c r="A623" s="40"/>
      <c r="B623" s="41"/>
      <c r="C623" s="42"/>
      <c r="D623" s="226" t="s">
        <v>1253</v>
      </c>
      <c r="E623" s="42"/>
      <c r="F623" s="285" t="s">
        <v>1254</v>
      </c>
      <c r="G623" s="42"/>
      <c r="H623" s="42"/>
      <c r="I623" s="221"/>
      <c r="J623" s="42"/>
      <c r="K623" s="42"/>
      <c r="L623" s="46"/>
      <c r="M623" s="222"/>
      <c r="N623" s="223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1253</v>
      </c>
      <c r="AU623" s="19" t="s">
        <v>79</v>
      </c>
    </row>
    <row r="624" s="13" customFormat="1">
      <c r="A624" s="13"/>
      <c r="B624" s="224"/>
      <c r="C624" s="225"/>
      <c r="D624" s="226" t="s">
        <v>128</v>
      </c>
      <c r="E624" s="227" t="s">
        <v>19</v>
      </c>
      <c r="F624" s="228" t="s">
        <v>1248</v>
      </c>
      <c r="G624" s="225"/>
      <c r="H624" s="227" t="s">
        <v>19</v>
      </c>
      <c r="I624" s="229"/>
      <c r="J624" s="225"/>
      <c r="K624" s="225"/>
      <c r="L624" s="230"/>
      <c r="M624" s="231"/>
      <c r="N624" s="232"/>
      <c r="O624" s="232"/>
      <c r="P624" s="232"/>
      <c r="Q624" s="232"/>
      <c r="R624" s="232"/>
      <c r="S624" s="232"/>
      <c r="T624" s="23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4" t="s">
        <v>128</v>
      </c>
      <c r="AU624" s="234" t="s">
        <v>79</v>
      </c>
      <c r="AV624" s="13" t="s">
        <v>77</v>
      </c>
      <c r="AW624" s="13" t="s">
        <v>31</v>
      </c>
      <c r="AX624" s="13" t="s">
        <v>69</v>
      </c>
      <c r="AY624" s="234" t="s">
        <v>117</v>
      </c>
    </row>
    <row r="625" s="14" customFormat="1">
      <c r="A625" s="14"/>
      <c r="B625" s="235"/>
      <c r="C625" s="236"/>
      <c r="D625" s="226" t="s">
        <v>128</v>
      </c>
      <c r="E625" s="237" t="s">
        <v>19</v>
      </c>
      <c r="F625" s="238" t="s">
        <v>1255</v>
      </c>
      <c r="G625" s="236"/>
      <c r="H625" s="239">
        <v>0.0050000000000000001</v>
      </c>
      <c r="I625" s="240"/>
      <c r="J625" s="236"/>
      <c r="K625" s="236"/>
      <c r="L625" s="241"/>
      <c r="M625" s="242"/>
      <c r="N625" s="243"/>
      <c r="O625" s="243"/>
      <c r="P625" s="243"/>
      <c r="Q625" s="243"/>
      <c r="R625" s="243"/>
      <c r="S625" s="243"/>
      <c r="T625" s="24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5" t="s">
        <v>128</v>
      </c>
      <c r="AU625" s="245" t="s">
        <v>79</v>
      </c>
      <c r="AV625" s="14" t="s">
        <v>79</v>
      </c>
      <c r="AW625" s="14" t="s">
        <v>31</v>
      </c>
      <c r="AX625" s="14" t="s">
        <v>69</v>
      </c>
      <c r="AY625" s="245" t="s">
        <v>117</v>
      </c>
    </row>
    <row r="626" s="14" customFormat="1">
      <c r="A626" s="14"/>
      <c r="B626" s="235"/>
      <c r="C626" s="236"/>
      <c r="D626" s="226" t="s">
        <v>128</v>
      </c>
      <c r="E626" s="237" t="s">
        <v>19</v>
      </c>
      <c r="F626" s="238" t="s">
        <v>1256</v>
      </c>
      <c r="G626" s="236"/>
      <c r="H626" s="239">
        <v>0.0050000000000000001</v>
      </c>
      <c r="I626" s="240"/>
      <c r="J626" s="236"/>
      <c r="K626" s="236"/>
      <c r="L626" s="241"/>
      <c r="M626" s="242"/>
      <c r="N626" s="243"/>
      <c r="O626" s="243"/>
      <c r="P626" s="243"/>
      <c r="Q626" s="243"/>
      <c r="R626" s="243"/>
      <c r="S626" s="243"/>
      <c r="T626" s="24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5" t="s">
        <v>128</v>
      </c>
      <c r="AU626" s="245" t="s">
        <v>79</v>
      </c>
      <c r="AV626" s="14" t="s">
        <v>79</v>
      </c>
      <c r="AW626" s="14" t="s">
        <v>31</v>
      </c>
      <c r="AX626" s="14" t="s">
        <v>69</v>
      </c>
      <c r="AY626" s="245" t="s">
        <v>117</v>
      </c>
    </row>
    <row r="627" s="15" customFormat="1">
      <c r="A627" s="15"/>
      <c r="B627" s="246"/>
      <c r="C627" s="247"/>
      <c r="D627" s="226" t="s">
        <v>128</v>
      </c>
      <c r="E627" s="248" t="s">
        <v>19</v>
      </c>
      <c r="F627" s="249" t="s">
        <v>130</v>
      </c>
      <c r="G627" s="247"/>
      <c r="H627" s="250">
        <v>0.01</v>
      </c>
      <c r="I627" s="251"/>
      <c r="J627" s="247"/>
      <c r="K627" s="247"/>
      <c r="L627" s="252"/>
      <c r="M627" s="253"/>
      <c r="N627" s="254"/>
      <c r="O627" s="254"/>
      <c r="P627" s="254"/>
      <c r="Q627" s="254"/>
      <c r="R627" s="254"/>
      <c r="S627" s="254"/>
      <c r="T627" s="25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56" t="s">
        <v>128</v>
      </c>
      <c r="AU627" s="256" t="s">
        <v>79</v>
      </c>
      <c r="AV627" s="15" t="s">
        <v>125</v>
      </c>
      <c r="AW627" s="15" t="s">
        <v>31</v>
      </c>
      <c r="AX627" s="15" t="s">
        <v>77</v>
      </c>
      <c r="AY627" s="256" t="s">
        <v>117</v>
      </c>
    </row>
    <row r="628" s="2" customFormat="1" ht="16.5" customHeight="1">
      <c r="A628" s="40"/>
      <c r="B628" s="41"/>
      <c r="C628" s="206" t="s">
        <v>791</v>
      </c>
      <c r="D628" s="206" t="s">
        <v>120</v>
      </c>
      <c r="E628" s="207" t="s">
        <v>1257</v>
      </c>
      <c r="F628" s="208" t="s">
        <v>1258</v>
      </c>
      <c r="G628" s="209" t="s">
        <v>190</v>
      </c>
      <c r="H628" s="210">
        <v>7</v>
      </c>
      <c r="I628" s="211"/>
      <c r="J628" s="212">
        <f>ROUND(I628*H628,2)</f>
        <v>0</v>
      </c>
      <c r="K628" s="208" t="s">
        <v>124</v>
      </c>
      <c r="L628" s="46"/>
      <c r="M628" s="213" t="s">
        <v>19</v>
      </c>
      <c r="N628" s="214" t="s">
        <v>40</v>
      </c>
      <c r="O628" s="86"/>
      <c r="P628" s="215">
        <f>O628*H628</f>
        <v>0</v>
      </c>
      <c r="Q628" s="215">
        <v>0</v>
      </c>
      <c r="R628" s="215">
        <f>Q628*H628</f>
        <v>0</v>
      </c>
      <c r="S628" s="215">
        <v>0</v>
      </c>
      <c r="T628" s="21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150</v>
      </c>
      <c r="AT628" s="217" t="s">
        <v>120</v>
      </c>
      <c r="AU628" s="217" t="s">
        <v>79</v>
      </c>
      <c r="AY628" s="19" t="s">
        <v>117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9" t="s">
        <v>77</v>
      </c>
      <c r="BK628" s="218">
        <f>ROUND(I628*H628,2)</f>
        <v>0</v>
      </c>
      <c r="BL628" s="19" t="s">
        <v>150</v>
      </c>
      <c r="BM628" s="217" t="s">
        <v>1259</v>
      </c>
    </row>
    <row r="629" s="2" customFormat="1">
      <c r="A629" s="40"/>
      <c r="B629" s="41"/>
      <c r="C629" s="42"/>
      <c r="D629" s="219" t="s">
        <v>126</v>
      </c>
      <c r="E629" s="42"/>
      <c r="F629" s="220" t="s">
        <v>1260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126</v>
      </c>
      <c r="AU629" s="19" t="s">
        <v>79</v>
      </c>
    </row>
    <row r="630" s="13" customFormat="1">
      <c r="A630" s="13"/>
      <c r="B630" s="224"/>
      <c r="C630" s="225"/>
      <c r="D630" s="226" t="s">
        <v>128</v>
      </c>
      <c r="E630" s="227" t="s">
        <v>19</v>
      </c>
      <c r="F630" s="228" t="s">
        <v>1248</v>
      </c>
      <c r="G630" s="225"/>
      <c r="H630" s="227" t="s">
        <v>19</v>
      </c>
      <c r="I630" s="229"/>
      <c r="J630" s="225"/>
      <c r="K630" s="225"/>
      <c r="L630" s="230"/>
      <c r="M630" s="231"/>
      <c r="N630" s="232"/>
      <c r="O630" s="232"/>
      <c r="P630" s="232"/>
      <c r="Q630" s="232"/>
      <c r="R630" s="232"/>
      <c r="S630" s="232"/>
      <c r="T630" s="23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4" t="s">
        <v>128</v>
      </c>
      <c r="AU630" s="234" t="s">
        <v>79</v>
      </c>
      <c r="AV630" s="13" t="s">
        <v>77</v>
      </c>
      <c r="AW630" s="13" t="s">
        <v>31</v>
      </c>
      <c r="AX630" s="13" t="s">
        <v>69</v>
      </c>
      <c r="AY630" s="234" t="s">
        <v>117</v>
      </c>
    </row>
    <row r="631" s="14" customFormat="1">
      <c r="A631" s="14"/>
      <c r="B631" s="235"/>
      <c r="C631" s="236"/>
      <c r="D631" s="226" t="s">
        <v>128</v>
      </c>
      <c r="E631" s="237" t="s">
        <v>19</v>
      </c>
      <c r="F631" s="238" t="s">
        <v>1201</v>
      </c>
      <c r="G631" s="236"/>
      <c r="H631" s="239">
        <v>3.5</v>
      </c>
      <c r="I631" s="240"/>
      <c r="J631" s="236"/>
      <c r="K631" s="236"/>
      <c r="L631" s="241"/>
      <c r="M631" s="242"/>
      <c r="N631" s="243"/>
      <c r="O631" s="243"/>
      <c r="P631" s="243"/>
      <c r="Q631" s="243"/>
      <c r="R631" s="243"/>
      <c r="S631" s="243"/>
      <c r="T631" s="24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5" t="s">
        <v>128</v>
      </c>
      <c r="AU631" s="245" t="s">
        <v>79</v>
      </c>
      <c r="AV631" s="14" t="s">
        <v>79</v>
      </c>
      <c r="AW631" s="14" t="s">
        <v>31</v>
      </c>
      <c r="AX631" s="14" t="s">
        <v>69</v>
      </c>
      <c r="AY631" s="245" t="s">
        <v>117</v>
      </c>
    </row>
    <row r="632" s="14" customFormat="1">
      <c r="A632" s="14"/>
      <c r="B632" s="235"/>
      <c r="C632" s="236"/>
      <c r="D632" s="226" t="s">
        <v>128</v>
      </c>
      <c r="E632" s="237" t="s">
        <v>19</v>
      </c>
      <c r="F632" s="238" t="s">
        <v>1249</v>
      </c>
      <c r="G632" s="236"/>
      <c r="H632" s="239">
        <v>3.5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128</v>
      </c>
      <c r="AU632" s="245" t="s">
        <v>79</v>
      </c>
      <c r="AV632" s="14" t="s">
        <v>79</v>
      </c>
      <c r="AW632" s="14" t="s">
        <v>31</v>
      </c>
      <c r="AX632" s="14" t="s">
        <v>69</v>
      </c>
      <c r="AY632" s="245" t="s">
        <v>117</v>
      </c>
    </row>
    <row r="633" s="15" customFormat="1">
      <c r="A633" s="15"/>
      <c r="B633" s="246"/>
      <c r="C633" s="247"/>
      <c r="D633" s="226" t="s">
        <v>128</v>
      </c>
      <c r="E633" s="248" t="s">
        <v>19</v>
      </c>
      <c r="F633" s="249" t="s">
        <v>130</v>
      </c>
      <c r="G633" s="247"/>
      <c r="H633" s="250">
        <v>7</v>
      </c>
      <c r="I633" s="251"/>
      <c r="J633" s="247"/>
      <c r="K633" s="247"/>
      <c r="L633" s="252"/>
      <c r="M633" s="253"/>
      <c r="N633" s="254"/>
      <c r="O633" s="254"/>
      <c r="P633" s="254"/>
      <c r="Q633" s="254"/>
      <c r="R633" s="254"/>
      <c r="S633" s="254"/>
      <c r="T633" s="25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56" t="s">
        <v>128</v>
      </c>
      <c r="AU633" s="256" t="s">
        <v>79</v>
      </c>
      <c r="AV633" s="15" t="s">
        <v>125</v>
      </c>
      <c r="AW633" s="15" t="s">
        <v>31</v>
      </c>
      <c r="AX633" s="15" t="s">
        <v>77</v>
      </c>
      <c r="AY633" s="256" t="s">
        <v>117</v>
      </c>
    </row>
    <row r="634" s="2" customFormat="1" ht="24.15" customHeight="1">
      <c r="A634" s="40"/>
      <c r="B634" s="41"/>
      <c r="C634" s="206" t="s">
        <v>536</v>
      </c>
      <c r="D634" s="206" t="s">
        <v>120</v>
      </c>
      <c r="E634" s="207" t="s">
        <v>1261</v>
      </c>
      <c r="F634" s="208" t="s">
        <v>1262</v>
      </c>
      <c r="G634" s="209" t="s">
        <v>221</v>
      </c>
      <c r="H634" s="210">
        <v>0.012</v>
      </c>
      <c r="I634" s="211"/>
      <c r="J634" s="212">
        <f>ROUND(I634*H634,2)</f>
        <v>0</v>
      </c>
      <c r="K634" s="208" t="s">
        <v>124</v>
      </c>
      <c r="L634" s="46"/>
      <c r="M634" s="213" t="s">
        <v>19</v>
      </c>
      <c r="N634" s="214" t="s">
        <v>40</v>
      </c>
      <c r="O634" s="86"/>
      <c r="P634" s="215">
        <f>O634*H634</f>
        <v>0</v>
      </c>
      <c r="Q634" s="215">
        <v>0</v>
      </c>
      <c r="R634" s="215">
        <f>Q634*H634</f>
        <v>0</v>
      </c>
      <c r="S634" s="215">
        <v>0</v>
      </c>
      <c r="T634" s="216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7" t="s">
        <v>150</v>
      </c>
      <c r="AT634" s="217" t="s">
        <v>120</v>
      </c>
      <c r="AU634" s="217" t="s">
        <v>79</v>
      </c>
      <c r="AY634" s="19" t="s">
        <v>117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9" t="s">
        <v>77</v>
      </c>
      <c r="BK634" s="218">
        <f>ROUND(I634*H634,2)</f>
        <v>0</v>
      </c>
      <c r="BL634" s="19" t="s">
        <v>150</v>
      </c>
      <c r="BM634" s="217" t="s">
        <v>807</v>
      </c>
    </row>
    <row r="635" s="2" customFormat="1">
      <c r="A635" s="40"/>
      <c r="B635" s="41"/>
      <c r="C635" s="42"/>
      <c r="D635" s="219" t="s">
        <v>126</v>
      </c>
      <c r="E635" s="42"/>
      <c r="F635" s="220" t="s">
        <v>1263</v>
      </c>
      <c r="G635" s="42"/>
      <c r="H635" s="42"/>
      <c r="I635" s="221"/>
      <c r="J635" s="42"/>
      <c r="K635" s="42"/>
      <c r="L635" s="46"/>
      <c r="M635" s="222"/>
      <c r="N635" s="223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126</v>
      </c>
      <c r="AU635" s="19" t="s">
        <v>79</v>
      </c>
    </row>
    <row r="636" s="12" customFormat="1" ht="22.8" customHeight="1">
      <c r="A636" s="12"/>
      <c r="B636" s="190"/>
      <c r="C636" s="191"/>
      <c r="D636" s="192" t="s">
        <v>68</v>
      </c>
      <c r="E636" s="204" t="s">
        <v>1264</v>
      </c>
      <c r="F636" s="204" t="s">
        <v>1265</v>
      </c>
      <c r="G636" s="191"/>
      <c r="H636" s="191"/>
      <c r="I636" s="194"/>
      <c r="J636" s="205">
        <f>BK636</f>
        <v>0</v>
      </c>
      <c r="K636" s="191"/>
      <c r="L636" s="196"/>
      <c r="M636" s="197"/>
      <c r="N636" s="198"/>
      <c r="O636" s="198"/>
      <c r="P636" s="199">
        <f>SUM(P637:P656)</f>
        <v>0</v>
      </c>
      <c r="Q636" s="198"/>
      <c r="R636" s="199">
        <f>SUM(R637:R656)</f>
        <v>0.0038999999999999998</v>
      </c>
      <c r="S636" s="198"/>
      <c r="T636" s="200">
        <f>SUM(T637:T656)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01" t="s">
        <v>79</v>
      </c>
      <c r="AT636" s="202" t="s">
        <v>68</v>
      </c>
      <c r="AU636" s="202" t="s">
        <v>77</v>
      </c>
      <c r="AY636" s="201" t="s">
        <v>117</v>
      </c>
      <c r="BK636" s="203">
        <f>SUM(BK637:BK656)</f>
        <v>0</v>
      </c>
    </row>
    <row r="637" s="2" customFormat="1" ht="21.75" customHeight="1">
      <c r="A637" s="40"/>
      <c r="B637" s="41"/>
      <c r="C637" s="206" t="s">
        <v>804</v>
      </c>
      <c r="D637" s="206" t="s">
        <v>120</v>
      </c>
      <c r="E637" s="207" t="s">
        <v>1266</v>
      </c>
      <c r="F637" s="208" t="s">
        <v>1267</v>
      </c>
      <c r="G637" s="209" t="s">
        <v>179</v>
      </c>
      <c r="H637" s="210">
        <v>10</v>
      </c>
      <c r="I637" s="211"/>
      <c r="J637" s="212">
        <f>ROUND(I637*H637,2)</f>
        <v>0</v>
      </c>
      <c r="K637" s="208" t="s">
        <v>124</v>
      </c>
      <c r="L637" s="46"/>
      <c r="M637" s="213" t="s">
        <v>19</v>
      </c>
      <c r="N637" s="214" t="s">
        <v>40</v>
      </c>
      <c r="O637" s="86"/>
      <c r="P637" s="215">
        <f>O637*H637</f>
        <v>0</v>
      </c>
      <c r="Q637" s="215">
        <v>6.9999999999999994E-05</v>
      </c>
      <c r="R637" s="215">
        <f>Q637*H637</f>
        <v>0.00069999999999999988</v>
      </c>
      <c r="S637" s="215">
        <v>0</v>
      </c>
      <c r="T637" s="216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7" t="s">
        <v>150</v>
      </c>
      <c r="AT637" s="217" t="s">
        <v>120</v>
      </c>
      <c r="AU637" s="217" t="s">
        <v>79</v>
      </c>
      <c r="AY637" s="19" t="s">
        <v>117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9" t="s">
        <v>77</v>
      </c>
      <c r="BK637" s="218">
        <f>ROUND(I637*H637,2)</f>
        <v>0</v>
      </c>
      <c r="BL637" s="19" t="s">
        <v>150</v>
      </c>
      <c r="BM637" s="217" t="s">
        <v>812</v>
      </c>
    </row>
    <row r="638" s="2" customFormat="1">
      <c r="A638" s="40"/>
      <c r="B638" s="41"/>
      <c r="C638" s="42"/>
      <c r="D638" s="219" t="s">
        <v>126</v>
      </c>
      <c r="E638" s="42"/>
      <c r="F638" s="220" t="s">
        <v>1268</v>
      </c>
      <c r="G638" s="42"/>
      <c r="H638" s="42"/>
      <c r="I638" s="221"/>
      <c r="J638" s="42"/>
      <c r="K638" s="42"/>
      <c r="L638" s="46"/>
      <c r="M638" s="222"/>
      <c r="N638" s="223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126</v>
      </c>
      <c r="AU638" s="19" t="s">
        <v>79</v>
      </c>
    </row>
    <row r="639" s="13" customFormat="1">
      <c r="A639" s="13"/>
      <c r="B639" s="224"/>
      <c r="C639" s="225"/>
      <c r="D639" s="226" t="s">
        <v>128</v>
      </c>
      <c r="E639" s="227" t="s">
        <v>19</v>
      </c>
      <c r="F639" s="228" t="s">
        <v>1269</v>
      </c>
      <c r="G639" s="225"/>
      <c r="H639" s="227" t="s">
        <v>19</v>
      </c>
      <c r="I639" s="229"/>
      <c r="J639" s="225"/>
      <c r="K639" s="225"/>
      <c r="L639" s="230"/>
      <c r="M639" s="231"/>
      <c r="N639" s="232"/>
      <c r="O639" s="232"/>
      <c r="P639" s="232"/>
      <c r="Q639" s="232"/>
      <c r="R639" s="232"/>
      <c r="S639" s="232"/>
      <c r="T639" s="23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4" t="s">
        <v>128</v>
      </c>
      <c r="AU639" s="234" t="s">
        <v>79</v>
      </c>
      <c r="AV639" s="13" t="s">
        <v>77</v>
      </c>
      <c r="AW639" s="13" t="s">
        <v>31</v>
      </c>
      <c r="AX639" s="13" t="s">
        <v>69</v>
      </c>
      <c r="AY639" s="234" t="s">
        <v>117</v>
      </c>
    </row>
    <row r="640" s="14" customFormat="1">
      <c r="A640" s="14"/>
      <c r="B640" s="235"/>
      <c r="C640" s="236"/>
      <c r="D640" s="226" t="s">
        <v>128</v>
      </c>
      <c r="E640" s="237" t="s">
        <v>19</v>
      </c>
      <c r="F640" s="238" t="s">
        <v>1270</v>
      </c>
      <c r="G640" s="236"/>
      <c r="H640" s="239">
        <v>10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5" t="s">
        <v>128</v>
      </c>
      <c r="AU640" s="245" t="s">
        <v>79</v>
      </c>
      <c r="AV640" s="14" t="s">
        <v>79</v>
      </c>
      <c r="AW640" s="14" t="s">
        <v>31</v>
      </c>
      <c r="AX640" s="14" t="s">
        <v>69</v>
      </c>
      <c r="AY640" s="245" t="s">
        <v>117</v>
      </c>
    </row>
    <row r="641" s="15" customFormat="1">
      <c r="A641" s="15"/>
      <c r="B641" s="246"/>
      <c r="C641" s="247"/>
      <c r="D641" s="226" t="s">
        <v>128</v>
      </c>
      <c r="E641" s="248" t="s">
        <v>19</v>
      </c>
      <c r="F641" s="249" t="s">
        <v>130</v>
      </c>
      <c r="G641" s="247"/>
      <c r="H641" s="250">
        <v>10</v>
      </c>
      <c r="I641" s="251"/>
      <c r="J641" s="247"/>
      <c r="K641" s="247"/>
      <c r="L641" s="252"/>
      <c r="M641" s="253"/>
      <c r="N641" s="254"/>
      <c r="O641" s="254"/>
      <c r="P641" s="254"/>
      <c r="Q641" s="254"/>
      <c r="R641" s="254"/>
      <c r="S641" s="254"/>
      <c r="T641" s="25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56" t="s">
        <v>128</v>
      </c>
      <c r="AU641" s="256" t="s">
        <v>79</v>
      </c>
      <c r="AV641" s="15" t="s">
        <v>125</v>
      </c>
      <c r="AW641" s="15" t="s">
        <v>31</v>
      </c>
      <c r="AX641" s="15" t="s">
        <v>77</v>
      </c>
      <c r="AY641" s="256" t="s">
        <v>117</v>
      </c>
    </row>
    <row r="642" s="2" customFormat="1" ht="16.5" customHeight="1">
      <c r="A642" s="40"/>
      <c r="B642" s="41"/>
      <c r="C642" s="206" t="s">
        <v>547</v>
      </c>
      <c r="D642" s="206" t="s">
        <v>120</v>
      </c>
      <c r="E642" s="207" t="s">
        <v>1271</v>
      </c>
      <c r="F642" s="208" t="s">
        <v>1272</v>
      </c>
      <c r="G642" s="209" t="s">
        <v>179</v>
      </c>
      <c r="H642" s="210">
        <v>10</v>
      </c>
      <c r="I642" s="211"/>
      <c r="J642" s="212">
        <f>ROUND(I642*H642,2)</f>
        <v>0</v>
      </c>
      <c r="K642" s="208" t="s">
        <v>124</v>
      </c>
      <c r="L642" s="46"/>
      <c r="M642" s="213" t="s">
        <v>19</v>
      </c>
      <c r="N642" s="214" t="s">
        <v>40</v>
      </c>
      <c r="O642" s="86"/>
      <c r="P642" s="215">
        <f>O642*H642</f>
        <v>0</v>
      </c>
      <c r="Q642" s="215">
        <v>6.0000000000000002E-05</v>
      </c>
      <c r="R642" s="215">
        <f>Q642*H642</f>
        <v>0.00060000000000000006</v>
      </c>
      <c r="S642" s="215">
        <v>0</v>
      </c>
      <c r="T642" s="216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7" t="s">
        <v>150</v>
      </c>
      <c r="AT642" s="217" t="s">
        <v>120</v>
      </c>
      <c r="AU642" s="217" t="s">
        <v>79</v>
      </c>
      <c r="AY642" s="19" t="s">
        <v>117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19" t="s">
        <v>77</v>
      </c>
      <c r="BK642" s="218">
        <f>ROUND(I642*H642,2)</f>
        <v>0</v>
      </c>
      <c r="BL642" s="19" t="s">
        <v>150</v>
      </c>
      <c r="BM642" s="217" t="s">
        <v>820</v>
      </c>
    </row>
    <row r="643" s="2" customFormat="1">
      <c r="A643" s="40"/>
      <c r="B643" s="41"/>
      <c r="C643" s="42"/>
      <c r="D643" s="219" t="s">
        <v>126</v>
      </c>
      <c r="E643" s="42"/>
      <c r="F643" s="220" t="s">
        <v>1273</v>
      </c>
      <c r="G643" s="42"/>
      <c r="H643" s="42"/>
      <c r="I643" s="221"/>
      <c r="J643" s="42"/>
      <c r="K643" s="42"/>
      <c r="L643" s="46"/>
      <c r="M643" s="222"/>
      <c r="N643" s="223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126</v>
      </c>
      <c r="AU643" s="19" t="s">
        <v>79</v>
      </c>
    </row>
    <row r="644" s="13" customFormat="1">
      <c r="A644" s="13"/>
      <c r="B644" s="224"/>
      <c r="C644" s="225"/>
      <c r="D644" s="226" t="s">
        <v>128</v>
      </c>
      <c r="E644" s="227" t="s">
        <v>19</v>
      </c>
      <c r="F644" s="228" t="s">
        <v>1269</v>
      </c>
      <c r="G644" s="225"/>
      <c r="H644" s="227" t="s">
        <v>19</v>
      </c>
      <c r="I644" s="229"/>
      <c r="J644" s="225"/>
      <c r="K644" s="225"/>
      <c r="L644" s="230"/>
      <c r="M644" s="231"/>
      <c r="N644" s="232"/>
      <c r="O644" s="232"/>
      <c r="P644" s="232"/>
      <c r="Q644" s="232"/>
      <c r="R644" s="232"/>
      <c r="S644" s="232"/>
      <c r="T644" s="23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4" t="s">
        <v>128</v>
      </c>
      <c r="AU644" s="234" t="s">
        <v>79</v>
      </c>
      <c r="AV644" s="13" t="s">
        <v>77</v>
      </c>
      <c r="AW644" s="13" t="s">
        <v>31</v>
      </c>
      <c r="AX644" s="13" t="s">
        <v>69</v>
      </c>
      <c r="AY644" s="234" t="s">
        <v>117</v>
      </c>
    </row>
    <row r="645" s="14" customFormat="1">
      <c r="A645" s="14"/>
      <c r="B645" s="235"/>
      <c r="C645" s="236"/>
      <c r="D645" s="226" t="s">
        <v>128</v>
      </c>
      <c r="E645" s="237" t="s">
        <v>19</v>
      </c>
      <c r="F645" s="238" t="s">
        <v>1270</v>
      </c>
      <c r="G645" s="236"/>
      <c r="H645" s="239">
        <v>10</v>
      </c>
      <c r="I645" s="240"/>
      <c r="J645" s="236"/>
      <c r="K645" s="236"/>
      <c r="L645" s="241"/>
      <c r="M645" s="242"/>
      <c r="N645" s="243"/>
      <c r="O645" s="243"/>
      <c r="P645" s="243"/>
      <c r="Q645" s="243"/>
      <c r="R645" s="243"/>
      <c r="S645" s="243"/>
      <c r="T645" s="24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5" t="s">
        <v>128</v>
      </c>
      <c r="AU645" s="245" t="s">
        <v>79</v>
      </c>
      <c r="AV645" s="14" t="s">
        <v>79</v>
      </c>
      <c r="AW645" s="14" t="s">
        <v>31</v>
      </c>
      <c r="AX645" s="14" t="s">
        <v>69</v>
      </c>
      <c r="AY645" s="245" t="s">
        <v>117</v>
      </c>
    </row>
    <row r="646" s="15" customFormat="1">
      <c r="A646" s="15"/>
      <c r="B646" s="246"/>
      <c r="C646" s="247"/>
      <c r="D646" s="226" t="s">
        <v>128</v>
      </c>
      <c r="E646" s="248" t="s">
        <v>19</v>
      </c>
      <c r="F646" s="249" t="s">
        <v>130</v>
      </c>
      <c r="G646" s="247"/>
      <c r="H646" s="250">
        <v>10</v>
      </c>
      <c r="I646" s="251"/>
      <c r="J646" s="247"/>
      <c r="K646" s="247"/>
      <c r="L646" s="252"/>
      <c r="M646" s="253"/>
      <c r="N646" s="254"/>
      <c r="O646" s="254"/>
      <c r="P646" s="254"/>
      <c r="Q646" s="254"/>
      <c r="R646" s="254"/>
      <c r="S646" s="254"/>
      <c r="T646" s="25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56" t="s">
        <v>128</v>
      </c>
      <c r="AU646" s="256" t="s">
        <v>79</v>
      </c>
      <c r="AV646" s="15" t="s">
        <v>125</v>
      </c>
      <c r="AW646" s="15" t="s">
        <v>31</v>
      </c>
      <c r="AX646" s="15" t="s">
        <v>77</v>
      </c>
      <c r="AY646" s="256" t="s">
        <v>117</v>
      </c>
    </row>
    <row r="647" s="2" customFormat="1" ht="16.5" customHeight="1">
      <c r="A647" s="40"/>
      <c r="B647" s="41"/>
      <c r="C647" s="206" t="s">
        <v>817</v>
      </c>
      <c r="D647" s="206" t="s">
        <v>120</v>
      </c>
      <c r="E647" s="207" t="s">
        <v>1274</v>
      </c>
      <c r="F647" s="208" t="s">
        <v>1275</v>
      </c>
      <c r="G647" s="209" t="s">
        <v>179</v>
      </c>
      <c r="H647" s="210">
        <v>10</v>
      </c>
      <c r="I647" s="211"/>
      <c r="J647" s="212">
        <f>ROUND(I647*H647,2)</f>
        <v>0</v>
      </c>
      <c r="K647" s="208" t="s">
        <v>124</v>
      </c>
      <c r="L647" s="46"/>
      <c r="M647" s="213" t="s">
        <v>19</v>
      </c>
      <c r="N647" s="214" t="s">
        <v>40</v>
      </c>
      <c r="O647" s="86"/>
      <c r="P647" s="215">
        <f>O647*H647</f>
        <v>0</v>
      </c>
      <c r="Q647" s="215">
        <v>0.00013999999999999999</v>
      </c>
      <c r="R647" s="215">
        <f>Q647*H647</f>
        <v>0.0013999999999999998</v>
      </c>
      <c r="S647" s="215">
        <v>0</v>
      </c>
      <c r="T647" s="216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17" t="s">
        <v>150</v>
      </c>
      <c r="AT647" s="217" t="s">
        <v>120</v>
      </c>
      <c r="AU647" s="217" t="s">
        <v>79</v>
      </c>
      <c r="AY647" s="19" t="s">
        <v>117</v>
      </c>
      <c r="BE647" s="218">
        <f>IF(N647="základní",J647,0)</f>
        <v>0</v>
      </c>
      <c r="BF647" s="218">
        <f>IF(N647="snížená",J647,0)</f>
        <v>0</v>
      </c>
      <c r="BG647" s="218">
        <f>IF(N647="zákl. přenesená",J647,0)</f>
        <v>0</v>
      </c>
      <c r="BH647" s="218">
        <f>IF(N647="sníž. přenesená",J647,0)</f>
        <v>0</v>
      </c>
      <c r="BI647" s="218">
        <f>IF(N647="nulová",J647,0)</f>
        <v>0</v>
      </c>
      <c r="BJ647" s="19" t="s">
        <v>77</v>
      </c>
      <c r="BK647" s="218">
        <f>ROUND(I647*H647,2)</f>
        <v>0</v>
      </c>
      <c r="BL647" s="19" t="s">
        <v>150</v>
      </c>
      <c r="BM647" s="217" t="s">
        <v>824</v>
      </c>
    </row>
    <row r="648" s="2" customFormat="1">
      <c r="A648" s="40"/>
      <c r="B648" s="41"/>
      <c r="C648" s="42"/>
      <c r="D648" s="219" t="s">
        <v>126</v>
      </c>
      <c r="E648" s="42"/>
      <c r="F648" s="220" t="s">
        <v>1276</v>
      </c>
      <c r="G648" s="42"/>
      <c r="H648" s="42"/>
      <c r="I648" s="221"/>
      <c r="J648" s="42"/>
      <c r="K648" s="42"/>
      <c r="L648" s="46"/>
      <c r="M648" s="222"/>
      <c r="N648" s="223"/>
      <c r="O648" s="86"/>
      <c r="P648" s="86"/>
      <c r="Q648" s="86"/>
      <c r="R648" s="86"/>
      <c r="S648" s="86"/>
      <c r="T648" s="87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9" t="s">
        <v>126</v>
      </c>
      <c r="AU648" s="19" t="s">
        <v>79</v>
      </c>
    </row>
    <row r="649" s="13" customFormat="1">
      <c r="A649" s="13"/>
      <c r="B649" s="224"/>
      <c r="C649" s="225"/>
      <c r="D649" s="226" t="s">
        <v>128</v>
      </c>
      <c r="E649" s="227" t="s">
        <v>19</v>
      </c>
      <c r="F649" s="228" t="s">
        <v>1269</v>
      </c>
      <c r="G649" s="225"/>
      <c r="H649" s="227" t="s">
        <v>19</v>
      </c>
      <c r="I649" s="229"/>
      <c r="J649" s="225"/>
      <c r="K649" s="225"/>
      <c r="L649" s="230"/>
      <c r="M649" s="231"/>
      <c r="N649" s="232"/>
      <c r="O649" s="232"/>
      <c r="P649" s="232"/>
      <c r="Q649" s="232"/>
      <c r="R649" s="232"/>
      <c r="S649" s="232"/>
      <c r="T649" s="23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4" t="s">
        <v>128</v>
      </c>
      <c r="AU649" s="234" t="s">
        <v>79</v>
      </c>
      <c r="AV649" s="13" t="s">
        <v>77</v>
      </c>
      <c r="AW649" s="13" t="s">
        <v>31</v>
      </c>
      <c r="AX649" s="13" t="s">
        <v>69</v>
      </c>
      <c r="AY649" s="234" t="s">
        <v>117</v>
      </c>
    </row>
    <row r="650" s="14" customFormat="1">
      <c r="A650" s="14"/>
      <c r="B650" s="235"/>
      <c r="C650" s="236"/>
      <c r="D650" s="226" t="s">
        <v>128</v>
      </c>
      <c r="E650" s="237" t="s">
        <v>19</v>
      </c>
      <c r="F650" s="238" t="s">
        <v>1270</v>
      </c>
      <c r="G650" s="236"/>
      <c r="H650" s="239">
        <v>10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5" t="s">
        <v>128</v>
      </c>
      <c r="AU650" s="245" t="s">
        <v>79</v>
      </c>
      <c r="AV650" s="14" t="s">
        <v>79</v>
      </c>
      <c r="AW650" s="14" t="s">
        <v>31</v>
      </c>
      <c r="AX650" s="14" t="s">
        <v>69</v>
      </c>
      <c r="AY650" s="245" t="s">
        <v>117</v>
      </c>
    </row>
    <row r="651" s="15" customFormat="1">
      <c r="A651" s="15"/>
      <c r="B651" s="246"/>
      <c r="C651" s="247"/>
      <c r="D651" s="226" t="s">
        <v>128</v>
      </c>
      <c r="E651" s="248" t="s">
        <v>19</v>
      </c>
      <c r="F651" s="249" t="s">
        <v>130</v>
      </c>
      <c r="G651" s="247"/>
      <c r="H651" s="250">
        <v>10</v>
      </c>
      <c r="I651" s="251"/>
      <c r="J651" s="247"/>
      <c r="K651" s="247"/>
      <c r="L651" s="252"/>
      <c r="M651" s="253"/>
      <c r="N651" s="254"/>
      <c r="O651" s="254"/>
      <c r="P651" s="254"/>
      <c r="Q651" s="254"/>
      <c r="R651" s="254"/>
      <c r="S651" s="254"/>
      <c r="T651" s="25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6" t="s">
        <v>128</v>
      </c>
      <c r="AU651" s="256" t="s">
        <v>79</v>
      </c>
      <c r="AV651" s="15" t="s">
        <v>125</v>
      </c>
      <c r="AW651" s="15" t="s">
        <v>31</v>
      </c>
      <c r="AX651" s="15" t="s">
        <v>77</v>
      </c>
      <c r="AY651" s="256" t="s">
        <v>117</v>
      </c>
    </row>
    <row r="652" s="2" customFormat="1" ht="16.5" customHeight="1">
      <c r="A652" s="40"/>
      <c r="B652" s="41"/>
      <c r="C652" s="206" t="s">
        <v>564</v>
      </c>
      <c r="D652" s="206" t="s">
        <v>120</v>
      </c>
      <c r="E652" s="207" t="s">
        <v>1277</v>
      </c>
      <c r="F652" s="208" t="s">
        <v>1278</v>
      </c>
      <c r="G652" s="209" t="s">
        <v>179</v>
      </c>
      <c r="H652" s="210">
        <v>10</v>
      </c>
      <c r="I652" s="211"/>
      <c r="J652" s="212">
        <f>ROUND(I652*H652,2)</f>
        <v>0</v>
      </c>
      <c r="K652" s="208" t="s">
        <v>124</v>
      </c>
      <c r="L652" s="46"/>
      <c r="M652" s="213" t="s">
        <v>19</v>
      </c>
      <c r="N652" s="214" t="s">
        <v>40</v>
      </c>
      <c r="O652" s="86"/>
      <c r="P652" s="215">
        <f>O652*H652</f>
        <v>0</v>
      </c>
      <c r="Q652" s="215">
        <v>0.00012</v>
      </c>
      <c r="R652" s="215">
        <f>Q652*H652</f>
        <v>0.0012000000000000001</v>
      </c>
      <c r="S652" s="215">
        <v>0</v>
      </c>
      <c r="T652" s="216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7" t="s">
        <v>150</v>
      </c>
      <c r="AT652" s="217" t="s">
        <v>120</v>
      </c>
      <c r="AU652" s="217" t="s">
        <v>79</v>
      </c>
      <c r="AY652" s="19" t="s">
        <v>117</v>
      </c>
      <c r="BE652" s="218">
        <f>IF(N652="základní",J652,0)</f>
        <v>0</v>
      </c>
      <c r="BF652" s="218">
        <f>IF(N652="snížená",J652,0)</f>
        <v>0</v>
      </c>
      <c r="BG652" s="218">
        <f>IF(N652="zákl. přenesená",J652,0)</f>
        <v>0</v>
      </c>
      <c r="BH652" s="218">
        <f>IF(N652="sníž. přenesená",J652,0)</f>
        <v>0</v>
      </c>
      <c r="BI652" s="218">
        <f>IF(N652="nulová",J652,0)</f>
        <v>0</v>
      </c>
      <c r="BJ652" s="19" t="s">
        <v>77</v>
      </c>
      <c r="BK652" s="218">
        <f>ROUND(I652*H652,2)</f>
        <v>0</v>
      </c>
      <c r="BL652" s="19" t="s">
        <v>150</v>
      </c>
      <c r="BM652" s="217" t="s">
        <v>833</v>
      </c>
    </row>
    <row r="653" s="2" customFormat="1">
      <c r="A653" s="40"/>
      <c r="B653" s="41"/>
      <c r="C653" s="42"/>
      <c r="D653" s="219" t="s">
        <v>126</v>
      </c>
      <c r="E653" s="42"/>
      <c r="F653" s="220" t="s">
        <v>1279</v>
      </c>
      <c r="G653" s="42"/>
      <c r="H653" s="42"/>
      <c r="I653" s="221"/>
      <c r="J653" s="42"/>
      <c r="K653" s="42"/>
      <c r="L653" s="46"/>
      <c r="M653" s="222"/>
      <c r="N653" s="223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126</v>
      </c>
      <c r="AU653" s="19" t="s">
        <v>79</v>
      </c>
    </row>
    <row r="654" s="13" customFormat="1">
      <c r="A654" s="13"/>
      <c r="B654" s="224"/>
      <c r="C654" s="225"/>
      <c r="D654" s="226" t="s">
        <v>128</v>
      </c>
      <c r="E654" s="227" t="s">
        <v>19</v>
      </c>
      <c r="F654" s="228" t="s">
        <v>1269</v>
      </c>
      <c r="G654" s="225"/>
      <c r="H654" s="227" t="s">
        <v>19</v>
      </c>
      <c r="I654" s="229"/>
      <c r="J654" s="225"/>
      <c r="K654" s="225"/>
      <c r="L654" s="230"/>
      <c r="M654" s="231"/>
      <c r="N654" s="232"/>
      <c r="O654" s="232"/>
      <c r="P654" s="232"/>
      <c r="Q654" s="232"/>
      <c r="R654" s="232"/>
      <c r="S654" s="232"/>
      <c r="T654" s="23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4" t="s">
        <v>128</v>
      </c>
      <c r="AU654" s="234" t="s">
        <v>79</v>
      </c>
      <c r="AV654" s="13" t="s">
        <v>77</v>
      </c>
      <c r="AW654" s="13" t="s">
        <v>31</v>
      </c>
      <c r="AX654" s="13" t="s">
        <v>69</v>
      </c>
      <c r="AY654" s="234" t="s">
        <v>117</v>
      </c>
    </row>
    <row r="655" s="14" customFormat="1">
      <c r="A655" s="14"/>
      <c r="B655" s="235"/>
      <c r="C655" s="236"/>
      <c r="D655" s="226" t="s">
        <v>128</v>
      </c>
      <c r="E655" s="237" t="s">
        <v>19</v>
      </c>
      <c r="F655" s="238" t="s">
        <v>1270</v>
      </c>
      <c r="G655" s="236"/>
      <c r="H655" s="239">
        <v>10</v>
      </c>
      <c r="I655" s="240"/>
      <c r="J655" s="236"/>
      <c r="K655" s="236"/>
      <c r="L655" s="241"/>
      <c r="M655" s="242"/>
      <c r="N655" s="243"/>
      <c r="O655" s="243"/>
      <c r="P655" s="243"/>
      <c r="Q655" s="243"/>
      <c r="R655" s="243"/>
      <c r="S655" s="243"/>
      <c r="T655" s="24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5" t="s">
        <v>128</v>
      </c>
      <c r="AU655" s="245" t="s">
        <v>79</v>
      </c>
      <c r="AV655" s="14" t="s">
        <v>79</v>
      </c>
      <c r="AW655" s="14" t="s">
        <v>31</v>
      </c>
      <c r="AX655" s="14" t="s">
        <v>69</v>
      </c>
      <c r="AY655" s="245" t="s">
        <v>117</v>
      </c>
    </row>
    <row r="656" s="15" customFormat="1">
      <c r="A656" s="15"/>
      <c r="B656" s="246"/>
      <c r="C656" s="247"/>
      <c r="D656" s="226" t="s">
        <v>128</v>
      </c>
      <c r="E656" s="248" t="s">
        <v>19</v>
      </c>
      <c r="F656" s="249" t="s">
        <v>130</v>
      </c>
      <c r="G656" s="247"/>
      <c r="H656" s="250">
        <v>10</v>
      </c>
      <c r="I656" s="251"/>
      <c r="J656" s="247"/>
      <c r="K656" s="247"/>
      <c r="L656" s="252"/>
      <c r="M656" s="253"/>
      <c r="N656" s="254"/>
      <c r="O656" s="254"/>
      <c r="P656" s="254"/>
      <c r="Q656" s="254"/>
      <c r="R656" s="254"/>
      <c r="S656" s="254"/>
      <c r="T656" s="25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6" t="s">
        <v>128</v>
      </c>
      <c r="AU656" s="256" t="s">
        <v>79</v>
      </c>
      <c r="AV656" s="15" t="s">
        <v>125</v>
      </c>
      <c r="AW656" s="15" t="s">
        <v>31</v>
      </c>
      <c r="AX656" s="15" t="s">
        <v>77</v>
      </c>
      <c r="AY656" s="256" t="s">
        <v>117</v>
      </c>
    </row>
    <row r="657" s="12" customFormat="1" ht="22.8" customHeight="1">
      <c r="A657" s="12"/>
      <c r="B657" s="190"/>
      <c r="C657" s="191"/>
      <c r="D657" s="192" t="s">
        <v>68</v>
      </c>
      <c r="E657" s="204" t="s">
        <v>1280</v>
      </c>
      <c r="F657" s="204" t="s">
        <v>1281</v>
      </c>
      <c r="G657" s="191"/>
      <c r="H657" s="191"/>
      <c r="I657" s="194"/>
      <c r="J657" s="205">
        <f>BK657</f>
        <v>0</v>
      </c>
      <c r="K657" s="191"/>
      <c r="L657" s="196"/>
      <c r="M657" s="197"/>
      <c r="N657" s="198"/>
      <c r="O657" s="198"/>
      <c r="P657" s="199">
        <f>SUM(P658:P671)</f>
        <v>0</v>
      </c>
      <c r="Q657" s="198"/>
      <c r="R657" s="199">
        <f>SUM(R658:R671)</f>
        <v>0.060087999999999996</v>
      </c>
      <c r="S657" s="198"/>
      <c r="T657" s="200">
        <f>SUM(T658:T671)</f>
        <v>0.063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01" t="s">
        <v>79</v>
      </c>
      <c r="AT657" s="202" t="s">
        <v>68</v>
      </c>
      <c r="AU657" s="202" t="s">
        <v>77</v>
      </c>
      <c r="AY657" s="201" t="s">
        <v>117</v>
      </c>
      <c r="BK657" s="203">
        <f>SUM(BK658:BK671)</f>
        <v>0</v>
      </c>
    </row>
    <row r="658" s="2" customFormat="1" ht="16.5" customHeight="1">
      <c r="A658" s="40"/>
      <c r="B658" s="41"/>
      <c r="C658" s="206" t="s">
        <v>830</v>
      </c>
      <c r="D658" s="206" t="s">
        <v>120</v>
      </c>
      <c r="E658" s="207" t="s">
        <v>1282</v>
      </c>
      <c r="F658" s="208" t="s">
        <v>1283</v>
      </c>
      <c r="G658" s="209" t="s">
        <v>179</v>
      </c>
      <c r="H658" s="210">
        <v>6.2999999999999998</v>
      </c>
      <c r="I658" s="211"/>
      <c r="J658" s="212">
        <f>ROUND(I658*H658,2)</f>
        <v>0</v>
      </c>
      <c r="K658" s="208" t="s">
        <v>124</v>
      </c>
      <c r="L658" s="46"/>
      <c r="M658" s="213" t="s">
        <v>19</v>
      </c>
      <c r="N658" s="214" t="s">
        <v>40</v>
      </c>
      <c r="O658" s="86"/>
      <c r="P658" s="215">
        <f>O658*H658</f>
        <v>0</v>
      </c>
      <c r="Q658" s="215">
        <v>0</v>
      </c>
      <c r="R658" s="215">
        <f>Q658*H658</f>
        <v>0</v>
      </c>
      <c r="S658" s="215">
        <v>0.01</v>
      </c>
      <c r="T658" s="216">
        <f>S658*H658</f>
        <v>0.063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7" t="s">
        <v>150</v>
      </c>
      <c r="AT658" s="217" t="s">
        <v>120</v>
      </c>
      <c r="AU658" s="217" t="s">
        <v>79</v>
      </c>
      <c r="AY658" s="19" t="s">
        <v>117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9" t="s">
        <v>77</v>
      </c>
      <c r="BK658" s="218">
        <f>ROUND(I658*H658,2)</f>
        <v>0</v>
      </c>
      <c r="BL658" s="19" t="s">
        <v>150</v>
      </c>
      <c r="BM658" s="217" t="s">
        <v>839</v>
      </c>
    </row>
    <row r="659" s="2" customFormat="1">
      <c r="A659" s="40"/>
      <c r="B659" s="41"/>
      <c r="C659" s="42"/>
      <c r="D659" s="219" t="s">
        <v>126</v>
      </c>
      <c r="E659" s="42"/>
      <c r="F659" s="220" t="s">
        <v>1284</v>
      </c>
      <c r="G659" s="42"/>
      <c r="H659" s="42"/>
      <c r="I659" s="221"/>
      <c r="J659" s="42"/>
      <c r="K659" s="42"/>
      <c r="L659" s="46"/>
      <c r="M659" s="222"/>
      <c r="N659" s="223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126</v>
      </c>
      <c r="AU659" s="19" t="s">
        <v>79</v>
      </c>
    </row>
    <row r="660" s="13" customFormat="1">
      <c r="A660" s="13"/>
      <c r="B660" s="224"/>
      <c r="C660" s="225"/>
      <c r="D660" s="226" t="s">
        <v>128</v>
      </c>
      <c r="E660" s="227" t="s">
        <v>19</v>
      </c>
      <c r="F660" s="228" t="s">
        <v>1285</v>
      </c>
      <c r="G660" s="225"/>
      <c r="H660" s="227" t="s">
        <v>19</v>
      </c>
      <c r="I660" s="229"/>
      <c r="J660" s="225"/>
      <c r="K660" s="225"/>
      <c r="L660" s="230"/>
      <c r="M660" s="231"/>
      <c r="N660" s="232"/>
      <c r="O660" s="232"/>
      <c r="P660" s="232"/>
      <c r="Q660" s="232"/>
      <c r="R660" s="232"/>
      <c r="S660" s="232"/>
      <c r="T660" s="23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4" t="s">
        <v>128</v>
      </c>
      <c r="AU660" s="234" t="s">
        <v>79</v>
      </c>
      <c r="AV660" s="13" t="s">
        <v>77</v>
      </c>
      <c r="AW660" s="13" t="s">
        <v>31</v>
      </c>
      <c r="AX660" s="13" t="s">
        <v>69</v>
      </c>
      <c r="AY660" s="234" t="s">
        <v>117</v>
      </c>
    </row>
    <row r="661" s="14" customFormat="1">
      <c r="A661" s="14"/>
      <c r="B661" s="235"/>
      <c r="C661" s="236"/>
      <c r="D661" s="226" t="s">
        <v>128</v>
      </c>
      <c r="E661" s="237" t="s">
        <v>19</v>
      </c>
      <c r="F661" s="238" t="s">
        <v>1286</v>
      </c>
      <c r="G661" s="236"/>
      <c r="H661" s="239">
        <v>3.1499999999999999</v>
      </c>
      <c r="I661" s="240"/>
      <c r="J661" s="236"/>
      <c r="K661" s="236"/>
      <c r="L661" s="241"/>
      <c r="M661" s="242"/>
      <c r="N661" s="243"/>
      <c r="O661" s="243"/>
      <c r="P661" s="243"/>
      <c r="Q661" s="243"/>
      <c r="R661" s="243"/>
      <c r="S661" s="243"/>
      <c r="T661" s="24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5" t="s">
        <v>128</v>
      </c>
      <c r="AU661" s="245" t="s">
        <v>79</v>
      </c>
      <c r="AV661" s="14" t="s">
        <v>79</v>
      </c>
      <c r="AW661" s="14" t="s">
        <v>31</v>
      </c>
      <c r="AX661" s="14" t="s">
        <v>69</v>
      </c>
      <c r="AY661" s="245" t="s">
        <v>117</v>
      </c>
    </row>
    <row r="662" s="14" customFormat="1">
      <c r="A662" s="14"/>
      <c r="B662" s="235"/>
      <c r="C662" s="236"/>
      <c r="D662" s="226" t="s">
        <v>128</v>
      </c>
      <c r="E662" s="237" t="s">
        <v>19</v>
      </c>
      <c r="F662" s="238" t="s">
        <v>1287</v>
      </c>
      <c r="G662" s="236"/>
      <c r="H662" s="239">
        <v>3.1499999999999999</v>
      </c>
      <c r="I662" s="240"/>
      <c r="J662" s="236"/>
      <c r="K662" s="236"/>
      <c r="L662" s="241"/>
      <c r="M662" s="242"/>
      <c r="N662" s="243"/>
      <c r="O662" s="243"/>
      <c r="P662" s="243"/>
      <c r="Q662" s="243"/>
      <c r="R662" s="243"/>
      <c r="S662" s="243"/>
      <c r="T662" s="24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5" t="s">
        <v>128</v>
      </c>
      <c r="AU662" s="245" t="s">
        <v>79</v>
      </c>
      <c r="AV662" s="14" t="s">
        <v>79</v>
      </c>
      <c r="AW662" s="14" t="s">
        <v>31</v>
      </c>
      <c r="AX662" s="14" t="s">
        <v>69</v>
      </c>
      <c r="AY662" s="245" t="s">
        <v>117</v>
      </c>
    </row>
    <row r="663" s="15" customFormat="1">
      <c r="A663" s="15"/>
      <c r="B663" s="246"/>
      <c r="C663" s="247"/>
      <c r="D663" s="226" t="s">
        <v>128</v>
      </c>
      <c r="E663" s="248" t="s">
        <v>19</v>
      </c>
      <c r="F663" s="249" t="s">
        <v>130</v>
      </c>
      <c r="G663" s="247"/>
      <c r="H663" s="250">
        <v>6.2999999999999998</v>
      </c>
      <c r="I663" s="251"/>
      <c r="J663" s="247"/>
      <c r="K663" s="247"/>
      <c r="L663" s="252"/>
      <c r="M663" s="253"/>
      <c r="N663" s="254"/>
      <c r="O663" s="254"/>
      <c r="P663" s="254"/>
      <c r="Q663" s="254"/>
      <c r="R663" s="254"/>
      <c r="S663" s="254"/>
      <c r="T663" s="255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56" t="s">
        <v>128</v>
      </c>
      <c r="AU663" s="256" t="s">
        <v>79</v>
      </c>
      <c r="AV663" s="15" t="s">
        <v>125</v>
      </c>
      <c r="AW663" s="15" t="s">
        <v>31</v>
      </c>
      <c r="AX663" s="15" t="s">
        <v>77</v>
      </c>
      <c r="AY663" s="256" t="s">
        <v>117</v>
      </c>
    </row>
    <row r="664" s="2" customFormat="1" ht="24.15" customHeight="1">
      <c r="A664" s="40"/>
      <c r="B664" s="41"/>
      <c r="C664" s="206" t="s">
        <v>568</v>
      </c>
      <c r="D664" s="206" t="s">
        <v>120</v>
      </c>
      <c r="E664" s="207" t="s">
        <v>1288</v>
      </c>
      <c r="F664" s="208" t="s">
        <v>1289</v>
      </c>
      <c r="G664" s="209" t="s">
        <v>179</v>
      </c>
      <c r="H664" s="210">
        <v>5.5999999999999996</v>
      </c>
      <c r="I664" s="211"/>
      <c r="J664" s="212">
        <f>ROUND(I664*H664,2)</f>
        <v>0</v>
      </c>
      <c r="K664" s="208" t="s">
        <v>124</v>
      </c>
      <c r="L664" s="46"/>
      <c r="M664" s="213" t="s">
        <v>19</v>
      </c>
      <c r="N664" s="214" t="s">
        <v>40</v>
      </c>
      <c r="O664" s="86"/>
      <c r="P664" s="215">
        <f>O664*H664</f>
        <v>0</v>
      </c>
      <c r="Q664" s="215">
        <v>0.01073</v>
      </c>
      <c r="R664" s="215">
        <f>Q664*H664</f>
        <v>0.060087999999999996</v>
      </c>
      <c r="S664" s="215">
        <v>0</v>
      </c>
      <c r="T664" s="216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17" t="s">
        <v>150</v>
      </c>
      <c r="AT664" s="217" t="s">
        <v>120</v>
      </c>
      <c r="AU664" s="217" t="s">
        <v>79</v>
      </c>
      <c r="AY664" s="19" t="s">
        <v>117</v>
      </c>
      <c r="BE664" s="218">
        <f>IF(N664="základní",J664,0)</f>
        <v>0</v>
      </c>
      <c r="BF664" s="218">
        <f>IF(N664="snížená",J664,0)</f>
        <v>0</v>
      </c>
      <c r="BG664" s="218">
        <f>IF(N664="zákl. přenesená",J664,0)</f>
        <v>0</v>
      </c>
      <c r="BH664" s="218">
        <f>IF(N664="sníž. přenesená",J664,0)</f>
        <v>0</v>
      </c>
      <c r="BI664" s="218">
        <f>IF(N664="nulová",J664,0)</f>
        <v>0</v>
      </c>
      <c r="BJ664" s="19" t="s">
        <v>77</v>
      </c>
      <c r="BK664" s="218">
        <f>ROUND(I664*H664,2)</f>
        <v>0</v>
      </c>
      <c r="BL664" s="19" t="s">
        <v>150</v>
      </c>
      <c r="BM664" s="217" t="s">
        <v>849</v>
      </c>
    </row>
    <row r="665" s="2" customFormat="1">
      <c r="A665" s="40"/>
      <c r="B665" s="41"/>
      <c r="C665" s="42"/>
      <c r="D665" s="219" t="s">
        <v>126</v>
      </c>
      <c r="E665" s="42"/>
      <c r="F665" s="220" t="s">
        <v>1290</v>
      </c>
      <c r="G665" s="42"/>
      <c r="H665" s="42"/>
      <c r="I665" s="221"/>
      <c r="J665" s="42"/>
      <c r="K665" s="42"/>
      <c r="L665" s="46"/>
      <c r="M665" s="222"/>
      <c r="N665" s="223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126</v>
      </c>
      <c r="AU665" s="19" t="s">
        <v>79</v>
      </c>
    </row>
    <row r="666" s="13" customFormat="1">
      <c r="A666" s="13"/>
      <c r="B666" s="224"/>
      <c r="C666" s="225"/>
      <c r="D666" s="226" t="s">
        <v>128</v>
      </c>
      <c r="E666" s="227" t="s">
        <v>19</v>
      </c>
      <c r="F666" s="228" t="s">
        <v>1285</v>
      </c>
      <c r="G666" s="225"/>
      <c r="H666" s="227" t="s">
        <v>19</v>
      </c>
      <c r="I666" s="229"/>
      <c r="J666" s="225"/>
      <c r="K666" s="225"/>
      <c r="L666" s="230"/>
      <c r="M666" s="231"/>
      <c r="N666" s="232"/>
      <c r="O666" s="232"/>
      <c r="P666" s="232"/>
      <c r="Q666" s="232"/>
      <c r="R666" s="232"/>
      <c r="S666" s="232"/>
      <c r="T666" s="23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4" t="s">
        <v>128</v>
      </c>
      <c r="AU666" s="234" t="s">
        <v>79</v>
      </c>
      <c r="AV666" s="13" t="s">
        <v>77</v>
      </c>
      <c r="AW666" s="13" t="s">
        <v>31</v>
      </c>
      <c r="AX666" s="13" t="s">
        <v>69</v>
      </c>
      <c r="AY666" s="234" t="s">
        <v>117</v>
      </c>
    </row>
    <row r="667" s="14" customFormat="1">
      <c r="A667" s="14"/>
      <c r="B667" s="235"/>
      <c r="C667" s="236"/>
      <c r="D667" s="226" t="s">
        <v>128</v>
      </c>
      <c r="E667" s="237" t="s">
        <v>19</v>
      </c>
      <c r="F667" s="238" t="s">
        <v>1291</v>
      </c>
      <c r="G667" s="236"/>
      <c r="H667" s="239">
        <v>2.7999999999999998</v>
      </c>
      <c r="I667" s="240"/>
      <c r="J667" s="236"/>
      <c r="K667" s="236"/>
      <c r="L667" s="241"/>
      <c r="M667" s="242"/>
      <c r="N667" s="243"/>
      <c r="O667" s="243"/>
      <c r="P667" s="243"/>
      <c r="Q667" s="243"/>
      <c r="R667" s="243"/>
      <c r="S667" s="243"/>
      <c r="T667" s="24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5" t="s">
        <v>128</v>
      </c>
      <c r="AU667" s="245" t="s">
        <v>79</v>
      </c>
      <c r="AV667" s="14" t="s">
        <v>79</v>
      </c>
      <c r="AW667" s="14" t="s">
        <v>31</v>
      </c>
      <c r="AX667" s="14" t="s">
        <v>69</v>
      </c>
      <c r="AY667" s="245" t="s">
        <v>117</v>
      </c>
    </row>
    <row r="668" s="14" customFormat="1">
      <c r="A668" s="14"/>
      <c r="B668" s="235"/>
      <c r="C668" s="236"/>
      <c r="D668" s="226" t="s">
        <v>128</v>
      </c>
      <c r="E668" s="237" t="s">
        <v>19</v>
      </c>
      <c r="F668" s="238" t="s">
        <v>1292</v>
      </c>
      <c r="G668" s="236"/>
      <c r="H668" s="239">
        <v>2.7999999999999998</v>
      </c>
      <c r="I668" s="240"/>
      <c r="J668" s="236"/>
      <c r="K668" s="236"/>
      <c r="L668" s="241"/>
      <c r="M668" s="242"/>
      <c r="N668" s="243"/>
      <c r="O668" s="243"/>
      <c r="P668" s="243"/>
      <c r="Q668" s="243"/>
      <c r="R668" s="243"/>
      <c r="S668" s="243"/>
      <c r="T668" s="24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5" t="s">
        <v>128</v>
      </c>
      <c r="AU668" s="245" t="s">
        <v>79</v>
      </c>
      <c r="AV668" s="14" t="s">
        <v>79</v>
      </c>
      <c r="AW668" s="14" t="s">
        <v>31</v>
      </c>
      <c r="AX668" s="14" t="s">
        <v>69</v>
      </c>
      <c r="AY668" s="245" t="s">
        <v>117</v>
      </c>
    </row>
    <row r="669" s="15" customFormat="1">
      <c r="A669" s="15"/>
      <c r="B669" s="246"/>
      <c r="C669" s="247"/>
      <c r="D669" s="226" t="s">
        <v>128</v>
      </c>
      <c r="E669" s="248" t="s">
        <v>19</v>
      </c>
      <c r="F669" s="249" t="s">
        <v>130</v>
      </c>
      <c r="G669" s="247"/>
      <c r="H669" s="250">
        <v>5.5999999999999996</v>
      </c>
      <c r="I669" s="251"/>
      <c r="J669" s="247"/>
      <c r="K669" s="247"/>
      <c r="L669" s="252"/>
      <c r="M669" s="253"/>
      <c r="N669" s="254"/>
      <c r="O669" s="254"/>
      <c r="P669" s="254"/>
      <c r="Q669" s="254"/>
      <c r="R669" s="254"/>
      <c r="S669" s="254"/>
      <c r="T669" s="25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56" t="s">
        <v>128</v>
      </c>
      <c r="AU669" s="256" t="s">
        <v>79</v>
      </c>
      <c r="AV669" s="15" t="s">
        <v>125</v>
      </c>
      <c r="AW669" s="15" t="s">
        <v>31</v>
      </c>
      <c r="AX669" s="15" t="s">
        <v>77</v>
      </c>
      <c r="AY669" s="256" t="s">
        <v>117</v>
      </c>
    </row>
    <row r="670" s="2" customFormat="1" ht="24.15" customHeight="1">
      <c r="A670" s="40"/>
      <c r="B670" s="41"/>
      <c r="C670" s="206" t="s">
        <v>846</v>
      </c>
      <c r="D670" s="206" t="s">
        <v>120</v>
      </c>
      <c r="E670" s="207" t="s">
        <v>1293</v>
      </c>
      <c r="F670" s="208" t="s">
        <v>1294</v>
      </c>
      <c r="G670" s="209" t="s">
        <v>221</v>
      </c>
      <c r="H670" s="210">
        <v>0.059999999999999998</v>
      </c>
      <c r="I670" s="211"/>
      <c r="J670" s="212">
        <f>ROUND(I670*H670,2)</f>
        <v>0</v>
      </c>
      <c r="K670" s="208" t="s">
        <v>124</v>
      </c>
      <c r="L670" s="46"/>
      <c r="M670" s="213" t="s">
        <v>19</v>
      </c>
      <c r="N670" s="214" t="s">
        <v>40</v>
      </c>
      <c r="O670" s="86"/>
      <c r="P670" s="215">
        <f>O670*H670</f>
        <v>0</v>
      </c>
      <c r="Q670" s="215">
        <v>0</v>
      </c>
      <c r="R670" s="215">
        <f>Q670*H670</f>
        <v>0</v>
      </c>
      <c r="S670" s="215">
        <v>0</v>
      </c>
      <c r="T670" s="216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17" t="s">
        <v>150</v>
      </c>
      <c r="AT670" s="217" t="s">
        <v>120</v>
      </c>
      <c r="AU670" s="217" t="s">
        <v>79</v>
      </c>
      <c r="AY670" s="19" t="s">
        <v>117</v>
      </c>
      <c r="BE670" s="218">
        <f>IF(N670="základní",J670,0)</f>
        <v>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19" t="s">
        <v>77</v>
      </c>
      <c r="BK670" s="218">
        <f>ROUND(I670*H670,2)</f>
        <v>0</v>
      </c>
      <c r="BL670" s="19" t="s">
        <v>150</v>
      </c>
      <c r="BM670" s="217" t="s">
        <v>853</v>
      </c>
    </row>
    <row r="671" s="2" customFormat="1">
      <c r="A671" s="40"/>
      <c r="B671" s="41"/>
      <c r="C671" s="42"/>
      <c r="D671" s="219" t="s">
        <v>126</v>
      </c>
      <c r="E671" s="42"/>
      <c r="F671" s="220" t="s">
        <v>1295</v>
      </c>
      <c r="G671" s="42"/>
      <c r="H671" s="42"/>
      <c r="I671" s="221"/>
      <c r="J671" s="42"/>
      <c r="K671" s="42"/>
      <c r="L671" s="46"/>
      <c r="M671" s="281"/>
      <c r="N671" s="282"/>
      <c r="O671" s="283"/>
      <c r="P671" s="283"/>
      <c r="Q671" s="283"/>
      <c r="R671" s="283"/>
      <c r="S671" s="283"/>
      <c r="T671" s="284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T671" s="19" t="s">
        <v>126</v>
      </c>
      <c r="AU671" s="19" t="s">
        <v>79</v>
      </c>
    </row>
    <row r="672" s="2" customFormat="1" ht="6.96" customHeight="1">
      <c r="A672" s="40"/>
      <c r="B672" s="61"/>
      <c r="C672" s="62"/>
      <c r="D672" s="62"/>
      <c r="E672" s="62"/>
      <c r="F672" s="62"/>
      <c r="G672" s="62"/>
      <c r="H672" s="62"/>
      <c r="I672" s="62"/>
      <c r="J672" s="62"/>
      <c r="K672" s="62"/>
      <c r="L672" s="46"/>
      <c r="M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</row>
  </sheetData>
  <sheetProtection sheet="1" autoFilter="0" formatColumns="0" formatRows="0" objects="1" scenarios="1" spinCount="100000" saltValue="N3x5izMZtP+8A3iVBR1Luvn+VjLDHNYgfPd610XHlo+E0WHFHRBa1Hae8r6PHkV2OKXvGyAGZYfmC1OapOjODQ==" hashValue="/6X4/ryHagGTR8RYgdDp9t7ilLP116AeWHHaETenp0NyxbCJ+2tiLWMec5yUQ8EfzOY01CcDK7V5C/GGR1Q7tA==" algorithmName="SHA-512" password="C70A"/>
  <autoFilter ref="C93:K671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2_02/310235251"/>
    <hyperlink ref="F100" r:id="rId2" display="https://podminky.urs.cz/item/CS_URS_2022_02/311234051"/>
    <hyperlink ref="F105" r:id="rId3" display="https://podminky.urs.cz/item/CS_URS_2022_02/345244222"/>
    <hyperlink ref="F112" r:id="rId4" display="https://podminky.urs.cz/item/CS_URS_2022_02/345244223"/>
    <hyperlink ref="F121" r:id="rId5" display="https://podminky.urs.cz/item/CS_URS_2022_02/622131101"/>
    <hyperlink ref="F126" r:id="rId6" display="https://podminky.urs.cz/item/CS_URS_2022_02/622131121"/>
    <hyperlink ref="F131" r:id="rId7" display="https://podminky.urs.cz/item/CS_URS_2022_02/622142001"/>
    <hyperlink ref="F136" r:id="rId8" display="https://podminky.urs.cz/item/CS_URS_2022_02/622151001"/>
    <hyperlink ref="F141" r:id="rId9" display="https://podminky.urs.cz/item/CS_URS_2022_02/622252002"/>
    <hyperlink ref="F150" r:id="rId10" display="https://podminky.urs.cz/item/CS_URS_2022_02/622321121"/>
    <hyperlink ref="F155" r:id="rId11" display="https://podminky.urs.cz/item/CS_URS_2022_02/622325102"/>
    <hyperlink ref="F160" r:id="rId12" display="https://podminky.urs.cz/item/CS_URS_2022_02/622531012"/>
    <hyperlink ref="F166" r:id="rId13" display="https://podminky.urs.cz/item/CS_URS_2022_02/949101111"/>
    <hyperlink ref="F193" r:id="rId14" display="https://podminky.urs.cz/item/CS_URS_2022_02/978015341"/>
    <hyperlink ref="F199" r:id="rId15" display="https://podminky.urs.cz/item/CS_URS_2022_02/997013111"/>
    <hyperlink ref="F201" r:id="rId16" display="https://podminky.urs.cz/item/CS_URS_2022_02/997013501"/>
    <hyperlink ref="F203" r:id="rId17" display="https://podminky.urs.cz/item/CS_URS_2022_02/997013509"/>
    <hyperlink ref="F206" r:id="rId18" display="https://podminky.urs.cz/item/CS_URS_2022_02/997013631"/>
    <hyperlink ref="F209" r:id="rId19" display="https://podminky.urs.cz/item/CS_URS_2022_02/998011002"/>
    <hyperlink ref="F213" r:id="rId20" display="https://podminky.urs.cz/item/CS_URS_2022_02/712300921"/>
    <hyperlink ref="F218" r:id="rId21" display="https://podminky.urs.cz/item/CS_URS_2022_02/712331111"/>
    <hyperlink ref="F237" r:id="rId22" display="https://podminky.urs.cz/item/CS_URS_2022_02/712341559"/>
    <hyperlink ref="F256" r:id="rId23" display="https://podminky.urs.cz/item/CS_URS_2022_02/998712101"/>
    <hyperlink ref="F259" r:id="rId24" display="https://podminky.urs.cz/item/CS_URS_2022_02/713141151"/>
    <hyperlink ref="F268" r:id="rId25" display="https://podminky.urs.cz/item/CS_URS_2022_02/713141211"/>
    <hyperlink ref="F279" r:id="rId26" display="https://podminky.urs.cz/item/CS_URS_2022_02/713141233"/>
    <hyperlink ref="F285" r:id="rId27" display="https://podminky.urs.cz/item/CS_URS_2022_02/998713101"/>
    <hyperlink ref="F288" r:id="rId28" display="https://podminky.urs.cz/item/CS_URS_2022_02/721242116"/>
    <hyperlink ref="F292" r:id="rId29" display="https://podminky.urs.cz/item/CS_URS_2022_02/998721101"/>
    <hyperlink ref="F295" r:id="rId30" display="https://podminky.urs.cz/item/CS_URS_2022_02/741420001"/>
    <hyperlink ref="F332" r:id="rId31" display="https://podminky.urs.cz/item/CS_URS_2022_02/741420021"/>
    <hyperlink ref="F340" r:id="rId32" display="https://podminky.urs.cz/item/CS_URS_2022_02/741420022"/>
    <hyperlink ref="F356" r:id="rId33" display="https://podminky.urs.cz/item/CS_URS_2022_02/741420051"/>
    <hyperlink ref="F380" r:id="rId34" display="https://podminky.urs.cz/item/CS_URS_2022_02/741421811"/>
    <hyperlink ref="F391" r:id="rId35" display="https://podminky.urs.cz/item/CS_URS_2022_02/741421821"/>
    <hyperlink ref="F403" r:id="rId36" display="https://podminky.urs.cz/item/CS_URS_2022_02/741421843"/>
    <hyperlink ref="F408" r:id="rId37" display="https://podminky.urs.cz/item/CS_URS_2022_02/741421845"/>
    <hyperlink ref="F415" r:id="rId38" display="https://podminky.urs.cz/item/CS_URS_2022_02/741421855"/>
    <hyperlink ref="F420" r:id="rId39" display="https://podminky.urs.cz/item/CS_URS_2022_02/741421863"/>
    <hyperlink ref="F431" r:id="rId40" display="https://podminky.urs.cz/item/CS_URS_2022_02/741421873"/>
    <hyperlink ref="F441" r:id="rId41" display="https://podminky.urs.cz/item/CS_URS_2022_02/741430005"/>
    <hyperlink ref="F448" r:id="rId42" display="https://podminky.urs.cz/item/CS_URS_2022_02/741810001"/>
    <hyperlink ref="F452" r:id="rId43" display="https://podminky.urs.cz/item/CS_URS_2022_02/998741102"/>
    <hyperlink ref="F455" r:id="rId44" display="https://podminky.urs.cz/item/CS_URS_2022_02/764002801"/>
    <hyperlink ref="F461" r:id="rId45" display="https://podminky.urs.cz/item/CS_URS_2022_02/764002841"/>
    <hyperlink ref="F485" r:id="rId46" display="https://podminky.urs.cz/item/CS_URS_2022_02/764002861"/>
    <hyperlink ref="F495" r:id="rId47" display="https://podminky.urs.cz/item/CS_URS_2022_02/764004801"/>
    <hyperlink ref="F505" r:id="rId48" display="https://podminky.urs.cz/item/CS_URS_2022_02/764004861"/>
    <hyperlink ref="F516" r:id="rId49" display="https://podminky.urs.cz/item/CS_URS_2022_02/764011622"/>
    <hyperlink ref="F525" r:id="rId50" display="https://podminky.urs.cz/item/CS_URS_2022_02/764212666"/>
    <hyperlink ref="F532" r:id="rId51" display="https://podminky.urs.cz/item/CS_URS_2022_02/764214604"/>
    <hyperlink ref="F537" r:id="rId52" display="https://podminky.urs.cz/item/CS_URS_2022_02/764214606"/>
    <hyperlink ref="F545" r:id="rId53" display="https://podminky.urs.cz/item/CS_URS_2022_02/764214607"/>
    <hyperlink ref="F552" r:id="rId54" display="https://podminky.urs.cz/item/CS_URS_2022_02/764215646"/>
    <hyperlink ref="F560" r:id="rId55" display="https://podminky.urs.cz/item/CS_URS_2022_02/764311603"/>
    <hyperlink ref="F569" r:id="rId56" display="https://podminky.urs.cz/item/CS_URS_2022_02/764315623"/>
    <hyperlink ref="F574" r:id="rId57" display="https://podminky.urs.cz/item/CS_URS_2022_02/764511602"/>
    <hyperlink ref="F584" r:id="rId58" display="https://podminky.urs.cz/item/CS_URS_2022_02/764511622"/>
    <hyperlink ref="F590" r:id="rId59" display="https://podminky.urs.cz/item/CS_URS_2022_02/764511643"/>
    <hyperlink ref="F598" r:id="rId60" display="https://podminky.urs.cz/item/CS_URS_2022_02/764515411"/>
    <hyperlink ref="F603" r:id="rId61" display="https://podminky.urs.cz/item/CS_URS_2022_02/764518623"/>
    <hyperlink ref="F614" r:id="rId62" display="https://podminky.urs.cz/item/CS_URS_2022_02/998764101"/>
    <hyperlink ref="F617" r:id="rId63" display="https://podminky.urs.cz/item/CS_URS_2022_02/767991911"/>
    <hyperlink ref="F629" r:id="rId64" display="https://podminky.urs.cz/item/CS_URS_2022_02/767991912"/>
    <hyperlink ref="F635" r:id="rId65" display="https://podminky.urs.cz/item/CS_URS_2022_02/998767101"/>
    <hyperlink ref="F638" r:id="rId66" display="https://podminky.urs.cz/item/CS_URS_2022_02/783301313"/>
    <hyperlink ref="F643" r:id="rId67" display="https://podminky.urs.cz/item/CS_URS_2022_02/783306801"/>
    <hyperlink ref="F648" r:id="rId68" display="https://podminky.urs.cz/item/CS_URS_2022_02/783314203"/>
    <hyperlink ref="F653" r:id="rId69" display="https://podminky.urs.cz/item/CS_URS_2022_02/783317101"/>
    <hyperlink ref="F659" r:id="rId70" display="https://podminky.urs.cz/item/CS_URS_2022_02/787600801"/>
    <hyperlink ref="F665" r:id="rId71" display="https://podminky.urs.cz/item/CS_URS_2022_02/787611224"/>
    <hyperlink ref="F671" r:id="rId72" display="https://podminky.urs.cz/item/CS_URS_2022_02/99878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Dokončení oprav budovy hlavní tribuny a oprava vedlejších tribun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1296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ROUND(J100,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ROUND((SUM(BE100:BE860)),  2)</f>
        <v>0</v>
      </c>
      <c r="G33" s="40"/>
      <c r="H33" s="40"/>
      <c r="I33" s="150">
        <v>0.20999999999999999</v>
      </c>
      <c r="J33" s="149">
        <f>ROUND(((SUM(BE100:BE860))*I33),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ROUND((SUM(BF100:BF860)),  2)</f>
        <v>0</v>
      </c>
      <c r="G34" s="40"/>
      <c r="H34" s="40"/>
      <c r="I34" s="150">
        <v>0.14999999999999999</v>
      </c>
      <c r="J34" s="149">
        <f>ROUND(((SUM(BF100:BF860))*I34),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ROUND((SUM(BG100:BG860)),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ROUND((SUM(BH100:BH860)),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ROUND((SUM(BI100:BI860)),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Dokončení oprav budovy hlavní tribuny a oprava vedlejších tribun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04a - Vnitřní stavební úpravy severní části zázemí hlavní tribuny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15. 7. 2022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J100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160</v>
      </c>
      <c r="E60" s="170"/>
      <c r="F60" s="170"/>
      <c r="G60" s="170"/>
      <c r="H60" s="170"/>
      <c r="I60" s="170"/>
      <c r="J60" s="171">
        <f>J101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925</v>
      </c>
      <c r="E61" s="176"/>
      <c r="F61" s="176"/>
      <c r="G61" s="176"/>
      <c r="H61" s="176"/>
      <c r="I61" s="176"/>
      <c r="J61" s="177">
        <f>J102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164</v>
      </c>
      <c r="E62" s="176"/>
      <c r="F62" s="176"/>
      <c r="G62" s="176"/>
      <c r="H62" s="176"/>
      <c r="I62" s="176"/>
      <c r="J62" s="177">
        <f>J119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166</v>
      </c>
      <c r="E63" s="176"/>
      <c r="F63" s="176"/>
      <c r="G63" s="176"/>
      <c r="H63" s="176"/>
      <c r="I63" s="176"/>
      <c r="J63" s="177">
        <f>J260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167</v>
      </c>
      <c r="E64" s="176"/>
      <c r="F64" s="176"/>
      <c r="G64" s="176"/>
      <c r="H64" s="176"/>
      <c r="I64" s="176"/>
      <c r="J64" s="177">
        <f>J345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168</v>
      </c>
      <c r="E65" s="176"/>
      <c r="F65" s="176"/>
      <c r="G65" s="176"/>
      <c r="H65" s="176"/>
      <c r="I65" s="176"/>
      <c r="J65" s="177">
        <f>J355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169</v>
      </c>
      <c r="E66" s="170"/>
      <c r="F66" s="170"/>
      <c r="G66" s="170"/>
      <c r="H66" s="170"/>
      <c r="I66" s="170"/>
      <c r="J66" s="171">
        <f>J358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170</v>
      </c>
      <c r="E67" s="176"/>
      <c r="F67" s="176"/>
      <c r="G67" s="176"/>
      <c r="H67" s="176"/>
      <c r="I67" s="176"/>
      <c r="J67" s="177">
        <f>J359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1297</v>
      </c>
      <c r="E68" s="176"/>
      <c r="F68" s="176"/>
      <c r="G68" s="176"/>
      <c r="H68" s="176"/>
      <c r="I68" s="176"/>
      <c r="J68" s="177">
        <f>J386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1298</v>
      </c>
      <c r="E69" s="176"/>
      <c r="F69" s="176"/>
      <c r="G69" s="176"/>
      <c r="H69" s="176"/>
      <c r="I69" s="176"/>
      <c r="J69" s="177">
        <f>J420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1299</v>
      </c>
      <c r="E70" s="176"/>
      <c r="F70" s="176"/>
      <c r="G70" s="176"/>
      <c r="H70" s="176"/>
      <c r="I70" s="176"/>
      <c r="J70" s="177">
        <f>J459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1300</v>
      </c>
      <c r="E71" s="176"/>
      <c r="F71" s="176"/>
      <c r="G71" s="176"/>
      <c r="H71" s="176"/>
      <c r="I71" s="176"/>
      <c r="J71" s="177">
        <f>J478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1301</v>
      </c>
      <c r="E72" s="176"/>
      <c r="F72" s="176"/>
      <c r="G72" s="176"/>
      <c r="H72" s="176"/>
      <c r="I72" s="176"/>
      <c r="J72" s="177">
        <f>J493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171</v>
      </c>
      <c r="E73" s="176"/>
      <c r="F73" s="176"/>
      <c r="G73" s="176"/>
      <c r="H73" s="176"/>
      <c r="I73" s="176"/>
      <c r="J73" s="177">
        <f>J550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1302</v>
      </c>
      <c r="E74" s="176"/>
      <c r="F74" s="176"/>
      <c r="G74" s="176"/>
      <c r="H74" s="176"/>
      <c r="I74" s="176"/>
      <c r="J74" s="177">
        <f>J565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172</v>
      </c>
      <c r="E75" s="176"/>
      <c r="F75" s="176"/>
      <c r="G75" s="176"/>
      <c r="H75" s="176"/>
      <c r="I75" s="176"/>
      <c r="J75" s="177">
        <f>J636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173</v>
      </c>
      <c r="E76" s="176"/>
      <c r="F76" s="176"/>
      <c r="G76" s="176"/>
      <c r="H76" s="176"/>
      <c r="I76" s="176"/>
      <c r="J76" s="177">
        <f>J661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1303</v>
      </c>
      <c r="E77" s="176"/>
      <c r="F77" s="176"/>
      <c r="G77" s="176"/>
      <c r="H77" s="176"/>
      <c r="I77" s="176"/>
      <c r="J77" s="177">
        <f>J709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929</v>
      </c>
      <c r="E78" s="176"/>
      <c r="F78" s="176"/>
      <c r="G78" s="176"/>
      <c r="H78" s="176"/>
      <c r="I78" s="176"/>
      <c r="J78" s="177">
        <f>J732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1304</v>
      </c>
      <c r="E79" s="176"/>
      <c r="F79" s="176"/>
      <c r="G79" s="176"/>
      <c r="H79" s="176"/>
      <c r="I79" s="176"/>
      <c r="J79" s="177">
        <f>J780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67"/>
      <c r="C80" s="168"/>
      <c r="D80" s="169" t="s">
        <v>1305</v>
      </c>
      <c r="E80" s="170"/>
      <c r="F80" s="170"/>
      <c r="G80" s="170"/>
      <c r="H80" s="170"/>
      <c r="I80" s="170"/>
      <c r="J80" s="171">
        <f>J823</f>
        <v>0</v>
      </c>
      <c r="K80" s="168"/>
      <c r="L80" s="172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2" customFormat="1" ht="21.84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6" s="2" customFormat="1" ht="6.96" customHeight="1">
      <c r="A86" s="40"/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4.96" customHeight="1">
      <c r="A87" s="40"/>
      <c r="B87" s="41"/>
      <c r="C87" s="25" t="s">
        <v>101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16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162" t="str">
        <f>E7</f>
        <v>Dokončení oprav budovy hlavní tribuny a oprava vedlejších tribun</v>
      </c>
      <c r="F90" s="34"/>
      <c r="G90" s="34"/>
      <c r="H90" s="34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90</v>
      </c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E9</f>
        <v>SO 04a - Vnitřní stavební úpravy severní části zázemí hlavní tribuny</v>
      </c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21</v>
      </c>
      <c r="D94" s="42"/>
      <c r="E94" s="42"/>
      <c r="F94" s="29" t="str">
        <f>F12</f>
        <v xml:space="preserve"> </v>
      </c>
      <c r="G94" s="42"/>
      <c r="H94" s="42"/>
      <c r="I94" s="34" t="s">
        <v>23</v>
      </c>
      <c r="J94" s="74" t="str">
        <f>IF(J12="","",J12)</f>
        <v>15. 7. 2022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25</v>
      </c>
      <c r="D96" s="42"/>
      <c r="E96" s="42"/>
      <c r="F96" s="29" t="str">
        <f>E15</f>
        <v xml:space="preserve"> </v>
      </c>
      <c r="G96" s="42"/>
      <c r="H96" s="42"/>
      <c r="I96" s="34" t="s">
        <v>30</v>
      </c>
      <c r="J96" s="38" t="str">
        <f>E21</f>
        <v xml:space="preserve"> </v>
      </c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28</v>
      </c>
      <c r="D97" s="42"/>
      <c r="E97" s="42"/>
      <c r="F97" s="29" t="str">
        <f>IF(E18="","",E18)</f>
        <v>Vyplň údaj</v>
      </c>
      <c r="G97" s="42"/>
      <c r="H97" s="42"/>
      <c r="I97" s="34" t="s">
        <v>32</v>
      </c>
      <c r="J97" s="38" t="str">
        <f>E24</f>
        <v xml:space="preserve"> </v>
      </c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79"/>
      <c r="B99" s="180"/>
      <c r="C99" s="181" t="s">
        <v>102</v>
      </c>
      <c r="D99" s="182" t="s">
        <v>54</v>
      </c>
      <c r="E99" s="182" t="s">
        <v>50</v>
      </c>
      <c r="F99" s="182" t="s">
        <v>51</v>
      </c>
      <c r="G99" s="182" t="s">
        <v>103</v>
      </c>
      <c r="H99" s="182" t="s">
        <v>104</v>
      </c>
      <c r="I99" s="182" t="s">
        <v>105</v>
      </c>
      <c r="J99" s="182" t="s">
        <v>94</v>
      </c>
      <c r="K99" s="183" t="s">
        <v>106</v>
      </c>
      <c r="L99" s="184"/>
      <c r="M99" s="94" t="s">
        <v>19</v>
      </c>
      <c r="N99" s="95" t="s">
        <v>39</v>
      </c>
      <c r="O99" s="95" t="s">
        <v>107</v>
      </c>
      <c r="P99" s="95" t="s">
        <v>108</v>
      </c>
      <c r="Q99" s="95" t="s">
        <v>109</v>
      </c>
      <c r="R99" s="95" t="s">
        <v>110</v>
      </c>
      <c r="S99" s="95" t="s">
        <v>111</v>
      </c>
      <c r="T99" s="96" t="s">
        <v>112</v>
      </c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</row>
    <row r="100" s="2" customFormat="1" ht="22.8" customHeight="1">
      <c r="A100" s="40"/>
      <c r="B100" s="41"/>
      <c r="C100" s="101" t="s">
        <v>113</v>
      </c>
      <c r="D100" s="42"/>
      <c r="E100" s="42"/>
      <c r="F100" s="42"/>
      <c r="G100" s="42"/>
      <c r="H100" s="42"/>
      <c r="I100" s="42"/>
      <c r="J100" s="185">
        <f>BK100</f>
        <v>0</v>
      </c>
      <c r="K100" s="42"/>
      <c r="L100" s="46"/>
      <c r="M100" s="97"/>
      <c r="N100" s="186"/>
      <c r="O100" s="98"/>
      <c r="P100" s="187">
        <f>P101+P358+P823</f>
        <v>0</v>
      </c>
      <c r="Q100" s="98"/>
      <c r="R100" s="187">
        <f>R101+R358+R823</f>
        <v>10.39334382</v>
      </c>
      <c r="S100" s="98"/>
      <c r="T100" s="188">
        <f>T101+T358+T823</f>
        <v>5.9845961499999998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68</v>
      </c>
      <c r="AU100" s="19" t="s">
        <v>95</v>
      </c>
      <c r="BK100" s="189">
        <f>BK101+BK358+BK823</f>
        <v>0</v>
      </c>
    </row>
    <row r="101" s="12" customFormat="1" ht="25.92" customHeight="1">
      <c r="A101" s="12"/>
      <c r="B101" s="190"/>
      <c r="C101" s="191"/>
      <c r="D101" s="192" t="s">
        <v>68</v>
      </c>
      <c r="E101" s="193" t="s">
        <v>174</v>
      </c>
      <c r="F101" s="193" t="s">
        <v>175</v>
      </c>
      <c r="G101" s="191"/>
      <c r="H101" s="191"/>
      <c r="I101" s="194"/>
      <c r="J101" s="195">
        <f>BK101</f>
        <v>0</v>
      </c>
      <c r="K101" s="191"/>
      <c r="L101" s="196"/>
      <c r="M101" s="197"/>
      <c r="N101" s="198"/>
      <c r="O101" s="198"/>
      <c r="P101" s="199">
        <f>P102+P119+P260+P345+P355</f>
        <v>0</v>
      </c>
      <c r="Q101" s="198"/>
      <c r="R101" s="199">
        <f>R102+R119+R260+R345+R355</f>
        <v>7.9653186199999997</v>
      </c>
      <c r="S101" s="198"/>
      <c r="T101" s="200">
        <f>T102+T119+T260+T345+T355</f>
        <v>5.5965299999999996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77</v>
      </c>
      <c r="AT101" s="202" t="s">
        <v>68</v>
      </c>
      <c r="AU101" s="202" t="s">
        <v>69</v>
      </c>
      <c r="AY101" s="201" t="s">
        <v>117</v>
      </c>
      <c r="BK101" s="203">
        <f>BK102+BK119+BK260+BK345+BK355</f>
        <v>0</v>
      </c>
    </row>
    <row r="102" s="12" customFormat="1" ht="22.8" customHeight="1">
      <c r="A102" s="12"/>
      <c r="B102" s="190"/>
      <c r="C102" s="191"/>
      <c r="D102" s="192" t="s">
        <v>68</v>
      </c>
      <c r="E102" s="204" t="s">
        <v>140</v>
      </c>
      <c r="F102" s="204" t="s">
        <v>931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SUM(P103:P118)</f>
        <v>0</v>
      </c>
      <c r="Q102" s="198"/>
      <c r="R102" s="199">
        <f>SUM(R103:R118)</f>
        <v>1.1773792000000001</v>
      </c>
      <c r="S102" s="198"/>
      <c r="T102" s="200">
        <f>SUM(T103:T118)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77</v>
      </c>
      <c r="AT102" s="202" t="s">
        <v>68</v>
      </c>
      <c r="AU102" s="202" t="s">
        <v>77</v>
      </c>
      <c r="AY102" s="201" t="s">
        <v>117</v>
      </c>
      <c r="BK102" s="203">
        <f>SUM(BK103:BK118)</f>
        <v>0</v>
      </c>
    </row>
    <row r="103" s="2" customFormat="1" ht="24.15" customHeight="1">
      <c r="A103" s="40"/>
      <c r="B103" s="41"/>
      <c r="C103" s="206" t="s">
        <v>77</v>
      </c>
      <c r="D103" s="206" t="s">
        <v>120</v>
      </c>
      <c r="E103" s="207" t="s">
        <v>1306</v>
      </c>
      <c r="F103" s="208" t="s">
        <v>1307</v>
      </c>
      <c r="G103" s="209" t="s">
        <v>350</v>
      </c>
      <c r="H103" s="210">
        <v>1</v>
      </c>
      <c r="I103" s="211"/>
      <c r="J103" s="212">
        <f>ROUND(I103*H103,2)</f>
        <v>0</v>
      </c>
      <c r="K103" s="208" t="s">
        <v>124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0.023910000000000001</v>
      </c>
      <c r="R103" s="215">
        <f>Q103*H103</f>
        <v>0.023910000000000001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125</v>
      </c>
      <c r="AT103" s="217" t="s">
        <v>120</v>
      </c>
      <c r="AU103" s="217" t="s">
        <v>79</v>
      </c>
      <c r="AY103" s="19" t="s">
        <v>117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125</v>
      </c>
      <c r="BM103" s="217" t="s">
        <v>79</v>
      </c>
    </row>
    <row r="104" s="2" customFormat="1">
      <c r="A104" s="40"/>
      <c r="B104" s="41"/>
      <c r="C104" s="42"/>
      <c r="D104" s="219" t="s">
        <v>126</v>
      </c>
      <c r="E104" s="42"/>
      <c r="F104" s="220" t="s">
        <v>1308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79</v>
      </c>
    </row>
    <row r="105" s="13" customFormat="1">
      <c r="A105" s="13"/>
      <c r="B105" s="224"/>
      <c r="C105" s="225"/>
      <c r="D105" s="226" t="s">
        <v>128</v>
      </c>
      <c r="E105" s="227" t="s">
        <v>19</v>
      </c>
      <c r="F105" s="228" t="s">
        <v>1175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128</v>
      </c>
      <c r="AU105" s="234" t="s">
        <v>79</v>
      </c>
      <c r="AV105" s="13" t="s">
        <v>77</v>
      </c>
      <c r="AW105" s="13" t="s">
        <v>31</v>
      </c>
      <c r="AX105" s="13" t="s">
        <v>69</v>
      </c>
      <c r="AY105" s="234" t="s">
        <v>117</v>
      </c>
    </row>
    <row r="106" s="14" customFormat="1">
      <c r="A106" s="14"/>
      <c r="B106" s="235"/>
      <c r="C106" s="236"/>
      <c r="D106" s="226" t="s">
        <v>128</v>
      </c>
      <c r="E106" s="237" t="s">
        <v>19</v>
      </c>
      <c r="F106" s="238" t="s">
        <v>1309</v>
      </c>
      <c r="G106" s="236"/>
      <c r="H106" s="239">
        <v>1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128</v>
      </c>
      <c r="AU106" s="245" t="s">
        <v>79</v>
      </c>
      <c r="AV106" s="14" t="s">
        <v>79</v>
      </c>
      <c r="AW106" s="14" t="s">
        <v>31</v>
      </c>
      <c r="AX106" s="14" t="s">
        <v>69</v>
      </c>
      <c r="AY106" s="245" t="s">
        <v>117</v>
      </c>
    </row>
    <row r="107" s="15" customFormat="1">
      <c r="A107" s="15"/>
      <c r="B107" s="246"/>
      <c r="C107" s="247"/>
      <c r="D107" s="226" t="s">
        <v>128</v>
      </c>
      <c r="E107" s="248" t="s">
        <v>19</v>
      </c>
      <c r="F107" s="249" t="s">
        <v>130</v>
      </c>
      <c r="G107" s="247"/>
      <c r="H107" s="250">
        <v>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128</v>
      </c>
      <c r="AU107" s="256" t="s">
        <v>79</v>
      </c>
      <c r="AV107" s="15" t="s">
        <v>125</v>
      </c>
      <c r="AW107" s="15" t="s">
        <v>31</v>
      </c>
      <c r="AX107" s="15" t="s">
        <v>77</v>
      </c>
      <c r="AY107" s="256" t="s">
        <v>117</v>
      </c>
    </row>
    <row r="108" s="2" customFormat="1" ht="24.15" customHeight="1">
      <c r="A108" s="40"/>
      <c r="B108" s="41"/>
      <c r="C108" s="206" t="s">
        <v>79</v>
      </c>
      <c r="D108" s="206" t="s">
        <v>120</v>
      </c>
      <c r="E108" s="207" t="s">
        <v>1310</v>
      </c>
      <c r="F108" s="208" t="s">
        <v>1311</v>
      </c>
      <c r="G108" s="209" t="s">
        <v>179</v>
      </c>
      <c r="H108" s="210">
        <v>1.7430000000000001</v>
      </c>
      <c r="I108" s="211"/>
      <c r="J108" s="212">
        <f>ROUND(I108*H108,2)</f>
        <v>0</v>
      </c>
      <c r="K108" s="208" t="s">
        <v>124</v>
      </c>
      <c r="L108" s="46"/>
      <c r="M108" s="213" t="s">
        <v>19</v>
      </c>
      <c r="N108" s="214" t="s">
        <v>40</v>
      </c>
      <c r="O108" s="86"/>
      <c r="P108" s="215">
        <f>O108*H108</f>
        <v>0</v>
      </c>
      <c r="Q108" s="215">
        <v>0.34839999999999999</v>
      </c>
      <c r="R108" s="215">
        <f>Q108*H108</f>
        <v>0.60726120000000006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125</v>
      </c>
      <c r="AT108" s="217" t="s">
        <v>120</v>
      </c>
      <c r="AU108" s="217" t="s">
        <v>79</v>
      </c>
      <c r="AY108" s="19" t="s">
        <v>117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77</v>
      </c>
      <c r="BK108" s="218">
        <f>ROUND(I108*H108,2)</f>
        <v>0</v>
      </c>
      <c r="BL108" s="19" t="s">
        <v>125</v>
      </c>
      <c r="BM108" s="217" t="s">
        <v>125</v>
      </c>
    </row>
    <row r="109" s="2" customFormat="1">
      <c r="A109" s="40"/>
      <c r="B109" s="41"/>
      <c r="C109" s="42"/>
      <c r="D109" s="219" t="s">
        <v>126</v>
      </c>
      <c r="E109" s="42"/>
      <c r="F109" s="220" t="s">
        <v>1312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126</v>
      </c>
      <c r="AU109" s="19" t="s">
        <v>79</v>
      </c>
    </row>
    <row r="110" s="13" customFormat="1">
      <c r="A110" s="13"/>
      <c r="B110" s="224"/>
      <c r="C110" s="225"/>
      <c r="D110" s="226" t="s">
        <v>128</v>
      </c>
      <c r="E110" s="227" t="s">
        <v>19</v>
      </c>
      <c r="F110" s="228" t="s">
        <v>1313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128</v>
      </c>
      <c r="AU110" s="234" t="s">
        <v>79</v>
      </c>
      <c r="AV110" s="13" t="s">
        <v>77</v>
      </c>
      <c r="AW110" s="13" t="s">
        <v>31</v>
      </c>
      <c r="AX110" s="13" t="s">
        <v>69</v>
      </c>
      <c r="AY110" s="234" t="s">
        <v>117</v>
      </c>
    </row>
    <row r="111" s="13" customFormat="1">
      <c r="A111" s="13"/>
      <c r="B111" s="224"/>
      <c r="C111" s="225"/>
      <c r="D111" s="226" t="s">
        <v>128</v>
      </c>
      <c r="E111" s="227" t="s">
        <v>19</v>
      </c>
      <c r="F111" s="228" t="s">
        <v>1314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128</v>
      </c>
      <c r="AU111" s="234" t="s">
        <v>79</v>
      </c>
      <c r="AV111" s="13" t="s">
        <v>77</v>
      </c>
      <c r="AW111" s="13" t="s">
        <v>31</v>
      </c>
      <c r="AX111" s="13" t="s">
        <v>69</v>
      </c>
      <c r="AY111" s="234" t="s">
        <v>117</v>
      </c>
    </row>
    <row r="112" s="14" customFormat="1">
      <c r="A112" s="14"/>
      <c r="B112" s="235"/>
      <c r="C112" s="236"/>
      <c r="D112" s="226" t="s">
        <v>128</v>
      </c>
      <c r="E112" s="237" t="s">
        <v>19</v>
      </c>
      <c r="F112" s="238" t="s">
        <v>1315</v>
      </c>
      <c r="G112" s="236"/>
      <c r="H112" s="239">
        <v>1.7430000000000001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128</v>
      </c>
      <c r="AU112" s="245" t="s">
        <v>79</v>
      </c>
      <c r="AV112" s="14" t="s">
        <v>79</v>
      </c>
      <c r="AW112" s="14" t="s">
        <v>31</v>
      </c>
      <c r="AX112" s="14" t="s">
        <v>69</v>
      </c>
      <c r="AY112" s="245" t="s">
        <v>117</v>
      </c>
    </row>
    <row r="113" s="15" customFormat="1">
      <c r="A113" s="15"/>
      <c r="B113" s="246"/>
      <c r="C113" s="247"/>
      <c r="D113" s="226" t="s">
        <v>128</v>
      </c>
      <c r="E113" s="248" t="s">
        <v>19</v>
      </c>
      <c r="F113" s="249" t="s">
        <v>130</v>
      </c>
      <c r="G113" s="247"/>
      <c r="H113" s="250">
        <v>1.7430000000000001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128</v>
      </c>
      <c r="AU113" s="256" t="s">
        <v>79</v>
      </c>
      <c r="AV113" s="15" t="s">
        <v>125</v>
      </c>
      <c r="AW113" s="15" t="s">
        <v>31</v>
      </c>
      <c r="AX113" s="15" t="s">
        <v>77</v>
      </c>
      <c r="AY113" s="256" t="s">
        <v>117</v>
      </c>
    </row>
    <row r="114" s="2" customFormat="1" ht="24.15" customHeight="1">
      <c r="A114" s="40"/>
      <c r="B114" s="41"/>
      <c r="C114" s="206" t="s">
        <v>140</v>
      </c>
      <c r="D114" s="206" t="s">
        <v>120</v>
      </c>
      <c r="E114" s="207" t="s">
        <v>1316</v>
      </c>
      <c r="F114" s="208" t="s">
        <v>1317</v>
      </c>
      <c r="G114" s="209" t="s">
        <v>179</v>
      </c>
      <c r="H114" s="210">
        <v>10.4</v>
      </c>
      <c r="I114" s="211"/>
      <c r="J114" s="212">
        <f>ROUND(I114*H114,2)</f>
        <v>0</v>
      </c>
      <c r="K114" s="208" t="s">
        <v>124</v>
      </c>
      <c r="L114" s="46"/>
      <c r="M114" s="213" t="s">
        <v>19</v>
      </c>
      <c r="N114" s="214" t="s">
        <v>40</v>
      </c>
      <c r="O114" s="86"/>
      <c r="P114" s="215">
        <f>O114*H114</f>
        <v>0</v>
      </c>
      <c r="Q114" s="215">
        <v>0.052519999999999997</v>
      </c>
      <c r="R114" s="215">
        <f>Q114*H114</f>
        <v>0.54620800000000003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125</v>
      </c>
      <c r="AT114" s="217" t="s">
        <v>120</v>
      </c>
      <c r="AU114" s="217" t="s">
        <v>79</v>
      </c>
      <c r="AY114" s="19" t="s">
        <v>117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77</v>
      </c>
      <c r="BK114" s="218">
        <f>ROUND(I114*H114,2)</f>
        <v>0</v>
      </c>
      <c r="BL114" s="19" t="s">
        <v>125</v>
      </c>
      <c r="BM114" s="217" t="s">
        <v>191</v>
      </c>
    </row>
    <row r="115" s="2" customFormat="1">
      <c r="A115" s="40"/>
      <c r="B115" s="41"/>
      <c r="C115" s="42"/>
      <c r="D115" s="219" t="s">
        <v>126</v>
      </c>
      <c r="E115" s="42"/>
      <c r="F115" s="220" t="s">
        <v>1318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126</v>
      </c>
      <c r="AU115" s="19" t="s">
        <v>79</v>
      </c>
    </row>
    <row r="116" s="13" customFormat="1">
      <c r="A116" s="13"/>
      <c r="B116" s="224"/>
      <c r="C116" s="225"/>
      <c r="D116" s="226" t="s">
        <v>128</v>
      </c>
      <c r="E116" s="227" t="s">
        <v>19</v>
      </c>
      <c r="F116" s="228" t="s">
        <v>1319</v>
      </c>
      <c r="G116" s="225"/>
      <c r="H116" s="227" t="s">
        <v>19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128</v>
      </c>
      <c r="AU116" s="234" t="s">
        <v>79</v>
      </c>
      <c r="AV116" s="13" t="s">
        <v>77</v>
      </c>
      <c r="AW116" s="13" t="s">
        <v>31</v>
      </c>
      <c r="AX116" s="13" t="s">
        <v>69</v>
      </c>
      <c r="AY116" s="234" t="s">
        <v>117</v>
      </c>
    </row>
    <row r="117" s="14" customFormat="1">
      <c r="A117" s="14"/>
      <c r="B117" s="235"/>
      <c r="C117" s="236"/>
      <c r="D117" s="226" t="s">
        <v>128</v>
      </c>
      <c r="E117" s="237" t="s">
        <v>19</v>
      </c>
      <c r="F117" s="238" t="s">
        <v>1320</v>
      </c>
      <c r="G117" s="236"/>
      <c r="H117" s="239">
        <v>10.4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128</v>
      </c>
      <c r="AU117" s="245" t="s">
        <v>79</v>
      </c>
      <c r="AV117" s="14" t="s">
        <v>79</v>
      </c>
      <c r="AW117" s="14" t="s">
        <v>31</v>
      </c>
      <c r="AX117" s="14" t="s">
        <v>69</v>
      </c>
      <c r="AY117" s="245" t="s">
        <v>117</v>
      </c>
    </row>
    <row r="118" s="15" customFormat="1">
      <c r="A118" s="15"/>
      <c r="B118" s="246"/>
      <c r="C118" s="247"/>
      <c r="D118" s="226" t="s">
        <v>128</v>
      </c>
      <c r="E118" s="248" t="s">
        <v>19</v>
      </c>
      <c r="F118" s="249" t="s">
        <v>130</v>
      </c>
      <c r="G118" s="247"/>
      <c r="H118" s="250">
        <v>10.4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128</v>
      </c>
      <c r="AU118" s="256" t="s">
        <v>79</v>
      </c>
      <c r="AV118" s="15" t="s">
        <v>125</v>
      </c>
      <c r="AW118" s="15" t="s">
        <v>31</v>
      </c>
      <c r="AX118" s="15" t="s">
        <v>77</v>
      </c>
      <c r="AY118" s="256" t="s">
        <v>117</v>
      </c>
    </row>
    <row r="119" s="12" customFormat="1" ht="22.8" customHeight="1">
      <c r="A119" s="12"/>
      <c r="B119" s="190"/>
      <c r="C119" s="191"/>
      <c r="D119" s="192" t="s">
        <v>68</v>
      </c>
      <c r="E119" s="204" t="s">
        <v>191</v>
      </c>
      <c r="F119" s="204" t="s">
        <v>262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SUM(P120:P259)</f>
        <v>0</v>
      </c>
      <c r="Q119" s="198"/>
      <c r="R119" s="199">
        <f>SUM(R120:R259)</f>
        <v>6.7709266699999997</v>
      </c>
      <c r="S119" s="198"/>
      <c r="T119" s="200">
        <f>SUM(T120:T259)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77</v>
      </c>
      <c r="AT119" s="202" t="s">
        <v>68</v>
      </c>
      <c r="AU119" s="202" t="s">
        <v>77</v>
      </c>
      <c r="AY119" s="201" t="s">
        <v>117</v>
      </c>
      <c r="BK119" s="203">
        <f>SUM(BK120:BK259)</f>
        <v>0</v>
      </c>
    </row>
    <row r="120" s="2" customFormat="1" ht="16.5" customHeight="1">
      <c r="A120" s="40"/>
      <c r="B120" s="41"/>
      <c r="C120" s="206" t="s">
        <v>125</v>
      </c>
      <c r="D120" s="206" t="s">
        <v>120</v>
      </c>
      <c r="E120" s="207" t="s">
        <v>1321</v>
      </c>
      <c r="F120" s="208" t="s">
        <v>1322</v>
      </c>
      <c r="G120" s="209" t="s">
        <v>179</v>
      </c>
      <c r="H120" s="210">
        <v>65.418999999999997</v>
      </c>
      <c r="I120" s="211"/>
      <c r="J120" s="212">
        <f>ROUND(I120*H120,2)</f>
        <v>0</v>
      </c>
      <c r="K120" s="208" t="s">
        <v>124</v>
      </c>
      <c r="L120" s="46"/>
      <c r="M120" s="213" t="s">
        <v>19</v>
      </c>
      <c r="N120" s="214" t="s">
        <v>40</v>
      </c>
      <c r="O120" s="86"/>
      <c r="P120" s="215">
        <f>O120*H120</f>
        <v>0</v>
      </c>
      <c r="Q120" s="215">
        <v>0.00025999999999999998</v>
      </c>
      <c r="R120" s="215">
        <f>Q120*H120</f>
        <v>0.017008939999999997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125</v>
      </c>
      <c r="AT120" s="217" t="s">
        <v>120</v>
      </c>
      <c r="AU120" s="217" t="s">
        <v>79</v>
      </c>
      <c r="AY120" s="19" t="s">
        <v>117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77</v>
      </c>
      <c r="BK120" s="218">
        <f>ROUND(I120*H120,2)</f>
        <v>0</v>
      </c>
      <c r="BL120" s="19" t="s">
        <v>125</v>
      </c>
      <c r="BM120" s="217" t="s">
        <v>133</v>
      </c>
    </row>
    <row r="121" s="2" customFormat="1">
      <c r="A121" s="40"/>
      <c r="B121" s="41"/>
      <c r="C121" s="42"/>
      <c r="D121" s="219" t="s">
        <v>126</v>
      </c>
      <c r="E121" s="42"/>
      <c r="F121" s="220" t="s">
        <v>1323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126</v>
      </c>
      <c r="AU121" s="19" t="s">
        <v>79</v>
      </c>
    </row>
    <row r="122" s="13" customFormat="1">
      <c r="A122" s="13"/>
      <c r="B122" s="224"/>
      <c r="C122" s="225"/>
      <c r="D122" s="226" t="s">
        <v>128</v>
      </c>
      <c r="E122" s="227" t="s">
        <v>19</v>
      </c>
      <c r="F122" s="228" t="s">
        <v>1324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128</v>
      </c>
      <c r="AU122" s="234" t="s">
        <v>79</v>
      </c>
      <c r="AV122" s="13" t="s">
        <v>77</v>
      </c>
      <c r="AW122" s="13" t="s">
        <v>31</v>
      </c>
      <c r="AX122" s="13" t="s">
        <v>69</v>
      </c>
      <c r="AY122" s="234" t="s">
        <v>117</v>
      </c>
    </row>
    <row r="123" s="14" customFormat="1">
      <c r="A123" s="14"/>
      <c r="B123" s="235"/>
      <c r="C123" s="236"/>
      <c r="D123" s="226" t="s">
        <v>128</v>
      </c>
      <c r="E123" s="237" t="s">
        <v>19</v>
      </c>
      <c r="F123" s="238" t="s">
        <v>1325</v>
      </c>
      <c r="G123" s="236"/>
      <c r="H123" s="239">
        <v>8.3209999999999997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128</v>
      </c>
      <c r="AU123" s="245" t="s">
        <v>79</v>
      </c>
      <c r="AV123" s="14" t="s">
        <v>79</v>
      </c>
      <c r="AW123" s="14" t="s">
        <v>31</v>
      </c>
      <c r="AX123" s="14" t="s">
        <v>69</v>
      </c>
      <c r="AY123" s="245" t="s">
        <v>117</v>
      </c>
    </row>
    <row r="124" s="14" customFormat="1">
      <c r="A124" s="14"/>
      <c r="B124" s="235"/>
      <c r="C124" s="236"/>
      <c r="D124" s="226" t="s">
        <v>128</v>
      </c>
      <c r="E124" s="237" t="s">
        <v>19</v>
      </c>
      <c r="F124" s="238" t="s">
        <v>1326</v>
      </c>
      <c r="G124" s="236"/>
      <c r="H124" s="239">
        <v>18.968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128</v>
      </c>
      <c r="AU124" s="245" t="s">
        <v>79</v>
      </c>
      <c r="AV124" s="14" t="s">
        <v>79</v>
      </c>
      <c r="AW124" s="14" t="s">
        <v>31</v>
      </c>
      <c r="AX124" s="14" t="s">
        <v>69</v>
      </c>
      <c r="AY124" s="245" t="s">
        <v>117</v>
      </c>
    </row>
    <row r="125" s="14" customFormat="1">
      <c r="A125" s="14"/>
      <c r="B125" s="235"/>
      <c r="C125" s="236"/>
      <c r="D125" s="226" t="s">
        <v>128</v>
      </c>
      <c r="E125" s="237" t="s">
        <v>19</v>
      </c>
      <c r="F125" s="238" t="s">
        <v>1327</v>
      </c>
      <c r="G125" s="236"/>
      <c r="H125" s="239">
        <v>20.738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128</v>
      </c>
      <c r="AU125" s="245" t="s">
        <v>79</v>
      </c>
      <c r="AV125" s="14" t="s">
        <v>79</v>
      </c>
      <c r="AW125" s="14" t="s">
        <v>31</v>
      </c>
      <c r="AX125" s="14" t="s">
        <v>69</v>
      </c>
      <c r="AY125" s="245" t="s">
        <v>117</v>
      </c>
    </row>
    <row r="126" s="14" customFormat="1">
      <c r="A126" s="14"/>
      <c r="B126" s="235"/>
      <c r="C126" s="236"/>
      <c r="D126" s="226" t="s">
        <v>128</v>
      </c>
      <c r="E126" s="237" t="s">
        <v>19</v>
      </c>
      <c r="F126" s="238" t="s">
        <v>1328</v>
      </c>
      <c r="G126" s="236"/>
      <c r="H126" s="239">
        <v>17.391999999999999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128</v>
      </c>
      <c r="AU126" s="245" t="s">
        <v>79</v>
      </c>
      <c r="AV126" s="14" t="s">
        <v>79</v>
      </c>
      <c r="AW126" s="14" t="s">
        <v>31</v>
      </c>
      <c r="AX126" s="14" t="s">
        <v>69</v>
      </c>
      <c r="AY126" s="245" t="s">
        <v>117</v>
      </c>
    </row>
    <row r="127" s="15" customFormat="1">
      <c r="A127" s="15"/>
      <c r="B127" s="246"/>
      <c r="C127" s="247"/>
      <c r="D127" s="226" t="s">
        <v>128</v>
      </c>
      <c r="E127" s="248" t="s">
        <v>19</v>
      </c>
      <c r="F127" s="249" t="s">
        <v>130</v>
      </c>
      <c r="G127" s="247"/>
      <c r="H127" s="250">
        <v>65.418999999999997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6" t="s">
        <v>128</v>
      </c>
      <c r="AU127" s="256" t="s">
        <v>79</v>
      </c>
      <c r="AV127" s="15" t="s">
        <v>125</v>
      </c>
      <c r="AW127" s="15" t="s">
        <v>31</v>
      </c>
      <c r="AX127" s="15" t="s">
        <v>77</v>
      </c>
      <c r="AY127" s="256" t="s">
        <v>117</v>
      </c>
    </row>
    <row r="128" s="2" customFormat="1" ht="21.75" customHeight="1">
      <c r="A128" s="40"/>
      <c r="B128" s="41"/>
      <c r="C128" s="206" t="s">
        <v>116</v>
      </c>
      <c r="D128" s="206" t="s">
        <v>120</v>
      </c>
      <c r="E128" s="207" t="s">
        <v>1329</v>
      </c>
      <c r="F128" s="208" t="s">
        <v>1330</v>
      </c>
      <c r="G128" s="209" t="s">
        <v>179</v>
      </c>
      <c r="H128" s="210">
        <v>65.418999999999997</v>
      </c>
      <c r="I128" s="211"/>
      <c r="J128" s="212">
        <f>ROUND(I128*H128,2)</f>
        <v>0</v>
      </c>
      <c r="K128" s="208" t="s">
        <v>124</v>
      </c>
      <c r="L128" s="46"/>
      <c r="M128" s="213" t="s">
        <v>19</v>
      </c>
      <c r="N128" s="214" t="s">
        <v>40</v>
      </c>
      <c r="O128" s="86"/>
      <c r="P128" s="215">
        <f>O128*H128</f>
        <v>0</v>
      </c>
      <c r="Q128" s="215">
        <v>0.0040000000000000001</v>
      </c>
      <c r="R128" s="215">
        <f>Q128*H128</f>
        <v>0.26167600000000002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125</v>
      </c>
      <c r="AT128" s="217" t="s">
        <v>120</v>
      </c>
      <c r="AU128" s="217" t="s">
        <v>79</v>
      </c>
      <c r="AY128" s="19" t="s">
        <v>117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77</v>
      </c>
      <c r="BK128" s="218">
        <f>ROUND(I128*H128,2)</f>
        <v>0</v>
      </c>
      <c r="BL128" s="19" t="s">
        <v>125</v>
      </c>
      <c r="BM128" s="217" t="s">
        <v>207</v>
      </c>
    </row>
    <row r="129" s="2" customFormat="1">
      <c r="A129" s="40"/>
      <c r="B129" s="41"/>
      <c r="C129" s="42"/>
      <c r="D129" s="219" t="s">
        <v>126</v>
      </c>
      <c r="E129" s="42"/>
      <c r="F129" s="220" t="s">
        <v>1331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126</v>
      </c>
      <c r="AU129" s="19" t="s">
        <v>79</v>
      </c>
    </row>
    <row r="130" s="13" customFormat="1">
      <c r="A130" s="13"/>
      <c r="B130" s="224"/>
      <c r="C130" s="225"/>
      <c r="D130" s="226" t="s">
        <v>128</v>
      </c>
      <c r="E130" s="227" t="s">
        <v>19</v>
      </c>
      <c r="F130" s="228" t="s">
        <v>1332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128</v>
      </c>
      <c r="AU130" s="234" t="s">
        <v>79</v>
      </c>
      <c r="AV130" s="13" t="s">
        <v>77</v>
      </c>
      <c r="AW130" s="13" t="s">
        <v>31</v>
      </c>
      <c r="AX130" s="13" t="s">
        <v>69</v>
      </c>
      <c r="AY130" s="234" t="s">
        <v>117</v>
      </c>
    </row>
    <row r="131" s="14" customFormat="1">
      <c r="A131" s="14"/>
      <c r="B131" s="235"/>
      <c r="C131" s="236"/>
      <c r="D131" s="226" t="s">
        <v>128</v>
      </c>
      <c r="E131" s="237" t="s">
        <v>19</v>
      </c>
      <c r="F131" s="238" t="s">
        <v>1325</v>
      </c>
      <c r="G131" s="236"/>
      <c r="H131" s="239">
        <v>8.3209999999999997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128</v>
      </c>
      <c r="AU131" s="245" t="s">
        <v>79</v>
      </c>
      <c r="AV131" s="14" t="s">
        <v>79</v>
      </c>
      <c r="AW131" s="14" t="s">
        <v>31</v>
      </c>
      <c r="AX131" s="14" t="s">
        <v>69</v>
      </c>
      <c r="AY131" s="245" t="s">
        <v>117</v>
      </c>
    </row>
    <row r="132" s="14" customFormat="1">
      <c r="A132" s="14"/>
      <c r="B132" s="235"/>
      <c r="C132" s="236"/>
      <c r="D132" s="226" t="s">
        <v>128</v>
      </c>
      <c r="E132" s="237" t="s">
        <v>19</v>
      </c>
      <c r="F132" s="238" t="s">
        <v>1326</v>
      </c>
      <c r="G132" s="236"/>
      <c r="H132" s="239">
        <v>18.968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128</v>
      </c>
      <c r="AU132" s="245" t="s">
        <v>79</v>
      </c>
      <c r="AV132" s="14" t="s">
        <v>79</v>
      </c>
      <c r="AW132" s="14" t="s">
        <v>31</v>
      </c>
      <c r="AX132" s="14" t="s">
        <v>69</v>
      </c>
      <c r="AY132" s="245" t="s">
        <v>117</v>
      </c>
    </row>
    <row r="133" s="14" customFormat="1">
      <c r="A133" s="14"/>
      <c r="B133" s="235"/>
      <c r="C133" s="236"/>
      <c r="D133" s="226" t="s">
        <v>128</v>
      </c>
      <c r="E133" s="237" t="s">
        <v>19</v>
      </c>
      <c r="F133" s="238" t="s">
        <v>1327</v>
      </c>
      <c r="G133" s="236"/>
      <c r="H133" s="239">
        <v>20.738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128</v>
      </c>
      <c r="AU133" s="245" t="s">
        <v>79</v>
      </c>
      <c r="AV133" s="14" t="s">
        <v>79</v>
      </c>
      <c r="AW133" s="14" t="s">
        <v>31</v>
      </c>
      <c r="AX133" s="14" t="s">
        <v>69</v>
      </c>
      <c r="AY133" s="245" t="s">
        <v>117</v>
      </c>
    </row>
    <row r="134" s="14" customFormat="1">
      <c r="A134" s="14"/>
      <c r="B134" s="235"/>
      <c r="C134" s="236"/>
      <c r="D134" s="226" t="s">
        <v>128</v>
      </c>
      <c r="E134" s="237" t="s">
        <v>19</v>
      </c>
      <c r="F134" s="238" t="s">
        <v>1328</v>
      </c>
      <c r="G134" s="236"/>
      <c r="H134" s="239">
        <v>17.391999999999999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128</v>
      </c>
      <c r="AU134" s="245" t="s">
        <v>79</v>
      </c>
      <c r="AV134" s="14" t="s">
        <v>79</v>
      </c>
      <c r="AW134" s="14" t="s">
        <v>31</v>
      </c>
      <c r="AX134" s="14" t="s">
        <v>69</v>
      </c>
      <c r="AY134" s="245" t="s">
        <v>117</v>
      </c>
    </row>
    <row r="135" s="15" customFormat="1">
      <c r="A135" s="15"/>
      <c r="B135" s="246"/>
      <c r="C135" s="247"/>
      <c r="D135" s="226" t="s">
        <v>128</v>
      </c>
      <c r="E135" s="248" t="s">
        <v>19</v>
      </c>
      <c r="F135" s="249" t="s">
        <v>130</v>
      </c>
      <c r="G135" s="247"/>
      <c r="H135" s="250">
        <v>65.418999999999997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128</v>
      </c>
      <c r="AU135" s="256" t="s">
        <v>79</v>
      </c>
      <c r="AV135" s="15" t="s">
        <v>125</v>
      </c>
      <c r="AW135" s="15" t="s">
        <v>31</v>
      </c>
      <c r="AX135" s="15" t="s">
        <v>77</v>
      </c>
      <c r="AY135" s="256" t="s">
        <v>117</v>
      </c>
    </row>
    <row r="136" s="2" customFormat="1" ht="24.15" customHeight="1">
      <c r="A136" s="40"/>
      <c r="B136" s="41"/>
      <c r="C136" s="206" t="s">
        <v>191</v>
      </c>
      <c r="D136" s="206" t="s">
        <v>120</v>
      </c>
      <c r="E136" s="207" t="s">
        <v>1333</v>
      </c>
      <c r="F136" s="208" t="s">
        <v>1334</v>
      </c>
      <c r="G136" s="209" t="s">
        <v>179</v>
      </c>
      <c r="H136" s="210">
        <v>65.418999999999997</v>
      </c>
      <c r="I136" s="211"/>
      <c r="J136" s="212">
        <f>ROUND(I136*H136,2)</f>
        <v>0</v>
      </c>
      <c r="K136" s="208" t="s">
        <v>124</v>
      </c>
      <c r="L136" s="46"/>
      <c r="M136" s="213" t="s">
        <v>19</v>
      </c>
      <c r="N136" s="214" t="s">
        <v>40</v>
      </c>
      <c r="O136" s="86"/>
      <c r="P136" s="215">
        <f>O136*H136</f>
        <v>0</v>
      </c>
      <c r="Q136" s="215">
        <v>0.016899999999999998</v>
      </c>
      <c r="R136" s="215">
        <f>Q136*H136</f>
        <v>1.1055810999999998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125</v>
      </c>
      <c r="AT136" s="217" t="s">
        <v>120</v>
      </c>
      <c r="AU136" s="217" t="s">
        <v>79</v>
      </c>
      <c r="AY136" s="19" t="s">
        <v>117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77</v>
      </c>
      <c r="BK136" s="218">
        <f>ROUND(I136*H136,2)</f>
        <v>0</v>
      </c>
      <c r="BL136" s="19" t="s">
        <v>125</v>
      </c>
      <c r="BM136" s="217" t="s">
        <v>211</v>
      </c>
    </row>
    <row r="137" s="2" customFormat="1">
      <c r="A137" s="40"/>
      <c r="B137" s="41"/>
      <c r="C137" s="42"/>
      <c r="D137" s="219" t="s">
        <v>126</v>
      </c>
      <c r="E137" s="42"/>
      <c r="F137" s="220" t="s">
        <v>1335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126</v>
      </c>
      <c r="AU137" s="19" t="s">
        <v>79</v>
      </c>
    </row>
    <row r="138" s="13" customFormat="1">
      <c r="A138" s="13"/>
      <c r="B138" s="224"/>
      <c r="C138" s="225"/>
      <c r="D138" s="226" t="s">
        <v>128</v>
      </c>
      <c r="E138" s="227" t="s">
        <v>19</v>
      </c>
      <c r="F138" s="228" t="s">
        <v>1324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128</v>
      </c>
      <c r="AU138" s="234" t="s">
        <v>79</v>
      </c>
      <c r="AV138" s="13" t="s">
        <v>77</v>
      </c>
      <c r="AW138" s="13" t="s">
        <v>31</v>
      </c>
      <c r="AX138" s="13" t="s">
        <v>69</v>
      </c>
      <c r="AY138" s="234" t="s">
        <v>117</v>
      </c>
    </row>
    <row r="139" s="14" customFormat="1">
      <c r="A139" s="14"/>
      <c r="B139" s="235"/>
      <c r="C139" s="236"/>
      <c r="D139" s="226" t="s">
        <v>128</v>
      </c>
      <c r="E139" s="237" t="s">
        <v>19</v>
      </c>
      <c r="F139" s="238" t="s">
        <v>1325</v>
      </c>
      <c r="G139" s="236"/>
      <c r="H139" s="239">
        <v>8.3209999999999997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128</v>
      </c>
      <c r="AU139" s="245" t="s">
        <v>79</v>
      </c>
      <c r="AV139" s="14" t="s">
        <v>79</v>
      </c>
      <c r="AW139" s="14" t="s">
        <v>31</v>
      </c>
      <c r="AX139" s="14" t="s">
        <v>69</v>
      </c>
      <c r="AY139" s="245" t="s">
        <v>117</v>
      </c>
    </row>
    <row r="140" s="14" customFormat="1">
      <c r="A140" s="14"/>
      <c r="B140" s="235"/>
      <c r="C140" s="236"/>
      <c r="D140" s="226" t="s">
        <v>128</v>
      </c>
      <c r="E140" s="237" t="s">
        <v>19</v>
      </c>
      <c r="F140" s="238" t="s">
        <v>1326</v>
      </c>
      <c r="G140" s="236"/>
      <c r="H140" s="239">
        <v>18.968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128</v>
      </c>
      <c r="AU140" s="245" t="s">
        <v>79</v>
      </c>
      <c r="AV140" s="14" t="s">
        <v>79</v>
      </c>
      <c r="AW140" s="14" t="s">
        <v>31</v>
      </c>
      <c r="AX140" s="14" t="s">
        <v>69</v>
      </c>
      <c r="AY140" s="245" t="s">
        <v>117</v>
      </c>
    </row>
    <row r="141" s="14" customFormat="1">
      <c r="A141" s="14"/>
      <c r="B141" s="235"/>
      <c r="C141" s="236"/>
      <c r="D141" s="226" t="s">
        <v>128</v>
      </c>
      <c r="E141" s="237" t="s">
        <v>19</v>
      </c>
      <c r="F141" s="238" t="s">
        <v>1327</v>
      </c>
      <c r="G141" s="236"/>
      <c r="H141" s="239">
        <v>20.738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128</v>
      </c>
      <c r="AU141" s="245" t="s">
        <v>79</v>
      </c>
      <c r="AV141" s="14" t="s">
        <v>79</v>
      </c>
      <c r="AW141" s="14" t="s">
        <v>31</v>
      </c>
      <c r="AX141" s="14" t="s">
        <v>69</v>
      </c>
      <c r="AY141" s="245" t="s">
        <v>117</v>
      </c>
    </row>
    <row r="142" s="14" customFormat="1">
      <c r="A142" s="14"/>
      <c r="B142" s="235"/>
      <c r="C142" s="236"/>
      <c r="D142" s="226" t="s">
        <v>128</v>
      </c>
      <c r="E142" s="237" t="s">
        <v>19</v>
      </c>
      <c r="F142" s="238" t="s">
        <v>1328</v>
      </c>
      <c r="G142" s="236"/>
      <c r="H142" s="239">
        <v>17.391999999999999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128</v>
      </c>
      <c r="AU142" s="245" t="s">
        <v>79</v>
      </c>
      <c r="AV142" s="14" t="s">
        <v>79</v>
      </c>
      <c r="AW142" s="14" t="s">
        <v>31</v>
      </c>
      <c r="AX142" s="14" t="s">
        <v>69</v>
      </c>
      <c r="AY142" s="245" t="s">
        <v>117</v>
      </c>
    </row>
    <row r="143" s="15" customFormat="1">
      <c r="A143" s="15"/>
      <c r="B143" s="246"/>
      <c r="C143" s="247"/>
      <c r="D143" s="226" t="s">
        <v>128</v>
      </c>
      <c r="E143" s="248" t="s">
        <v>19</v>
      </c>
      <c r="F143" s="249" t="s">
        <v>130</v>
      </c>
      <c r="G143" s="247"/>
      <c r="H143" s="250">
        <v>65.418999999999997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128</v>
      </c>
      <c r="AU143" s="256" t="s">
        <v>79</v>
      </c>
      <c r="AV143" s="15" t="s">
        <v>125</v>
      </c>
      <c r="AW143" s="15" t="s">
        <v>31</v>
      </c>
      <c r="AX143" s="15" t="s">
        <v>77</v>
      </c>
      <c r="AY143" s="256" t="s">
        <v>117</v>
      </c>
    </row>
    <row r="144" s="2" customFormat="1" ht="21.75" customHeight="1">
      <c r="A144" s="40"/>
      <c r="B144" s="41"/>
      <c r="C144" s="206" t="s">
        <v>214</v>
      </c>
      <c r="D144" s="206" t="s">
        <v>120</v>
      </c>
      <c r="E144" s="207" t="s">
        <v>1336</v>
      </c>
      <c r="F144" s="208" t="s">
        <v>1337</v>
      </c>
      <c r="G144" s="209" t="s">
        <v>179</v>
      </c>
      <c r="H144" s="210">
        <v>7.9500000000000002</v>
      </c>
      <c r="I144" s="211"/>
      <c r="J144" s="212">
        <f>ROUND(I144*H144,2)</f>
        <v>0</v>
      </c>
      <c r="K144" s="208" t="s">
        <v>124</v>
      </c>
      <c r="L144" s="46"/>
      <c r="M144" s="213" t="s">
        <v>19</v>
      </c>
      <c r="N144" s="214" t="s">
        <v>40</v>
      </c>
      <c r="O144" s="86"/>
      <c r="P144" s="215">
        <f>O144*H144</f>
        <v>0</v>
      </c>
      <c r="Q144" s="215">
        <v>0.0073499999999999998</v>
      </c>
      <c r="R144" s="215">
        <f>Q144*H144</f>
        <v>0.058432499999999998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125</v>
      </c>
      <c r="AT144" s="217" t="s">
        <v>120</v>
      </c>
      <c r="AU144" s="217" t="s">
        <v>79</v>
      </c>
      <c r="AY144" s="19" t="s">
        <v>117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77</v>
      </c>
      <c r="BK144" s="218">
        <f>ROUND(I144*H144,2)</f>
        <v>0</v>
      </c>
      <c r="BL144" s="19" t="s">
        <v>125</v>
      </c>
      <c r="BM144" s="217" t="s">
        <v>217</v>
      </c>
    </row>
    <row r="145" s="2" customFormat="1">
      <c r="A145" s="40"/>
      <c r="B145" s="41"/>
      <c r="C145" s="42"/>
      <c r="D145" s="219" t="s">
        <v>126</v>
      </c>
      <c r="E145" s="42"/>
      <c r="F145" s="220" t="s">
        <v>1338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126</v>
      </c>
      <c r="AU145" s="19" t="s">
        <v>79</v>
      </c>
    </row>
    <row r="146" s="13" customFormat="1">
      <c r="A146" s="13"/>
      <c r="B146" s="224"/>
      <c r="C146" s="225"/>
      <c r="D146" s="226" t="s">
        <v>128</v>
      </c>
      <c r="E146" s="227" t="s">
        <v>19</v>
      </c>
      <c r="F146" s="228" t="s">
        <v>1214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128</v>
      </c>
      <c r="AU146" s="234" t="s">
        <v>79</v>
      </c>
      <c r="AV146" s="13" t="s">
        <v>77</v>
      </c>
      <c r="AW146" s="13" t="s">
        <v>31</v>
      </c>
      <c r="AX146" s="13" t="s">
        <v>69</v>
      </c>
      <c r="AY146" s="234" t="s">
        <v>117</v>
      </c>
    </row>
    <row r="147" s="13" customFormat="1">
      <c r="A147" s="13"/>
      <c r="B147" s="224"/>
      <c r="C147" s="225"/>
      <c r="D147" s="226" t="s">
        <v>128</v>
      </c>
      <c r="E147" s="227" t="s">
        <v>19</v>
      </c>
      <c r="F147" s="228" t="s">
        <v>1339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128</v>
      </c>
      <c r="AU147" s="234" t="s">
        <v>79</v>
      </c>
      <c r="AV147" s="13" t="s">
        <v>77</v>
      </c>
      <c r="AW147" s="13" t="s">
        <v>31</v>
      </c>
      <c r="AX147" s="13" t="s">
        <v>69</v>
      </c>
      <c r="AY147" s="234" t="s">
        <v>117</v>
      </c>
    </row>
    <row r="148" s="14" customFormat="1">
      <c r="A148" s="14"/>
      <c r="B148" s="235"/>
      <c r="C148" s="236"/>
      <c r="D148" s="226" t="s">
        <v>128</v>
      </c>
      <c r="E148" s="237" t="s">
        <v>19</v>
      </c>
      <c r="F148" s="238" t="s">
        <v>1340</v>
      </c>
      <c r="G148" s="236"/>
      <c r="H148" s="239">
        <v>7.9500000000000002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128</v>
      </c>
      <c r="AU148" s="245" t="s">
        <v>79</v>
      </c>
      <c r="AV148" s="14" t="s">
        <v>79</v>
      </c>
      <c r="AW148" s="14" t="s">
        <v>31</v>
      </c>
      <c r="AX148" s="14" t="s">
        <v>69</v>
      </c>
      <c r="AY148" s="245" t="s">
        <v>117</v>
      </c>
    </row>
    <row r="149" s="15" customFormat="1">
      <c r="A149" s="15"/>
      <c r="B149" s="246"/>
      <c r="C149" s="247"/>
      <c r="D149" s="226" t="s">
        <v>128</v>
      </c>
      <c r="E149" s="248" t="s">
        <v>19</v>
      </c>
      <c r="F149" s="249" t="s">
        <v>130</v>
      </c>
      <c r="G149" s="247"/>
      <c r="H149" s="250">
        <v>7.9500000000000002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6" t="s">
        <v>128</v>
      </c>
      <c r="AU149" s="256" t="s">
        <v>79</v>
      </c>
      <c r="AV149" s="15" t="s">
        <v>125</v>
      </c>
      <c r="AW149" s="15" t="s">
        <v>31</v>
      </c>
      <c r="AX149" s="15" t="s">
        <v>77</v>
      </c>
      <c r="AY149" s="256" t="s">
        <v>117</v>
      </c>
    </row>
    <row r="150" s="2" customFormat="1" ht="16.5" customHeight="1">
      <c r="A150" s="40"/>
      <c r="B150" s="41"/>
      <c r="C150" s="206" t="s">
        <v>133</v>
      </c>
      <c r="D150" s="206" t="s">
        <v>120</v>
      </c>
      <c r="E150" s="207" t="s">
        <v>1341</v>
      </c>
      <c r="F150" s="208" t="s">
        <v>1342</v>
      </c>
      <c r="G150" s="209" t="s">
        <v>179</v>
      </c>
      <c r="H150" s="210">
        <v>138.30600000000001</v>
      </c>
      <c r="I150" s="211"/>
      <c r="J150" s="212">
        <f>ROUND(I150*H150,2)</f>
        <v>0</v>
      </c>
      <c r="K150" s="208" t="s">
        <v>124</v>
      </c>
      <c r="L150" s="46"/>
      <c r="M150" s="213" t="s">
        <v>19</v>
      </c>
      <c r="N150" s="214" t="s">
        <v>40</v>
      </c>
      <c r="O150" s="86"/>
      <c r="P150" s="215">
        <f>O150*H150</f>
        <v>0</v>
      </c>
      <c r="Q150" s="215">
        <v>0.00025999999999999998</v>
      </c>
      <c r="R150" s="215">
        <f>Q150*H150</f>
        <v>0.035959560000000002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125</v>
      </c>
      <c r="AT150" s="217" t="s">
        <v>120</v>
      </c>
      <c r="AU150" s="217" t="s">
        <v>79</v>
      </c>
      <c r="AY150" s="19" t="s">
        <v>117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77</v>
      </c>
      <c r="BK150" s="218">
        <f>ROUND(I150*H150,2)</f>
        <v>0</v>
      </c>
      <c r="BL150" s="19" t="s">
        <v>125</v>
      </c>
      <c r="BM150" s="217" t="s">
        <v>150</v>
      </c>
    </row>
    <row r="151" s="2" customFormat="1">
      <c r="A151" s="40"/>
      <c r="B151" s="41"/>
      <c r="C151" s="42"/>
      <c r="D151" s="219" t="s">
        <v>126</v>
      </c>
      <c r="E151" s="42"/>
      <c r="F151" s="220" t="s">
        <v>1343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126</v>
      </c>
      <c r="AU151" s="19" t="s">
        <v>79</v>
      </c>
    </row>
    <row r="152" s="13" customFormat="1">
      <c r="A152" s="13"/>
      <c r="B152" s="224"/>
      <c r="C152" s="225"/>
      <c r="D152" s="226" t="s">
        <v>128</v>
      </c>
      <c r="E152" s="227" t="s">
        <v>19</v>
      </c>
      <c r="F152" s="228" t="s">
        <v>1344</v>
      </c>
      <c r="G152" s="225"/>
      <c r="H152" s="227" t="s">
        <v>19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128</v>
      </c>
      <c r="AU152" s="234" t="s">
        <v>79</v>
      </c>
      <c r="AV152" s="13" t="s">
        <v>77</v>
      </c>
      <c r="AW152" s="13" t="s">
        <v>31</v>
      </c>
      <c r="AX152" s="13" t="s">
        <v>69</v>
      </c>
      <c r="AY152" s="234" t="s">
        <v>117</v>
      </c>
    </row>
    <row r="153" s="14" customFormat="1">
      <c r="A153" s="14"/>
      <c r="B153" s="235"/>
      <c r="C153" s="236"/>
      <c r="D153" s="226" t="s">
        <v>128</v>
      </c>
      <c r="E153" s="237" t="s">
        <v>19</v>
      </c>
      <c r="F153" s="238" t="s">
        <v>1345</v>
      </c>
      <c r="G153" s="236"/>
      <c r="H153" s="239">
        <v>18.844000000000001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128</v>
      </c>
      <c r="AU153" s="245" t="s">
        <v>79</v>
      </c>
      <c r="AV153" s="14" t="s">
        <v>79</v>
      </c>
      <c r="AW153" s="14" t="s">
        <v>31</v>
      </c>
      <c r="AX153" s="14" t="s">
        <v>69</v>
      </c>
      <c r="AY153" s="245" t="s">
        <v>117</v>
      </c>
    </row>
    <row r="154" s="14" customFormat="1">
      <c r="A154" s="14"/>
      <c r="B154" s="235"/>
      <c r="C154" s="236"/>
      <c r="D154" s="226" t="s">
        <v>128</v>
      </c>
      <c r="E154" s="237" t="s">
        <v>19</v>
      </c>
      <c r="F154" s="238" t="s">
        <v>1346</v>
      </c>
      <c r="G154" s="236"/>
      <c r="H154" s="239">
        <v>33.241999999999997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128</v>
      </c>
      <c r="AU154" s="245" t="s">
        <v>79</v>
      </c>
      <c r="AV154" s="14" t="s">
        <v>79</v>
      </c>
      <c r="AW154" s="14" t="s">
        <v>31</v>
      </c>
      <c r="AX154" s="14" t="s">
        <v>69</v>
      </c>
      <c r="AY154" s="245" t="s">
        <v>117</v>
      </c>
    </row>
    <row r="155" s="14" customFormat="1">
      <c r="A155" s="14"/>
      <c r="B155" s="235"/>
      <c r="C155" s="236"/>
      <c r="D155" s="226" t="s">
        <v>128</v>
      </c>
      <c r="E155" s="237" t="s">
        <v>19</v>
      </c>
      <c r="F155" s="238" t="s">
        <v>1347</v>
      </c>
      <c r="G155" s="236"/>
      <c r="H155" s="239">
        <v>44.427999999999997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128</v>
      </c>
      <c r="AU155" s="245" t="s">
        <v>79</v>
      </c>
      <c r="AV155" s="14" t="s">
        <v>79</v>
      </c>
      <c r="AW155" s="14" t="s">
        <v>31</v>
      </c>
      <c r="AX155" s="14" t="s">
        <v>69</v>
      </c>
      <c r="AY155" s="245" t="s">
        <v>117</v>
      </c>
    </row>
    <row r="156" s="14" customFormat="1">
      <c r="A156" s="14"/>
      <c r="B156" s="235"/>
      <c r="C156" s="236"/>
      <c r="D156" s="226" t="s">
        <v>128</v>
      </c>
      <c r="E156" s="237" t="s">
        <v>19</v>
      </c>
      <c r="F156" s="238" t="s">
        <v>1348</v>
      </c>
      <c r="G156" s="236"/>
      <c r="H156" s="239">
        <v>41.792000000000002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128</v>
      </c>
      <c r="AU156" s="245" t="s">
        <v>79</v>
      </c>
      <c r="AV156" s="14" t="s">
        <v>79</v>
      </c>
      <c r="AW156" s="14" t="s">
        <v>31</v>
      </c>
      <c r="AX156" s="14" t="s">
        <v>69</v>
      </c>
      <c r="AY156" s="245" t="s">
        <v>117</v>
      </c>
    </row>
    <row r="157" s="15" customFormat="1">
      <c r="A157" s="15"/>
      <c r="B157" s="246"/>
      <c r="C157" s="247"/>
      <c r="D157" s="226" t="s">
        <v>128</v>
      </c>
      <c r="E157" s="248" t="s">
        <v>19</v>
      </c>
      <c r="F157" s="249" t="s">
        <v>130</v>
      </c>
      <c r="G157" s="247"/>
      <c r="H157" s="250">
        <v>138.30600000000001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128</v>
      </c>
      <c r="AU157" s="256" t="s">
        <v>79</v>
      </c>
      <c r="AV157" s="15" t="s">
        <v>125</v>
      </c>
      <c r="AW157" s="15" t="s">
        <v>31</v>
      </c>
      <c r="AX157" s="15" t="s">
        <v>77</v>
      </c>
      <c r="AY157" s="256" t="s">
        <v>117</v>
      </c>
    </row>
    <row r="158" s="2" customFormat="1" ht="16.5" customHeight="1">
      <c r="A158" s="40"/>
      <c r="B158" s="41"/>
      <c r="C158" s="206" t="s">
        <v>226</v>
      </c>
      <c r="D158" s="206" t="s">
        <v>120</v>
      </c>
      <c r="E158" s="207" t="s">
        <v>1349</v>
      </c>
      <c r="F158" s="208" t="s">
        <v>1350</v>
      </c>
      <c r="G158" s="209" t="s">
        <v>179</v>
      </c>
      <c r="H158" s="210">
        <v>7.46</v>
      </c>
      <c r="I158" s="211"/>
      <c r="J158" s="212">
        <f>ROUND(I158*H158,2)</f>
        <v>0</v>
      </c>
      <c r="K158" s="208" t="s">
        <v>124</v>
      </c>
      <c r="L158" s="46"/>
      <c r="M158" s="213" t="s">
        <v>19</v>
      </c>
      <c r="N158" s="214" t="s">
        <v>40</v>
      </c>
      <c r="O158" s="86"/>
      <c r="P158" s="215">
        <f>O158*H158</f>
        <v>0</v>
      </c>
      <c r="Q158" s="215">
        <v>0.040000000000000001</v>
      </c>
      <c r="R158" s="215">
        <f>Q158*H158</f>
        <v>0.2984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125</v>
      </c>
      <c r="AT158" s="217" t="s">
        <v>120</v>
      </c>
      <c r="AU158" s="217" t="s">
        <v>79</v>
      </c>
      <c r="AY158" s="19" t="s">
        <v>117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77</v>
      </c>
      <c r="BK158" s="218">
        <f>ROUND(I158*H158,2)</f>
        <v>0</v>
      </c>
      <c r="BL158" s="19" t="s">
        <v>125</v>
      </c>
      <c r="BM158" s="217" t="s">
        <v>238</v>
      </c>
    </row>
    <row r="159" s="2" customFormat="1">
      <c r="A159" s="40"/>
      <c r="B159" s="41"/>
      <c r="C159" s="42"/>
      <c r="D159" s="219" t="s">
        <v>126</v>
      </c>
      <c r="E159" s="42"/>
      <c r="F159" s="220" t="s">
        <v>1351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126</v>
      </c>
      <c r="AU159" s="19" t="s">
        <v>79</v>
      </c>
    </row>
    <row r="160" s="13" customFormat="1">
      <c r="A160" s="13"/>
      <c r="B160" s="224"/>
      <c r="C160" s="225"/>
      <c r="D160" s="226" t="s">
        <v>128</v>
      </c>
      <c r="E160" s="227" t="s">
        <v>19</v>
      </c>
      <c r="F160" s="228" t="s">
        <v>1352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128</v>
      </c>
      <c r="AU160" s="234" t="s">
        <v>79</v>
      </c>
      <c r="AV160" s="13" t="s">
        <v>77</v>
      </c>
      <c r="AW160" s="13" t="s">
        <v>31</v>
      </c>
      <c r="AX160" s="13" t="s">
        <v>69</v>
      </c>
      <c r="AY160" s="234" t="s">
        <v>117</v>
      </c>
    </row>
    <row r="161" s="14" customFormat="1">
      <c r="A161" s="14"/>
      <c r="B161" s="235"/>
      <c r="C161" s="236"/>
      <c r="D161" s="226" t="s">
        <v>128</v>
      </c>
      <c r="E161" s="237" t="s">
        <v>19</v>
      </c>
      <c r="F161" s="238" t="s">
        <v>1353</v>
      </c>
      <c r="G161" s="236"/>
      <c r="H161" s="239">
        <v>0.41999999999999998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128</v>
      </c>
      <c r="AU161" s="245" t="s">
        <v>79</v>
      </c>
      <c r="AV161" s="14" t="s">
        <v>79</v>
      </c>
      <c r="AW161" s="14" t="s">
        <v>31</v>
      </c>
      <c r="AX161" s="14" t="s">
        <v>69</v>
      </c>
      <c r="AY161" s="245" t="s">
        <v>117</v>
      </c>
    </row>
    <row r="162" s="14" customFormat="1">
      <c r="A162" s="14"/>
      <c r="B162" s="235"/>
      <c r="C162" s="236"/>
      <c r="D162" s="226" t="s">
        <v>128</v>
      </c>
      <c r="E162" s="237" t="s">
        <v>19</v>
      </c>
      <c r="F162" s="238" t="s">
        <v>1354</v>
      </c>
      <c r="G162" s="236"/>
      <c r="H162" s="239">
        <v>7.04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128</v>
      </c>
      <c r="AU162" s="245" t="s">
        <v>79</v>
      </c>
      <c r="AV162" s="14" t="s">
        <v>79</v>
      </c>
      <c r="AW162" s="14" t="s">
        <v>31</v>
      </c>
      <c r="AX162" s="14" t="s">
        <v>69</v>
      </c>
      <c r="AY162" s="245" t="s">
        <v>117</v>
      </c>
    </row>
    <row r="163" s="15" customFormat="1">
      <c r="A163" s="15"/>
      <c r="B163" s="246"/>
      <c r="C163" s="247"/>
      <c r="D163" s="226" t="s">
        <v>128</v>
      </c>
      <c r="E163" s="248" t="s">
        <v>19</v>
      </c>
      <c r="F163" s="249" t="s">
        <v>130</v>
      </c>
      <c r="G163" s="247"/>
      <c r="H163" s="250">
        <v>7.46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128</v>
      </c>
      <c r="AU163" s="256" t="s">
        <v>79</v>
      </c>
      <c r="AV163" s="15" t="s">
        <v>125</v>
      </c>
      <c r="AW163" s="15" t="s">
        <v>31</v>
      </c>
      <c r="AX163" s="15" t="s">
        <v>77</v>
      </c>
      <c r="AY163" s="256" t="s">
        <v>117</v>
      </c>
    </row>
    <row r="164" s="2" customFormat="1" ht="16.5" customHeight="1">
      <c r="A164" s="40"/>
      <c r="B164" s="41"/>
      <c r="C164" s="206" t="s">
        <v>207</v>
      </c>
      <c r="D164" s="206" t="s">
        <v>120</v>
      </c>
      <c r="E164" s="207" t="s">
        <v>1355</v>
      </c>
      <c r="F164" s="208" t="s">
        <v>1356</v>
      </c>
      <c r="G164" s="209" t="s">
        <v>179</v>
      </c>
      <c r="H164" s="210">
        <v>138.30600000000001</v>
      </c>
      <c r="I164" s="211"/>
      <c r="J164" s="212">
        <f>ROUND(I164*H164,2)</f>
        <v>0</v>
      </c>
      <c r="K164" s="208" t="s">
        <v>124</v>
      </c>
      <c r="L164" s="46"/>
      <c r="M164" s="213" t="s">
        <v>19</v>
      </c>
      <c r="N164" s="214" t="s">
        <v>40</v>
      </c>
      <c r="O164" s="86"/>
      <c r="P164" s="215">
        <f>O164*H164</f>
        <v>0</v>
      </c>
      <c r="Q164" s="215">
        <v>0.0040000000000000001</v>
      </c>
      <c r="R164" s="215">
        <f>Q164*H164</f>
        <v>0.55322400000000005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125</v>
      </c>
      <c r="AT164" s="217" t="s">
        <v>120</v>
      </c>
      <c r="AU164" s="217" t="s">
        <v>79</v>
      </c>
      <c r="AY164" s="19" t="s">
        <v>117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77</v>
      </c>
      <c r="BK164" s="218">
        <f>ROUND(I164*H164,2)</f>
        <v>0</v>
      </c>
      <c r="BL164" s="19" t="s">
        <v>125</v>
      </c>
      <c r="BM164" s="217" t="s">
        <v>243</v>
      </c>
    </row>
    <row r="165" s="2" customFormat="1">
      <c r="A165" s="40"/>
      <c r="B165" s="41"/>
      <c r="C165" s="42"/>
      <c r="D165" s="219" t="s">
        <v>126</v>
      </c>
      <c r="E165" s="42"/>
      <c r="F165" s="220" t="s">
        <v>1357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126</v>
      </c>
      <c r="AU165" s="19" t="s">
        <v>79</v>
      </c>
    </row>
    <row r="166" s="13" customFormat="1">
      <c r="A166" s="13"/>
      <c r="B166" s="224"/>
      <c r="C166" s="225"/>
      <c r="D166" s="226" t="s">
        <v>128</v>
      </c>
      <c r="E166" s="227" t="s">
        <v>19</v>
      </c>
      <c r="F166" s="228" t="s">
        <v>1332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128</v>
      </c>
      <c r="AU166" s="234" t="s">
        <v>79</v>
      </c>
      <c r="AV166" s="13" t="s">
        <v>77</v>
      </c>
      <c r="AW166" s="13" t="s">
        <v>31</v>
      </c>
      <c r="AX166" s="13" t="s">
        <v>69</v>
      </c>
      <c r="AY166" s="234" t="s">
        <v>117</v>
      </c>
    </row>
    <row r="167" s="14" customFormat="1">
      <c r="A167" s="14"/>
      <c r="B167" s="235"/>
      <c r="C167" s="236"/>
      <c r="D167" s="226" t="s">
        <v>128</v>
      </c>
      <c r="E167" s="237" t="s">
        <v>19</v>
      </c>
      <c r="F167" s="238" t="s">
        <v>1345</v>
      </c>
      <c r="G167" s="236"/>
      <c r="H167" s="239">
        <v>18.844000000000001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128</v>
      </c>
      <c r="AU167" s="245" t="s">
        <v>79</v>
      </c>
      <c r="AV167" s="14" t="s">
        <v>79</v>
      </c>
      <c r="AW167" s="14" t="s">
        <v>31</v>
      </c>
      <c r="AX167" s="14" t="s">
        <v>69</v>
      </c>
      <c r="AY167" s="245" t="s">
        <v>117</v>
      </c>
    </row>
    <row r="168" s="14" customFormat="1">
      <c r="A168" s="14"/>
      <c r="B168" s="235"/>
      <c r="C168" s="236"/>
      <c r="D168" s="226" t="s">
        <v>128</v>
      </c>
      <c r="E168" s="237" t="s">
        <v>19</v>
      </c>
      <c r="F168" s="238" t="s">
        <v>1346</v>
      </c>
      <c r="G168" s="236"/>
      <c r="H168" s="239">
        <v>33.241999999999997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128</v>
      </c>
      <c r="AU168" s="245" t="s">
        <v>79</v>
      </c>
      <c r="AV168" s="14" t="s">
        <v>79</v>
      </c>
      <c r="AW168" s="14" t="s">
        <v>31</v>
      </c>
      <c r="AX168" s="14" t="s">
        <v>69</v>
      </c>
      <c r="AY168" s="245" t="s">
        <v>117</v>
      </c>
    </row>
    <row r="169" s="14" customFormat="1">
      <c r="A169" s="14"/>
      <c r="B169" s="235"/>
      <c r="C169" s="236"/>
      <c r="D169" s="226" t="s">
        <v>128</v>
      </c>
      <c r="E169" s="237" t="s">
        <v>19</v>
      </c>
      <c r="F169" s="238" t="s">
        <v>1347</v>
      </c>
      <c r="G169" s="236"/>
      <c r="H169" s="239">
        <v>44.427999999999997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128</v>
      </c>
      <c r="AU169" s="245" t="s">
        <v>79</v>
      </c>
      <c r="AV169" s="14" t="s">
        <v>79</v>
      </c>
      <c r="AW169" s="14" t="s">
        <v>31</v>
      </c>
      <c r="AX169" s="14" t="s">
        <v>69</v>
      </c>
      <c r="AY169" s="245" t="s">
        <v>117</v>
      </c>
    </row>
    <row r="170" s="14" customFormat="1">
      <c r="A170" s="14"/>
      <c r="B170" s="235"/>
      <c r="C170" s="236"/>
      <c r="D170" s="226" t="s">
        <v>128</v>
      </c>
      <c r="E170" s="237" t="s">
        <v>19</v>
      </c>
      <c r="F170" s="238" t="s">
        <v>1348</v>
      </c>
      <c r="G170" s="236"/>
      <c r="H170" s="239">
        <v>41.792000000000002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128</v>
      </c>
      <c r="AU170" s="245" t="s">
        <v>79</v>
      </c>
      <c r="AV170" s="14" t="s">
        <v>79</v>
      </c>
      <c r="AW170" s="14" t="s">
        <v>31</v>
      </c>
      <c r="AX170" s="14" t="s">
        <v>69</v>
      </c>
      <c r="AY170" s="245" t="s">
        <v>117</v>
      </c>
    </row>
    <row r="171" s="15" customFormat="1">
      <c r="A171" s="15"/>
      <c r="B171" s="246"/>
      <c r="C171" s="247"/>
      <c r="D171" s="226" t="s">
        <v>128</v>
      </c>
      <c r="E171" s="248" t="s">
        <v>19</v>
      </c>
      <c r="F171" s="249" t="s">
        <v>130</v>
      </c>
      <c r="G171" s="247"/>
      <c r="H171" s="250">
        <v>138.30600000000001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6" t="s">
        <v>128</v>
      </c>
      <c r="AU171" s="256" t="s">
        <v>79</v>
      </c>
      <c r="AV171" s="15" t="s">
        <v>125</v>
      </c>
      <c r="AW171" s="15" t="s">
        <v>31</v>
      </c>
      <c r="AX171" s="15" t="s">
        <v>77</v>
      </c>
      <c r="AY171" s="256" t="s">
        <v>117</v>
      </c>
    </row>
    <row r="172" s="2" customFormat="1" ht="24.15" customHeight="1">
      <c r="A172" s="40"/>
      <c r="B172" s="41"/>
      <c r="C172" s="206" t="s">
        <v>240</v>
      </c>
      <c r="D172" s="206" t="s">
        <v>120</v>
      </c>
      <c r="E172" s="207" t="s">
        <v>1358</v>
      </c>
      <c r="F172" s="208" t="s">
        <v>1359</v>
      </c>
      <c r="G172" s="209" t="s">
        <v>350</v>
      </c>
      <c r="H172" s="210">
        <v>2</v>
      </c>
      <c r="I172" s="211"/>
      <c r="J172" s="212">
        <f>ROUND(I172*H172,2)</f>
        <v>0</v>
      </c>
      <c r="K172" s="208" t="s">
        <v>124</v>
      </c>
      <c r="L172" s="46"/>
      <c r="M172" s="213" t="s">
        <v>19</v>
      </c>
      <c r="N172" s="214" t="s">
        <v>40</v>
      </c>
      <c r="O172" s="86"/>
      <c r="P172" s="215">
        <f>O172*H172</f>
        <v>0</v>
      </c>
      <c r="Q172" s="215">
        <v>0.0094999999999999998</v>
      </c>
      <c r="R172" s="215">
        <f>Q172*H172</f>
        <v>0.019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125</v>
      </c>
      <c r="AT172" s="217" t="s">
        <v>120</v>
      </c>
      <c r="AU172" s="217" t="s">
        <v>79</v>
      </c>
      <c r="AY172" s="19" t="s">
        <v>117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77</v>
      </c>
      <c r="BK172" s="218">
        <f>ROUND(I172*H172,2)</f>
        <v>0</v>
      </c>
      <c r="BL172" s="19" t="s">
        <v>125</v>
      </c>
      <c r="BM172" s="217" t="s">
        <v>251</v>
      </c>
    </row>
    <row r="173" s="2" customFormat="1">
      <c r="A173" s="40"/>
      <c r="B173" s="41"/>
      <c r="C173" s="42"/>
      <c r="D173" s="219" t="s">
        <v>126</v>
      </c>
      <c r="E173" s="42"/>
      <c r="F173" s="220" t="s">
        <v>1360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126</v>
      </c>
      <c r="AU173" s="19" t="s">
        <v>79</v>
      </c>
    </row>
    <row r="174" s="13" customFormat="1">
      <c r="A174" s="13"/>
      <c r="B174" s="224"/>
      <c r="C174" s="225"/>
      <c r="D174" s="226" t="s">
        <v>128</v>
      </c>
      <c r="E174" s="227" t="s">
        <v>19</v>
      </c>
      <c r="F174" s="228" t="s">
        <v>1361</v>
      </c>
      <c r="G174" s="225"/>
      <c r="H174" s="227" t="s">
        <v>19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128</v>
      </c>
      <c r="AU174" s="234" t="s">
        <v>79</v>
      </c>
      <c r="AV174" s="13" t="s">
        <v>77</v>
      </c>
      <c r="AW174" s="13" t="s">
        <v>31</v>
      </c>
      <c r="AX174" s="13" t="s">
        <v>69</v>
      </c>
      <c r="AY174" s="234" t="s">
        <v>117</v>
      </c>
    </row>
    <row r="175" s="14" customFormat="1">
      <c r="A175" s="14"/>
      <c r="B175" s="235"/>
      <c r="C175" s="236"/>
      <c r="D175" s="226" t="s">
        <v>128</v>
      </c>
      <c r="E175" s="237" t="s">
        <v>19</v>
      </c>
      <c r="F175" s="238" t="s">
        <v>1362</v>
      </c>
      <c r="G175" s="236"/>
      <c r="H175" s="239">
        <v>2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128</v>
      </c>
      <c r="AU175" s="245" t="s">
        <v>79</v>
      </c>
      <c r="AV175" s="14" t="s">
        <v>79</v>
      </c>
      <c r="AW175" s="14" t="s">
        <v>31</v>
      </c>
      <c r="AX175" s="14" t="s">
        <v>69</v>
      </c>
      <c r="AY175" s="245" t="s">
        <v>117</v>
      </c>
    </row>
    <row r="176" s="15" customFormat="1">
      <c r="A176" s="15"/>
      <c r="B176" s="246"/>
      <c r="C176" s="247"/>
      <c r="D176" s="226" t="s">
        <v>128</v>
      </c>
      <c r="E176" s="248" t="s">
        <v>19</v>
      </c>
      <c r="F176" s="249" t="s">
        <v>130</v>
      </c>
      <c r="G176" s="247"/>
      <c r="H176" s="250">
        <v>2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6" t="s">
        <v>128</v>
      </c>
      <c r="AU176" s="256" t="s">
        <v>79</v>
      </c>
      <c r="AV176" s="15" t="s">
        <v>125</v>
      </c>
      <c r="AW176" s="15" t="s">
        <v>31</v>
      </c>
      <c r="AX176" s="15" t="s">
        <v>77</v>
      </c>
      <c r="AY176" s="256" t="s">
        <v>117</v>
      </c>
    </row>
    <row r="177" s="2" customFormat="1" ht="21.75" customHeight="1">
      <c r="A177" s="40"/>
      <c r="B177" s="41"/>
      <c r="C177" s="206" t="s">
        <v>211</v>
      </c>
      <c r="D177" s="206" t="s">
        <v>120</v>
      </c>
      <c r="E177" s="207" t="s">
        <v>1363</v>
      </c>
      <c r="F177" s="208" t="s">
        <v>1364</v>
      </c>
      <c r="G177" s="209" t="s">
        <v>350</v>
      </c>
      <c r="H177" s="210">
        <v>1</v>
      </c>
      <c r="I177" s="211"/>
      <c r="J177" s="212">
        <f>ROUND(I177*H177,2)</f>
        <v>0</v>
      </c>
      <c r="K177" s="208" t="s">
        <v>124</v>
      </c>
      <c r="L177" s="46"/>
      <c r="M177" s="213" t="s">
        <v>19</v>
      </c>
      <c r="N177" s="214" t="s">
        <v>40</v>
      </c>
      <c r="O177" s="86"/>
      <c r="P177" s="215">
        <f>O177*H177</f>
        <v>0</v>
      </c>
      <c r="Q177" s="215">
        <v>0.038199999999999998</v>
      </c>
      <c r="R177" s="215">
        <f>Q177*H177</f>
        <v>0.038199999999999998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125</v>
      </c>
      <c r="AT177" s="217" t="s">
        <v>120</v>
      </c>
      <c r="AU177" s="217" t="s">
        <v>79</v>
      </c>
      <c r="AY177" s="19" t="s">
        <v>117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77</v>
      </c>
      <c r="BK177" s="218">
        <f>ROUND(I177*H177,2)</f>
        <v>0</v>
      </c>
      <c r="BL177" s="19" t="s">
        <v>125</v>
      </c>
      <c r="BM177" s="217" t="s">
        <v>256</v>
      </c>
    </row>
    <row r="178" s="2" customFormat="1">
      <c r="A178" s="40"/>
      <c r="B178" s="41"/>
      <c r="C178" s="42"/>
      <c r="D178" s="219" t="s">
        <v>126</v>
      </c>
      <c r="E178" s="42"/>
      <c r="F178" s="220" t="s">
        <v>1365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126</v>
      </c>
      <c r="AU178" s="19" t="s">
        <v>79</v>
      </c>
    </row>
    <row r="179" s="13" customFormat="1">
      <c r="A179" s="13"/>
      <c r="B179" s="224"/>
      <c r="C179" s="225"/>
      <c r="D179" s="226" t="s">
        <v>128</v>
      </c>
      <c r="E179" s="227" t="s">
        <v>19</v>
      </c>
      <c r="F179" s="228" t="s">
        <v>1366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128</v>
      </c>
      <c r="AU179" s="234" t="s">
        <v>79</v>
      </c>
      <c r="AV179" s="13" t="s">
        <v>77</v>
      </c>
      <c r="AW179" s="13" t="s">
        <v>31</v>
      </c>
      <c r="AX179" s="13" t="s">
        <v>69</v>
      </c>
      <c r="AY179" s="234" t="s">
        <v>117</v>
      </c>
    </row>
    <row r="180" s="14" customFormat="1">
      <c r="A180" s="14"/>
      <c r="B180" s="235"/>
      <c r="C180" s="236"/>
      <c r="D180" s="226" t="s">
        <v>128</v>
      </c>
      <c r="E180" s="237" t="s">
        <v>19</v>
      </c>
      <c r="F180" s="238" t="s">
        <v>1367</v>
      </c>
      <c r="G180" s="236"/>
      <c r="H180" s="239">
        <v>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128</v>
      </c>
      <c r="AU180" s="245" t="s">
        <v>79</v>
      </c>
      <c r="AV180" s="14" t="s">
        <v>79</v>
      </c>
      <c r="AW180" s="14" t="s">
        <v>31</v>
      </c>
      <c r="AX180" s="14" t="s">
        <v>69</v>
      </c>
      <c r="AY180" s="245" t="s">
        <v>117</v>
      </c>
    </row>
    <row r="181" s="15" customFormat="1">
      <c r="A181" s="15"/>
      <c r="B181" s="246"/>
      <c r="C181" s="247"/>
      <c r="D181" s="226" t="s">
        <v>128</v>
      </c>
      <c r="E181" s="248" t="s">
        <v>19</v>
      </c>
      <c r="F181" s="249" t="s">
        <v>130</v>
      </c>
      <c r="G181" s="247"/>
      <c r="H181" s="250">
        <v>1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128</v>
      </c>
      <c r="AU181" s="256" t="s">
        <v>79</v>
      </c>
      <c r="AV181" s="15" t="s">
        <v>125</v>
      </c>
      <c r="AW181" s="15" t="s">
        <v>31</v>
      </c>
      <c r="AX181" s="15" t="s">
        <v>77</v>
      </c>
      <c r="AY181" s="256" t="s">
        <v>117</v>
      </c>
    </row>
    <row r="182" s="2" customFormat="1" ht="21.75" customHeight="1">
      <c r="A182" s="40"/>
      <c r="B182" s="41"/>
      <c r="C182" s="206" t="s">
        <v>253</v>
      </c>
      <c r="D182" s="206" t="s">
        <v>120</v>
      </c>
      <c r="E182" s="207" t="s">
        <v>1368</v>
      </c>
      <c r="F182" s="208" t="s">
        <v>1369</v>
      </c>
      <c r="G182" s="209" t="s">
        <v>350</v>
      </c>
      <c r="H182" s="210">
        <v>1</v>
      </c>
      <c r="I182" s="211"/>
      <c r="J182" s="212">
        <f>ROUND(I182*H182,2)</f>
        <v>0</v>
      </c>
      <c r="K182" s="208" t="s">
        <v>124</v>
      </c>
      <c r="L182" s="46"/>
      <c r="M182" s="213" t="s">
        <v>19</v>
      </c>
      <c r="N182" s="214" t="s">
        <v>40</v>
      </c>
      <c r="O182" s="86"/>
      <c r="P182" s="215">
        <f>O182*H182</f>
        <v>0</v>
      </c>
      <c r="Q182" s="215">
        <v>0.14699999999999999</v>
      </c>
      <c r="R182" s="215">
        <f>Q182*H182</f>
        <v>0.14699999999999999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125</v>
      </c>
      <c r="AT182" s="217" t="s">
        <v>120</v>
      </c>
      <c r="AU182" s="217" t="s">
        <v>79</v>
      </c>
      <c r="AY182" s="19" t="s">
        <v>117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77</v>
      </c>
      <c r="BK182" s="218">
        <f>ROUND(I182*H182,2)</f>
        <v>0</v>
      </c>
      <c r="BL182" s="19" t="s">
        <v>125</v>
      </c>
      <c r="BM182" s="217" t="s">
        <v>261</v>
      </c>
    </row>
    <row r="183" s="2" customFormat="1">
      <c r="A183" s="40"/>
      <c r="B183" s="41"/>
      <c r="C183" s="42"/>
      <c r="D183" s="219" t="s">
        <v>126</v>
      </c>
      <c r="E183" s="42"/>
      <c r="F183" s="220" t="s">
        <v>1370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126</v>
      </c>
      <c r="AU183" s="19" t="s">
        <v>79</v>
      </c>
    </row>
    <row r="184" s="13" customFormat="1">
      <c r="A184" s="13"/>
      <c r="B184" s="224"/>
      <c r="C184" s="225"/>
      <c r="D184" s="226" t="s">
        <v>128</v>
      </c>
      <c r="E184" s="227" t="s">
        <v>19</v>
      </c>
      <c r="F184" s="228" t="s">
        <v>1371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128</v>
      </c>
      <c r="AU184" s="234" t="s">
        <v>79</v>
      </c>
      <c r="AV184" s="13" t="s">
        <v>77</v>
      </c>
      <c r="AW184" s="13" t="s">
        <v>31</v>
      </c>
      <c r="AX184" s="13" t="s">
        <v>69</v>
      </c>
      <c r="AY184" s="234" t="s">
        <v>117</v>
      </c>
    </row>
    <row r="185" s="14" customFormat="1">
      <c r="A185" s="14"/>
      <c r="B185" s="235"/>
      <c r="C185" s="236"/>
      <c r="D185" s="226" t="s">
        <v>128</v>
      </c>
      <c r="E185" s="237" t="s">
        <v>19</v>
      </c>
      <c r="F185" s="238" t="s">
        <v>1372</v>
      </c>
      <c r="G185" s="236"/>
      <c r="H185" s="239">
        <v>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128</v>
      </c>
      <c r="AU185" s="245" t="s">
        <v>79</v>
      </c>
      <c r="AV185" s="14" t="s">
        <v>79</v>
      </c>
      <c r="AW185" s="14" t="s">
        <v>31</v>
      </c>
      <c r="AX185" s="14" t="s">
        <v>69</v>
      </c>
      <c r="AY185" s="245" t="s">
        <v>117</v>
      </c>
    </row>
    <row r="186" s="15" customFormat="1">
      <c r="A186" s="15"/>
      <c r="B186" s="246"/>
      <c r="C186" s="247"/>
      <c r="D186" s="226" t="s">
        <v>128</v>
      </c>
      <c r="E186" s="248" t="s">
        <v>19</v>
      </c>
      <c r="F186" s="249" t="s">
        <v>130</v>
      </c>
      <c r="G186" s="247"/>
      <c r="H186" s="250">
        <v>1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128</v>
      </c>
      <c r="AU186" s="256" t="s">
        <v>79</v>
      </c>
      <c r="AV186" s="15" t="s">
        <v>125</v>
      </c>
      <c r="AW186" s="15" t="s">
        <v>31</v>
      </c>
      <c r="AX186" s="15" t="s">
        <v>77</v>
      </c>
      <c r="AY186" s="256" t="s">
        <v>117</v>
      </c>
    </row>
    <row r="187" s="2" customFormat="1" ht="16.5" customHeight="1">
      <c r="A187" s="40"/>
      <c r="B187" s="41"/>
      <c r="C187" s="206" t="s">
        <v>217</v>
      </c>
      <c r="D187" s="206" t="s">
        <v>120</v>
      </c>
      <c r="E187" s="207" t="s">
        <v>1373</v>
      </c>
      <c r="F187" s="208" t="s">
        <v>1374</v>
      </c>
      <c r="G187" s="209" t="s">
        <v>179</v>
      </c>
      <c r="H187" s="210">
        <v>2.835</v>
      </c>
      <c r="I187" s="211"/>
      <c r="J187" s="212">
        <f>ROUND(I187*H187,2)</f>
        <v>0</v>
      </c>
      <c r="K187" s="208" t="s">
        <v>124</v>
      </c>
      <c r="L187" s="46"/>
      <c r="M187" s="213" t="s">
        <v>19</v>
      </c>
      <c r="N187" s="214" t="s">
        <v>40</v>
      </c>
      <c r="O187" s="86"/>
      <c r="P187" s="215">
        <f>O187*H187</f>
        <v>0</v>
      </c>
      <c r="Q187" s="215">
        <v>0.030450000000000001</v>
      </c>
      <c r="R187" s="215">
        <f>Q187*H187</f>
        <v>0.086325750000000007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125</v>
      </c>
      <c r="AT187" s="217" t="s">
        <v>120</v>
      </c>
      <c r="AU187" s="217" t="s">
        <v>79</v>
      </c>
      <c r="AY187" s="19" t="s">
        <v>117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77</v>
      </c>
      <c r="BK187" s="218">
        <f>ROUND(I187*H187,2)</f>
        <v>0</v>
      </c>
      <c r="BL187" s="19" t="s">
        <v>125</v>
      </c>
      <c r="BM187" s="217" t="s">
        <v>265</v>
      </c>
    </row>
    <row r="188" s="2" customFormat="1">
      <c r="A188" s="40"/>
      <c r="B188" s="41"/>
      <c r="C188" s="42"/>
      <c r="D188" s="219" t="s">
        <v>126</v>
      </c>
      <c r="E188" s="42"/>
      <c r="F188" s="220" t="s">
        <v>1375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126</v>
      </c>
      <c r="AU188" s="19" t="s">
        <v>79</v>
      </c>
    </row>
    <row r="189" s="13" customFormat="1">
      <c r="A189" s="13"/>
      <c r="B189" s="224"/>
      <c r="C189" s="225"/>
      <c r="D189" s="226" t="s">
        <v>128</v>
      </c>
      <c r="E189" s="227" t="s">
        <v>19</v>
      </c>
      <c r="F189" s="228" t="s">
        <v>1371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128</v>
      </c>
      <c r="AU189" s="234" t="s">
        <v>79</v>
      </c>
      <c r="AV189" s="13" t="s">
        <v>77</v>
      </c>
      <c r="AW189" s="13" t="s">
        <v>31</v>
      </c>
      <c r="AX189" s="13" t="s">
        <v>69</v>
      </c>
      <c r="AY189" s="234" t="s">
        <v>117</v>
      </c>
    </row>
    <row r="190" s="13" customFormat="1">
      <c r="A190" s="13"/>
      <c r="B190" s="224"/>
      <c r="C190" s="225"/>
      <c r="D190" s="226" t="s">
        <v>128</v>
      </c>
      <c r="E190" s="227" t="s">
        <v>19</v>
      </c>
      <c r="F190" s="228" t="s">
        <v>1376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128</v>
      </c>
      <c r="AU190" s="234" t="s">
        <v>79</v>
      </c>
      <c r="AV190" s="13" t="s">
        <v>77</v>
      </c>
      <c r="AW190" s="13" t="s">
        <v>31</v>
      </c>
      <c r="AX190" s="13" t="s">
        <v>69</v>
      </c>
      <c r="AY190" s="234" t="s">
        <v>117</v>
      </c>
    </row>
    <row r="191" s="14" customFormat="1">
      <c r="A191" s="14"/>
      <c r="B191" s="235"/>
      <c r="C191" s="236"/>
      <c r="D191" s="226" t="s">
        <v>128</v>
      </c>
      <c r="E191" s="237" t="s">
        <v>19</v>
      </c>
      <c r="F191" s="238" t="s">
        <v>1377</v>
      </c>
      <c r="G191" s="236"/>
      <c r="H191" s="239">
        <v>1.26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128</v>
      </c>
      <c r="AU191" s="245" t="s">
        <v>79</v>
      </c>
      <c r="AV191" s="14" t="s">
        <v>79</v>
      </c>
      <c r="AW191" s="14" t="s">
        <v>31</v>
      </c>
      <c r="AX191" s="14" t="s">
        <v>69</v>
      </c>
      <c r="AY191" s="245" t="s">
        <v>117</v>
      </c>
    </row>
    <row r="192" s="14" customFormat="1">
      <c r="A192" s="14"/>
      <c r="B192" s="235"/>
      <c r="C192" s="236"/>
      <c r="D192" s="226" t="s">
        <v>128</v>
      </c>
      <c r="E192" s="237" t="s">
        <v>19</v>
      </c>
      <c r="F192" s="238" t="s">
        <v>1378</v>
      </c>
      <c r="G192" s="236"/>
      <c r="H192" s="239">
        <v>0.94499999999999995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128</v>
      </c>
      <c r="AU192" s="245" t="s">
        <v>79</v>
      </c>
      <c r="AV192" s="14" t="s">
        <v>79</v>
      </c>
      <c r="AW192" s="14" t="s">
        <v>31</v>
      </c>
      <c r="AX192" s="14" t="s">
        <v>69</v>
      </c>
      <c r="AY192" s="245" t="s">
        <v>117</v>
      </c>
    </row>
    <row r="193" s="14" customFormat="1">
      <c r="A193" s="14"/>
      <c r="B193" s="235"/>
      <c r="C193" s="236"/>
      <c r="D193" s="226" t="s">
        <v>128</v>
      </c>
      <c r="E193" s="237" t="s">
        <v>19</v>
      </c>
      <c r="F193" s="238" t="s">
        <v>1379</v>
      </c>
      <c r="G193" s="236"/>
      <c r="H193" s="239">
        <v>0.63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128</v>
      </c>
      <c r="AU193" s="245" t="s">
        <v>79</v>
      </c>
      <c r="AV193" s="14" t="s">
        <v>79</v>
      </c>
      <c r="AW193" s="14" t="s">
        <v>31</v>
      </c>
      <c r="AX193" s="14" t="s">
        <v>69</v>
      </c>
      <c r="AY193" s="245" t="s">
        <v>117</v>
      </c>
    </row>
    <row r="194" s="15" customFormat="1">
      <c r="A194" s="15"/>
      <c r="B194" s="246"/>
      <c r="C194" s="247"/>
      <c r="D194" s="226" t="s">
        <v>128</v>
      </c>
      <c r="E194" s="248" t="s">
        <v>19</v>
      </c>
      <c r="F194" s="249" t="s">
        <v>130</v>
      </c>
      <c r="G194" s="247"/>
      <c r="H194" s="250">
        <v>2.835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128</v>
      </c>
      <c r="AU194" s="256" t="s">
        <v>79</v>
      </c>
      <c r="AV194" s="15" t="s">
        <v>125</v>
      </c>
      <c r="AW194" s="15" t="s">
        <v>31</v>
      </c>
      <c r="AX194" s="15" t="s">
        <v>77</v>
      </c>
      <c r="AY194" s="256" t="s">
        <v>117</v>
      </c>
    </row>
    <row r="195" s="2" customFormat="1" ht="24.15" customHeight="1">
      <c r="A195" s="40"/>
      <c r="B195" s="41"/>
      <c r="C195" s="206" t="s">
        <v>8</v>
      </c>
      <c r="D195" s="206" t="s">
        <v>120</v>
      </c>
      <c r="E195" s="207" t="s">
        <v>1380</v>
      </c>
      <c r="F195" s="208" t="s">
        <v>1381</v>
      </c>
      <c r="G195" s="209" t="s">
        <v>179</v>
      </c>
      <c r="H195" s="210">
        <v>138.30600000000001</v>
      </c>
      <c r="I195" s="211"/>
      <c r="J195" s="212">
        <f>ROUND(I195*H195,2)</f>
        <v>0</v>
      </c>
      <c r="K195" s="208" t="s">
        <v>124</v>
      </c>
      <c r="L195" s="46"/>
      <c r="M195" s="213" t="s">
        <v>19</v>
      </c>
      <c r="N195" s="214" t="s">
        <v>40</v>
      </c>
      <c r="O195" s="86"/>
      <c r="P195" s="215">
        <f>O195*H195</f>
        <v>0</v>
      </c>
      <c r="Q195" s="215">
        <v>0.015599999999999999</v>
      </c>
      <c r="R195" s="215">
        <f>Q195*H195</f>
        <v>2.1575736000000001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125</v>
      </c>
      <c r="AT195" s="217" t="s">
        <v>120</v>
      </c>
      <c r="AU195" s="217" t="s">
        <v>79</v>
      </c>
      <c r="AY195" s="19" t="s">
        <v>117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77</v>
      </c>
      <c r="BK195" s="218">
        <f>ROUND(I195*H195,2)</f>
        <v>0</v>
      </c>
      <c r="BL195" s="19" t="s">
        <v>125</v>
      </c>
      <c r="BM195" s="217" t="s">
        <v>282</v>
      </c>
    </row>
    <row r="196" s="2" customFormat="1">
      <c r="A196" s="40"/>
      <c r="B196" s="41"/>
      <c r="C196" s="42"/>
      <c r="D196" s="219" t="s">
        <v>126</v>
      </c>
      <c r="E196" s="42"/>
      <c r="F196" s="220" t="s">
        <v>1382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126</v>
      </c>
      <c r="AU196" s="19" t="s">
        <v>79</v>
      </c>
    </row>
    <row r="197" s="13" customFormat="1">
      <c r="A197" s="13"/>
      <c r="B197" s="224"/>
      <c r="C197" s="225"/>
      <c r="D197" s="226" t="s">
        <v>128</v>
      </c>
      <c r="E197" s="227" t="s">
        <v>19</v>
      </c>
      <c r="F197" s="228" t="s">
        <v>1344</v>
      </c>
      <c r="G197" s="225"/>
      <c r="H197" s="227" t="s">
        <v>19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128</v>
      </c>
      <c r="AU197" s="234" t="s">
        <v>79</v>
      </c>
      <c r="AV197" s="13" t="s">
        <v>77</v>
      </c>
      <c r="AW197" s="13" t="s">
        <v>31</v>
      </c>
      <c r="AX197" s="13" t="s">
        <v>69</v>
      </c>
      <c r="AY197" s="234" t="s">
        <v>117</v>
      </c>
    </row>
    <row r="198" s="14" customFormat="1">
      <c r="A198" s="14"/>
      <c r="B198" s="235"/>
      <c r="C198" s="236"/>
      <c r="D198" s="226" t="s">
        <v>128</v>
      </c>
      <c r="E198" s="237" t="s">
        <v>19</v>
      </c>
      <c r="F198" s="238" t="s">
        <v>1345</v>
      </c>
      <c r="G198" s="236"/>
      <c r="H198" s="239">
        <v>18.844000000000001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128</v>
      </c>
      <c r="AU198" s="245" t="s">
        <v>79</v>
      </c>
      <c r="AV198" s="14" t="s">
        <v>79</v>
      </c>
      <c r="AW198" s="14" t="s">
        <v>31</v>
      </c>
      <c r="AX198" s="14" t="s">
        <v>69</v>
      </c>
      <c r="AY198" s="245" t="s">
        <v>117</v>
      </c>
    </row>
    <row r="199" s="14" customFormat="1">
      <c r="A199" s="14"/>
      <c r="B199" s="235"/>
      <c r="C199" s="236"/>
      <c r="D199" s="226" t="s">
        <v>128</v>
      </c>
      <c r="E199" s="237" t="s">
        <v>19</v>
      </c>
      <c r="F199" s="238" t="s">
        <v>1346</v>
      </c>
      <c r="G199" s="236"/>
      <c r="H199" s="239">
        <v>33.241999999999997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128</v>
      </c>
      <c r="AU199" s="245" t="s">
        <v>79</v>
      </c>
      <c r="AV199" s="14" t="s">
        <v>79</v>
      </c>
      <c r="AW199" s="14" t="s">
        <v>31</v>
      </c>
      <c r="AX199" s="14" t="s">
        <v>69</v>
      </c>
      <c r="AY199" s="245" t="s">
        <v>117</v>
      </c>
    </row>
    <row r="200" s="14" customFormat="1">
      <c r="A200" s="14"/>
      <c r="B200" s="235"/>
      <c r="C200" s="236"/>
      <c r="D200" s="226" t="s">
        <v>128</v>
      </c>
      <c r="E200" s="237" t="s">
        <v>19</v>
      </c>
      <c r="F200" s="238" t="s">
        <v>1347</v>
      </c>
      <c r="G200" s="236"/>
      <c r="H200" s="239">
        <v>44.427999999999997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128</v>
      </c>
      <c r="AU200" s="245" t="s">
        <v>79</v>
      </c>
      <c r="AV200" s="14" t="s">
        <v>79</v>
      </c>
      <c r="AW200" s="14" t="s">
        <v>31</v>
      </c>
      <c r="AX200" s="14" t="s">
        <v>69</v>
      </c>
      <c r="AY200" s="245" t="s">
        <v>117</v>
      </c>
    </row>
    <row r="201" s="14" customFormat="1">
      <c r="A201" s="14"/>
      <c r="B201" s="235"/>
      <c r="C201" s="236"/>
      <c r="D201" s="226" t="s">
        <v>128</v>
      </c>
      <c r="E201" s="237" t="s">
        <v>19</v>
      </c>
      <c r="F201" s="238" t="s">
        <v>1348</v>
      </c>
      <c r="G201" s="236"/>
      <c r="H201" s="239">
        <v>41.792000000000002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128</v>
      </c>
      <c r="AU201" s="245" t="s">
        <v>79</v>
      </c>
      <c r="AV201" s="14" t="s">
        <v>79</v>
      </c>
      <c r="AW201" s="14" t="s">
        <v>31</v>
      </c>
      <c r="AX201" s="14" t="s">
        <v>69</v>
      </c>
      <c r="AY201" s="245" t="s">
        <v>117</v>
      </c>
    </row>
    <row r="202" s="15" customFormat="1">
      <c r="A202" s="15"/>
      <c r="B202" s="246"/>
      <c r="C202" s="247"/>
      <c r="D202" s="226" t="s">
        <v>128</v>
      </c>
      <c r="E202" s="248" t="s">
        <v>19</v>
      </c>
      <c r="F202" s="249" t="s">
        <v>130</v>
      </c>
      <c r="G202" s="247"/>
      <c r="H202" s="250">
        <v>138.30600000000001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6" t="s">
        <v>128</v>
      </c>
      <c r="AU202" s="256" t="s">
        <v>79</v>
      </c>
      <c r="AV202" s="15" t="s">
        <v>125</v>
      </c>
      <c r="AW202" s="15" t="s">
        <v>31</v>
      </c>
      <c r="AX202" s="15" t="s">
        <v>77</v>
      </c>
      <c r="AY202" s="256" t="s">
        <v>117</v>
      </c>
    </row>
    <row r="203" s="2" customFormat="1" ht="24.15" customHeight="1">
      <c r="A203" s="40"/>
      <c r="B203" s="41"/>
      <c r="C203" s="206" t="s">
        <v>150</v>
      </c>
      <c r="D203" s="206" t="s">
        <v>120</v>
      </c>
      <c r="E203" s="207" t="s">
        <v>1383</v>
      </c>
      <c r="F203" s="208" t="s">
        <v>1384</v>
      </c>
      <c r="G203" s="209" t="s">
        <v>179</v>
      </c>
      <c r="H203" s="210">
        <v>61.079999999999998</v>
      </c>
      <c r="I203" s="211"/>
      <c r="J203" s="212">
        <f>ROUND(I203*H203,2)</f>
        <v>0</v>
      </c>
      <c r="K203" s="208" t="s">
        <v>124</v>
      </c>
      <c r="L203" s="46"/>
      <c r="M203" s="213" t="s">
        <v>19</v>
      </c>
      <c r="N203" s="214" t="s">
        <v>40</v>
      </c>
      <c r="O203" s="86"/>
      <c r="P203" s="215">
        <f>O203*H203</f>
        <v>0</v>
      </c>
      <c r="Q203" s="215">
        <v>0.0054999999999999997</v>
      </c>
      <c r="R203" s="215">
        <f>Q203*H203</f>
        <v>0.33593999999999996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125</v>
      </c>
      <c r="AT203" s="217" t="s">
        <v>120</v>
      </c>
      <c r="AU203" s="217" t="s">
        <v>79</v>
      </c>
      <c r="AY203" s="19" t="s">
        <v>117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77</v>
      </c>
      <c r="BK203" s="218">
        <f>ROUND(I203*H203,2)</f>
        <v>0</v>
      </c>
      <c r="BL203" s="19" t="s">
        <v>125</v>
      </c>
      <c r="BM203" s="217" t="s">
        <v>1385</v>
      </c>
    </row>
    <row r="204" s="2" customFormat="1">
      <c r="A204" s="40"/>
      <c r="B204" s="41"/>
      <c r="C204" s="42"/>
      <c r="D204" s="219" t="s">
        <v>126</v>
      </c>
      <c r="E204" s="42"/>
      <c r="F204" s="220" t="s">
        <v>1386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126</v>
      </c>
      <c r="AU204" s="19" t="s">
        <v>79</v>
      </c>
    </row>
    <row r="205" s="13" customFormat="1">
      <c r="A205" s="13"/>
      <c r="B205" s="224"/>
      <c r="C205" s="225"/>
      <c r="D205" s="226" t="s">
        <v>128</v>
      </c>
      <c r="E205" s="227" t="s">
        <v>19</v>
      </c>
      <c r="F205" s="228" t="s">
        <v>1387</v>
      </c>
      <c r="G205" s="225"/>
      <c r="H205" s="227" t="s">
        <v>19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128</v>
      </c>
      <c r="AU205" s="234" t="s">
        <v>79</v>
      </c>
      <c r="AV205" s="13" t="s">
        <v>77</v>
      </c>
      <c r="AW205" s="13" t="s">
        <v>31</v>
      </c>
      <c r="AX205" s="13" t="s">
        <v>69</v>
      </c>
      <c r="AY205" s="234" t="s">
        <v>117</v>
      </c>
    </row>
    <row r="206" s="14" customFormat="1">
      <c r="A206" s="14"/>
      <c r="B206" s="235"/>
      <c r="C206" s="236"/>
      <c r="D206" s="226" t="s">
        <v>128</v>
      </c>
      <c r="E206" s="237" t="s">
        <v>19</v>
      </c>
      <c r="F206" s="238" t="s">
        <v>1388</v>
      </c>
      <c r="G206" s="236"/>
      <c r="H206" s="239">
        <v>12.060000000000001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128</v>
      </c>
      <c r="AU206" s="245" t="s">
        <v>79</v>
      </c>
      <c r="AV206" s="14" t="s">
        <v>79</v>
      </c>
      <c r="AW206" s="14" t="s">
        <v>31</v>
      </c>
      <c r="AX206" s="14" t="s">
        <v>69</v>
      </c>
      <c r="AY206" s="245" t="s">
        <v>117</v>
      </c>
    </row>
    <row r="207" s="14" customFormat="1">
      <c r="A207" s="14"/>
      <c r="B207" s="235"/>
      <c r="C207" s="236"/>
      <c r="D207" s="226" t="s">
        <v>128</v>
      </c>
      <c r="E207" s="237" t="s">
        <v>19</v>
      </c>
      <c r="F207" s="238" t="s">
        <v>1389</v>
      </c>
      <c r="G207" s="236"/>
      <c r="H207" s="239">
        <v>18.48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128</v>
      </c>
      <c r="AU207" s="245" t="s">
        <v>79</v>
      </c>
      <c r="AV207" s="14" t="s">
        <v>79</v>
      </c>
      <c r="AW207" s="14" t="s">
        <v>31</v>
      </c>
      <c r="AX207" s="14" t="s">
        <v>69</v>
      </c>
      <c r="AY207" s="245" t="s">
        <v>117</v>
      </c>
    </row>
    <row r="208" s="15" customFormat="1">
      <c r="A208" s="15"/>
      <c r="B208" s="246"/>
      <c r="C208" s="247"/>
      <c r="D208" s="226" t="s">
        <v>128</v>
      </c>
      <c r="E208" s="248" t="s">
        <v>19</v>
      </c>
      <c r="F208" s="249" t="s">
        <v>130</v>
      </c>
      <c r="G208" s="247"/>
      <c r="H208" s="250">
        <v>30.539999999999999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6" t="s">
        <v>128</v>
      </c>
      <c r="AU208" s="256" t="s">
        <v>79</v>
      </c>
      <c r="AV208" s="15" t="s">
        <v>125</v>
      </c>
      <c r="AW208" s="15" t="s">
        <v>31</v>
      </c>
      <c r="AX208" s="15" t="s">
        <v>77</v>
      </c>
      <c r="AY208" s="256" t="s">
        <v>117</v>
      </c>
    </row>
    <row r="209" s="14" customFormat="1">
      <c r="A209" s="14"/>
      <c r="B209" s="235"/>
      <c r="C209" s="236"/>
      <c r="D209" s="226" t="s">
        <v>128</v>
      </c>
      <c r="E209" s="236"/>
      <c r="F209" s="238" t="s">
        <v>1390</v>
      </c>
      <c r="G209" s="236"/>
      <c r="H209" s="239">
        <v>61.079999999999998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128</v>
      </c>
      <c r="AU209" s="245" t="s">
        <v>79</v>
      </c>
      <c r="AV209" s="14" t="s">
        <v>79</v>
      </c>
      <c r="AW209" s="14" t="s">
        <v>4</v>
      </c>
      <c r="AX209" s="14" t="s">
        <v>77</v>
      </c>
      <c r="AY209" s="245" t="s">
        <v>117</v>
      </c>
    </row>
    <row r="210" s="2" customFormat="1" ht="16.5" customHeight="1">
      <c r="A210" s="40"/>
      <c r="B210" s="41"/>
      <c r="C210" s="206" t="s">
        <v>279</v>
      </c>
      <c r="D210" s="206" t="s">
        <v>120</v>
      </c>
      <c r="E210" s="207" t="s">
        <v>1391</v>
      </c>
      <c r="F210" s="208" t="s">
        <v>1392</v>
      </c>
      <c r="G210" s="209" t="s">
        <v>179</v>
      </c>
      <c r="H210" s="210">
        <v>30.539999999999999</v>
      </c>
      <c r="I210" s="211"/>
      <c r="J210" s="212">
        <f>ROUND(I210*H210,2)</f>
        <v>0</v>
      </c>
      <c r="K210" s="208" t="s">
        <v>124</v>
      </c>
      <c r="L210" s="46"/>
      <c r="M210" s="213" t="s">
        <v>19</v>
      </c>
      <c r="N210" s="214" t="s">
        <v>40</v>
      </c>
      <c r="O210" s="86"/>
      <c r="P210" s="215">
        <f>O210*H210</f>
        <v>0</v>
      </c>
      <c r="Q210" s="215">
        <v>0.0040000000000000001</v>
      </c>
      <c r="R210" s="215">
        <f>Q210*H210</f>
        <v>0.12216000000000001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125</v>
      </c>
      <c r="AT210" s="217" t="s">
        <v>120</v>
      </c>
      <c r="AU210" s="217" t="s">
        <v>79</v>
      </c>
      <c r="AY210" s="19" t="s">
        <v>117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77</v>
      </c>
      <c r="BK210" s="218">
        <f>ROUND(I210*H210,2)</f>
        <v>0</v>
      </c>
      <c r="BL210" s="19" t="s">
        <v>125</v>
      </c>
      <c r="BM210" s="217" t="s">
        <v>1393</v>
      </c>
    </row>
    <row r="211" s="2" customFormat="1">
      <c r="A211" s="40"/>
      <c r="B211" s="41"/>
      <c r="C211" s="42"/>
      <c r="D211" s="219" t="s">
        <v>126</v>
      </c>
      <c r="E211" s="42"/>
      <c r="F211" s="220" t="s">
        <v>1394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126</v>
      </c>
      <c r="AU211" s="19" t="s">
        <v>79</v>
      </c>
    </row>
    <row r="212" s="13" customFormat="1">
      <c r="A212" s="13"/>
      <c r="B212" s="224"/>
      <c r="C212" s="225"/>
      <c r="D212" s="226" t="s">
        <v>128</v>
      </c>
      <c r="E212" s="227" t="s">
        <v>19</v>
      </c>
      <c r="F212" s="228" t="s">
        <v>1387</v>
      </c>
      <c r="G212" s="225"/>
      <c r="H212" s="227" t="s">
        <v>19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128</v>
      </c>
      <c r="AU212" s="234" t="s">
        <v>79</v>
      </c>
      <c r="AV212" s="13" t="s">
        <v>77</v>
      </c>
      <c r="AW212" s="13" t="s">
        <v>31</v>
      </c>
      <c r="AX212" s="13" t="s">
        <v>69</v>
      </c>
      <c r="AY212" s="234" t="s">
        <v>117</v>
      </c>
    </row>
    <row r="213" s="14" customFormat="1">
      <c r="A213" s="14"/>
      <c r="B213" s="235"/>
      <c r="C213" s="236"/>
      <c r="D213" s="226" t="s">
        <v>128</v>
      </c>
      <c r="E213" s="237" t="s">
        <v>19</v>
      </c>
      <c r="F213" s="238" t="s">
        <v>1388</v>
      </c>
      <c r="G213" s="236"/>
      <c r="H213" s="239">
        <v>12.060000000000001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128</v>
      </c>
      <c r="AU213" s="245" t="s">
        <v>79</v>
      </c>
      <c r="AV213" s="14" t="s">
        <v>79</v>
      </c>
      <c r="AW213" s="14" t="s">
        <v>31</v>
      </c>
      <c r="AX213" s="14" t="s">
        <v>69</v>
      </c>
      <c r="AY213" s="245" t="s">
        <v>117</v>
      </c>
    </row>
    <row r="214" s="14" customFormat="1">
      <c r="A214" s="14"/>
      <c r="B214" s="235"/>
      <c r="C214" s="236"/>
      <c r="D214" s="226" t="s">
        <v>128</v>
      </c>
      <c r="E214" s="237" t="s">
        <v>19</v>
      </c>
      <c r="F214" s="238" t="s">
        <v>1389</v>
      </c>
      <c r="G214" s="236"/>
      <c r="H214" s="239">
        <v>18.48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128</v>
      </c>
      <c r="AU214" s="245" t="s">
        <v>79</v>
      </c>
      <c r="AV214" s="14" t="s">
        <v>79</v>
      </c>
      <c r="AW214" s="14" t="s">
        <v>31</v>
      </c>
      <c r="AX214" s="14" t="s">
        <v>69</v>
      </c>
      <c r="AY214" s="245" t="s">
        <v>117</v>
      </c>
    </row>
    <row r="215" s="15" customFormat="1">
      <c r="A215" s="15"/>
      <c r="B215" s="246"/>
      <c r="C215" s="247"/>
      <c r="D215" s="226" t="s">
        <v>128</v>
      </c>
      <c r="E215" s="248" t="s">
        <v>19</v>
      </c>
      <c r="F215" s="249" t="s">
        <v>130</v>
      </c>
      <c r="G215" s="247"/>
      <c r="H215" s="250">
        <v>30.539999999999999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128</v>
      </c>
      <c r="AU215" s="256" t="s">
        <v>79</v>
      </c>
      <c r="AV215" s="15" t="s">
        <v>125</v>
      </c>
      <c r="AW215" s="15" t="s">
        <v>31</v>
      </c>
      <c r="AX215" s="15" t="s">
        <v>77</v>
      </c>
      <c r="AY215" s="256" t="s">
        <v>117</v>
      </c>
    </row>
    <row r="216" s="2" customFormat="1" ht="24.15" customHeight="1">
      <c r="A216" s="40"/>
      <c r="B216" s="41"/>
      <c r="C216" s="206" t="s">
        <v>238</v>
      </c>
      <c r="D216" s="206" t="s">
        <v>120</v>
      </c>
      <c r="E216" s="207" t="s">
        <v>1395</v>
      </c>
      <c r="F216" s="208" t="s">
        <v>1396</v>
      </c>
      <c r="G216" s="209" t="s">
        <v>179</v>
      </c>
      <c r="H216" s="210">
        <v>7.9500000000000002</v>
      </c>
      <c r="I216" s="211"/>
      <c r="J216" s="212">
        <f>ROUND(I216*H216,2)</f>
        <v>0</v>
      </c>
      <c r="K216" s="208" t="s">
        <v>124</v>
      </c>
      <c r="L216" s="46"/>
      <c r="M216" s="213" t="s">
        <v>19</v>
      </c>
      <c r="N216" s="214" t="s">
        <v>40</v>
      </c>
      <c r="O216" s="86"/>
      <c r="P216" s="215">
        <f>O216*H216</f>
        <v>0</v>
      </c>
      <c r="Q216" s="215">
        <v>0.021000000000000001</v>
      </c>
      <c r="R216" s="215">
        <f>Q216*H216</f>
        <v>0.16695000000000002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125</v>
      </c>
      <c r="AT216" s="217" t="s">
        <v>120</v>
      </c>
      <c r="AU216" s="217" t="s">
        <v>79</v>
      </c>
      <c r="AY216" s="19" t="s">
        <v>117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77</v>
      </c>
      <c r="BK216" s="218">
        <f>ROUND(I216*H216,2)</f>
        <v>0</v>
      </c>
      <c r="BL216" s="19" t="s">
        <v>125</v>
      </c>
      <c r="BM216" s="217" t="s">
        <v>286</v>
      </c>
    </row>
    <row r="217" s="2" customFormat="1">
      <c r="A217" s="40"/>
      <c r="B217" s="41"/>
      <c r="C217" s="42"/>
      <c r="D217" s="219" t="s">
        <v>126</v>
      </c>
      <c r="E217" s="42"/>
      <c r="F217" s="220" t="s">
        <v>1397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126</v>
      </c>
      <c r="AU217" s="19" t="s">
        <v>79</v>
      </c>
    </row>
    <row r="218" s="13" customFormat="1">
      <c r="A218" s="13"/>
      <c r="B218" s="224"/>
      <c r="C218" s="225"/>
      <c r="D218" s="226" t="s">
        <v>128</v>
      </c>
      <c r="E218" s="227" t="s">
        <v>19</v>
      </c>
      <c r="F218" s="228" t="s">
        <v>1214</v>
      </c>
      <c r="G218" s="225"/>
      <c r="H218" s="227" t="s">
        <v>19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128</v>
      </c>
      <c r="AU218" s="234" t="s">
        <v>79</v>
      </c>
      <c r="AV218" s="13" t="s">
        <v>77</v>
      </c>
      <c r="AW218" s="13" t="s">
        <v>31</v>
      </c>
      <c r="AX218" s="13" t="s">
        <v>69</v>
      </c>
      <c r="AY218" s="234" t="s">
        <v>117</v>
      </c>
    </row>
    <row r="219" s="13" customFormat="1">
      <c r="A219" s="13"/>
      <c r="B219" s="224"/>
      <c r="C219" s="225"/>
      <c r="D219" s="226" t="s">
        <v>128</v>
      </c>
      <c r="E219" s="227" t="s">
        <v>19</v>
      </c>
      <c r="F219" s="228" t="s">
        <v>1339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128</v>
      </c>
      <c r="AU219" s="234" t="s">
        <v>79</v>
      </c>
      <c r="AV219" s="13" t="s">
        <v>77</v>
      </c>
      <c r="AW219" s="13" t="s">
        <v>31</v>
      </c>
      <c r="AX219" s="13" t="s">
        <v>69</v>
      </c>
      <c r="AY219" s="234" t="s">
        <v>117</v>
      </c>
    </row>
    <row r="220" s="14" customFormat="1">
      <c r="A220" s="14"/>
      <c r="B220" s="235"/>
      <c r="C220" s="236"/>
      <c r="D220" s="226" t="s">
        <v>128</v>
      </c>
      <c r="E220" s="237" t="s">
        <v>19</v>
      </c>
      <c r="F220" s="238" t="s">
        <v>1340</v>
      </c>
      <c r="G220" s="236"/>
      <c r="H220" s="239">
        <v>7.9500000000000002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128</v>
      </c>
      <c r="AU220" s="245" t="s">
        <v>79</v>
      </c>
      <c r="AV220" s="14" t="s">
        <v>79</v>
      </c>
      <c r="AW220" s="14" t="s">
        <v>31</v>
      </c>
      <c r="AX220" s="14" t="s">
        <v>69</v>
      </c>
      <c r="AY220" s="245" t="s">
        <v>117</v>
      </c>
    </row>
    <row r="221" s="15" customFormat="1">
      <c r="A221" s="15"/>
      <c r="B221" s="246"/>
      <c r="C221" s="247"/>
      <c r="D221" s="226" t="s">
        <v>128</v>
      </c>
      <c r="E221" s="248" t="s">
        <v>19</v>
      </c>
      <c r="F221" s="249" t="s">
        <v>130</v>
      </c>
      <c r="G221" s="247"/>
      <c r="H221" s="250">
        <v>7.9500000000000002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6" t="s">
        <v>128</v>
      </c>
      <c r="AU221" s="256" t="s">
        <v>79</v>
      </c>
      <c r="AV221" s="15" t="s">
        <v>125</v>
      </c>
      <c r="AW221" s="15" t="s">
        <v>31</v>
      </c>
      <c r="AX221" s="15" t="s">
        <v>77</v>
      </c>
      <c r="AY221" s="256" t="s">
        <v>117</v>
      </c>
    </row>
    <row r="222" s="2" customFormat="1" ht="24.15" customHeight="1">
      <c r="A222" s="40"/>
      <c r="B222" s="41"/>
      <c r="C222" s="206" t="s">
        <v>291</v>
      </c>
      <c r="D222" s="206" t="s">
        <v>120</v>
      </c>
      <c r="E222" s="207" t="s">
        <v>1398</v>
      </c>
      <c r="F222" s="208" t="s">
        <v>1399</v>
      </c>
      <c r="G222" s="209" t="s">
        <v>179</v>
      </c>
      <c r="H222" s="210">
        <v>30.539999999999999</v>
      </c>
      <c r="I222" s="211"/>
      <c r="J222" s="212">
        <f>ROUND(I222*H222,2)</f>
        <v>0</v>
      </c>
      <c r="K222" s="208" t="s">
        <v>124</v>
      </c>
      <c r="L222" s="46"/>
      <c r="M222" s="213" t="s">
        <v>19</v>
      </c>
      <c r="N222" s="214" t="s">
        <v>40</v>
      </c>
      <c r="O222" s="86"/>
      <c r="P222" s="215">
        <f>O222*H222</f>
        <v>0</v>
      </c>
      <c r="Q222" s="215">
        <v>0.021000000000000001</v>
      </c>
      <c r="R222" s="215">
        <f>Q222*H222</f>
        <v>0.64134000000000002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125</v>
      </c>
      <c r="AT222" s="217" t="s">
        <v>120</v>
      </c>
      <c r="AU222" s="217" t="s">
        <v>79</v>
      </c>
      <c r="AY222" s="19" t="s">
        <v>117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77</v>
      </c>
      <c r="BK222" s="218">
        <f>ROUND(I222*H222,2)</f>
        <v>0</v>
      </c>
      <c r="BL222" s="19" t="s">
        <v>125</v>
      </c>
      <c r="BM222" s="217" t="s">
        <v>294</v>
      </c>
    </row>
    <row r="223" s="2" customFormat="1">
      <c r="A223" s="40"/>
      <c r="B223" s="41"/>
      <c r="C223" s="42"/>
      <c r="D223" s="219" t="s">
        <v>126</v>
      </c>
      <c r="E223" s="42"/>
      <c r="F223" s="220" t="s">
        <v>1400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126</v>
      </c>
      <c r="AU223" s="19" t="s">
        <v>79</v>
      </c>
    </row>
    <row r="224" s="13" customFormat="1">
      <c r="A224" s="13"/>
      <c r="B224" s="224"/>
      <c r="C224" s="225"/>
      <c r="D224" s="226" t="s">
        <v>128</v>
      </c>
      <c r="E224" s="227" t="s">
        <v>19</v>
      </c>
      <c r="F224" s="228" t="s">
        <v>1387</v>
      </c>
      <c r="G224" s="225"/>
      <c r="H224" s="227" t="s">
        <v>19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128</v>
      </c>
      <c r="AU224" s="234" t="s">
        <v>79</v>
      </c>
      <c r="AV224" s="13" t="s">
        <v>77</v>
      </c>
      <c r="AW224" s="13" t="s">
        <v>31</v>
      </c>
      <c r="AX224" s="13" t="s">
        <v>69</v>
      </c>
      <c r="AY224" s="234" t="s">
        <v>117</v>
      </c>
    </row>
    <row r="225" s="14" customFormat="1">
      <c r="A225" s="14"/>
      <c r="B225" s="235"/>
      <c r="C225" s="236"/>
      <c r="D225" s="226" t="s">
        <v>128</v>
      </c>
      <c r="E225" s="237" t="s">
        <v>19</v>
      </c>
      <c r="F225" s="238" t="s">
        <v>1388</v>
      </c>
      <c r="G225" s="236"/>
      <c r="H225" s="239">
        <v>12.060000000000001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128</v>
      </c>
      <c r="AU225" s="245" t="s">
        <v>79</v>
      </c>
      <c r="AV225" s="14" t="s">
        <v>79</v>
      </c>
      <c r="AW225" s="14" t="s">
        <v>31</v>
      </c>
      <c r="AX225" s="14" t="s">
        <v>69</v>
      </c>
      <c r="AY225" s="245" t="s">
        <v>117</v>
      </c>
    </row>
    <row r="226" s="14" customFormat="1">
      <c r="A226" s="14"/>
      <c r="B226" s="235"/>
      <c r="C226" s="236"/>
      <c r="D226" s="226" t="s">
        <v>128</v>
      </c>
      <c r="E226" s="237" t="s">
        <v>19</v>
      </c>
      <c r="F226" s="238" t="s">
        <v>1389</v>
      </c>
      <c r="G226" s="236"/>
      <c r="H226" s="239">
        <v>18.48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128</v>
      </c>
      <c r="AU226" s="245" t="s">
        <v>79</v>
      </c>
      <c r="AV226" s="14" t="s">
        <v>79</v>
      </c>
      <c r="AW226" s="14" t="s">
        <v>31</v>
      </c>
      <c r="AX226" s="14" t="s">
        <v>69</v>
      </c>
      <c r="AY226" s="245" t="s">
        <v>117</v>
      </c>
    </row>
    <row r="227" s="15" customFormat="1">
      <c r="A227" s="15"/>
      <c r="B227" s="246"/>
      <c r="C227" s="247"/>
      <c r="D227" s="226" t="s">
        <v>128</v>
      </c>
      <c r="E227" s="248" t="s">
        <v>19</v>
      </c>
      <c r="F227" s="249" t="s">
        <v>130</v>
      </c>
      <c r="G227" s="247"/>
      <c r="H227" s="250">
        <v>30.539999999999999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128</v>
      </c>
      <c r="AU227" s="256" t="s">
        <v>79</v>
      </c>
      <c r="AV227" s="15" t="s">
        <v>125</v>
      </c>
      <c r="AW227" s="15" t="s">
        <v>31</v>
      </c>
      <c r="AX227" s="15" t="s">
        <v>77</v>
      </c>
      <c r="AY227" s="256" t="s">
        <v>117</v>
      </c>
    </row>
    <row r="228" s="2" customFormat="1" ht="16.5" customHeight="1">
      <c r="A228" s="40"/>
      <c r="B228" s="41"/>
      <c r="C228" s="206" t="s">
        <v>243</v>
      </c>
      <c r="D228" s="206" t="s">
        <v>120</v>
      </c>
      <c r="E228" s="207" t="s">
        <v>1401</v>
      </c>
      <c r="F228" s="208" t="s">
        <v>1402</v>
      </c>
      <c r="G228" s="209" t="s">
        <v>190</v>
      </c>
      <c r="H228" s="210">
        <v>49.640000000000001</v>
      </c>
      <c r="I228" s="211"/>
      <c r="J228" s="212">
        <f>ROUND(I228*H228,2)</f>
        <v>0</v>
      </c>
      <c r="K228" s="208" t="s">
        <v>124</v>
      </c>
      <c r="L228" s="46"/>
      <c r="M228" s="213" t="s">
        <v>19</v>
      </c>
      <c r="N228" s="214" t="s">
        <v>40</v>
      </c>
      <c r="O228" s="86"/>
      <c r="P228" s="215">
        <f>O228*H228</f>
        <v>0</v>
      </c>
      <c r="Q228" s="215">
        <v>0.0015</v>
      </c>
      <c r="R228" s="215">
        <f>Q228*H228</f>
        <v>0.074459999999999998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125</v>
      </c>
      <c r="AT228" s="217" t="s">
        <v>120</v>
      </c>
      <c r="AU228" s="217" t="s">
        <v>79</v>
      </c>
      <c r="AY228" s="19" t="s">
        <v>117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77</v>
      </c>
      <c r="BK228" s="218">
        <f>ROUND(I228*H228,2)</f>
        <v>0</v>
      </c>
      <c r="BL228" s="19" t="s">
        <v>125</v>
      </c>
      <c r="BM228" s="217" t="s">
        <v>298</v>
      </c>
    </row>
    <row r="229" s="2" customFormat="1">
      <c r="A229" s="40"/>
      <c r="B229" s="41"/>
      <c r="C229" s="42"/>
      <c r="D229" s="219" t="s">
        <v>126</v>
      </c>
      <c r="E229" s="42"/>
      <c r="F229" s="220" t="s">
        <v>1403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126</v>
      </c>
      <c r="AU229" s="19" t="s">
        <v>79</v>
      </c>
    </row>
    <row r="230" s="13" customFormat="1">
      <c r="A230" s="13"/>
      <c r="B230" s="224"/>
      <c r="C230" s="225"/>
      <c r="D230" s="226" t="s">
        <v>128</v>
      </c>
      <c r="E230" s="227" t="s">
        <v>19</v>
      </c>
      <c r="F230" s="228" t="s">
        <v>1242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128</v>
      </c>
      <c r="AU230" s="234" t="s">
        <v>79</v>
      </c>
      <c r="AV230" s="13" t="s">
        <v>77</v>
      </c>
      <c r="AW230" s="13" t="s">
        <v>31</v>
      </c>
      <c r="AX230" s="13" t="s">
        <v>69</v>
      </c>
      <c r="AY230" s="234" t="s">
        <v>117</v>
      </c>
    </row>
    <row r="231" s="14" customFormat="1">
      <c r="A231" s="14"/>
      <c r="B231" s="235"/>
      <c r="C231" s="236"/>
      <c r="D231" s="226" t="s">
        <v>128</v>
      </c>
      <c r="E231" s="237" t="s">
        <v>19</v>
      </c>
      <c r="F231" s="238" t="s">
        <v>1404</v>
      </c>
      <c r="G231" s="236"/>
      <c r="H231" s="239">
        <v>8.3000000000000007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128</v>
      </c>
      <c r="AU231" s="245" t="s">
        <v>79</v>
      </c>
      <c r="AV231" s="14" t="s">
        <v>79</v>
      </c>
      <c r="AW231" s="14" t="s">
        <v>31</v>
      </c>
      <c r="AX231" s="14" t="s">
        <v>69</v>
      </c>
      <c r="AY231" s="245" t="s">
        <v>117</v>
      </c>
    </row>
    <row r="232" s="13" customFormat="1">
      <c r="A232" s="13"/>
      <c r="B232" s="224"/>
      <c r="C232" s="225"/>
      <c r="D232" s="226" t="s">
        <v>128</v>
      </c>
      <c r="E232" s="227" t="s">
        <v>19</v>
      </c>
      <c r="F232" s="228" t="s">
        <v>1405</v>
      </c>
      <c r="G232" s="225"/>
      <c r="H232" s="227" t="s">
        <v>19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128</v>
      </c>
      <c r="AU232" s="234" t="s">
        <v>79</v>
      </c>
      <c r="AV232" s="13" t="s">
        <v>77</v>
      </c>
      <c r="AW232" s="13" t="s">
        <v>31</v>
      </c>
      <c r="AX232" s="13" t="s">
        <v>69</v>
      </c>
      <c r="AY232" s="234" t="s">
        <v>117</v>
      </c>
    </row>
    <row r="233" s="14" customFormat="1">
      <c r="A233" s="14"/>
      <c r="B233" s="235"/>
      <c r="C233" s="236"/>
      <c r="D233" s="226" t="s">
        <v>128</v>
      </c>
      <c r="E233" s="237" t="s">
        <v>19</v>
      </c>
      <c r="F233" s="238" t="s">
        <v>1406</v>
      </c>
      <c r="G233" s="236"/>
      <c r="H233" s="239">
        <v>10.58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128</v>
      </c>
      <c r="AU233" s="245" t="s">
        <v>79</v>
      </c>
      <c r="AV233" s="14" t="s">
        <v>79</v>
      </c>
      <c r="AW233" s="14" t="s">
        <v>31</v>
      </c>
      <c r="AX233" s="14" t="s">
        <v>69</v>
      </c>
      <c r="AY233" s="245" t="s">
        <v>117</v>
      </c>
    </row>
    <row r="234" s="14" customFormat="1">
      <c r="A234" s="14"/>
      <c r="B234" s="235"/>
      <c r="C234" s="236"/>
      <c r="D234" s="226" t="s">
        <v>128</v>
      </c>
      <c r="E234" s="237" t="s">
        <v>19</v>
      </c>
      <c r="F234" s="238" t="s">
        <v>1407</v>
      </c>
      <c r="G234" s="236"/>
      <c r="H234" s="239">
        <v>18.239999999999998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128</v>
      </c>
      <c r="AU234" s="245" t="s">
        <v>79</v>
      </c>
      <c r="AV234" s="14" t="s">
        <v>79</v>
      </c>
      <c r="AW234" s="14" t="s">
        <v>31</v>
      </c>
      <c r="AX234" s="14" t="s">
        <v>69</v>
      </c>
      <c r="AY234" s="245" t="s">
        <v>117</v>
      </c>
    </row>
    <row r="235" s="14" customFormat="1">
      <c r="A235" s="14"/>
      <c r="B235" s="235"/>
      <c r="C235" s="236"/>
      <c r="D235" s="226" t="s">
        <v>128</v>
      </c>
      <c r="E235" s="237" t="s">
        <v>19</v>
      </c>
      <c r="F235" s="238" t="s">
        <v>1408</v>
      </c>
      <c r="G235" s="236"/>
      <c r="H235" s="239">
        <v>12.52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128</v>
      </c>
      <c r="AU235" s="245" t="s">
        <v>79</v>
      </c>
      <c r="AV235" s="14" t="s">
        <v>79</v>
      </c>
      <c r="AW235" s="14" t="s">
        <v>31</v>
      </c>
      <c r="AX235" s="14" t="s">
        <v>69</v>
      </c>
      <c r="AY235" s="245" t="s">
        <v>117</v>
      </c>
    </row>
    <row r="236" s="15" customFormat="1">
      <c r="A236" s="15"/>
      <c r="B236" s="246"/>
      <c r="C236" s="247"/>
      <c r="D236" s="226" t="s">
        <v>128</v>
      </c>
      <c r="E236" s="248" t="s">
        <v>19</v>
      </c>
      <c r="F236" s="249" t="s">
        <v>130</v>
      </c>
      <c r="G236" s="247"/>
      <c r="H236" s="250">
        <v>49.640000000000001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128</v>
      </c>
      <c r="AU236" s="256" t="s">
        <v>79</v>
      </c>
      <c r="AV236" s="15" t="s">
        <v>125</v>
      </c>
      <c r="AW236" s="15" t="s">
        <v>31</v>
      </c>
      <c r="AX236" s="15" t="s">
        <v>77</v>
      </c>
      <c r="AY236" s="256" t="s">
        <v>117</v>
      </c>
    </row>
    <row r="237" s="2" customFormat="1" ht="16.5" customHeight="1">
      <c r="A237" s="40"/>
      <c r="B237" s="41"/>
      <c r="C237" s="206" t="s">
        <v>7</v>
      </c>
      <c r="D237" s="206" t="s">
        <v>120</v>
      </c>
      <c r="E237" s="207" t="s">
        <v>575</v>
      </c>
      <c r="F237" s="208" t="s">
        <v>576</v>
      </c>
      <c r="G237" s="209" t="s">
        <v>190</v>
      </c>
      <c r="H237" s="210">
        <v>17.100000000000001</v>
      </c>
      <c r="I237" s="211"/>
      <c r="J237" s="212">
        <f>ROUND(I237*H237,2)</f>
        <v>0</v>
      </c>
      <c r="K237" s="208" t="s">
        <v>124</v>
      </c>
      <c r="L237" s="46"/>
      <c r="M237" s="213" t="s">
        <v>19</v>
      </c>
      <c r="N237" s="214" t="s">
        <v>40</v>
      </c>
      <c r="O237" s="86"/>
      <c r="P237" s="215">
        <f>O237*H237</f>
        <v>0</v>
      </c>
      <c r="Q237" s="215">
        <v>0.010319999999999999</v>
      </c>
      <c r="R237" s="215">
        <f>Q237*H237</f>
        <v>0.17647199999999999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125</v>
      </c>
      <c r="AT237" s="217" t="s">
        <v>120</v>
      </c>
      <c r="AU237" s="217" t="s">
        <v>79</v>
      </c>
      <c r="AY237" s="19" t="s">
        <v>117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77</v>
      </c>
      <c r="BK237" s="218">
        <f>ROUND(I237*H237,2)</f>
        <v>0</v>
      </c>
      <c r="BL237" s="19" t="s">
        <v>125</v>
      </c>
      <c r="BM237" s="217" t="s">
        <v>328</v>
      </c>
    </row>
    <row r="238" s="2" customFormat="1">
      <c r="A238" s="40"/>
      <c r="B238" s="41"/>
      <c r="C238" s="42"/>
      <c r="D238" s="219" t="s">
        <v>126</v>
      </c>
      <c r="E238" s="42"/>
      <c r="F238" s="220" t="s">
        <v>578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126</v>
      </c>
      <c r="AU238" s="19" t="s">
        <v>79</v>
      </c>
    </row>
    <row r="239" s="13" customFormat="1">
      <c r="A239" s="13"/>
      <c r="B239" s="224"/>
      <c r="C239" s="225"/>
      <c r="D239" s="226" t="s">
        <v>128</v>
      </c>
      <c r="E239" s="227" t="s">
        <v>19</v>
      </c>
      <c r="F239" s="228" t="s">
        <v>1173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128</v>
      </c>
      <c r="AU239" s="234" t="s">
        <v>79</v>
      </c>
      <c r="AV239" s="13" t="s">
        <v>77</v>
      </c>
      <c r="AW239" s="13" t="s">
        <v>31</v>
      </c>
      <c r="AX239" s="13" t="s">
        <v>69</v>
      </c>
      <c r="AY239" s="234" t="s">
        <v>117</v>
      </c>
    </row>
    <row r="240" s="13" customFormat="1">
      <c r="A240" s="13"/>
      <c r="B240" s="224"/>
      <c r="C240" s="225"/>
      <c r="D240" s="226" t="s">
        <v>128</v>
      </c>
      <c r="E240" s="227" t="s">
        <v>19</v>
      </c>
      <c r="F240" s="228" t="s">
        <v>1409</v>
      </c>
      <c r="G240" s="225"/>
      <c r="H240" s="227" t="s">
        <v>19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128</v>
      </c>
      <c r="AU240" s="234" t="s">
        <v>79</v>
      </c>
      <c r="AV240" s="13" t="s">
        <v>77</v>
      </c>
      <c r="AW240" s="13" t="s">
        <v>31</v>
      </c>
      <c r="AX240" s="13" t="s">
        <v>69</v>
      </c>
      <c r="AY240" s="234" t="s">
        <v>117</v>
      </c>
    </row>
    <row r="241" s="14" customFormat="1">
      <c r="A241" s="14"/>
      <c r="B241" s="235"/>
      <c r="C241" s="236"/>
      <c r="D241" s="226" t="s">
        <v>128</v>
      </c>
      <c r="E241" s="237" t="s">
        <v>19</v>
      </c>
      <c r="F241" s="238" t="s">
        <v>1410</v>
      </c>
      <c r="G241" s="236"/>
      <c r="H241" s="239">
        <v>7.5999999999999996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128</v>
      </c>
      <c r="AU241" s="245" t="s">
        <v>79</v>
      </c>
      <c r="AV241" s="14" t="s">
        <v>79</v>
      </c>
      <c r="AW241" s="14" t="s">
        <v>31</v>
      </c>
      <c r="AX241" s="14" t="s">
        <v>69</v>
      </c>
      <c r="AY241" s="245" t="s">
        <v>117</v>
      </c>
    </row>
    <row r="242" s="14" customFormat="1">
      <c r="A242" s="14"/>
      <c r="B242" s="235"/>
      <c r="C242" s="236"/>
      <c r="D242" s="226" t="s">
        <v>128</v>
      </c>
      <c r="E242" s="237" t="s">
        <v>19</v>
      </c>
      <c r="F242" s="238" t="s">
        <v>1411</v>
      </c>
      <c r="G242" s="236"/>
      <c r="H242" s="239">
        <v>5.7000000000000002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128</v>
      </c>
      <c r="AU242" s="245" t="s">
        <v>79</v>
      </c>
      <c r="AV242" s="14" t="s">
        <v>79</v>
      </c>
      <c r="AW242" s="14" t="s">
        <v>31</v>
      </c>
      <c r="AX242" s="14" t="s">
        <v>69</v>
      </c>
      <c r="AY242" s="245" t="s">
        <v>117</v>
      </c>
    </row>
    <row r="243" s="14" customFormat="1">
      <c r="A243" s="14"/>
      <c r="B243" s="235"/>
      <c r="C243" s="236"/>
      <c r="D243" s="226" t="s">
        <v>128</v>
      </c>
      <c r="E243" s="237" t="s">
        <v>19</v>
      </c>
      <c r="F243" s="238" t="s">
        <v>1412</v>
      </c>
      <c r="G243" s="236"/>
      <c r="H243" s="239">
        <v>3.7999999999999998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128</v>
      </c>
      <c r="AU243" s="245" t="s">
        <v>79</v>
      </c>
      <c r="AV243" s="14" t="s">
        <v>79</v>
      </c>
      <c r="AW243" s="14" t="s">
        <v>31</v>
      </c>
      <c r="AX243" s="14" t="s">
        <v>69</v>
      </c>
      <c r="AY243" s="245" t="s">
        <v>117</v>
      </c>
    </row>
    <row r="244" s="15" customFormat="1">
      <c r="A244" s="15"/>
      <c r="B244" s="246"/>
      <c r="C244" s="247"/>
      <c r="D244" s="226" t="s">
        <v>128</v>
      </c>
      <c r="E244" s="248" t="s">
        <v>19</v>
      </c>
      <c r="F244" s="249" t="s">
        <v>130</v>
      </c>
      <c r="G244" s="247"/>
      <c r="H244" s="250">
        <v>17.100000000000001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128</v>
      </c>
      <c r="AU244" s="256" t="s">
        <v>79</v>
      </c>
      <c r="AV244" s="15" t="s">
        <v>125</v>
      </c>
      <c r="AW244" s="15" t="s">
        <v>31</v>
      </c>
      <c r="AX244" s="15" t="s">
        <v>77</v>
      </c>
      <c r="AY244" s="256" t="s">
        <v>117</v>
      </c>
    </row>
    <row r="245" s="2" customFormat="1" ht="24.15" customHeight="1">
      <c r="A245" s="40"/>
      <c r="B245" s="41"/>
      <c r="C245" s="206" t="s">
        <v>251</v>
      </c>
      <c r="D245" s="206" t="s">
        <v>120</v>
      </c>
      <c r="E245" s="207" t="s">
        <v>1413</v>
      </c>
      <c r="F245" s="208" t="s">
        <v>1414</v>
      </c>
      <c r="G245" s="209" t="s">
        <v>196</v>
      </c>
      <c r="H245" s="210">
        <v>0.13500000000000001</v>
      </c>
      <c r="I245" s="211"/>
      <c r="J245" s="212">
        <f>ROUND(I245*H245,2)</f>
        <v>0</v>
      </c>
      <c r="K245" s="208" t="s">
        <v>124</v>
      </c>
      <c r="L245" s="46"/>
      <c r="M245" s="213" t="s">
        <v>19</v>
      </c>
      <c r="N245" s="214" t="s">
        <v>40</v>
      </c>
      <c r="O245" s="86"/>
      <c r="P245" s="215">
        <f>O245*H245</f>
        <v>0</v>
      </c>
      <c r="Q245" s="215">
        <v>2.3010199999999998</v>
      </c>
      <c r="R245" s="215">
        <f>Q245*H245</f>
        <v>0.31063770000000002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125</v>
      </c>
      <c r="AT245" s="217" t="s">
        <v>120</v>
      </c>
      <c r="AU245" s="217" t="s">
        <v>79</v>
      </c>
      <c r="AY245" s="19" t="s">
        <v>117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77</v>
      </c>
      <c r="BK245" s="218">
        <f>ROUND(I245*H245,2)</f>
        <v>0</v>
      </c>
      <c r="BL245" s="19" t="s">
        <v>125</v>
      </c>
      <c r="BM245" s="217" t="s">
        <v>335</v>
      </c>
    </row>
    <row r="246" s="2" customFormat="1">
      <c r="A246" s="40"/>
      <c r="B246" s="41"/>
      <c r="C246" s="42"/>
      <c r="D246" s="219" t="s">
        <v>126</v>
      </c>
      <c r="E246" s="42"/>
      <c r="F246" s="220" t="s">
        <v>1415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126</v>
      </c>
      <c r="AU246" s="19" t="s">
        <v>79</v>
      </c>
    </row>
    <row r="247" s="13" customFormat="1">
      <c r="A247" s="13"/>
      <c r="B247" s="224"/>
      <c r="C247" s="225"/>
      <c r="D247" s="226" t="s">
        <v>128</v>
      </c>
      <c r="E247" s="227" t="s">
        <v>19</v>
      </c>
      <c r="F247" s="228" t="s">
        <v>1041</v>
      </c>
      <c r="G247" s="225"/>
      <c r="H247" s="227" t="s">
        <v>19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128</v>
      </c>
      <c r="AU247" s="234" t="s">
        <v>79</v>
      </c>
      <c r="AV247" s="13" t="s">
        <v>77</v>
      </c>
      <c r="AW247" s="13" t="s">
        <v>31</v>
      </c>
      <c r="AX247" s="13" t="s">
        <v>69</v>
      </c>
      <c r="AY247" s="234" t="s">
        <v>117</v>
      </c>
    </row>
    <row r="248" s="14" customFormat="1">
      <c r="A248" s="14"/>
      <c r="B248" s="235"/>
      <c r="C248" s="236"/>
      <c r="D248" s="226" t="s">
        <v>128</v>
      </c>
      <c r="E248" s="237" t="s">
        <v>19</v>
      </c>
      <c r="F248" s="238" t="s">
        <v>1416</v>
      </c>
      <c r="G248" s="236"/>
      <c r="H248" s="239">
        <v>0.13500000000000001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128</v>
      </c>
      <c r="AU248" s="245" t="s">
        <v>79</v>
      </c>
      <c r="AV248" s="14" t="s">
        <v>79</v>
      </c>
      <c r="AW248" s="14" t="s">
        <v>31</v>
      </c>
      <c r="AX248" s="14" t="s">
        <v>69</v>
      </c>
      <c r="AY248" s="245" t="s">
        <v>117</v>
      </c>
    </row>
    <row r="249" s="15" customFormat="1">
      <c r="A249" s="15"/>
      <c r="B249" s="246"/>
      <c r="C249" s="247"/>
      <c r="D249" s="226" t="s">
        <v>128</v>
      </c>
      <c r="E249" s="248" t="s">
        <v>19</v>
      </c>
      <c r="F249" s="249" t="s">
        <v>130</v>
      </c>
      <c r="G249" s="247"/>
      <c r="H249" s="250">
        <v>0.13500000000000001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128</v>
      </c>
      <c r="AU249" s="256" t="s">
        <v>79</v>
      </c>
      <c r="AV249" s="15" t="s">
        <v>125</v>
      </c>
      <c r="AW249" s="15" t="s">
        <v>31</v>
      </c>
      <c r="AX249" s="15" t="s">
        <v>77</v>
      </c>
      <c r="AY249" s="256" t="s">
        <v>117</v>
      </c>
    </row>
    <row r="250" s="2" customFormat="1" ht="16.5" customHeight="1">
      <c r="A250" s="40"/>
      <c r="B250" s="41"/>
      <c r="C250" s="206" t="s">
        <v>343</v>
      </c>
      <c r="D250" s="206" t="s">
        <v>120</v>
      </c>
      <c r="E250" s="207" t="s">
        <v>1417</v>
      </c>
      <c r="F250" s="208" t="s">
        <v>1418</v>
      </c>
      <c r="G250" s="209" t="s">
        <v>179</v>
      </c>
      <c r="H250" s="210">
        <v>18.472000000000001</v>
      </c>
      <c r="I250" s="211"/>
      <c r="J250" s="212">
        <f>ROUND(I250*H250,2)</f>
        <v>0</v>
      </c>
      <c r="K250" s="208" t="s">
        <v>124</v>
      </c>
      <c r="L250" s="46"/>
      <c r="M250" s="213" t="s">
        <v>19</v>
      </c>
      <c r="N250" s="214" t="s">
        <v>40</v>
      </c>
      <c r="O250" s="86"/>
      <c r="P250" s="215">
        <f>O250*H250</f>
        <v>0</v>
      </c>
      <c r="Q250" s="215">
        <v>0.0089099999999999995</v>
      </c>
      <c r="R250" s="215">
        <f>Q250*H250</f>
        <v>0.16458552000000001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125</v>
      </c>
      <c r="AT250" s="217" t="s">
        <v>120</v>
      </c>
      <c r="AU250" s="217" t="s">
        <v>79</v>
      </c>
      <c r="AY250" s="19" t="s">
        <v>117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77</v>
      </c>
      <c r="BK250" s="218">
        <f>ROUND(I250*H250,2)</f>
        <v>0</v>
      </c>
      <c r="BL250" s="19" t="s">
        <v>125</v>
      </c>
      <c r="BM250" s="217" t="s">
        <v>346</v>
      </c>
    </row>
    <row r="251" s="2" customFormat="1">
      <c r="A251" s="40"/>
      <c r="B251" s="41"/>
      <c r="C251" s="42"/>
      <c r="D251" s="219" t="s">
        <v>126</v>
      </c>
      <c r="E251" s="42"/>
      <c r="F251" s="220" t="s">
        <v>1419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126</v>
      </c>
      <c r="AU251" s="19" t="s">
        <v>79</v>
      </c>
    </row>
    <row r="252" s="13" customFormat="1">
      <c r="A252" s="13"/>
      <c r="B252" s="224"/>
      <c r="C252" s="225"/>
      <c r="D252" s="226" t="s">
        <v>128</v>
      </c>
      <c r="E252" s="227" t="s">
        <v>19</v>
      </c>
      <c r="F252" s="228" t="s">
        <v>1285</v>
      </c>
      <c r="G252" s="225"/>
      <c r="H252" s="227" t="s">
        <v>19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128</v>
      </c>
      <c r="AU252" s="234" t="s">
        <v>79</v>
      </c>
      <c r="AV252" s="13" t="s">
        <v>77</v>
      </c>
      <c r="AW252" s="13" t="s">
        <v>31</v>
      </c>
      <c r="AX252" s="13" t="s">
        <v>69</v>
      </c>
      <c r="AY252" s="234" t="s">
        <v>117</v>
      </c>
    </row>
    <row r="253" s="14" customFormat="1">
      <c r="A253" s="14"/>
      <c r="B253" s="235"/>
      <c r="C253" s="236"/>
      <c r="D253" s="226" t="s">
        <v>128</v>
      </c>
      <c r="E253" s="237" t="s">
        <v>19</v>
      </c>
      <c r="F253" s="238" t="s">
        <v>1420</v>
      </c>
      <c r="G253" s="236"/>
      <c r="H253" s="239">
        <v>18.472000000000001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128</v>
      </c>
      <c r="AU253" s="245" t="s">
        <v>79</v>
      </c>
      <c r="AV253" s="14" t="s">
        <v>79</v>
      </c>
      <c r="AW253" s="14" t="s">
        <v>31</v>
      </c>
      <c r="AX253" s="14" t="s">
        <v>69</v>
      </c>
      <c r="AY253" s="245" t="s">
        <v>117</v>
      </c>
    </row>
    <row r="254" s="15" customFormat="1">
      <c r="A254" s="15"/>
      <c r="B254" s="246"/>
      <c r="C254" s="247"/>
      <c r="D254" s="226" t="s">
        <v>128</v>
      </c>
      <c r="E254" s="248" t="s">
        <v>19</v>
      </c>
      <c r="F254" s="249" t="s">
        <v>130</v>
      </c>
      <c r="G254" s="247"/>
      <c r="H254" s="250">
        <v>18.472000000000001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128</v>
      </c>
      <c r="AU254" s="256" t="s">
        <v>79</v>
      </c>
      <c r="AV254" s="15" t="s">
        <v>125</v>
      </c>
      <c r="AW254" s="15" t="s">
        <v>31</v>
      </c>
      <c r="AX254" s="15" t="s">
        <v>77</v>
      </c>
      <c r="AY254" s="256" t="s">
        <v>117</v>
      </c>
    </row>
    <row r="255" s="2" customFormat="1" ht="16.5" customHeight="1">
      <c r="A255" s="40"/>
      <c r="B255" s="41"/>
      <c r="C255" s="206" t="s">
        <v>256</v>
      </c>
      <c r="D255" s="206" t="s">
        <v>120</v>
      </c>
      <c r="E255" s="207" t="s">
        <v>1421</v>
      </c>
      <c r="F255" s="208" t="s">
        <v>1422</v>
      </c>
      <c r="G255" s="209" t="s">
        <v>179</v>
      </c>
      <c r="H255" s="210">
        <v>18.472000000000001</v>
      </c>
      <c r="I255" s="211"/>
      <c r="J255" s="212">
        <f>ROUND(I255*H255,2)</f>
        <v>0</v>
      </c>
      <c r="K255" s="208" t="s">
        <v>124</v>
      </c>
      <c r="L255" s="46"/>
      <c r="M255" s="213" t="s">
        <v>19</v>
      </c>
      <c r="N255" s="214" t="s">
        <v>40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125</v>
      </c>
      <c r="AT255" s="217" t="s">
        <v>120</v>
      </c>
      <c r="AU255" s="217" t="s">
        <v>79</v>
      </c>
      <c r="AY255" s="19" t="s">
        <v>117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77</v>
      </c>
      <c r="BK255" s="218">
        <f>ROUND(I255*H255,2)</f>
        <v>0</v>
      </c>
      <c r="BL255" s="19" t="s">
        <v>125</v>
      </c>
      <c r="BM255" s="217" t="s">
        <v>351</v>
      </c>
    </row>
    <row r="256" s="2" customFormat="1">
      <c r="A256" s="40"/>
      <c r="B256" s="41"/>
      <c r="C256" s="42"/>
      <c r="D256" s="219" t="s">
        <v>126</v>
      </c>
      <c r="E256" s="42"/>
      <c r="F256" s="220" t="s">
        <v>1423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126</v>
      </c>
      <c r="AU256" s="19" t="s">
        <v>79</v>
      </c>
    </row>
    <row r="257" s="13" customFormat="1">
      <c r="A257" s="13"/>
      <c r="B257" s="224"/>
      <c r="C257" s="225"/>
      <c r="D257" s="226" t="s">
        <v>128</v>
      </c>
      <c r="E257" s="227" t="s">
        <v>19</v>
      </c>
      <c r="F257" s="228" t="s">
        <v>1424</v>
      </c>
      <c r="G257" s="225"/>
      <c r="H257" s="227" t="s">
        <v>19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128</v>
      </c>
      <c r="AU257" s="234" t="s">
        <v>79</v>
      </c>
      <c r="AV257" s="13" t="s">
        <v>77</v>
      </c>
      <c r="AW257" s="13" t="s">
        <v>31</v>
      </c>
      <c r="AX257" s="13" t="s">
        <v>69</v>
      </c>
      <c r="AY257" s="234" t="s">
        <v>117</v>
      </c>
    </row>
    <row r="258" s="14" customFormat="1">
      <c r="A258" s="14"/>
      <c r="B258" s="235"/>
      <c r="C258" s="236"/>
      <c r="D258" s="226" t="s">
        <v>128</v>
      </c>
      <c r="E258" s="237" t="s">
        <v>19</v>
      </c>
      <c r="F258" s="238" t="s">
        <v>1420</v>
      </c>
      <c r="G258" s="236"/>
      <c r="H258" s="239">
        <v>18.472000000000001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128</v>
      </c>
      <c r="AU258" s="245" t="s">
        <v>79</v>
      </c>
      <c r="AV258" s="14" t="s">
        <v>79</v>
      </c>
      <c r="AW258" s="14" t="s">
        <v>31</v>
      </c>
      <c r="AX258" s="14" t="s">
        <v>69</v>
      </c>
      <c r="AY258" s="245" t="s">
        <v>117</v>
      </c>
    </row>
    <row r="259" s="15" customFormat="1">
      <c r="A259" s="15"/>
      <c r="B259" s="246"/>
      <c r="C259" s="247"/>
      <c r="D259" s="226" t="s">
        <v>128</v>
      </c>
      <c r="E259" s="248" t="s">
        <v>19</v>
      </c>
      <c r="F259" s="249" t="s">
        <v>130</v>
      </c>
      <c r="G259" s="247"/>
      <c r="H259" s="250">
        <v>18.472000000000001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128</v>
      </c>
      <c r="AU259" s="256" t="s">
        <v>79</v>
      </c>
      <c r="AV259" s="15" t="s">
        <v>125</v>
      </c>
      <c r="AW259" s="15" t="s">
        <v>31</v>
      </c>
      <c r="AX259" s="15" t="s">
        <v>77</v>
      </c>
      <c r="AY259" s="256" t="s">
        <v>117</v>
      </c>
    </row>
    <row r="260" s="12" customFormat="1" ht="22.8" customHeight="1">
      <c r="A260" s="12"/>
      <c r="B260" s="190"/>
      <c r="C260" s="191"/>
      <c r="D260" s="192" t="s">
        <v>68</v>
      </c>
      <c r="E260" s="204" t="s">
        <v>226</v>
      </c>
      <c r="F260" s="204" t="s">
        <v>677</v>
      </c>
      <c r="G260" s="191"/>
      <c r="H260" s="191"/>
      <c r="I260" s="194"/>
      <c r="J260" s="205">
        <f>BK260</f>
        <v>0</v>
      </c>
      <c r="K260" s="191"/>
      <c r="L260" s="196"/>
      <c r="M260" s="197"/>
      <c r="N260" s="198"/>
      <c r="O260" s="198"/>
      <c r="P260" s="199">
        <f>SUM(P261:P344)</f>
        <v>0</v>
      </c>
      <c r="Q260" s="198"/>
      <c r="R260" s="199">
        <f>SUM(R261:R344)</f>
        <v>0.01701275</v>
      </c>
      <c r="S260" s="198"/>
      <c r="T260" s="200">
        <f>SUM(T261:T344)</f>
        <v>5.5965299999999996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1" t="s">
        <v>77</v>
      </c>
      <c r="AT260" s="202" t="s">
        <v>68</v>
      </c>
      <c r="AU260" s="202" t="s">
        <v>77</v>
      </c>
      <c r="AY260" s="201" t="s">
        <v>117</v>
      </c>
      <c r="BK260" s="203">
        <f>SUM(BK261:BK344)</f>
        <v>0</v>
      </c>
    </row>
    <row r="261" s="2" customFormat="1" ht="24.15" customHeight="1">
      <c r="A261" s="40"/>
      <c r="B261" s="41"/>
      <c r="C261" s="206" t="s">
        <v>353</v>
      </c>
      <c r="D261" s="206" t="s">
        <v>120</v>
      </c>
      <c r="E261" s="207" t="s">
        <v>706</v>
      </c>
      <c r="F261" s="208" t="s">
        <v>707</v>
      </c>
      <c r="G261" s="209" t="s">
        <v>179</v>
      </c>
      <c r="H261" s="210">
        <v>100.075</v>
      </c>
      <c r="I261" s="211"/>
      <c r="J261" s="212">
        <f>ROUND(I261*H261,2)</f>
        <v>0</v>
      </c>
      <c r="K261" s="208" t="s">
        <v>124</v>
      </c>
      <c r="L261" s="46"/>
      <c r="M261" s="213" t="s">
        <v>19</v>
      </c>
      <c r="N261" s="214" t="s">
        <v>40</v>
      </c>
      <c r="O261" s="86"/>
      <c r="P261" s="215">
        <f>O261*H261</f>
        <v>0</v>
      </c>
      <c r="Q261" s="215">
        <v>0.00012999999999999999</v>
      </c>
      <c r="R261" s="215">
        <f>Q261*H261</f>
        <v>0.013009749999999999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125</v>
      </c>
      <c r="AT261" s="217" t="s">
        <v>120</v>
      </c>
      <c r="AU261" s="217" t="s">
        <v>79</v>
      </c>
      <c r="AY261" s="19" t="s">
        <v>117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77</v>
      </c>
      <c r="BK261" s="218">
        <f>ROUND(I261*H261,2)</f>
        <v>0</v>
      </c>
      <c r="BL261" s="19" t="s">
        <v>125</v>
      </c>
      <c r="BM261" s="217" t="s">
        <v>356</v>
      </c>
    </row>
    <row r="262" s="2" customFormat="1">
      <c r="A262" s="40"/>
      <c r="B262" s="41"/>
      <c r="C262" s="42"/>
      <c r="D262" s="219" t="s">
        <v>126</v>
      </c>
      <c r="E262" s="42"/>
      <c r="F262" s="220" t="s">
        <v>709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126</v>
      </c>
      <c r="AU262" s="19" t="s">
        <v>79</v>
      </c>
    </row>
    <row r="263" s="14" customFormat="1">
      <c r="A263" s="14"/>
      <c r="B263" s="235"/>
      <c r="C263" s="236"/>
      <c r="D263" s="226" t="s">
        <v>128</v>
      </c>
      <c r="E263" s="237" t="s">
        <v>19</v>
      </c>
      <c r="F263" s="238" t="s">
        <v>1425</v>
      </c>
      <c r="G263" s="236"/>
      <c r="H263" s="239">
        <v>8.3209999999999997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128</v>
      </c>
      <c r="AU263" s="245" t="s">
        <v>79</v>
      </c>
      <c r="AV263" s="14" t="s">
        <v>79</v>
      </c>
      <c r="AW263" s="14" t="s">
        <v>31</v>
      </c>
      <c r="AX263" s="14" t="s">
        <v>69</v>
      </c>
      <c r="AY263" s="245" t="s">
        <v>117</v>
      </c>
    </row>
    <row r="264" s="14" customFormat="1">
      <c r="A264" s="14"/>
      <c r="B264" s="235"/>
      <c r="C264" s="236"/>
      <c r="D264" s="226" t="s">
        <v>128</v>
      </c>
      <c r="E264" s="237" t="s">
        <v>19</v>
      </c>
      <c r="F264" s="238" t="s">
        <v>1326</v>
      </c>
      <c r="G264" s="236"/>
      <c r="H264" s="239">
        <v>18.968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128</v>
      </c>
      <c r="AU264" s="245" t="s">
        <v>79</v>
      </c>
      <c r="AV264" s="14" t="s">
        <v>79</v>
      </c>
      <c r="AW264" s="14" t="s">
        <v>31</v>
      </c>
      <c r="AX264" s="14" t="s">
        <v>69</v>
      </c>
      <c r="AY264" s="245" t="s">
        <v>117</v>
      </c>
    </row>
    <row r="265" s="14" customFormat="1">
      <c r="A265" s="14"/>
      <c r="B265" s="235"/>
      <c r="C265" s="236"/>
      <c r="D265" s="226" t="s">
        <v>128</v>
      </c>
      <c r="E265" s="237" t="s">
        <v>19</v>
      </c>
      <c r="F265" s="238" t="s">
        <v>1327</v>
      </c>
      <c r="G265" s="236"/>
      <c r="H265" s="239">
        <v>20.738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128</v>
      </c>
      <c r="AU265" s="245" t="s">
        <v>79</v>
      </c>
      <c r="AV265" s="14" t="s">
        <v>79</v>
      </c>
      <c r="AW265" s="14" t="s">
        <v>31</v>
      </c>
      <c r="AX265" s="14" t="s">
        <v>69</v>
      </c>
      <c r="AY265" s="245" t="s">
        <v>117</v>
      </c>
    </row>
    <row r="266" s="14" customFormat="1">
      <c r="A266" s="14"/>
      <c r="B266" s="235"/>
      <c r="C266" s="236"/>
      <c r="D266" s="226" t="s">
        <v>128</v>
      </c>
      <c r="E266" s="237" t="s">
        <v>19</v>
      </c>
      <c r="F266" s="238" t="s">
        <v>1328</v>
      </c>
      <c r="G266" s="236"/>
      <c r="H266" s="239">
        <v>17.391999999999999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128</v>
      </c>
      <c r="AU266" s="245" t="s">
        <v>79</v>
      </c>
      <c r="AV266" s="14" t="s">
        <v>79</v>
      </c>
      <c r="AW266" s="14" t="s">
        <v>31</v>
      </c>
      <c r="AX266" s="14" t="s">
        <v>69</v>
      </c>
      <c r="AY266" s="245" t="s">
        <v>117</v>
      </c>
    </row>
    <row r="267" s="14" customFormat="1">
      <c r="A267" s="14"/>
      <c r="B267" s="235"/>
      <c r="C267" s="236"/>
      <c r="D267" s="226" t="s">
        <v>128</v>
      </c>
      <c r="E267" s="237" t="s">
        <v>19</v>
      </c>
      <c r="F267" s="238" t="s">
        <v>1426</v>
      </c>
      <c r="G267" s="236"/>
      <c r="H267" s="239">
        <v>34.655999999999999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128</v>
      </c>
      <c r="AU267" s="245" t="s">
        <v>79</v>
      </c>
      <c r="AV267" s="14" t="s">
        <v>79</v>
      </c>
      <c r="AW267" s="14" t="s">
        <v>31</v>
      </c>
      <c r="AX267" s="14" t="s">
        <v>69</v>
      </c>
      <c r="AY267" s="245" t="s">
        <v>117</v>
      </c>
    </row>
    <row r="268" s="15" customFormat="1">
      <c r="A268" s="15"/>
      <c r="B268" s="246"/>
      <c r="C268" s="247"/>
      <c r="D268" s="226" t="s">
        <v>128</v>
      </c>
      <c r="E268" s="248" t="s">
        <v>19</v>
      </c>
      <c r="F268" s="249" t="s">
        <v>130</v>
      </c>
      <c r="G268" s="247"/>
      <c r="H268" s="250">
        <v>100.075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6" t="s">
        <v>128</v>
      </c>
      <c r="AU268" s="256" t="s">
        <v>79</v>
      </c>
      <c r="AV268" s="15" t="s">
        <v>125</v>
      </c>
      <c r="AW268" s="15" t="s">
        <v>31</v>
      </c>
      <c r="AX268" s="15" t="s">
        <v>77</v>
      </c>
      <c r="AY268" s="256" t="s">
        <v>117</v>
      </c>
    </row>
    <row r="269" s="2" customFormat="1" ht="24.15" customHeight="1">
      <c r="A269" s="40"/>
      <c r="B269" s="41"/>
      <c r="C269" s="206" t="s">
        <v>261</v>
      </c>
      <c r="D269" s="206" t="s">
        <v>120</v>
      </c>
      <c r="E269" s="207" t="s">
        <v>1427</v>
      </c>
      <c r="F269" s="208" t="s">
        <v>1428</v>
      </c>
      <c r="G269" s="209" t="s">
        <v>179</v>
      </c>
      <c r="H269" s="210">
        <v>100.075</v>
      </c>
      <c r="I269" s="211"/>
      <c r="J269" s="212">
        <f>ROUND(I269*H269,2)</f>
        <v>0</v>
      </c>
      <c r="K269" s="208" t="s">
        <v>124</v>
      </c>
      <c r="L269" s="46"/>
      <c r="M269" s="213" t="s">
        <v>19</v>
      </c>
      <c r="N269" s="214" t="s">
        <v>40</v>
      </c>
      <c r="O269" s="86"/>
      <c r="P269" s="215">
        <f>O269*H269</f>
        <v>0</v>
      </c>
      <c r="Q269" s="215">
        <v>4.0000000000000003E-05</v>
      </c>
      <c r="R269" s="215">
        <f>Q269*H269</f>
        <v>0.0040030000000000005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125</v>
      </c>
      <c r="AT269" s="217" t="s">
        <v>120</v>
      </c>
      <c r="AU269" s="217" t="s">
        <v>79</v>
      </c>
      <c r="AY269" s="19" t="s">
        <v>117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77</v>
      </c>
      <c r="BK269" s="218">
        <f>ROUND(I269*H269,2)</f>
        <v>0</v>
      </c>
      <c r="BL269" s="19" t="s">
        <v>125</v>
      </c>
      <c r="BM269" s="217" t="s">
        <v>359</v>
      </c>
    </row>
    <row r="270" s="2" customFormat="1">
      <c r="A270" s="40"/>
      <c r="B270" s="41"/>
      <c r="C270" s="42"/>
      <c r="D270" s="219" t="s">
        <v>126</v>
      </c>
      <c r="E270" s="42"/>
      <c r="F270" s="220" t="s">
        <v>1429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126</v>
      </c>
      <c r="AU270" s="19" t="s">
        <v>79</v>
      </c>
    </row>
    <row r="271" s="14" customFormat="1">
      <c r="A271" s="14"/>
      <c r="B271" s="235"/>
      <c r="C271" s="236"/>
      <c r="D271" s="226" t="s">
        <v>128</v>
      </c>
      <c r="E271" s="237" t="s">
        <v>19</v>
      </c>
      <c r="F271" s="238" t="s">
        <v>1425</v>
      </c>
      <c r="G271" s="236"/>
      <c r="H271" s="239">
        <v>8.3209999999999997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128</v>
      </c>
      <c r="AU271" s="245" t="s">
        <v>79</v>
      </c>
      <c r="AV271" s="14" t="s">
        <v>79</v>
      </c>
      <c r="AW271" s="14" t="s">
        <v>31</v>
      </c>
      <c r="AX271" s="14" t="s">
        <v>69</v>
      </c>
      <c r="AY271" s="245" t="s">
        <v>117</v>
      </c>
    </row>
    <row r="272" s="14" customFormat="1">
      <c r="A272" s="14"/>
      <c r="B272" s="235"/>
      <c r="C272" s="236"/>
      <c r="D272" s="226" t="s">
        <v>128</v>
      </c>
      <c r="E272" s="237" t="s">
        <v>19</v>
      </c>
      <c r="F272" s="238" t="s">
        <v>1326</v>
      </c>
      <c r="G272" s="236"/>
      <c r="H272" s="239">
        <v>18.968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128</v>
      </c>
      <c r="AU272" s="245" t="s">
        <v>79</v>
      </c>
      <c r="AV272" s="14" t="s">
        <v>79</v>
      </c>
      <c r="AW272" s="14" t="s">
        <v>31</v>
      </c>
      <c r="AX272" s="14" t="s">
        <v>69</v>
      </c>
      <c r="AY272" s="245" t="s">
        <v>117</v>
      </c>
    </row>
    <row r="273" s="14" customFormat="1">
      <c r="A273" s="14"/>
      <c r="B273" s="235"/>
      <c r="C273" s="236"/>
      <c r="D273" s="226" t="s">
        <v>128</v>
      </c>
      <c r="E273" s="237" t="s">
        <v>19</v>
      </c>
      <c r="F273" s="238" t="s">
        <v>1327</v>
      </c>
      <c r="G273" s="236"/>
      <c r="H273" s="239">
        <v>20.738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128</v>
      </c>
      <c r="AU273" s="245" t="s">
        <v>79</v>
      </c>
      <c r="AV273" s="14" t="s">
        <v>79</v>
      </c>
      <c r="AW273" s="14" t="s">
        <v>31</v>
      </c>
      <c r="AX273" s="14" t="s">
        <v>69</v>
      </c>
      <c r="AY273" s="245" t="s">
        <v>117</v>
      </c>
    </row>
    <row r="274" s="14" customFormat="1">
      <c r="A274" s="14"/>
      <c r="B274" s="235"/>
      <c r="C274" s="236"/>
      <c r="D274" s="226" t="s">
        <v>128</v>
      </c>
      <c r="E274" s="237" t="s">
        <v>19</v>
      </c>
      <c r="F274" s="238" t="s">
        <v>1328</v>
      </c>
      <c r="G274" s="236"/>
      <c r="H274" s="239">
        <v>17.391999999999999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128</v>
      </c>
      <c r="AU274" s="245" t="s">
        <v>79</v>
      </c>
      <c r="AV274" s="14" t="s">
        <v>79</v>
      </c>
      <c r="AW274" s="14" t="s">
        <v>31</v>
      </c>
      <c r="AX274" s="14" t="s">
        <v>69</v>
      </c>
      <c r="AY274" s="245" t="s">
        <v>117</v>
      </c>
    </row>
    <row r="275" s="14" customFormat="1">
      <c r="A275" s="14"/>
      <c r="B275" s="235"/>
      <c r="C275" s="236"/>
      <c r="D275" s="226" t="s">
        <v>128</v>
      </c>
      <c r="E275" s="237" t="s">
        <v>19</v>
      </c>
      <c r="F275" s="238" t="s">
        <v>1426</v>
      </c>
      <c r="G275" s="236"/>
      <c r="H275" s="239">
        <v>34.655999999999999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128</v>
      </c>
      <c r="AU275" s="245" t="s">
        <v>79</v>
      </c>
      <c r="AV275" s="14" t="s">
        <v>79</v>
      </c>
      <c r="AW275" s="14" t="s">
        <v>31</v>
      </c>
      <c r="AX275" s="14" t="s">
        <v>69</v>
      </c>
      <c r="AY275" s="245" t="s">
        <v>117</v>
      </c>
    </row>
    <row r="276" s="15" customFormat="1">
      <c r="A276" s="15"/>
      <c r="B276" s="246"/>
      <c r="C276" s="247"/>
      <c r="D276" s="226" t="s">
        <v>128</v>
      </c>
      <c r="E276" s="248" t="s">
        <v>19</v>
      </c>
      <c r="F276" s="249" t="s">
        <v>130</v>
      </c>
      <c r="G276" s="247"/>
      <c r="H276" s="250">
        <v>100.075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6" t="s">
        <v>128</v>
      </c>
      <c r="AU276" s="256" t="s">
        <v>79</v>
      </c>
      <c r="AV276" s="15" t="s">
        <v>125</v>
      </c>
      <c r="AW276" s="15" t="s">
        <v>31</v>
      </c>
      <c r="AX276" s="15" t="s">
        <v>77</v>
      </c>
      <c r="AY276" s="256" t="s">
        <v>117</v>
      </c>
    </row>
    <row r="277" s="2" customFormat="1" ht="24.15" customHeight="1">
      <c r="A277" s="40"/>
      <c r="B277" s="41"/>
      <c r="C277" s="206" t="s">
        <v>367</v>
      </c>
      <c r="D277" s="206" t="s">
        <v>120</v>
      </c>
      <c r="E277" s="207" t="s">
        <v>1430</v>
      </c>
      <c r="F277" s="208" t="s">
        <v>1431</v>
      </c>
      <c r="G277" s="209" t="s">
        <v>179</v>
      </c>
      <c r="H277" s="210">
        <v>4.8600000000000003</v>
      </c>
      <c r="I277" s="211"/>
      <c r="J277" s="212">
        <f>ROUND(I277*H277,2)</f>
        <v>0</v>
      </c>
      <c r="K277" s="208" t="s">
        <v>124</v>
      </c>
      <c r="L277" s="46"/>
      <c r="M277" s="213" t="s">
        <v>19</v>
      </c>
      <c r="N277" s="214" t="s">
        <v>40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0.065000000000000002</v>
      </c>
      <c r="T277" s="216">
        <f>S277*H277</f>
        <v>0.31590000000000001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125</v>
      </c>
      <c r="AT277" s="217" t="s">
        <v>120</v>
      </c>
      <c r="AU277" s="217" t="s">
        <v>79</v>
      </c>
      <c r="AY277" s="19" t="s">
        <v>117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77</v>
      </c>
      <c r="BK277" s="218">
        <f>ROUND(I277*H277,2)</f>
        <v>0</v>
      </c>
      <c r="BL277" s="19" t="s">
        <v>125</v>
      </c>
      <c r="BM277" s="217" t="s">
        <v>370</v>
      </c>
    </row>
    <row r="278" s="2" customFormat="1">
      <c r="A278" s="40"/>
      <c r="B278" s="41"/>
      <c r="C278" s="42"/>
      <c r="D278" s="219" t="s">
        <v>126</v>
      </c>
      <c r="E278" s="42"/>
      <c r="F278" s="220" t="s">
        <v>1432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126</v>
      </c>
      <c r="AU278" s="19" t="s">
        <v>79</v>
      </c>
    </row>
    <row r="279" s="13" customFormat="1">
      <c r="A279" s="13"/>
      <c r="B279" s="224"/>
      <c r="C279" s="225"/>
      <c r="D279" s="226" t="s">
        <v>128</v>
      </c>
      <c r="E279" s="227" t="s">
        <v>19</v>
      </c>
      <c r="F279" s="228" t="s">
        <v>186</v>
      </c>
      <c r="G279" s="225"/>
      <c r="H279" s="227" t="s">
        <v>19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128</v>
      </c>
      <c r="AU279" s="234" t="s">
        <v>79</v>
      </c>
      <c r="AV279" s="13" t="s">
        <v>77</v>
      </c>
      <c r="AW279" s="13" t="s">
        <v>31</v>
      </c>
      <c r="AX279" s="13" t="s">
        <v>69</v>
      </c>
      <c r="AY279" s="234" t="s">
        <v>117</v>
      </c>
    </row>
    <row r="280" s="14" customFormat="1">
      <c r="A280" s="14"/>
      <c r="B280" s="235"/>
      <c r="C280" s="236"/>
      <c r="D280" s="226" t="s">
        <v>128</v>
      </c>
      <c r="E280" s="237" t="s">
        <v>19</v>
      </c>
      <c r="F280" s="238" t="s">
        <v>1433</v>
      </c>
      <c r="G280" s="236"/>
      <c r="H280" s="239">
        <v>2.1600000000000001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128</v>
      </c>
      <c r="AU280" s="245" t="s">
        <v>79</v>
      </c>
      <c r="AV280" s="14" t="s">
        <v>79</v>
      </c>
      <c r="AW280" s="14" t="s">
        <v>31</v>
      </c>
      <c r="AX280" s="14" t="s">
        <v>69</v>
      </c>
      <c r="AY280" s="245" t="s">
        <v>117</v>
      </c>
    </row>
    <row r="281" s="14" customFormat="1">
      <c r="A281" s="14"/>
      <c r="B281" s="235"/>
      <c r="C281" s="236"/>
      <c r="D281" s="226" t="s">
        <v>128</v>
      </c>
      <c r="E281" s="237" t="s">
        <v>19</v>
      </c>
      <c r="F281" s="238" t="s">
        <v>1434</v>
      </c>
      <c r="G281" s="236"/>
      <c r="H281" s="239">
        <v>1.6200000000000001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128</v>
      </c>
      <c r="AU281" s="245" t="s">
        <v>79</v>
      </c>
      <c r="AV281" s="14" t="s">
        <v>79</v>
      </c>
      <c r="AW281" s="14" t="s">
        <v>31</v>
      </c>
      <c r="AX281" s="14" t="s">
        <v>69</v>
      </c>
      <c r="AY281" s="245" t="s">
        <v>117</v>
      </c>
    </row>
    <row r="282" s="14" customFormat="1">
      <c r="A282" s="14"/>
      <c r="B282" s="235"/>
      <c r="C282" s="236"/>
      <c r="D282" s="226" t="s">
        <v>128</v>
      </c>
      <c r="E282" s="237" t="s">
        <v>19</v>
      </c>
      <c r="F282" s="238" t="s">
        <v>1435</v>
      </c>
      <c r="G282" s="236"/>
      <c r="H282" s="239">
        <v>1.0800000000000001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128</v>
      </c>
      <c r="AU282" s="245" t="s">
        <v>79</v>
      </c>
      <c r="AV282" s="14" t="s">
        <v>79</v>
      </c>
      <c r="AW282" s="14" t="s">
        <v>31</v>
      </c>
      <c r="AX282" s="14" t="s">
        <v>69</v>
      </c>
      <c r="AY282" s="245" t="s">
        <v>117</v>
      </c>
    </row>
    <row r="283" s="15" customFormat="1">
      <c r="A283" s="15"/>
      <c r="B283" s="246"/>
      <c r="C283" s="247"/>
      <c r="D283" s="226" t="s">
        <v>128</v>
      </c>
      <c r="E283" s="248" t="s">
        <v>19</v>
      </c>
      <c r="F283" s="249" t="s">
        <v>130</v>
      </c>
      <c r="G283" s="247"/>
      <c r="H283" s="250">
        <v>4.8600000000000003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6" t="s">
        <v>128</v>
      </c>
      <c r="AU283" s="256" t="s">
        <v>79</v>
      </c>
      <c r="AV283" s="15" t="s">
        <v>125</v>
      </c>
      <c r="AW283" s="15" t="s">
        <v>31</v>
      </c>
      <c r="AX283" s="15" t="s">
        <v>77</v>
      </c>
      <c r="AY283" s="256" t="s">
        <v>117</v>
      </c>
    </row>
    <row r="284" s="2" customFormat="1" ht="24.15" customHeight="1">
      <c r="A284" s="40"/>
      <c r="B284" s="41"/>
      <c r="C284" s="206" t="s">
        <v>265</v>
      </c>
      <c r="D284" s="206" t="s">
        <v>120</v>
      </c>
      <c r="E284" s="207" t="s">
        <v>1436</v>
      </c>
      <c r="F284" s="208" t="s">
        <v>1437</v>
      </c>
      <c r="G284" s="209" t="s">
        <v>179</v>
      </c>
      <c r="H284" s="210">
        <v>1.6000000000000001</v>
      </c>
      <c r="I284" s="211"/>
      <c r="J284" s="212">
        <f>ROUND(I284*H284,2)</f>
        <v>0</v>
      </c>
      <c r="K284" s="208" t="s">
        <v>124</v>
      </c>
      <c r="L284" s="46"/>
      <c r="M284" s="213" t="s">
        <v>19</v>
      </c>
      <c r="N284" s="214" t="s">
        <v>40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0.075999999999999998</v>
      </c>
      <c r="T284" s="216">
        <f>S284*H284</f>
        <v>0.1216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125</v>
      </c>
      <c r="AT284" s="217" t="s">
        <v>120</v>
      </c>
      <c r="AU284" s="217" t="s">
        <v>79</v>
      </c>
      <c r="AY284" s="19" t="s">
        <v>117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77</v>
      </c>
      <c r="BK284" s="218">
        <f>ROUND(I284*H284,2)</f>
        <v>0</v>
      </c>
      <c r="BL284" s="19" t="s">
        <v>125</v>
      </c>
      <c r="BM284" s="217" t="s">
        <v>415</v>
      </c>
    </row>
    <row r="285" s="2" customFormat="1">
      <c r="A285" s="40"/>
      <c r="B285" s="41"/>
      <c r="C285" s="42"/>
      <c r="D285" s="219" t="s">
        <v>126</v>
      </c>
      <c r="E285" s="42"/>
      <c r="F285" s="220" t="s">
        <v>1438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126</v>
      </c>
      <c r="AU285" s="19" t="s">
        <v>79</v>
      </c>
    </row>
    <row r="286" s="13" customFormat="1">
      <c r="A286" s="13"/>
      <c r="B286" s="224"/>
      <c r="C286" s="225"/>
      <c r="D286" s="226" t="s">
        <v>128</v>
      </c>
      <c r="E286" s="227" t="s">
        <v>19</v>
      </c>
      <c r="F286" s="228" t="s">
        <v>1439</v>
      </c>
      <c r="G286" s="225"/>
      <c r="H286" s="227" t="s">
        <v>19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128</v>
      </c>
      <c r="AU286" s="234" t="s">
        <v>79</v>
      </c>
      <c r="AV286" s="13" t="s">
        <v>77</v>
      </c>
      <c r="AW286" s="13" t="s">
        <v>31</v>
      </c>
      <c r="AX286" s="13" t="s">
        <v>69</v>
      </c>
      <c r="AY286" s="234" t="s">
        <v>117</v>
      </c>
    </row>
    <row r="287" s="14" customFormat="1">
      <c r="A287" s="14"/>
      <c r="B287" s="235"/>
      <c r="C287" s="236"/>
      <c r="D287" s="226" t="s">
        <v>128</v>
      </c>
      <c r="E287" s="237" t="s">
        <v>19</v>
      </c>
      <c r="F287" s="238" t="s">
        <v>1440</v>
      </c>
      <c r="G287" s="236"/>
      <c r="H287" s="239">
        <v>1.6000000000000001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128</v>
      </c>
      <c r="AU287" s="245" t="s">
        <v>79</v>
      </c>
      <c r="AV287" s="14" t="s">
        <v>79</v>
      </c>
      <c r="AW287" s="14" t="s">
        <v>31</v>
      </c>
      <c r="AX287" s="14" t="s">
        <v>69</v>
      </c>
      <c r="AY287" s="245" t="s">
        <v>117</v>
      </c>
    </row>
    <row r="288" s="15" customFormat="1">
      <c r="A288" s="15"/>
      <c r="B288" s="246"/>
      <c r="C288" s="247"/>
      <c r="D288" s="226" t="s">
        <v>128</v>
      </c>
      <c r="E288" s="248" t="s">
        <v>19</v>
      </c>
      <c r="F288" s="249" t="s">
        <v>130</v>
      </c>
      <c r="G288" s="247"/>
      <c r="H288" s="250">
        <v>1.6000000000000001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6" t="s">
        <v>128</v>
      </c>
      <c r="AU288" s="256" t="s">
        <v>79</v>
      </c>
      <c r="AV288" s="15" t="s">
        <v>125</v>
      </c>
      <c r="AW288" s="15" t="s">
        <v>31</v>
      </c>
      <c r="AX288" s="15" t="s">
        <v>77</v>
      </c>
      <c r="AY288" s="256" t="s">
        <v>117</v>
      </c>
    </row>
    <row r="289" s="2" customFormat="1" ht="24.15" customHeight="1">
      <c r="A289" s="40"/>
      <c r="B289" s="41"/>
      <c r="C289" s="206" t="s">
        <v>395</v>
      </c>
      <c r="D289" s="206" t="s">
        <v>120</v>
      </c>
      <c r="E289" s="207" t="s">
        <v>1441</v>
      </c>
      <c r="F289" s="208" t="s">
        <v>1442</v>
      </c>
      <c r="G289" s="209" t="s">
        <v>179</v>
      </c>
      <c r="H289" s="210">
        <v>6.2400000000000002</v>
      </c>
      <c r="I289" s="211"/>
      <c r="J289" s="212">
        <f>ROUND(I289*H289,2)</f>
        <v>0</v>
      </c>
      <c r="K289" s="208" t="s">
        <v>124</v>
      </c>
      <c r="L289" s="46"/>
      <c r="M289" s="213" t="s">
        <v>19</v>
      </c>
      <c r="N289" s="214" t="s">
        <v>40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0.066000000000000003</v>
      </c>
      <c r="T289" s="216">
        <f>S289*H289</f>
        <v>0.41184000000000004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125</v>
      </c>
      <c r="AT289" s="217" t="s">
        <v>120</v>
      </c>
      <c r="AU289" s="217" t="s">
        <v>79</v>
      </c>
      <c r="AY289" s="19" t="s">
        <v>117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77</v>
      </c>
      <c r="BK289" s="218">
        <f>ROUND(I289*H289,2)</f>
        <v>0</v>
      </c>
      <c r="BL289" s="19" t="s">
        <v>125</v>
      </c>
      <c r="BM289" s="217" t="s">
        <v>423</v>
      </c>
    </row>
    <row r="290" s="2" customFormat="1">
      <c r="A290" s="40"/>
      <c r="B290" s="41"/>
      <c r="C290" s="42"/>
      <c r="D290" s="219" t="s">
        <v>126</v>
      </c>
      <c r="E290" s="42"/>
      <c r="F290" s="220" t="s">
        <v>1443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126</v>
      </c>
      <c r="AU290" s="19" t="s">
        <v>79</v>
      </c>
    </row>
    <row r="291" s="13" customFormat="1">
      <c r="A291" s="13"/>
      <c r="B291" s="224"/>
      <c r="C291" s="225"/>
      <c r="D291" s="226" t="s">
        <v>128</v>
      </c>
      <c r="E291" s="227" t="s">
        <v>19</v>
      </c>
      <c r="F291" s="228" t="s">
        <v>1444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128</v>
      </c>
      <c r="AU291" s="234" t="s">
        <v>79</v>
      </c>
      <c r="AV291" s="13" t="s">
        <v>77</v>
      </c>
      <c r="AW291" s="13" t="s">
        <v>31</v>
      </c>
      <c r="AX291" s="13" t="s">
        <v>69</v>
      </c>
      <c r="AY291" s="234" t="s">
        <v>117</v>
      </c>
    </row>
    <row r="292" s="14" customFormat="1">
      <c r="A292" s="14"/>
      <c r="B292" s="235"/>
      <c r="C292" s="236"/>
      <c r="D292" s="226" t="s">
        <v>128</v>
      </c>
      <c r="E292" s="237" t="s">
        <v>19</v>
      </c>
      <c r="F292" s="238" t="s">
        <v>1445</v>
      </c>
      <c r="G292" s="236"/>
      <c r="H292" s="239">
        <v>6.2400000000000002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128</v>
      </c>
      <c r="AU292" s="245" t="s">
        <v>79</v>
      </c>
      <c r="AV292" s="14" t="s">
        <v>79</v>
      </c>
      <c r="AW292" s="14" t="s">
        <v>31</v>
      </c>
      <c r="AX292" s="14" t="s">
        <v>69</v>
      </c>
      <c r="AY292" s="245" t="s">
        <v>117</v>
      </c>
    </row>
    <row r="293" s="15" customFormat="1">
      <c r="A293" s="15"/>
      <c r="B293" s="246"/>
      <c r="C293" s="247"/>
      <c r="D293" s="226" t="s">
        <v>128</v>
      </c>
      <c r="E293" s="248" t="s">
        <v>19</v>
      </c>
      <c r="F293" s="249" t="s">
        <v>130</v>
      </c>
      <c r="G293" s="247"/>
      <c r="H293" s="250">
        <v>6.2400000000000002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6" t="s">
        <v>128</v>
      </c>
      <c r="AU293" s="256" t="s">
        <v>79</v>
      </c>
      <c r="AV293" s="15" t="s">
        <v>125</v>
      </c>
      <c r="AW293" s="15" t="s">
        <v>31</v>
      </c>
      <c r="AX293" s="15" t="s">
        <v>77</v>
      </c>
      <c r="AY293" s="256" t="s">
        <v>117</v>
      </c>
    </row>
    <row r="294" s="2" customFormat="1" ht="24.15" customHeight="1">
      <c r="A294" s="40"/>
      <c r="B294" s="41"/>
      <c r="C294" s="206" t="s">
        <v>282</v>
      </c>
      <c r="D294" s="206" t="s">
        <v>120</v>
      </c>
      <c r="E294" s="207" t="s">
        <v>1446</v>
      </c>
      <c r="F294" s="208" t="s">
        <v>1447</v>
      </c>
      <c r="G294" s="209" t="s">
        <v>350</v>
      </c>
      <c r="H294" s="210">
        <v>1</v>
      </c>
      <c r="I294" s="211"/>
      <c r="J294" s="212">
        <f>ROUND(I294*H294,2)</f>
        <v>0</v>
      </c>
      <c r="K294" s="208" t="s">
        <v>124</v>
      </c>
      <c r="L294" s="46"/>
      <c r="M294" s="213" t="s">
        <v>19</v>
      </c>
      <c r="N294" s="214" t="s">
        <v>40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0.073999999999999996</v>
      </c>
      <c r="T294" s="216">
        <f>S294*H294</f>
        <v>0.073999999999999996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125</v>
      </c>
      <c r="AT294" s="217" t="s">
        <v>120</v>
      </c>
      <c r="AU294" s="217" t="s">
        <v>79</v>
      </c>
      <c r="AY294" s="19" t="s">
        <v>117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77</v>
      </c>
      <c r="BK294" s="218">
        <f>ROUND(I294*H294,2)</f>
        <v>0</v>
      </c>
      <c r="BL294" s="19" t="s">
        <v>125</v>
      </c>
      <c r="BM294" s="217" t="s">
        <v>427</v>
      </c>
    </row>
    <row r="295" s="2" customFormat="1">
      <c r="A295" s="40"/>
      <c r="B295" s="41"/>
      <c r="C295" s="42"/>
      <c r="D295" s="219" t="s">
        <v>126</v>
      </c>
      <c r="E295" s="42"/>
      <c r="F295" s="220" t="s">
        <v>1448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126</v>
      </c>
      <c r="AU295" s="19" t="s">
        <v>79</v>
      </c>
    </row>
    <row r="296" s="13" customFormat="1">
      <c r="A296" s="13"/>
      <c r="B296" s="224"/>
      <c r="C296" s="225"/>
      <c r="D296" s="226" t="s">
        <v>128</v>
      </c>
      <c r="E296" s="227" t="s">
        <v>19</v>
      </c>
      <c r="F296" s="228" t="s">
        <v>1175</v>
      </c>
      <c r="G296" s="225"/>
      <c r="H296" s="227" t="s">
        <v>19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128</v>
      </c>
      <c r="AU296" s="234" t="s">
        <v>79</v>
      </c>
      <c r="AV296" s="13" t="s">
        <v>77</v>
      </c>
      <c r="AW296" s="13" t="s">
        <v>31</v>
      </c>
      <c r="AX296" s="13" t="s">
        <v>69</v>
      </c>
      <c r="AY296" s="234" t="s">
        <v>117</v>
      </c>
    </row>
    <row r="297" s="14" customFormat="1">
      <c r="A297" s="14"/>
      <c r="B297" s="235"/>
      <c r="C297" s="236"/>
      <c r="D297" s="226" t="s">
        <v>128</v>
      </c>
      <c r="E297" s="237" t="s">
        <v>19</v>
      </c>
      <c r="F297" s="238" t="s">
        <v>1449</v>
      </c>
      <c r="G297" s="236"/>
      <c r="H297" s="239">
        <v>1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128</v>
      </c>
      <c r="AU297" s="245" t="s">
        <v>79</v>
      </c>
      <c r="AV297" s="14" t="s">
        <v>79</v>
      </c>
      <c r="AW297" s="14" t="s">
        <v>31</v>
      </c>
      <c r="AX297" s="14" t="s">
        <v>69</v>
      </c>
      <c r="AY297" s="245" t="s">
        <v>117</v>
      </c>
    </row>
    <row r="298" s="15" customFormat="1">
      <c r="A298" s="15"/>
      <c r="B298" s="246"/>
      <c r="C298" s="247"/>
      <c r="D298" s="226" t="s">
        <v>128</v>
      </c>
      <c r="E298" s="248" t="s">
        <v>19</v>
      </c>
      <c r="F298" s="249" t="s">
        <v>130</v>
      </c>
      <c r="G298" s="247"/>
      <c r="H298" s="250">
        <v>1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6" t="s">
        <v>128</v>
      </c>
      <c r="AU298" s="256" t="s">
        <v>79</v>
      </c>
      <c r="AV298" s="15" t="s">
        <v>125</v>
      </c>
      <c r="AW298" s="15" t="s">
        <v>31</v>
      </c>
      <c r="AX298" s="15" t="s">
        <v>77</v>
      </c>
      <c r="AY298" s="256" t="s">
        <v>117</v>
      </c>
    </row>
    <row r="299" s="2" customFormat="1" ht="24.15" customHeight="1">
      <c r="A299" s="40"/>
      <c r="B299" s="41"/>
      <c r="C299" s="206" t="s">
        <v>420</v>
      </c>
      <c r="D299" s="206" t="s">
        <v>120</v>
      </c>
      <c r="E299" s="207" t="s">
        <v>1450</v>
      </c>
      <c r="F299" s="208" t="s">
        <v>1451</v>
      </c>
      <c r="G299" s="209" t="s">
        <v>190</v>
      </c>
      <c r="H299" s="210">
        <v>29.300000000000001</v>
      </c>
      <c r="I299" s="211"/>
      <c r="J299" s="212">
        <f>ROUND(I299*H299,2)</f>
        <v>0</v>
      </c>
      <c r="K299" s="208" t="s">
        <v>124</v>
      </c>
      <c r="L299" s="46"/>
      <c r="M299" s="213" t="s">
        <v>19</v>
      </c>
      <c r="N299" s="214" t="s">
        <v>40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0.017999999999999999</v>
      </c>
      <c r="T299" s="216">
        <f>S299*H299</f>
        <v>0.52739999999999998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125</v>
      </c>
      <c r="AT299" s="217" t="s">
        <v>120</v>
      </c>
      <c r="AU299" s="217" t="s">
        <v>79</v>
      </c>
      <c r="AY299" s="19" t="s">
        <v>117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77</v>
      </c>
      <c r="BK299" s="218">
        <f>ROUND(I299*H299,2)</f>
        <v>0</v>
      </c>
      <c r="BL299" s="19" t="s">
        <v>125</v>
      </c>
      <c r="BM299" s="217" t="s">
        <v>440</v>
      </c>
    </row>
    <row r="300" s="2" customFormat="1">
      <c r="A300" s="40"/>
      <c r="B300" s="41"/>
      <c r="C300" s="42"/>
      <c r="D300" s="219" t="s">
        <v>126</v>
      </c>
      <c r="E300" s="42"/>
      <c r="F300" s="220" t="s">
        <v>1452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126</v>
      </c>
      <c r="AU300" s="19" t="s">
        <v>79</v>
      </c>
    </row>
    <row r="301" s="13" customFormat="1">
      <c r="A301" s="13"/>
      <c r="B301" s="224"/>
      <c r="C301" s="225"/>
      <c r="D301" s="226" t="s">
        <v>128</v>
      </c>
      <c r="E301" s="227" t="s">
        <v>19</v>
      </c>
      <c r="F301" s="228" t="s">
        <v>1453</v>
      </c>
      <c r="G301" s="225"/>
      <c r="H301" s="227" t="s">
        <v>19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128</v>
      </c>
      <c r="AU301" s="234" t="s">
        <v>79</v>
      </c>
      <c r="AV301" s="13" t="s">
        <v>77</v>
      </c>
      <c r="AW301" s="13" t="s">
        <v>31</v>
      </c>
      <c r="AX301" s="13" t="s">
        <v>69</v>
      </c>
      <c r="AY301" s="234" t="s">
        <v>117</v>
      </c>
    </row>
    <row r="302" s="14" customFormat="1">
      <c r="A302" s="14"/>
      <c r="B302" s="235"/>
      <c r="C302" s="236"/>
      <c r="D302" s="226" t="s">
        <v>128</v>
      </c>
      <c r="E302" s="237" t="s">
        <v>19</v>
      </c>
      <c r="F302" s="238" t="s">
        <v>1454</v>
      </c>
      <c r="G302" s="236"/>
      <c r="H302" s="239">
        <v>2.1000000000000001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128</v>
      </c>
      <c r="AU302" s="245" t="s">
        <v>79</v>
      </c>
      <c r="AV302" s="14" t="s">
        <v>79</v>
      </c>
      <c r="AW302" s="14" t="s">
        <v>31</v>
      </c>
      <c r="AX302" s="14" t="s">
        <v>69</v>
      </c>
      <c r="AY302" s="245" t="s">
        <v>117</v>
      </c>
    </row>
    <row r="303" s="14" customFormat="1">
      <c r="A303" s="14"/>
      <c r="B303" s="235"/>
      <c r="C303" s="236"/>
      <c r="D303" s="226" t="s">
        <v>128</v>
      </c>
      <c r="E303" s="237" t="s">
        <v>19</v>
      </c>
      <c r="F303" s="238" t="s">
        <v>1455</v>
      </c>
      <c r="G303" s="236"/>
      <c r="H303" s="239">
        <v>27.199999999999999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128</v>
      </c>
      <c r="AU303" s="245" t="s">
        <v>79</v>
      </c>
      <c r="AV303" s="14" t="s">
        <v>79</v>
      </c>
      <c r="AW303" s="14" t="s">
        <v>31</v>
      </c>
      <c r="AX303" s="14" t="s">
        <v>69</v>
      </c>
      <c r="AY303" s="245" t="s">
        <v>117</v>
      </c>
    </row>
    <row r="304" s="15" customFormat="1">
      <c r="A304" s="15"/>
      <c r="B304" s="246"/>
      <c r="C304" s="247"/>
      <c r="D304" s="226" t="s">
        <v>128</v>
      </c>
      <c r="E304" s="248" t="s">
        <v>19</v>
      </c>
      <c r="F304" s="249" t="s">
        <v>130</v>
      </c>
      <c r="G304" s="247"/>
      <c r="H304" s="250">
        <v>29.300000000000001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6" t="s">
        <v>128</v>
      </c>
      <c r="AU304" s="256" t="s">
        <v>79</v>
      </c>
      <c r="AV304" s="15" t="s">
        <v>125</v>
      </c>
      <c r="AW304" s="15" t="s">
        <v>31</v>
      </c>
      <c r="AX304" s="15" t="s">
        <v>77</v>
      </c>
      <c r="AY304" s="256" t="s">
        <v>117</v>
      </c>
    </row>
    <row r="305" s="2" customFormat="1" ht="24.15" customHeight="1">
      <c r="A305" s="40"/>
      <c r="B305" s="41"/>
      <c r="C305" s="206" t="s">
        <v>286</v>
      </c>
      <c r="D305" s="206" t="s">
        <v>120</v>
      </c>
      <c r="E305" s="207" t="s">
        <v>1456</v>
      </c>
      <c r="F305" s="208" t="s">
        <v>1457</v>
      </c>
      <c r="G305" s="209" t="s">
        <v>190</v>
      </c>
      <c r="H305" s="210">
        <v>6</v>
      </c>
      <c r="I305" s="211"/>
      <c r="J305" s="212">
        <f>ROUND(I305*H305,2)</f>
        <v>0</v>
      </c>
      <c r="K305" s="208" t="s">
        <v>124</v>
      </c>
      <c r="L305" s="46"/>
      <c r="M305" s="213" t="s">
        <v>19</v>
      </c>
      <c r="N305" s="214" t="s">
        <v>40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0.050000000000000003</v>
      </c>
      <c r="T305" s="216">
        <f>S305*H305</f>
        <v>0.30000000000000004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125</v>
      </c>
      <c r="AT305" s="217" t="s">
        <v>120</v>
      </c>
      <c r="AU305" s="217" t="s">
        <v>79</v>
      </c>
      <c r="AY305" s="19" t="s">
        <v>117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77</v>
      </c>
      <c r="BK305" s="218">
        <f>ROUND(I305*H305,2)</f>
        <v>0</v>
      </c>
      <c r="BL305" s="19" t="s">
        <v>125</v>
      </c>
      <c r="BM305" s="217" t="s">
        <v>454</v>
      </c>
    </row>
    <row r="306" s="2" customFormat="1">
      <c r="A306" s="40"/>
      <c r="B306" s="41"/>
      <c r="C306" s="42"/>
      <c r="D306" s="219" t="s">
        <v>126</v>
      </c>
      <c r="E306" s="42"/>
      <c r="F306" s="220" t="s">
        <v>1458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126</v>
      </c>
      <c r="AU306" s="19" t="s">
        <v>79</v>
      </c>
    </row>
    <row r="307" s="13" customFormat="1">
      <c r="A307" s="13"/>
      <c r="B307" s="224"/>
      <c r="C307" s="225"/>
      <c r="D307" s="226" t="s">
        <v>128</v>
      </c>
      <c r="E307" s="227" t="s">
        <v>19</v>
      </c>
      <c r="F307" s="228" t="s">
        <v>1459</v>
      </c>
      <c r="G307" s="225"/>
      <c r="H307" s="227" t="s">
        <v>19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128</v>
      </c>
      <c r="AU307" s="234" t="s">
        <v>79</v>
      </c>
      <c r="AV307" s="13" t="s">
        <v>77</v>
      </c>
      <c r="AW307" s="13" t="s">
        <v>31</v>
      </c>
      <c r="AX307" s="13" t="s">
        <v>69</v>
      </c>
      <c r="AY307" s="234" t="s">
        <v>117</v>
      </c>
    </row>
    <row r="308" s="14" customFormat="1">
      <c r="A308" s="14"/>
      <c r="B308" s="235"/>
      <c r="C308" s="236"/>
      <c r="D308" s="226" t="s">
        <v>128</v>
      </c>
      <c r="E308" s="237" t="s">
        <v>19</v>
      </c>
      <c r="F308" s="238" t="s">
        <v>1460</v>
      </c>
      <c r="G308" s="236"/>
      <c r="H308" s="239">
        <v>6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128</v>
      </c>
      <c r="AU308" s="245" t="s">
        <v>79</v>
      </c>
      <c r="AV308" s="14" t="s">
        <v>79</v>
      </c>
      <c r="AW308" s="14" t="s">
        <v>31</v>
      </c>
      <c r="AX308" s="14" t="s">
        <v>69</v>
      </c>
      <c r="AY308" s="245" t="s">
        <v>117</v>
      </c>
    </row>
    <row r="309" s="15" customFormat="1">
      <c r="A309" s="15"/>
      <c r="B309" s="246"/>
      <c r="C309" s="247"/>
      <c r="D309" s="226" t="s">
        <v>128</v>
      </c>
      <c r="E309" s="248" t="s">
        <v>19</v>
      </c>
      <c r="F309" s="249" t="s">
        <v>130</v>
      </c>
      <c r="G309" s="247"/>
      <c r="H309" s="250">
        <v>6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6" t="s">
        <v>128</v>
      </c>
      <c r="AU309" s="256" t="s">
        <v>79</v>
      </c>
      <c r="AV309" s="15" t="s">
        <v>125</v>
      </c>
      <c r="AW309" s="15" t="s">
        <v>31</v>
      </c>
      <c r="AX309" s="15" t="s">
        <v>77</v>
      </c>
      <c r="AY309" s="256" t="s">
        <v>117</v>
      </c>
    </row>
    <row r="310" s="2" customFormat="1" ht="24.15" customHeight="1">
      <c r="A310" s="40"/>
      <c r="B310" s="41"/>
      <c r="C310" s="206" t="s">
        <v>437</v>
      </c>
      <c r="D310" s="206" t="s">
        <v>120</v>
      </c>
      <c r="E310" s="207" t="s">
        <v>1461</v>
      </c>
      <c r="F310" s="208" t="s">
        <v>1462</v>
      </c>
      <c r="G310" s="209" t="s">
        <v>350</v>
      </c>
      <c r="H310" s="210">
        <v>2</v>
      </c>
      <c r="I310" s="211"/>
      <c r="J310" s="212">
        <f>ROUND(I310*H310,2)</f>
        <v>0</v>
      </c>
      <c r="K310" s="208" t="s">
        <v>124</v>
      </c>
      <c r="L310" s="46"/>
      <c r="M310" s="213" t="s">
        <v>19</v>
      </c>
      <c r="N310" s="214" t="s">
        <v>40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0.0070000000000000001</v>
      </c>
      <c r="T310" s="216">
        <f>S310*H310</f>
        <v>0.014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125</v>
      </c>
      <c r="AT310" s="217" t="s">
        <v>120</v>
      </c>
      <c r="AU310" s="217" t="s">
        <v>79</v>
      </c>
      <c r="AY310" s="19" t="s">
        <v>117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77</v>
      </c>
      <c r="BK310" s="218">
        <f>ROUND(I310*H310,2)</f>
        <v>0</v>
      </c>
      <c r="BL310" s="19" t="s">
        <v>125</v>
      </c>
      <c r="BM310" s="217" t="s">
        <v>459</v>
      </c>
    </row>
    <row r="311" s="2" customFormat="1">
      <c r="A311" s="40"/>
      <c r="B311" s="41"/>
      <c r="C311" s="42"/>
      <c r="D311" s="219" t="s">
        <v>126</v>
      </c>
      <c r="E311" s="42"/>
      <c r="F311" s="220" t="s">
        <v>1463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126</v>
      </c>
      <c r="AU311" s="19" t="s">
        <v>79</v>
      </c>
    </row>
    <row r="312" s="13" customFormat="1">
      <c r="A312" s="13"/>
      <c r="B312" s="224"/>
      <c r="C312" s="225"/>
      <c r="D312" s="226" t="s">
        <v>128</v>
      </c>
      <c r="E312" s="227" t="s">
        <v>19</v>
      </c>
      <c r="F312" s="228" t="s">
        <v>1464</v>
      </c>
      <c r="G312" s="225"/>
      <c r="H312" s="227" t="s">
        <v>19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128</v>
      </c>
      <c r="AU312" s="234" t="s">
        <v>79</v>
      </c>
      <c r="AV312" s="13" t="s">
        <v>77</v>
      </c>
      <c r="AW312" s="13" t="s">
        <v>31</v>
      </c>
      <c r="AX312" s="13" t="s">
        <v>69</v>
      </c>
      <c r="AY312" s="234" t="s">
        <v>117</v>
      </c>
    </row>
    <row r="313" s="14" customFormat="1">
      <c r="A313" s="14"/>
      <c r="B313" s="235"/>
      <c r="C313" s="236"/>
      <c r="D313" s="226" t="s">
        <v>128</v>
      </c>
      <c r="E313" s="237" t="s">
        <v>19</v>
      </c>
      <c r="F313" s="238" t="s">
        <v>1465</v>
      </c>
      <c r="G313" s="236"/>
      <c r="H313" s="239">
        <v>2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5" t="s">
        <v>128</v>
      </c>
      <c r="AU313" s="245" t="s">
        <v>79</v>
      </c>
      <c r="AV313" s="14" t="s">
        <v>79</v>
      </c>
      <c r="AW313" s="14" t="s">
        <v>31</v>
      </c>
      <c r="AX313" s="14" t="s">
        <v>69</v>
      </c>
      <c r="AY313" s="245" t="s">
        <v>117</v>
      </c>
    </row>
    <row r="314" s="15" customFormat="1">
      <c r="A314" s="15"/>
      <c r="B314" s="246"/>
      <c r="C314" s="247"/>
      <c r="D314" s="226" t="s">
        <v>128</v>
      </c>
      <c r="E314" s="248" t="s">
        <v>19</v>
      </c>
      <c r="F314" s="249" t="s">
        <v>130</v>
      </c>
      <c r="G314" s="247"/>
      <c r="H314" s="250">
        <v>2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6" t="s">
        <v>128</v>
      </c>
      <c r="AU314" s="256" t="s">
        <v>79</v>
      </c>
      <c r="AV314" s="15" t="s">
        <v>125</v>
      </c>
      <c r="AW314" s="15" t="s">
        <v>31</v>
      </c>
      <c r="AX314" s="15" t="s">
        <v>77</v>
      </c>
      <c r="AY314" s="256" t="s">
        <v>117</v>
      </c>
    </row>
    <row r="315" s="2" customFormat="1" ht="24.15" customHeight="1">
      <c r="A315" s="40"/>
      <c r="B315" s="41"/>
      <c r="C315" s="206" t="s">
        <v>294</v>
      </c>
      <c r="D315" s="206" t="s">
        <v>120</v>
      </c>
      <c r="E315" s="207" t="s">
        <v>1466</v>
      </c>
      <c r="F315" s="208" t="s">
        <v>1467</v>
      </c>
      <c r="G315" s="209" t="s">
        <v>350</v>
      </c>
      <c r="H315" s="210">
        <v>1</v>
      </c>
      <c r="I315" s="211"/>
      <c r="J315" s="212">
        <f>ROUND(I315*H315,2)</f>
        <v>0</v>
      </c>
      <c r="K315" s="208" t="s">
        <v>124</v>
      </c>
      <c r="L315" s="46"/>
      <c r="M315" s="213" t="s">
        <v>19</v>
      </c>
      <c r="N315" s="214" t="s">
        <v>40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0.024</v>
      </c>
      <c r="T315" s="216">
        <f>S315*H315</f>
        <v>0.024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125</v>
      </c>
      <c r="AT315" s="217" t="s">
        <v>120</v>
      </c>
      <c r="AU315" s="217" t="s">
        <v>79</v>
      </c>
      <c r="AY315" s="19" t="s">
        <v>117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77</v>
      </c>
      <c r="BK315" s="218">
        <f>ROUND(I315*H315,2)</f>
        <v>0</v>
      </c>
      <c r="BL315" s="19" t="s">
        <v>125</v>
      </c>
      <c r="BM315" s="217" t="s">
        <v>463</v>
      </c>
    </row>
    <row r="316" s="2" customFormat="1">
      <c r="A316" s="40"/>
      <c r="B316" s="41"/>
      <c r="C316" s="42"/>
      <c r="D316" s="219" t="s">
        <v>126</v>
      </c>
      <c r="E316" s="42"/>
      <c r="F316" s="220" t="s">
        <v>1468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126</v>
      </c>
      <c r="AU316" s="19" t="s">
        <v>79</v>
      </c>
    </row>
    <row r="317" s="13" customFormat="1">
      <c r="A317" s="13"/>
      <c r="B317" s="224"/>
      <c r="C317" s="225"/>
      <c r="D317" s="226" t="s">
        <v>128</v>
      </c>
      <c r="E317" s="227" t="s">
        <v>19</v>
      </c>
      <c r="F317" s="228" t="s">
        <v>1469</v>
      </c>
      <c r="G317" s="225"/>
      <c r="H317" s="227" t="s">
        <v>19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128</v>
      </c>
      <c r="AU317" s="234" t="s">
        <v>79</v>
      </c>
      <c r="AV317" s="13" t="s">
        <v>77</v>
      </c>
      <c r="AW317" s="13" t="s">
        <v>31</v>
      </c>
      <c r="AX317" s="13" t="s">
        <v>69</v>
      </c>
      <c r="AY317" s="234" t="s">
        <v>117</v>
      </c>
    </row>
    <row r="318" s="14" customFormat="1">
      <c r="A318" s="14"/>
      <c r="B318" s="235"/>
      <c r="C318" s="236"/>
      <c r="D318" s="226" t="s">
        <v>128</v>
      </c>
      <c r="E318" s="237" t="s">
        <v>19</v>
      </c>
      <c r="F318" s="238" t="s">
        <v>1470</v>
      </c>
      <c r="G318" s="236"/>
      <c r="H318" s="239">
        <v>1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128</v>
      </c>
      <c r="AU318" s="245" t="s">
        <v>79</v>
      </c>
      <c r="AV318" s="14" t="s">
        <v>79</v>
      </c>
      <c r="AW318" s="14" t="s">
        <v>31</v>
      </c>
      <c r="AX318" s="14" t="s">
        <v>69</v>
      </c>
      <c r="AY318" s="245" t="s">
        <v>117</v>
      </c>
    </row>
    <row r="319" s="15" customFormat="1">
      <c r="A319" s="15"/>
      <c r="B319" s="246"/>
      <c r="C319" s="247"/>
      <c r="D319" s="226" t="s">
        <v>128</v>
      </c>
      <c r="E319" s="248" t="s">
        <v>19</v>
      </c>
      <c r="F319" s="249" t="s">
        <v>130</v>
      </c>
      <c r="G319" s="247"/>
      <c r="H319" s="250">
        <v>1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6" t="s">
        <v>128</v>
      </c>
      <c r="AU319" s="256" t="s">
        <v>79</v>
      </c>
      <c r="AV319" s="15" t="s">
        <v>125</v>
      </c>
      <c r="AW319" s="15" t="s">
        <v>31</v>
      </c>
      <c r="AX319" s="15" t="s">
        <v>77</v>
      </c>
      <c r="AY319" s="256" t="s">
        <v>117</v>
      </c>
    </row>
    <row r="320" s="2" customFormat="1" ht="21.75" customHeight="1">
      <c r="A320" s="40"/>
      <c r="B320" s="41"/>
      <c r="C320" s="206" t="s">
        <v>456</v>
      </c>
      <c r="D320" s="206" t="s">
        <v>120</v>
      </c>
      <c r="E320" s="207" t="s">
        <v>1471</v>
      </c>
      <c r="F320" s="208" t="s">
        <v>1472</v>
      </c>
      <c r="G320" s="209" t="s">
        <v>179</v>
      </c>
      <c r="H320" s="210">
        <v>65.418999999999997</v>
      </c>
      <c r="I320" s="211"/>
      <c r="J320" s="212">
        <f>ROUND(I320*H320,2)</f>
        <v>0</v>
      </c>
      <c r="K320" s="208" t="s">
        <v>124</v>
      </c>
      <c r="L320" s="46"/>
      <c r="M320" s="213" t="s">
        <v>19</v>
      </c>
      <c r="N320" s="214" t="s">
        <v>40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0.01</v>
      </c>
      <c r="T320" s="216">
        <f>S320*H320</f>
        <v>0.65418999999999994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125</v>
      </c>
      <c r="AT320" s="217" t="s">
        <v>120</v>
      </c>
      <c r="AU320" s="217" t="s">
        <v>79</v>
      </c>
      <c r="AY320" s="19" t="s">
        <v>117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77</v>
      </c>
      <c r="BK320" s="218">
        <f>ROUND(I320*H320,2)</f>
        <v>0</v>
      </c>
      <c r="BL320" s="19" t="s">
        <v>125</v>
      </c>
      <c r="BM320" s="217" t="s">
        <v>476</v>
      </c>
    </row>
    <row r="321" s="2" customFormat="1">
      <c r="A321" s="40"/>
      <c r="B321" s="41"/>
      <c r="C321" s="42"/>
      <c r="D321" s="219" t="s">
        <v>126</v>
      </c>
      <c r="E321" s="42"/>
      <c r="F321" s="220" t="s">
        <v>1473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126</v>
      </c>
      <c r="AU321" s="19" t="s">
        <v>79</v>
      </c>
    </row>
    <row r="322" s="13" customFormat="1">
      <c r="A322" s="13"/>
      <c r="B322" s="224"/>
      <c r="C322" s="225"/>
      <c r="D322" s="226" t="s">
        <v>128</v>
      </c>
      <c r="E322" s="227" t="s">
        <v>19</v>
      </c>
      <c r="F322" s="228" t="s">
        <v>1474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128</v>
      </c>
      <c r="AU322" s="234" t="s">
        <v>79</v>
      </c>
      <c r="AV322" s="13" t="s">
        <v>77</v>
      </c>
      <c r="AW322" s="13" t="s">
        <v>31</v>
      </c>
      <c r="AX322" s="13" t="s">
        <v>69</v>
      </c>
      <c r="AY322" s="234" t="s">
        <v>117</v>
      </c>
    </row>
    <row r="323" s="14" customFormat="1">
      <c r="A323" s="14"/>
      <c r="B323" s="235"/>
      <c r="C323" s="236"/>
      <c r="D323" s="226" t="s">
        <v>128</v>
      </c>
      <c r="E323" s="237" t="s">
        <v>19</v>
      </c>
      <c r="F323" s="238" t="s">
        <v>1325</v>
      </c>
      <c r="G323" s="236"/>
      <c r="H323" s="239">
        <v>8.3209999999999997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128</v>
      </c>
      <c r="AU323" s="245" t="s">
        <v>79</v>
      </c>
      <c r="AV323" s="14" t="s">
        <v>79</v>
      </c>
      <c r="AW323" s="14" t="s">
        <v>31</v>
      </c>
      <c r="AX323" s="14" t="s">
        <v>69</v>
      </c>
      <c r="AY323" s="245" t="s">
        <v>117</v>
      </c>
    </row>
    <row r="324" s="14" customFormat="1">
      <c r="A324" s="14"/>
      <c r="B324" s="235"/>
      <c r="C324" s="236"/>
      <c r="D324" s="226" t="s">
        <v>128</v>
      </c>
      <c r="E324" s="237" t="s">
        <v>19</v>
      </c>
      <c r="F324" s="238" t="s">
        <v>1326</v>
      </c>
      <c r="G324" s="236"/>
      <c r="H324" s="239">
        <v>18.968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128</v>
      </c>
      <c r="AU324" s="245" t="s">
        <v>79</v>
      </c>
      <c r="AV324" s="14" t="s">
        <v>79</v>
      </c>
      <c r="AW324" s="14" t="s">
        <v>31</v>
      </c>
      <c r="AX324" s="14" t="s">
        <v>69</v>
      </c>
      <c r="AY324" s="245" t="s">
        <v>117</v>
      </c>
    </row>
    <row r="325" s="14" customFormat="1">
      <c r="A325" s="14"/>
      <c r="B325" s="235"/>
      <c r="C325" s="236"/>
      <c r="D325" s="226" t="s">
        <v>128</v>
      </c>
      <c r="E325" s="237" t="s">
        <v>19</v>
      </c>
      <c r="F325" s="238" t="s">
        <v>1327</v>
      </c>
      <c r="G325" s="236"/>
      <c r="H325" s="239">
        <v>20.738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128</v>
      </c>
      <c r="AU325" s="245" t="s">
        <v>79</v>
      </c>
      <c r="AV325" s="14" t="s">
        <v>79</v>
      </c>
      <c r="AW325" s="14" t="s">
        <v>31</v>
      </c>
      <c r="AX325" s="14" t="s">
        <v>69</v>
      </c>
      <c r="AY325" s="245" t="s">
        <v>117</v>
      </c>
    </row>
    <row r="326" s="14" customFormat="1">
      <c r="A326" s="14"/>
      <c r="B326" s="235"/>
      <c r="C326" s="236"/>
      <c r="D326" s="226" t="s">
        <v>128</v>
      </c>
      <c r="E326" s="237" t="s">
        <v>19</v>
      </c>
      <c r="F326" s="238" t="s">
        <v>1328</v>
      </c>
      <c r="G326" s="236"/>
      <c r="H326" s="239">
        <v>17.391999999999999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128</v>
      </c>
      <c r="AU326" s="245" t="s">
        <v>79</v>
      </c>
      <c r="AV326" s="14" t="s">
        <v>79</v>
      </c>
      <c r="AW326" s="14" t="s">
        <v>31</v>
      </c>
      <c r="AX326" s="14" t="s">
        <v>69</v>
      </c>
      <c r="AY326" s="245" t="s">
        <v>117</v>
      </c>
    </row>
    <row r="327" s="15" customFormat="1">
      <c r="A327" s="15"/>
      <c r="B327" s="246"/>
      <c r="C327" s="247"/>
      <c r="D327" s="226" t="s">
        <v>128</v>
      </c>
      <c r="E327" s="248" t="s">
        <v>19</v>
      </c>
      <c r="F327" s="249" t="s">
        <v>130</v>
      </c>
      <c r="G327" s="247"/>
      <c r="H327" s="250">
        <v>65.418999999999997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6" t="s">
        <v>128</v>
      </c>
      <c r="AU327" s="256" t="s">
        <v>79</v>
      </c>
      <c r="AV327" s="15" t="s">
        <v>125</v>
      </c>
      <c r="AW327" s="15" t="s">
        <v>31</v>
      </c>
      <c r="AX327" s="15" t="s">
        <v>77</v>
      </c>
      <c r="AY327" s="256" t="s">
        <v>117</v>
      </c>
    </row>
    <row r="328" s="2" customFormat="1" ht="24.15" customHeight="1">
      <c r="A328" s="40"/>
      <c r="B328" s="41"/>
      <c r="C328" s="206" t="s">
        <v>298</v>
      </c>
      <c r="D328" s="206" t="s">
        <v>120</v>
      </c>
      <c r="E328" s="207" t="s">
        <v>1475</v>
      </c>
      <c r="F328" s="208" t="s">
        <v>1476</v>
      </c>
      <c r="G328" s="209" t="s">
        <v>179</v>
      </c>
      <c r="H328" s="210">
        <v>138.30600000000001</v>
      </c>
      <c r="I328" s="211"/>
      <c r="J328" s="212">
        <f>ROUND(I328*H328,2)</f>
        <v>0</v>
      </c>
      <c r="K328" s="208" t="s">
        <v>124</v>
      </c>
      <c r="L328" s="46"/>
      <c r="M328" s="213" t="s">
        <v>19</v>
      </c>
      <c r="N328" s="214" t="s">
        <v>40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0.01</v>
      </c>
      <c r="T328" s="216">
        <f>S328*H328</f>
        <v>1.3830600000000002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125</v>
      </c>
      <c r="AT328" s="217" t="s">
        <v>120</v>
      </c>
      <c r="AU328" s="217" t="s">
        <v>79</v>
      </c>
      <c r="AY328" s="19" t="s">
        <v>117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77</v>
      </c>
      <c r="BK328" s="218">
        <f>ROUND(I328*H328,2)</f>
        <v>0</v>
      </c>
      <c r="BL328" s="19" t="s">
        <v>125</v>
      </c>
      <c r="BM328" s="217" t="s">
        <v>480</v>
      </c>
    </row>
    <row r="329" s="2" customFormat="1">
      <c r="A329" s="40"/>
      <c r="B329" s="41"/>
      <c r="C329" s="42"/>
      <c r="D329" s="219" t="s">
        <v>126</v>
      </c>
      <c r="E329" s="42"/>
      <c r="F329" s="220" t="s">
        <v>1477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126</v>
      </c>
      <c r="AU329" s="19" t="s">
        <v>79</v>
      </c>
    </row>
    <row r="330" s="13" customFormat="1">
      <c r="A330" s="13"/>
      <c r="B330" s="224"/>
      <c r="C330" s="225"/>
      <c r="D330" s="226" t="s">
        <v>128</v>
      </c>
      <c r="E330" s="227" t="s">
        <v>19</v>
      </c>
      <c r="F330" s="228" t="s">
        <v>1166</v>
      </c>
      <c r="G330" s="225"/>
      <c r="H330" s="227" t="s">
        <v>19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128</v>
      </c>
      <c r="AU330" s="234" t="s">
        <v>79</v>
      </c>
      <c r="AV330" s="13" t="s">
        <v>77</v>
      </c>
      <c r="AW330" s="13" t="s">
        <v>31</v>
      </c>
      <c r="AX330" s="13" t="s">
        <v>69</v>
      </c>
      <c r="AY330" s="234" t="s">
        <v>117</v>
      </c>
    </row>
    <row r="331" s="14" customFormat="1">
      <c r="A331" s="14"/>
      <c r="B331" s="235"/>
      <c r="C331" s="236"/>
      <c r="D331" s="226" t="s">
        <v>128</v>
      </c>
      <c r="E331" s="237" t="s">
        <v>19</v>
      </c>
      <c r="F331" s="238" t="s">
        <v>1345</v>
      </c>
      <c r="G331" s="236"/>
      <c r="H331" s="239">
        <v>18.844000000000001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128</v>
      </c>
      <c r="AU331" s="245" t="s">
        <v>79</v>
      </c>
      <c r="AV331" s="14" t="s">
        <v>79</v>
      </c>
      <c r="AW331" s="14" t="s">
        <v>31</v>
      </c>
      <c r="AX331" s="14" t="s">
        <v>69</v>
      </c>
      <c r="AY331" s="245" t="s">
        <v>117</v>
      </c>
    </row>
    <row r="332" s="14" customFormat="1">
      <c r="A332" s="14"/>
      <c r="B332" s="235"/>
      <c r="C332" s="236"/>
      <c r="D332" s="226" t="s">
        <v>128</v>
      </c>
      <c r="E332" s="237" t="s">
        <v>19</v>
      </c>
      <c r="F332" s="238" t="s">
        <v>1346</v>
      </c>
      <c r="G332" s="236"/>
      <c r="H332" s="239">
        <v>33.241999999999997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128</v>
      </c>
      <c r="AU332" s="245" t="s">
        <v>79</v>
      </c>
      <c r="AV332" s="14" t="s">
        <v>79</v>
      </c>
      <c r="AW332" s="14" t="s">
        <v>31</v>
      </c>
      <c r="AX332" s="14" t="s">
        <v>69</v>
      </c>
      <c r="AY332" s="245" t="s">
        <v>117</v>
      </c>
    </row>
    <row r="333" s="14" customFormat="1">
      <c r="A333" s="14"/>
      <c r="B333" s="235"/>
      <c r="C333" s="236"/>
      <c r="D333" s="226" t="s">
        <v>128</v>
      </c>
      <c r="E333" s="237" t="s">
        <v>19</v>
      </c>
      <c r="F333" s="238" t="s">
        <v>1347</v>
      </c>
      <c r="G333" s="236"/>
      <c r="H333" s="239">
        <v>44.427999999999997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128</v>
      </c>
      <c r="AU333" s="245" t="s">
        <v>79</v>
      </c>
      <c r="AV333" s="14" t="s">
        <v>79</v>
      </c>
      <c r="AW333" s="14" t="s">
        <v>31</v>
      </c>
      <c r="AX333" s="14" t="s">
        <v>69</v>
      </c>
      <c r="AY333" s="245" t="s">
        <v>117</v>
      </c>
    </row>
    <row r="334" s="14" customFormat="1">
      <c r="A334" s="14"/>
      <c r="B334" s="235"/>
      <c r="C334" s="236"/>
      <c r="D334" s="226" t="s">
        <v>128</v>
      </c>
      <c r="E334" s="237" t="s">
        <v>19</v>
      </c>
      <c r="F334" s="238" t="s">
        <v>1348</v>
      </c>
      <c r="G334" s="236"/>
      <c r="H334" s="239">
        <v>41.792000000000002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128</v>
      </c>
      <c r="AU334" s="245" t="s">
        <v>79</v>
      </c>
      <c r="AV334" s="14" t="s">
        <v>79</v>
      </c>
      <c r="AW334" s="14" t="s">
        <v>31</v>
      </c>
      <c r="AX334" s="14" t="s">
        <v>69</v>
      </c>
      <c r="AY334" s="245" t="s">
        <v>117</v>
      </c>
    </row>
    <row r="335" s="15" customFormat="1">
      <c r="A335" s="15"/>
      <c r="B335" s="246"/>
      <c r="C335" s="247"/>
      <c r="D335" s="226" t="s">
        <v>128</v>
      </c>
      <c r="E335" s="248" t="s">
        <v>19</v>
      </c>
      <c r="F335" s="249" t="s">
        <v>130</v>
      </c>
      <c r="G335" s="247"/>
      <c r="H335" s="250">
        <v>138.30600000000001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6" t="s">
        <v>128</v>
      </c>
      <c r="AU335" s="256" t="s">
        <v>79</v>
      </c>
      <c r="AV335" s="15" t="s">
        <v>125</v>
      </c>
      <c r="AW335" s="15" t="s">
        <v>31</v>
      </c>
      <c r="AX335" s="15" t="s">
        <v>77</v>
      </c>
      <c r="AY335" s="256" t="s">
        <v>117</v>
      </c>
    </row>
    <row r="336" s="2" customFormat="1" ht="24.15" customHeight="1">
      <c r="A336" s="40"/>
      <c r="B336" s="41"/>
      <c r="C336" s="206" t="s">
        <v>473</v>
      </c>
      <c r="D336" s="206" t="s">
        <v>120</v>
      </c>
      <c r="E336" s="207" t="s">
        <v>1478</v>
      </c>
      <c r="F336" s="208" t="s">
        <v>1479</v>
      </c>
      <c r="G336" s="209" t="s">
        <v>179</v>
      </c>
      <c r="H336" s="210">
        <v>38.490000000000002</v>
      </c>
      <c r="I336" s="211"/>
      <c r="J336" s="212">
        <f>ROUND(I336*H336,2)</f>
        <v>0</v>
      </c>
      <c r="K336" s="208" t="s">
        <v>124</v>
      </c>
      <c r="L336" s="46"/>
      <c r="M336" s="213" t="s">
        <v>19</v>
      </c>
      <c r="N336" s="214" t="s">
        <v>40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0.045999999999999999</v>
      </c>
      <c r="T336" s="216">
        <f>S336*H336</f>
        <v>1.77054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125</v>
      </c>
      <c r="AT336" s="217" t="s">
        <v>120</v>
      </c>
      <c r="AU336" s="217" t="s">
        <v>79</v>
      </c>
      <c r="AY336" s="19" t="s">
        <v>117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77</v>
      </c>
      <c r="BK336" s="218">
        <f>ROUND(I336*H336,2)</f>
        <v>0</v>
      </c>
      <c r="BL336" s="19" t="s">
        <v>125</v>
      </c>
      <c r="BM336" s="217" t="s">
        <v>484</v>
      </c>
    </row>
    <row r="337" s="2" customFormat="1">
      <c r="A337" s="40"/>
      <c r="B337" s="41"/>
      <c r="C337" s="42"/>
      <c r="D337" s="219" t="s">
        <v>126</v>
      </c>
      <c r="E337" s="42"/>
      <c r="F337" s="220" t="s">
        <v>1480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126</v>
      </c>
      <c r="AU337" s="19" t="s">
        <v>79</v>
      </c>
    </row>
    <row r="338" s="13" customFormat="1">
      <c r="A338" s="13"/>
      <c r="B338" s="224"/>
      <c r="C338" s="225"/>
      <c r="D338" s="226" t="s">
        <v>128</v>
      </c>
      <c r="E338" s="227" t="s">
        <v>19</v>
      </c>
      <c r="F338" s="228" t="s">
        <v>1481</v>
      </c>
      <c r="G338" s="225"/>
      <c r="H338" s="227" t="s">
        <v>19</v>
      </c>
      <c r="I338" s="229"/>
      <c r="J338" s="225"/>
      <c r="K338" s="225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128</v>
      </c>
      <c r="AU338" s="234" t="s">
        <v>79</v>
      </c>
      <c r="AV338" s="13" t="s">
        <v>77</v>
      </c>
      <c r="AW338" s="13" t="s">
        <v>31</v>
      </c>
      <c r="AX338" s="13" t="s">
        <v>69</v>
      </c>
      <c r="AY338" s="234" t="s">
        <v>117</v>
      </c>
    </row>
    <row r="339" s="14" customFormat="1">
      <c r="A339" s="14"/>
      <c r="B339" s="235"/>
      <c r="C339" s="236"/>
      <c r="D339" s="226" t="s">
        <v>128</v>
      </c>
      <c r="E339" s="237" t="s">
        <v>19</v>
      </c>
      <c r="F339" s="238" t="s">
        <v>1388</v>
      </c>
      <c r="G339" s="236"/>
      <c r="H339" s="239">
        <v>12.060000000000001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128</v>
      </c>
      <c r="AU339" s="245" t="s">
        <v>79</v>
      </c>
      <c r="AV339" s="14" t="s">
        <v>79</v>
      </c>
      <c r="AW339" s="14" t="s">
        <v>31</v>
      </c>
      <c r="AX339" s="14" t="s">
        <v>69</v>
      </c>
      <c r="AY339" s="245" t="s">
        <v>117</v>
      </c>
    </row>
    <row r="340" s="14" customFormat="1">
      <c r="A340" s="14"/>
      <c r="B340" s="235"/>
      <c r="C340" s="236"/>
      <c r="D340" s="226" t="s">
        <v>128</v>
      </c>
      <c r="E340" s="237" t="s">
        <v>19</v>
      </c>
      <c r="F340" s="238" t="s">
        <v>1389</v>
      </c>
      <c r="G340" s="236"/>
      <c r="H340" s="239">
        <v>18.48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128</v>
      </c>
      <c r="AU340" s="245" t="s">
        <v>79</v>
      </c>
      <c r="AV340" s="14" t="s">
        <v>79</v>
      </c>
      <c r="AW340" s="14" t="s">
        <v>31</v>
      </c>
      <c r="AX340" s="14" t="s">
        <v>69</v>
      </c>
      <c r="AY340" s="245" t="s">
        <v>117</v>
      </c>
    </row>
    <row r="341" s="16" customFormat="1">
      <c r="A341" s="16"/>
      <c r="B341" s="270"/>
      <c r="C341" s="271"/>
      <c r="D341" s="226" t="s">
        <v>128</v>
      </c>
      <c r="E341" s="272" t="s">
        <v>19</v>
      </c>
      <c r="F341" s="273" t="s">
        <v>307</v>
      </c>
      <c r="G341" s="271"/>
      <c r="H341" s="274">
        <v>30.539999999999999</v>
      </c>
      <c r="I341" s="275"/>
      <c r="J341" s="271"/>
      <c r="K341" s="271"/>
      <c r="L341" s="276"/>
      <c r="M341" s="277"/>
      <c r="N341" s="278"/>
      <c r="O341" s="278"/>
      <c r="P341" s="278"/>
      <c r="Q341" s="278"/>
      <c r="R341" s="278"/>
      <c r="S341" s="278"/>
      <c r="T341" s="279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80" t="s">
        <v>128</v>
      </c>
      <c r="AU341" s="280" t="s">
        <v>79</v>
      </c>
      <c r="AV341" s="16" t="s">
        <v>140</v>
      </c>
      <c r="AW341" s="16" t="s">
        <v>31</v>
      </c>
      <c r="AX341" s="16" t="s">
        <v>69</v>
      </c>
      <c r="AY341" s="280" t="s">
        <v>117</v>
      </c>
    </row>
    <row r="342" s="13" customFormat="1">
      <c r="A342" s="13"/>
      <c r="B342" s="224"/>
      <c r="C342" s="225"/>
      <c r="D342" s="226" t="s">
        <v>128</v>
      </c>
      <c r="E342" s="227" t="s">
        <v>19</v>
      </c>
      <c r="F342" s="228" t="s">
        <v>1339</v>
      </c>
      <c r="G342" s="225"/>
      <c r="H342" s="227" t="s">
        <v>19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128</v>
      </c>
      <c r="AU342" s="234" t="s">
        <v>79</v>
      </c>
      <c r="AV342" s="13" t="s">
        <v>77</v>
      </c>
      <c r="AW342" s="13" t="s">
        <v>31</v>
      </c>
      <c r="AX342" s="13" t="s">
        <v>69</v>
      </c>
      <c r="AY342" s="234" t="s">
        <v>117</v>
      </c>
    </row>
    <row r="343" s="14" customFormat="1">
      <c r="A343" s="14"/>
      <c r="B343" s="235"/>
      <c r="C343" s="236"/>
      <c r="D343" s="226" t="s">
        <v>128</v>
      </c>
      <c r="E343" s="237" t="s">
        <v>19</v>
      </c>
      <c r="F343" s="238" t="s">
        <v>1340</v>
      </c>
      <c r="G343" s="236"/>
      <c r="H343" s="239">
        <v>7.9500000000000002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128</v>
      </c>
      <c r="AU343" s="245" t="s">
        <v>79</v>
      </c>
      <c r="AV343" s="14" t="s">
        <v>79</v>
      </c>
      <c r="AW343" s="14" t="s">
        <v>31</v>
      </c>
      <c r="AX343" s="14" t="s">
        <v>69</v>
      </c>
      <c r="AY343" s="245" t="s">
        <v>117</v>
      </c>
    </row>
    <row r="344" s="15" customFormat="1">
      <c r="A344" s="15"/>
      <c r="B344" s="246"/>
      <c r="C344" s="247"/>
      <c r="D344" s="226" t="s">
        <v>128</v>
      </c>
      <c r="E344" s="248" t="s">
        <v>19</v>
      </c>
      <c r="F344" s="249" t="s">
        <v>130</v>
      </c>
      <c r="G344" s="247"/>
      <c r="H344" s="250">
        <v>38.490000000000002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6" t="s">
        <v>128</v>
      </c>
      <c r="AU344" s="256" t="s">
        <v>79</v>
      </c>
      <c r="AV344" s="15" t="s">
        <v>125</v>
      </c>
      <c r="AW344" s="15" t="s">
        <v>31</v>
      </c>
      <c r="AX344" s="15" t="s">
        <v>77</v>
      </c>
      <c r="AY344" s="256" t="s">
        <v>117</v>
      </c>
    </row>
    <row r="345" s="12" customFormat="1" ht="22.8" customHeight="1">
      <c r="A345" s="12"/>
      <c r="B345" s="190"/>
      <c r="C345" s="191"/>
      <c r="D345" s="192" t="s">
        <v>68</v>
      </c>
      <c r="E345" s="204" t="s">
        <v>780</v>
      </c>
      <c r="F345" s="204" t="s">
        <v>781</v>
      </c>
      <c r="G345" s="191"/>
      <c r="H345" s="191"/>
      <c r="I345" s="194"/>
      <c r="J345" s="205">
        <f>BK345</f>
        <v>0</v>
      </c>
      <c r="K345" s="191"/>
      <c r="L345" s="196"/>
      <c r="M345" s="197"/>
      <c r="N345" s="198"/>
      <c r="O345" s="198"/>
      <c r="P345" s="199">
        <f>SUM(P346:P354)</f>
        <v>0</v>
      </c>
      <c r="Q345" s="198"/>
      <c r="R345" s="199">
        <f>SUM(R346:R354)</f>
        <v>0</v>
      </c>
      <c r="S345" s="198"/>
      <c r="T345" s="200">
        <f>SUM(T346:T354)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1" t="s">
        <v>77</v>
      </c>
      <c r="AT345" s="202" t="s">
        <v>68</v>
      </c>
      <c r="AU345" s="202" t="s">
        <v>77</v>
      </c>
      <c r="AY345" s="201" t="s">
        <v>117</v>
      </c>
      <c r="BK345" s="203">
        <f>SUM(BK346:BK354)</f>
        <v>0</v>
      </c>
    </row>
    <row r="346" s="2" customFormat="1" ht="24.15" customHeight="1">
      <c r="A346" s="40"/>
      <c r="B346" s="41"/>
      <c r="C346" s="206" t="s">
        <v>328</v>
      </c>
      <c r="D346" s="206" t="s">
        <v>120</v>
      </c>
      <c r="E346" s="207" t="s">
        <v>783</v>
      </c>
      <c r="F346" s="208" t="s">
        <v>784</v>
      </c>
      <c r="G346" s="209" t="s">
        <v>221</v>
      </c>
      <c r="H346" s="210">
        <v>5.5970000000000004</v>
      </c>
      <c r="I346" s="211"/>
      <c r="J346" s="212">
        <f>ROUND(I346*H346,2)</f>
        <v>0</v>
      </c>
      <c r="K346" s="208" t="s">
        <v>124</v>
      </c>
      <c r="L346" s="46"/>
      <c r="M346" s="213" t="s">
        <v>19</v>
      </c>
      <c r="N346" s="214" t="s">
        <v>40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125</v>
      </c>
      <c r="AT346" s="217" t="s">
        <v>120</v>
      </c>
      <c r="AU346" s="217" t="s">
        <v>79</v>
      </c>
      <c r="AY346" s="19" t="s">
        <v>117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77</v>
      </c>
      <c r="BK346" s="218">
        <f>ROUND(I346*H346,2)</f>
        <v>0</v>
      </c>
      <c r="BL346" s="19" t="s">
        <v>125</v>
      </c>
      <c r="BM346" s="217" t="s">
        <v>488</v>
      </c>
    </row>
    <row r="347" s="2" customFormat="1">
      <c r="A347" s="40"/>
      <c r="B347" s="41"/>
      <c r="C347" s="42"/>
      <c r="D347" s="219" t="s">
        <v>126</v>
      </c>
      <c r="E347" s="42"/>
      <c r="F347" s="220" t="s">
        <v>786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126</v>
      </c>
      <c r="AU347" s="19" t="s">
        <v>79</v>
      </c>
    </row>
    <row r="348" s="2" customFormat="1" ht="21.75" customHeight="1">
      <c r="A348" s="40"/>
      <c r="B348" s="41"/>
      <c r="C348" s="206" t="s">
        <v>483</v>
      </c>
      <c r="D348" s="206" t="s">
        <v>120</v>
      </c>
      <c r="E348" s="207" t="s">
        <v>787</v>
      </c>
      <c r="F348" s="208" t="s">
        <v>788</v>
      </c>
      <c r="G348" s="209" t="s">
        <v>221</v>
      </c>
      <c r="H348" s="210">
        <v>5.9850000000000003</v>
      </c>
      <c r="I348" s="211"/>
      <c r="J348" s="212">
        <f>ROUND(I348*H348,2)</f>
        <v>0</v>
      </c>
      <c r="K348" s="208" t="s">
        <v>124</v>
      </c>
      <c r="L348" s="46"/>
      <c r="M348" s="213" t="s">
        <v>19</v>
      </c>
      <c r="N348" s="214" t="s">
        <v>40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125</v>
      </c>
      <c r="AT348" s="217" t="s">
        <v>120</v>
      </c>
      <c r="AU348" s="217" t="s">
        <v>79</v>
      </c>
      <c r="AY348" s="19" t="s">
        <v>117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77</v>
      </c>
      <c r="BK348" s="218">
        <f>ROUND(I348*H348,2)</f>
        <v>0</v>
      </c>
      <c r="BL348" s="19" t="s">
        <v>125</v>
      </c>
      <c r="BM348" s="217" t="s">
        <v>494</v>
      </c>
    </row>
    <row r="349" s="2" customFormat="1">
      <c r="A349" s="40"/>
      <c r="B349" s="41"/>
      <c r="C349" s="42"/>
      <c r="D349" s="219" t="s">
        <v>126</v>
      </c>
      <c r="E349" s="42"/>
      <c r="F349" s="220" t="s">
        <v>790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126</v>
      </c>
      <c r="AU349" s="19" t="s">
        <v>79</v>
      </c>
    </row>
    <row r="350" s="2" customFormat="1" ht="24.15" customHeight="1">
      <c r="A350" s="40"/>
      <c r="B350" s="41"/>
      <c r="C350" s="206" t="s">
        <v>335</v>
      </c>
      <c r="D350" s="206" t="s">
        <v>120</v>
      </c>
      <c r="E350" s="207" t="s">
        <v>792</v>
      </c>
      <c r="F350" s="208" t="s">
        <v>793</v>
      </c>
      <c r="G350" s="209" t="s">
        <v>221</v>
      </c>
      <c r="H350" s="210">
        <v>94.319999999999993</v>
      </c>
      <c r="I350" s="211"/>
      <c r="J350" s="212">
        <f>ROUND(I350*H350,2)</f>
        <v>0</v>
      </c>
      <c r="K350" s="208" t="s">
        <v>124</v>
      </c>
      <c r="L350" s="46"/>
      <c r="M350" s="213" t="s">
        <v>19</v>
      </c>
      <c r="N350" s="214" t="s">
        <v>40</v>
      </c>
      <c r="O350" s="86"/>
      <c r="P350" s="215">
        <f>O350*H350</f>
        <v>0</v>
      </c>
      <c r="Q350" s="215">
        <v>0</v>
      </c>
      <c r="R350" s="215">
        <f>Q350*H350</f>
        <v>0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125</v>
      </c>
      <c r="AT350" s="217" t="s">
        <v>120</v>
      </c>
      <c r="AU350" s="217" t="s">
        <v>79</v>
      </c>
      <c r="AY350" s="19" t="s">
        <v>117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77</v>
      </c>
      <c r="BK350" s="218">
        <f>ROUND(I350*H350,2)</f>
        <v>0</v>
      </c>
      <c r="BL350" s="19" t="s">
        <v>125</v>
      </c>
      <c r="BM350" s="217" t="s">
        <v>521</v>
      </c>
    </row>
    <row r="351" s="2" customFormat="1">
      <c r="A351" s="40"/>
      <c r="B351" s="41"/>
      <c r="C351" s="42"/>
      <c r="D351" s="219" t="s">
        <v>126</v>
      </c>
      <c r="E351" s="42"/>
      <c r="F351" s="220" t="s">
        <v>795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126</v>
      </c>
      <c r="AU351" s="19" t="s">
        <v>79</v>
      </c>
    </row>
    <row r="352" s="14" customFormat="1">
      <c r="A352" s="14"/>
      <c r="B352" s="235"/>
      <c r="C352" s="236"/>
      <c r="D352" s="226" t="s">
        <v>128</v>
      </c>
      <c r="E352" s="237" t="s">
        <v>19</v>
      </c>
      <c r="F352" s="238" t="s">
        <v>1482</v>
      </c>
      <c r="G352" s="236"/>
      <c r="H352" s="239">
        <v>94.319999999999993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128</v>
      </c>
      <c r="AU352" s="245" t="s">
        <v>79</v>
      </c>
      <c r="AV352" s="14" t="s">
        <v>79</v>
      </c>
      <c r="AW352" s="14" t="s">
        <v>31</v>
      </c>
      <c r="AX352" s="14" t="s">
        <v>77</v>
      </c>
      <c r="AY352" s="245" t="s">
        <v>117</v>
      </c>
    </row>
    <row r="353" s="2" customFormat="1" ht="24.15" customHeight="1">
      <c r="A353" s="40"/>
      <c r="B353" s="41"/>
      <c r="C353" s="206" t="s">
        <v>491</v>
      </c>
      <c r="D353" s="206" t="s">
        <v>120</v>
      </c>
      <c r="E353" s="207" t="s">
        <v>799</v>
      </c>
      <c r="F353" s="208" t="s">
        <v>800</v>
      </c>
      <c r="G353" s="209" t="s">
        <v>221</v>
      </c>
      <c r="H353" s="210">
        <v>5.9850000000000003</v>
      </c>
      <c r="I353" s="211"/>
      <c r="J353" s="212">
        <f>ROUND(I353*H353,2)</f>
        <v>0</v>
      </c>
      <c r="K353" s="208" t="s">
        <v>124</v>
      </c>
      <c r="L353" s="46"/>
      <c r="M353" s="213" t="s">
        <v>19</v>
      </c>
      <c r="N353" s="214" t="s">
        <v>40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125</v>
      </c>
      <c r="AT353" s="217" t="s">
        <v>120</v>
      </c>
      <c r="AU353" s="217" t="s">
        <v>79</v>
      </c>
      <c r="AY353" s="19" t="s">
        <v>117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77</v>
      </c>
      <c r="BK353" s="218">
        <f>ROUND(I353*H353,2)</f>
        <v>0</v>
      </c>
      <c r="BL353" s="19" t="s">
        <v>125</v>
      </c>
      <c r="BM353" s="217" t="s">
        <v>526</v>
      </c>
    </row>
    <row r="354" s="2" customFormat="1">
      <c r="A354" s="40"/>
      <c r="B354" s="41"/>
      <c r="C354" s="42"/>
      <c r="D354" s="219" t="s">
        <v>126</v>
      </c>
      <c r="E354" s="42"/>
      <c r="F354" s="220" t="s">
        <v>802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126</v>
      </c>
      <c r="AU354" s="19" t="s">
        <v>79</v>
      </c>
    </row>
    <row r="355" s="12" customFormat="1" ht="22.8" customHeight="1">
      <c r="A355" s="12"/>
      <c r="B355" s="190"/>
      <c r="C355" s="191"/>
      <c r="D355" s="192" t="s">
        <v>68</v>
      </c>
      <c r="E355" s="204" t="s">
        <v>815</v>
      </c>
      <c r="F355" s="204" t="s">
        <v>816</v>
      </c>
      <c r="G355" s="191"/>
      <c r="H355" s="191"/>
      <c r="I355" s="194"/>
      <c r="J355" s="205">
        <f>BK355</f>
        <v>0</v>
      </c>
      <c r="K355" s="191"/>
      <c r="L355" s="196"/>
      <c r="M355" s="197"/>
      <c r="N355" s="198"/>
      <c r="O355" s="198"/>
      <c r="P355" s="199">
        <f>SUM(P356:P357)</f>
        <v>0</v>
      </c>
      <c r="Q355" s="198"/>
      <c r="R355" s="199">
        <f>SUM(R356:R357)</f>
        <v>0</v>
      </c>
      <c r="S355" s="198"/>
      <c r="T355" s="200">
        <f>SUM(T356:T357)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1" t="s">
        <v>77</v>
      </c>
      <c r="AT355" s="202" t="s">
        <v>68</v>
      </c>
      <c r="AU355" s="202" t="s">
        <v>77</v>
      </c>
      <c r="AY355" s="201" t="s">
        <v>117</v>
      </c>
      <c r="BK355" s="203">
        <f>SUM(BK356:BK357)</f>
        <v>0</v>
      </c>
    </row>
    <row r="356" s="2" customFormat="1" ht="33" customHeight="1">
      <c r="A356" s="40"/>
      <c r="B356" s="41"/>
      <c r="C356" s="206" t="s">
        <v>346</v>
      </c>
      <c r="D356" s="206" t="s">
        <v>120</v>
      </c>
      <c r="E356" s="207" t="s">
        <v>1483</v>
      </c>
      <c r="F356" s="208" t="s">
        <v>1484</v>
      </c>
      <c r="G356" s="209" t="s">
        <v>221</v>
      </c>
      <c r="H356" s="210">
        <v>7.9649999999999999</v>
      </c>
      <c r="I356" s="211"/>
      <c r="J356" s="212">
        <f>ROUND(I356*H356,2)</f>
        <v>0</v>
      </c>
      <c r="K356" s="208" t="s">
        <v>124</v>
      </c>
      <c r="L356" s="46"/>
      <c r="M356" s="213" t="s">
        <v>19</v>
      </c>
      <c r="N356" s="214" t="s">
        <v>40</v>
      </c>
      <c r="O356" s="86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125</v>
      </c>
      <c r="AT356" s="217" t="s">
        <v>120</v>
      </c>
      <c r="AU356" s="217" t="s">
        <v>79</v>
      </c>
      <c r="AY356" s="19" t="s">
        <v>117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77</v>
      </c>
      <c r="BK356" s="218">
        <f>ROUND(I356*H356,2)</f>
        <v>0</v>
      </c>
      <c r="BL356" s="19" t="s">
        <v>125</v>
      </c>
      <c r="BM356" s="217" t="s">
        <v>531</v>
      </c>
    </row>
    <row r="357" s="2" customFormat="1">
      <c r="A357" s="40"/>
      <c r="B357" s="41"/>
      <c r="C357" s="42"/>
      <c r="D357" s="219" t="s">
        <v>126</v>
      </c>
      <c r="E357" s="42"/>
      <c r="F357" s="220" t="s">
        <v>1485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126</v>
      </c>
      <c r="AU357" s="19" t="s">
        <v>79</v>
      </c>
    </row>
    <row r="358" s="12" customFormat="1" ht="25.92" customHeight="1">
      <c r="A358" s="12"/>
      <c r="B358" s="190"/>
      <c r="C358" s="191"/>
      <c r="D358" s="192" t="s">
        <v>68</v>
      </c>
      <c r="E358" s="193" t="s">
        <v>826</v>
      </c>
      <c r="F358" s="193" t="s">
        <v>827</v>
      </c>
      <c r="G358" s="191"/>
      <c r="H358" s="191"/>
      <c r="I358" s="194"/>
      <c r="J358" s="195">
        <f>BK358</f>
        <v>0</v>
      </c>
      <c r="K358" s="191"/>
      <c r="L358" s="196"/>
      <c r="M358" s="197"/>
      <c r="N358" s="198"/>
      <c r="O358" s="198"/>
      <c r="P358" s="199">
        <f>P359+P386+P420+P459+P478+P493+P550+P565+P636+P661+P709+P732+P780</f>
        <v>0</v>
      </c>
      <c r="Q358" s="198"/>
      <c r="R358" s="199">
        <f>R359+R386+R420+R459+R478+R493+R550+R565+R636+R661+R709+R732+R780</f>
        <v>2.4280252</v>
      </c>
      <c r="S358" s="198"/>
      <c r="T358" s="200">
        <f>T359+T386+T420+T459+T478+T493+T550+T565+T636+T661+T709+T732+T780</f>
        <v>0.38806615000000005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1" t="s">
        <v>79</v>
      </c>
      <c r="AT358" s="202" t="s">
        <v>68</v>
      </c>
      <c r="AU358" s="202" t="s">
        <v>69</v>
      </c>
      <c r="AY358" s="201" t="s">
        <v>117</v>
      </c>
      <c r="BK358" s="203">
        <f>BK359+BK386+BK420+BK459+BK478+BK493+BK550+BK565+BK636+BK661+BK709+BK732+BK780</f>
        <v>0</v>
      </c>
    </row>
    <row r="359" s="12" customFormat="1" ht="22.8" customHeight="1">
      <c r="A359" s="12"/>
      <c r="B359" s="190"/>
      <c r="C359" s="191"/>
      <c r="D359" s="192" t="s">
        <v>68</v>
      </c>
      <c r="E359" s="204" t="s">
        <v>828</v>
      </c>
      <c r="F359" s="204" t="s">
        <v>829</v>
      </c>
      <c r="G359" s="191"/>
      <c r="H359" s="191"/>
      <c r="I359" s="194"/>
      <c r="J359" s="205">
        <f>BK359</f>
        <v>0</v>
      </c>
      <c r="K359" s="191"/>
      <c r="L359" s="196"/>
      <c r="M359" s="197"/>
      <c r="N359" s="198"/>
      <c r="O359" s="198"/>
      <c r="P359" s="199">
        <f>SUM(P360:P385)</f>
        <v>0</v>
      </c>
      <c r="Q359" s="198"/>
      <c r="R359" s="199">
        <f>SUM(R360:R385)</f>
        <v>0.012870000000000001</v>
      </c>
      <c r="S359" s="198"/>
      <c r="T359" s="200">
        <f>SUM(T360:T385)</f>
        <v>0.00198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1" t="s">
        <v>79</v>
      </c>
      <c r="AT359" s="202" t="s">
        <v>68</v>
      </c>
      <c r="AU359" s="202" t="s">
        <v>77</v>
      </c>
      <c r="AY359" s="201" t="s">
        <v>117</v>
      </c>
      <c r="BK359" s="203">
        <f>SUM(BK360:BK385)</f>
        <v>0</v>
      </c>
    </row>
    <row r="360" s="2" customFormat="1" ht="16.5" customHeight="1">
      <c r="A360" s="40"/>
      <c r="B360" s="41"/>
      <c r="C360" s="206" t="s">
        <v>523</v>
      </c>
      <c r="D360" s="206" t="s">
        <v>120</v>
      </c>
      <c r="E360" s="207" t="s">
        <v>1486</v>
      </c>
      <c r="F360" s="208" t="s">
        <v>1487</v>
      </c>
      <c r="G360" s="209" t="s">
        <v>190</v>
      </c>
      <c r="H360" s="210">
        <v>1</v>
      </c>
      <c r="I360" s="211"/>
      <c r="J360" s="212">
        <f>ROUND(I360*H360,2)</f>
        <v>0</v>
      </c>
      <c r="K360" s="208" t="s">
        <v>124</v>
      </c>
      <c r="L360" s="46"/>
      <c r="M360" s="213" t="s">
        <v>19</v>
      </c>
      <c r="N360" s="214" t="s">
        <v>40</v>
      </c>
      <c r="O360" s="86"/>
      <c r="P360" s="215">
        <f>O360*H360</f>
        <v>0</v>
      </c>
      <c r="Q360" s="215">
        <v>0</v>
      </c>
      <c r="R360" s="215">
        <f>Q360*H360</f>
        <v>0</v>
      </c>
      <c r="S360" s="215">
        <v>0.00198</v>
      </c>
      <c r="T360" s="216">
        <f>S360*H360</f>
        <v>0.00198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150</v>
      </c>
      <c r="AT360" s="217" t="s">
        <v>120</v>
      </c>
      <c r="AU360" s="217" t="s">
        <v>79</v>
      </c>
      <c r="AY360" s="19" t="s">
        <v>117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77</v>
      </c>
      <c r="BK360" s="218">
        <f>ROUND(I360*H360,2)</f>
        <v>0</v>
      </c>
      <c r="BL360" s="19" t="s">
        <v>150</v>
      </c>
      <c r="BM360" s="217" t="s">
        <v>536</v>
      </c>
    </row>
    <row r="361" s="2" customFormat="1">
      <c r="A361" s="40"/>
      <c r="B361" s="41"/>
      <c r="C361" s="42"/>
      <c r="D361" s="219" t="s">
        <v>126</v>
      </c>
      <c r="E361" s="42"/>
      <c r="F361" s="220" t="s">
        <v>1488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126</v>
      </c>
      <c r="AU361" s="19" t="s">
        <v>79</v>
      </c>
    </row>
    <row r="362" s="2" customFormat="1" ht="16.5" customHeight="1">
      <c r="A362" s="40"/>
      <c r="B362" s="41"/>
      <c r="C362" s="206" t="s">
        <v>351</v>
      </c>
      <c r="D362" s="206" t="s">
        <v>120</v>
      </c>
      <c r="E362" s="207" t="s">
        <v>1489</v>
      </c>
      <c r="F362" s="208" t="s">
        <v>1490</v>
      </c>
      <c r="G362" s="209" t="s">
        <v>190</v>
      </c>
      <c r="H362" s="210">
        <v>7</v>
      </c>
      <c r="I362" s="211"/>
      <c r="J362" s="212">
        <f>ROUND(I362*H362,2)</f>
        <v>0</v>
      </c>
      <c r="K362" s="208" t="s">
        <v>124</v>
      </c>
      <c r="L362" s="46"/>
      <c r="M362" s="213" t="s">
        <v>19</v>
      </c>
      <c r="N362" s="214" t="s">
        <v>40</v>
      </c>
      <c r="O362" s="86"/>
      <c r="P362" s="215">
        <f>O362*H362</f>
        <v>0</v>
      </c>
      <c r="Q362" s="215">
        <v>0.00048000000000000001</v>
      </c>
      <c r="R362" s="215">
        <f>Q362*H362</f>
        <v>0.0033600000000000001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150</v>
      </c>
      <c r="AT362" s="217" t="s">
        <v>120</v>
      </c>
      <c r="AU362" s="217" t="s">
        <v>79</v>
      </c>
      <c r="AY362" s="19" t="s">
        <v>117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77</v>
      </c>
      <c r="BK362" s="218">
        <f>ROUND(I362*H362,2)</f>
        <v>0</v>
      </c>
      <c r="BL362" s="19" t="s">
        <v>150</v>
      </c>
      <c r="BM362" s="217" t="s">
        <v>547</v>
      </c>
    </row>
    <row r="363" s="2" customFormat="1">
      <c r="A363" s="40"/>
      <c r="B363" s="41"/>
      <c r="C363" s="42"/>
      <c r="D363" s="219" t="s">
        <v>126</v>
      </c>
      <c r="E363" s="42"/>
      <c r="F363" s="220" t="s">
        <v>1491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126</v>
      </c>
      <c r="AU363" s="19" t="s">
        <v>79</v>
      </c>
    </row>
    <row r="364" s="2" customFormat="1" ht="16.5" customHeight="1">
      <c r="A364" s="40"/>
      <c r="B364" s="41"/>
      <c r="C364" s="206" t="s">
        <v>533</v>
      </c>
      <c r="D364" s="206" t="s">
        <v>120</v>
      </c>
      <c r="E364" s="207" t="s">
        <v>1492</v>
      </c>
      <c r="F364" s="208" t="s">
        <v>1493</v>
      </c>
      <c r="G364" s="209" t="s">
        <v>190</v>
      </c>
      <c r="H364" s="210">
        <v>6</v>
      </c>
      <c r="I364" s="211"/>
      <c r="J364" s="212">
        <f>ROUND(I364*H364,2)</f>
        <v>0</v>
      </c>
      <c r="K364" s="208" t="s">
        <v>124</v>
      </c>
      <c r="L364" s="46"/>
      <c r="M364" s="213" t="s">
        <v>19</v>
      </c>
      <c r="N364" s="214" t="s">
        <v>40</v>
      </c>
      <c r="O364" s="86"/>
      <c r="P364" s="215">
        <f>O364*H364</f>
        <v>0</v>
      </c>
      <c r="Q364" s="215">
        <v>0.00071000000000000002</v>
      </c>
      <c r="R364" s="215">
        <f>Q364*H364</f>
        <v>0.0042599999999999999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150</v>
      </c>
      <c r="AT364" s="217" t="s">
        <v>120</v>
      </c>
      <c r="AU364" s="217" t="s">
        <v>79</v>
      </c>
      <c r="AY364" s="19" t="s">
        <v>117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77</v>
      </c>
      <c r="BK364" s="218">
        <f>ROUND(I364*H364,2)</f>
        <v>0</v>
      </c>
      <c r="BL364" s="19" t="s">
        <v>150</v>
      </c>
      <c r="BM364" s="217" t="s">
        <v>564</v>
      </c>
    </row>
    <row r="365" s="2" customFormat="1">
      <c r="A365" s="40"/>
      <c r="B365" s="41"/>
      <c r="C365" s="42"/>
      <c r="D365" s="219" t="s">
        <v>126</v>
      </c>
      <c r="E365" s="42"/>
      <c r="F365" s="220" t="s">
        <v>1494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126</v>
      </c>
      <c r="AU365" s="19" t="s">
        <v>79</v>
      </c>
    </row>
    <row r="366" s="2" customFormat="1" ht="16.5" customHeight="1">
      <c r="A366" s="40"/>
      <c r="B366" s="41"/>
      <c r="C366" s="206" t="s">
        <v>356</v>
      </c>
      <c r="D366" s="206" t="s">
        <v>120</v>
      </c>
      <c r="E366" s="207" t="s">
        <v>1495</v>
      </c>
      <c r="F366" s="208" t="s">
        <v>1496</v>
      </c>
      <c r="G366" s="209" t="s">
        <v>190</v>
      </c>
      <c r="H366" s="210">
        <v>1</v>
      </c>
      <c r="I366" s="211"/>
      <c r="J366" s="212">
        <f>ROUND(I366*H366,2)</f>
        <v>0</v>
      </c>
      <c r="K366" s="208" t="s">
        <v>124</v>
      </c>
      <c r="L366" s="46"/>
      <c r="M366" s="213" t="s">
        <v>19</v>
      </c>
      <c r="N366" s="214" t="s">
        <v>40</v>
      </c>
      <c r="O366" s="86"/>
      <c r="P366" s="215">
        <f>O366*H366</f>
        <v>0</v>
      </c>
      <c r="Q366" s="215">
        <v>0.0022399999999999998</v>
      </c>
      <c r="R366" s="215">
        <f>Q366*H366</f>
        <v>0.0022399999999999998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150</v>
      </c>
      <c r="AT366" s="217" t="s">
        <v>120</v>
      </c>
      <c r="AU366" s="217" t="s">
        <v>79</v>
      </c>
      <c r="AY366" s="19" t="s">
        <v>117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77</v>
      </c>
      <c r="BK366" s="218">
        <f>ROUND(I366*H366,2)</f>
        <v>0</v>
      </c>
      <c r="BL366" s="19" t="s">
        <v>150</v>
      </c>
      <c r="BM366" s="217" t="s">
        <v>568</v>
      </c>
    </row>
    <row r="367" s="2" customFormat="1">
      <c r="A367" s="40"/>
      <c r="B367" s="41"/>
      <c r="C367" s="42"/>
      <c r="D367" s="219" t="s">
        <v>126</v>
      </c>
      <c r="E367" s="42"/>
      <c r="F367" s="220" t="s">
        <v>1497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126</v>
      </c>
      <c r="AU367" s="19" t="s">
        <v>79</v>
      </c>
    </row>
    <row r="368" s="2" customFormat="1" ht="16.5" customHeight="1">
      <c r="A368" s="40"/>
      <c r="B368" s="41"/>
      <c r="C368" s="206" t="s">
        <v>561</v>
      </c>
      <c r="D368" s="206" t="s">
        <v>120</v>
      </c>
      <c r="E368" s="207" t="s">
        <v>1498</v>
      </c>
      <c r="F368" s="208" t="s">
        <v>1499</v>
      </c>
      <c r="G368" s="209" t="s">
        <v>350</v>
      </c>
      <c r="H368" s="210">
        <v>6</v>
      </c>
      <c r="I368" s="211"/>
      <c r="J368" s="212">
        <f>ROUND(I368*H368,2)</f>
        <v>0</v>
      </c>
      <c r="K368" s="208" t="s">
        <v>124</v>
      </c>
      <c r="L368" s="46"/>
      <c r="M368" s="213" t="s">
        <v>19</v>
      </c>
      <c r="N368" s="214" t="s">
        <v>40</v>
      </c>
      <c r="O368" s="86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150</v>
      </c>
      <c r="AT368" s="217" t="s">
        <v>120</v>
      </c>
      <c r="AU368" s="217" t="s">
        <v>79</v>
      </c>
      <c r="AY368" s="19" t="s">
        <v>117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77</v>
      </c>
      <c r="BK368" s="218">
        <f>ROUND(I368*H368,2)</f>
        <v>0</v>
      </c>
      <c r="BL368" s="19" t="s">
        <v>150</v>
      </c>
      <c r="BM368" s="217" t="s">
        <v>573</v>
      </c>
    </row>
    <row r="369" s="2" customFormat="1">
      <c r="A369" s="40"/>
      <c r="B369" s="41"/>
      <c r="C369" s="42"/>
      <c r="D369" s="219" t="s">
        <v>126</v>
      </c>
      <c r="E369" s="42"/>
      <c r="F369" s="220" t="s">
        <v>1500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126</v>
      </c>
      <c r="AU369" s="19" t="s">
        <v>79</v>
      </c>
    </row>
    <row r="370" s="2" customFormat="1" ht="16.5" customHeight="1">
      <c r="A370" s="40"/>
      <c r="B370" s="41"/>
      <c r="C370" s="206" t="s">
        <v>359</v>
      </c>
      <c r="D370" s="206" t="s">
        <v>120</v>
      </c>
      <c r="E370" s="207" t="s">
        <v>1501</v>
      </c>
      <c r="F370" s="208" t="s">
        <v>1502</v>
      </c>
      <c r="G370" s="209" t="s">
        <v>350</v>
      </c>
      <c r="H370" s="210">
        <v>1</v>
      </c>
      <c r="I370" s="211"/>
      <c r="J370" s="212">
        <f>ROUND(I370*H370,2)</f>
        <v>0</v>
      </c>
      <c r="K370" s="208" t="s">
        <v>19</v>
      </c>
      <c r="L370" s="46"/>
      <c r="M370" s="213" t="s">
        <v>19</v>
      </c>
      <c r="N370" s="214" t="s">
        <v>40</v>
      </c>
      <c r="O370" s="86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150</v>
      </c>
      <c r="AT370" s="217" t="s">
        <v>120</v>
      </c>
      <c r="AU370" s="217" t="s">
        <v>79</v>
      </c>
      <c r="AY370" s="19" t="s">
        <v>117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77</v>
      </c>
      <c r="BK370" s="218">
        <f>ROUND(I370*H370,2)</f>
        <v>0</v>
      </c>
      <c r="BL370" s="19" t="s">
        <v>150</v>
      </c>
      <c r="BM370" s="217" t="s">
        <v>577</v>
      </c>
    </row>
    <row r="371" s="13" customFormat="1">
      <c r="A371" s="13"/>
      <c r="B371" s="224"/>
      <c r="C371" s="225"/>
      <c r="D371" s="226" t="s">
        <v>128</v>
      </c>
      <c r="E371" s="227" t="s">
        <v>19</v>
      </c>
      <c r="F371" s="228" t="s">
        <v>1469</v>
      </c>
      <c r="G371" s="225"/>
      <c r="H371" s="227" t="s">
        <v>19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128</v>
      </c>
      <c r="AU371" s="234" t="s">
        <v>79</v>
      </c>
      <c r="AV371" s="13" t="s">
        <v>77</v>
      </c>
      <c r="AW371" s="13" t="s">
        <v>31</v>
      </c>
      <c r="AX371" s="13" t="s">
        <v>69</v>
      </c>
      <c r="AY371" s="234" t="s">
        <v>117</v>
      </c>
    </row>
    <row r="372" s="14" customFormat="1">
      <c r="A372" s="14"/>
      <c r="B372" s="235"/>
      <c r="C372" s="236"/>
      <c r="D372" s="226" t="s">
        <v>128</v>
      </c>
      <c r="E372" s="237" t="s">
        <v>19</v>
      </c>
      <c r="F372" s="238" t="s">
        <v>1470</v>
      </c>
      <c r="G372" s="236"/>
      <c r="H372" s="239">
        <v>1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5" t="s">
        <v>128</v>
      </c>
      <c r="AU372" s="245" t="s">
        <v>79</v>
      </c>
      <c r="AV372" s="14" t="s">
        <v>79</v>
      </c>
      <c r="AW372" s="14" t="s">
        <v>31</v>
      </c>
      <c r="AX372" s="14" t="s">
        <v>69</v>
      </c>
      <c r="AY372" s="245" t="s">
        <v>117</v>
      </c>
    </row>
    <row r="373" s="15" customFormat="1">
      <c r="A373" s="15"/>
      <c r="B373" s="246"/>
      <c r="C373" s="247"/>
      <c r="D373" s="226" t="s">
        <v>128</v>
      </c>
      <c r="E373" s="248" t="s">
        <v>19</v>
      </c>
      <c r="F373" s="249" t="s">
        <v>130</v>
      </c>
      <c r="G373" s="247"/>
      <c r="H373" s="250">
        <v>1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6" t="s">
        <v>128</v>
      </c>
      <c r="AU373" s="256" t="s">
        <v>79</v>
      </c>
      <c r="AV373" s="15" t="s">
        <v>125</v>
      </c>
      <c r="AW373" s="15" t="s">
        <v>31</v>
      </c>
      <c r="AX373" s="15" t="s">
        <v>77</v>
      </c>
      <c r="AY373" s="256" t="s">
        <v>117</v>
      </c>
    </row>
    <row r="374" s="2" customFormat="1" ht="16.5" customHeight="1">
      <c r="A374" s="40"/>
      <c r="B374" s="41"/>
      <c r="C374" s="206" t="s">
        <v>570</v>
      </c>
      <c r="D374" s="206" t="s">
        <v>120</v>
      </c>
      <c r="E374" s="207" t="s">
        <v>1503</v>
      </c>
      <c r="F374" s="208" t="s">
        <v>1504</v>
      </c>
      <c r="G374" s="209" t="s">
        <v>350</v>
      </c>
      <c r="H374" s="210">
        <v>1</v>
      </c>
      <c r="I374" s="211"/>
      <c r="J374" s="212">
        <f>ROUND(I374*H374,2)</f>
        <v>0</v>
      </c>
      <c r="K374" s="208" t="s">
        <v>124</v>
      </c>
      <c r="L374" s="46"/>
      <c r="M374" s="213" t="s">
        <v>19</v>
      </c>
      <c r="N374" s="214" t="s">
        <v>40</v>
      </c>
      <c r="O374" s="86"/>
      <c r="P374" s="215">
        <f>O374*H374</f>
        <v>0</v>
      </c>
      <c r="Q374" s="215">
        <v>0.0010100000000000001</v>
      </c>
      <c r="R374" s="215">
        <f>Q374*H374</f>
        <v>0.0010100000000000001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150</v>
      </c>
      <c r="AT374" s="217" t="s">
        <v>120</v>
      </c>
      <c r="AU374" s="217" t="s">
        <v>79</v>
      </c>
      <c r="AY374" s="19" t="s">
        <v>117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77</v>
      </c>
      <c r="BK374" s="218">
        <f>ROUND(I374*H374,2)</f>
        <v>0</v>
      </c>
      <c r="BL374" s="19" t="s">
        <v>150</v>
      </c>
      <c r="BM374" s="217" t="s">
        <v>588</v>
      </c>
    </row>
    <row r="375" s="2" customFormat="1">
      <c r="A375" s="40"/>
      <c r="B375" s="41"/>
      <c r="C375" s="42"/>
      <c r="D375" s="219" t="s">
        <v>126</v>
      </c>
      <c r="E375" s="42"/>
      <c r="F375" s="220" t="s">
        <v>1505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126</v>
      </c>
      <c r="AU375" s="19" t="s">
        <v>79</v>
      </c>
    </row>
    <row r="376" s="14" customFormat="1">
      <c r="A376" s="14"/>
      <c r="B376" s="235"/>
      <c r="C376" s="236"/>
      <c r="D376" s="226" t="s">
        <v>128</v>
      </c>
      <c r="E376" s="237" t="s">
        <v>19</v>
      </c>
      <c r="F376" s="238" t="s">
        <v>1506</v>
      </c>
      <c r="G376" s="236"/>
      <c r="H376" s="239">
        <v>1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128</v>
      </c>
      <c r="AU376" s="245" t="s">
        <v>79</v>
      </c>
      <c r="AV376" s="14" t="s">
        <v>79</v>
      </c>
      <c r="AW376" s="14" t="s">
        <v>31</v>
      </c>
      <c r="AX376" s="14" t="s">
        <v>69</v>
      </c>
      <c r="AY376" s="245" t="s">
        <v>117</v>
      </c>
    </row>
    <row r="377" s="15" customFormat="1">
      <c r="A377" s="15"/>
      <c r="B377" s="246"/>
      <c r="C377" s="247"/>
      <c r="D377" s="226" t="s">
        <v>128</v>
      </c>
      <c r="E377" s="248" t="s">
        <v>19</v>
      </c>
      <c r="F377" s="249" t="s">
        <v>130</v>
      </c>
      <c r="G377" s="247"/>
      <c r="H377" s="250">
        <v>1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6" t="s">
        <v>128</v>
      </c>
      <c r="AU377" s="256" t="s">
        <v>79</v>
      </c>
      <c r="AV377" s="15" t="s">
        <v>125</v>
      </c>
      <c r="AW377" s="15" t="s">
        <v>31</v>
      </c>
      <c r="AX377" s="15" t="s">
        <v>77</v>
      </c>
      <c r="AY377" s="256" t="s">
        <v>117</v>
      </c>
    </row>
    <row r="378" s="2" customFormat="1" ht="16.5" customHeight="1">
      <c r="A378" s="40"/>
      <c r="B378" s="41"/>
      <c r="C378" s="206" t="s">
        <v>370</v>
      </c>
      <c r="D378" s="206" t="s">
        <v>120</v>
      </c>
      <c r="E378" s="207" t="s">
        <v>1507</v>
      </c>
      <c r="F378" s="208" t="s">
        <v>1508</v>
      </c>
      <c r="G378" s="209" t="s">
        <v>350</v>
      </c>
      <c r="H378" s="210">
        <v>4</v>
      </c>
      <c r="I378" s="211"/>
      <c r="J378" s="212">
        <f>ROUND(I378*H378,2)</f>
        <v>0</v>
      </c>
      <c r="K378" s="208" t="s">
        <v>124</v>
      </c>
      <c r="L378" s="46"/>
      <c r="M378" s="213" t="s">
        <v>19</v>
      </c>
      <c r="N378" s="214" t="s">
        <v>40</v>
      </c>
      <c r="O378" s="86"/>
      <c r="P378" s="215">
        <f>O378*H378</f>
        <v>0</v>
      </c>
      <c r="Q378" s="215">
        <v>0.00050000000000000001</v>
      </c>
      <c r="R378" s="215">
        <f>Q378*H378</f>
        <v>0.002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150</v>
      </c>
      <c r="AT378" s="217" t="s">
        <v>120</v>
      </c>
      <c r="AU378" s="217" t="s">
        <v>79</v>
      </c>
      <c r="AY378" s="19" t="s">
        <v>117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77</v>
      </c>
      <c r="BK378" s="218">
        <f>ROUND(I378*H378,2)</f>
        <v>0</v>
      </c>
      <c r="BL378" s="19" t="s">
        <v>150</v>
      </c>
      <c r="BM378" s="217" t="s">
        <v>597</v>
      </c>
    </row>
    <row r="379" s="2" customFormat="1">
      <c r="A379" s="40"/>
      <c r="B379" s="41"/>
      <c r="C379" s="42"/>
      <c r="D379" s="219" t="s">
        <v>126</v>
      </c>
      <c r="E379" s="42"/>
      <c r="F379" s="220" t="s">
        <v>1509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126</v>
      </c>
      <c r="AU379" s="19" t="s">
        <v>79</v>
      </c>
    </row>
    <row r="380" s="2" customFormat="1" ht="16.5" customHeight="1">
      <c r="A380" s="40"/>
      <c r="B380" s="41"/>
      <c r="C380" s="206" t="s">
        <v>585</v>
      </c>
      <c r="D380" s="206" t="s">
        <v>120</v>
      </c>
      <c r="E380" s="207" t="s">
        <v>1510</v>
      </c>
      <c r="F380" s="208" t="s">
        <v>1511</v>
      </c>
      <c r="G380" s="209" t="s">
        <v>190</v>
      </c>
      <c r="H380" s="210">
        <v>14</v>
      </c>
      <c r="I380" s="211"/>
      <c r="J380" s="212">
        <f>ROUND(I380*H380,2)</f>
        <v>0</v>
      </c>
      <c r="K380" s="208" t="s">
        <v>124</v>
      </c>
      <c r="L380" s="46"/>
      <c r="M380" s="213" t="s">
        <v>19</v>
      </c>
      <c r="N380" s="214" t="s">
        <v>40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150</v>
      </c>
      <c r="AT380" s="217" t="s">
        <v>120</v>
      </c>
      <c r="AU380" s="217" t="s">
        <v>79</v>
      </c>
      <c r="AY380" s="19" t="s">
        <v>117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77</v>
      </c>
      <c r="BK380" s="218">
        <f>ROUND(I380*H380,2)</f>
        <v>0</v>
      </c>
      <c r="BL380" s="19" t="s">
        <v>150</v>
      </c>
      <c r="BM380" s="217" t="s">
        <v>606</v>
      </c>
    </row>
    <row r="381" s="2" customFormat="1">
      <c r="A381" s="40"/>
      <c r="B381" s="41"/>
      <c r="C381" s="42"/>
      <c r="D381" s="219" t="s">
        <v>126</v>
      </c>
      <c r="E381" s="42"/>
      <c r="F381" s="220" t="s">
        <v>1512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126</v>
      </c>
      <c r="AU381" s="19" t="s">
        <v>79</v>
      </c>
    </row>
    <row r="382" s="2" customFormat="1" ht="24.15" customHeight="1">
      <c r="A382" s="40"/>
      <c r="B382" s="41"/>
      <c r="C382" s="206" t="s">
        <v>415</v>
      </c>
      <c r="D382" s="206" t="s">
        <v>120</v>
      </c>
      <c r="E382" s="207" t="s">
        <v>783</v>
      </c>
      <c r="F382" s="208" t="s">
        <v>784</v>
      </c>
      <c r="G382" s="209" t="s">
        <v>221</v>
      </c>
      <c r="H382" s="210">
        <v>0.032000000000000001</v>
      </c>
      <c r="I382" s="211"/>
      <c r="J382" s="212">
        <f>ROUND(I382*H382,2)</f>
        <v>0</v>
      </c>
      <c r="K382" s="208" t="s">
        <v>124</v>
      </c>
      <c r="L382" s="46"/>
      <c r="M382" s="213" t="s">
        <v>19</v>
      </c>
      <c r="N382" s="214" t="s">
        <v>40</v>
      </c>
      <c r="O382" s="86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150</v>
      </c>
      <c r="AT382" s="217" t="s">
        <v>120</v>
      </c>
      <c r="AU382" s="217" t="s">
        <v>79</v>
      </c>
      <c r="AY382" s="19" t="s">
        <v>117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77</v>
      </c>
      <c r="BK382" s="218">
        <f>ROUND(I382*H382,2)</f>
        <v>0</v>
      </c>
      <c r="BL382" s="19" t="s">
        <v>150</v>
      </c>
      <c r="BM382" s="217" t="s">
        <v>620</v>
      </c>
    </row>
    <row r="383" s="2" customFormat="1">
      <c r="A383" s="40"/>
      <c r="B383" s="41"/>
      <c r="C383" s="42"/>
      <c r="D383" s="219" t="s">
        <v>126</v>
      </c>
      <c r="E383" s="42"/>
      <c r="F383" s="220" t="s">
        <v>786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126</v>
      </c>
      <c r="AU383" s="19" t="s">
        <v>79</v>
      </c>
    </row>
    <row r="384" s="2" customFormat="1" ht="24.15" customHeight="1">
      <c r="A384" s="40"/>
      <c r="B384" s="41"/>
      <c r="C384" s="206" t="s">
        <v>603</v>
      </c>
      <c r="D384" s="206" t="s">
        <v>120</v>
      </c>
      <c r="E384" s="207" t="s">
        <v>1033</v>
      </c>
      <c r="F384" s="208" t="s">
        <v>1034</v>
      </c>
      <c r="G384" s="209" t="s">
        <v>221</v>
      </c>
      <c r="H384" s="210">
        <v>0.012999999999999999</v>
      </c>
      <c r="I384" s="211"/>
      <c r="J384" s="212">
        <f>ROUND(I384*H384,2)</f>
        <v>0</v>
      </c>
      <c r="K384" s="208" t="s">
        <v>124</v>
      </c>
      <c r="L384" s="46"/>
      <c r="M384" s="213" t="s">
        <v>19</v>
      </c>
      <c r="N384" s="214" t="s">
        <v>40</v>
      </c>
      <c r="O384" s="86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150</v>
      </c>
      <c r="AT384" s="217" t="s">
        <v>120</v>
      </c>
      <c r="AU384" s="217" t="s">
        <v>79</v>
      </c>
      <c r="AY384" s="19" t="s">
        <v>117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77</v>
      </c>
      <c r="BK384" s="218">
        <f>ROUND(I384*H384,2)</f>
        <v>0</v>
      </c>
      <c r="BL384" s="19" t="s">
        <v>150</v>
      </c>
      <c r="BM384" s="217" t="s">
        <v>627</v>
      </c>
    </row>
    <row r="385" s="2" customFormat="1">
      <c r="A385" s="40"/>
      <c r="B385" s="41"/>
      <c r="C385" s="42"/>
      <c r="D385" s="219" t="s">
        <v>126</v>
      </c>
      <c r="E385" s="42"/>
      <c r="F385" s="220" t="s">
        <v>1035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126</v>
      </c>
      <c r="AU385" s="19" t="s">
        <v>79</v>
      </c>
    </row>
    <row r="386" s="12" customFormat="1" ht="22.8" customHeight="1">
      <c r="A386" s="12"/>
      <c r="B386" s="190"/>
      <c r="C386" s="191"/>
      <c r="D386" s="192" t="s">
        <v>68</v>
      </c>
      <c r="E386" s="204" t="s">
        <v>1513</v>
      </c>
      <c r="F386" s="204" t="s">
        <v>1514</v>
      </c>
      <c r="G386" s="191"/>
      <c r="H386" s="191"/>
      <c r="I386" s="194"/>
      <c r="J386" s="205">
        <f>BK386</f>
        <v>0</v>
      </c>
      <c r="K386" s="191"/>
      <c r="L386" s="196"/>
      <c r="M386" s="197"/>
      <c r="N386" s="198"/>
      <c r="O386" s="198"/>
      <c r="P386" s="199">
        <f>SUM(P387:P419)</f>
        <v>0</v>
      </c>
      <c r="Q386" s="198"/>
      <c r="R386" s="199">
        <f>SUM(R387:R419)</f>
        <v>0.095719999999999986</v>
      </c>
      <c r="S386" s="198"/>
      <c r="T386" s="200">
        <f>SUM(T387:T419)</f>
        <v>0.046800000000000001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1" t="s">
        <v>79</v>
      </c>
      <c r="AT386" s="202" t="s">
        <v>68</v>
      </c>
      <c r="AU386" s="202" t="s">
        <v>77</v>
      </c>
      <c r="AY386" s="201" t="s">
        <v>117</v>
      </c>
      <c r="BK386" s="203">
        <f>SUM(BK387:BK419)</f>
        <v>0</v>
      </c>
    </row>
    <row r="387" s="2" customFormat="1" ht="16.5" customHeight="1">
      <c r="A387" s="40"/>
      <c r="B387" s="41"/>
      <c r="C387" s="206" t="s">
        <v>423</v>
      </c>
      <c r="D387" s="206" t="s">
        <v>120</v>
      </c>
      <c r="E387" s="207" t="s">
        <v>1515</v>
      </c>
      <c r="F387" s="208" t="s">
        <v>1516</v>
      </c>
      <c r="G387" s="209" t="s">
        <v>190</v>
      </c>
      <c r="H387" s="210">
        <v>9</v>
      </c>
      <c r="I387" s="211"/>
      <c r="J387" s="212">
        <f>ROUND(I387*H387,2)</f>
        <v>0</v>
      </c>
      <c r="K387" s="208" t="s">
        <v>124</v>
      </c>
      <c r="L387" s="46"/>
      <c r="M387" s="213" t="s">
        <v>19</v>
      </c>
      <c r="N387" s="214" t="s">
        <v>40</v>
      </c>
      <c r="O387" s="86"/>
      <c r="P387" s="215">
        <f>O387*H387</f>
        <v>0</v>
      </c>
      <c r="Q387" s="215">
        <v>0</v>
      </c>
      <c r="R387" s="215">
        <f>Q387*H387</f>
        <v>0</v>
      </c>
      <c r="S387" s="215">
        <v>0.0049699999999999996</v>
      </c>
      <c r="T387" s="216">
        <f>S387*H387</f>
        <v>0.044729999999999999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150</v>
      </c>
      <c r="AT387" s="217" t="s">
        <v>120</v>
      </c>
      <c r="AU387" s="217" t="s">
        <v>79</v>
      </c>
      <c r="AY387" s="19" t="s">
        <v>117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77</v>
      </c>
      <c r="BK387" s="218">
        <f>ROUND(I387*H387,2)</f>
        <v>0</v>
      </c>
      <c r="BL387" s="19" t="s">
        <v>150</v>
      </c>
      <c r="BM387" s="217" t="s">
        <v>633</v>
      </c>
    </row>
    <row r="388" s="2" customFormat="1">
      <c r="A388" s="40"/>
      <c r="B388" s="41"/>
      <c r="C388" s="42"/>
      <c r="D388" s="219" t="s">
        <v>126</v>
      </c>
      <c r="E388" s="42"/>
      <c r="F388" s="220" t="s">
        <v>1517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126</v>
      </c>
      <c r="AU388" s="19" t="s">
        <v>79</v>
      </c>
    </row>
    <row r="389" s="13" customFormat="1">
      <c r="A389" s="13"/>
      <c r="B389" s="224"/>
      <c r="C389" s="225"/>
      <c r="D389" s="226" t="s">
        <v>128</v>
      </c>
      <c r="E389" s="227" t="s">
        <v>19</v>
      </c>
      <c r="F389" s="228" t="s">
        <v>978</v>
      </c>
      <c r="G389" s="225"/>
      <c r="H389" s="227" t="s">
        <v>19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128</v>
      </c>
      <c r="AU389" s="234" t="s">
        <v>79</v>
      </c>
      <c r="AV389" s="13" t="s">
        <v>77</v>
      </c>
      <c r="AW389" s="13" t="s">
        <v>31</v>
      </c>
      <c r="AX389" s="13" t="s">
        <v>69</v>
      </c>
      <c r="AY389" s="234" t="s">
        <v>117</v>
      </c>
    </row>
    <row r="390" s="14" customFormat="1">
      <c r="A390" s="14"/>
      <c r="B390" s="235"/>
      <c r="C390" s="236"/>
      <c r="D390" s="226" t="s">
        <v>128</v>
      </c>
      <c r="E390" s="237" t="s">
        <v>19</v>
      </c>
      <c r="F390" s="238" t="s">
        <v>226</v>
      </c>
      <c r="G390" s="236"/>
      <c r="H390" s="239">
        <v>9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128</v>
      </c>
      <c r="AU390" s="245" t="s">
        <v>79</v>
      </c>
      <c r="AV390" s="14" t="s">
        <v>79</v>
      </c>
      <c r="AW390" s="14" t="s">
        <v>31</v>
      </c>
      <c r="AX390" s="14" t="s">
        <v>69</v>
      </c>
      <c r="AY390" s="245" t="s">
        <v>117</v>
      </c>
    </row>
    <row r="391" s="15" customFormat="1">
      <c r="A391" s="15"/>
      <c r="B391" s="246"/>
      <c r="C391" s="247"/>
      <c r="D391" s="226" t="s">
        <v>128</v>
      </c>
      <c r="E391" s="248" t="s">
        <v>19</v>
      </c>
      <c r="F391" s="249" t="s">
        <v>130</v>
      </c>
      <c r="G391" s="247"/>
      <c r="H391" s="250">
        <v>9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6" t="s">
        <v>128</v>
      </c>
      <c r="AU391" s="256" t="s">
        <v>79</v>
      </c>
      <c r="AV391" s="15" t="s">
        <v>125</v>
      </c>
      <c r="AW391" s="15" t="s">
        <v>31</v>
      </c>
      <c r="AX391" s="15" t="s">
        <v>77</v>
      </c>
      <c r="AY391" s="256" t="s">
        <v>117</v>
      </c>
    </row>
    <row r="392" s="2" customFormat="1" ht="21.75" customHeight="1">
      <c r="A392" s="40"/>
      <c r="B392" s="41"/>
      <c r="C392" s="206" t="s">
        <v>624</v>
      </c>
      <c r="D392" s="206" t="s">
        <v>120</v>
      </c>
      <c r="E392" s="207" t="s">
        <v>1518</v>
      </c>
      <c r="F392" s="208" t="s">
        <v>1519</v>
      </c>
      <c r="G392" s="209" t="s">
        <v>190</v>
      </c>
      <c r="H392" s="210">
        <v>8</v>
      </c>
      <c r="I392" s="211"/>
      <c r="J392" s="212">
        <f>ROUND(I392*H392,2)</f>
        <v>0</v>
      </c>
      <c r="K392" s="208" t="s">
        <v>124</v>
      </c>
      <c r="L392" s="46"/>
      <c r="M392" s="213" t="s">
        <v>19</v>
      </c>
      <c r="N392" s="214" t="s">
        <v>40</v>
      </c>
      <c r="O392" s="86"/>
      <c r="P392" s="215">
        <f>O392*H392</f>
        <v>0</v>
      </c>
      <c r="Q392" s="215">
        <v>0.00116</v>
      </c>
      <c r="R392" s="215">
        <f>Q392*H392</f>
        <v>0.0092800000000000001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150</v>
      </c>
      <c r="AT392" s="217" t="s">
        <v>120</v>
      </c>
      <c r="AU392" s="217" t="s">
        <v>79</v>
      </c>
      <c r="AY392" s="19" t="s">
        <v>117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77</v>
      </c>
      <c r="BK392" s="218">
        <f>ROUND(I392*H392,2)</f>
        <v>0</v>
      </c>
      <c r="BL392" s="19" t="s">
        <v>150</v>
      </c>
      <c r="BM392" s="217" t="s">
        <v>638</v>
      </c>
    </row>
    <row r="393" s="2" customFormat="1">
      <c r="A393" s="40"/>
      <c r="B393" s="41"/>
      <c r="C393" s="42"/>
      <c r="D393" s="219" t="s">
        <v>126</v>
      </c>
      <c r="E393" s="42"/>
      <c r="F393" s="220" t="s">
        <v>1520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126</v>
      </c>
      <c r="AU393" s="19" t="s">
        <v>79</v>
      </c>
    </row>
    <row r="394" s="2" customFormat="1" ht="21.75" customHeight="1">
      <c r="A394" s="40"/>
      <c r="B394" s="41"/>
      <c r="C394" s="206" t="s">
        <v>427</v>
      </c>
      <c r="D394" s="206" t="s">
        <v>120</v>
      </c>
      <c r="E394" s="207" t="s">
        <v>1521</v>
      </c>
      <c r="F394" s="208" t="s">
        <v>1522</v>
      </c>
      <c r="G394" s="209" t="s">
        <v>190</v>
      </c>
      <c r="H394" s="210">
        <v>16</v>
      </c>
      <c r="I394" s="211"/>
      <c r="J394" s="212">
        <f>ROUND(I394*H394,2)</f>
        <v>0</v>
      </c>
      <c r="K394" s="208" t="s">
        <v>124</v>
      </c>
      <c r="L394" s="46"/>
      <c r="M394" s="213" t="s">
        <v>19</v>
      </c>
      <c r="N394" s="214" t="s">
        <v>40</v>
      </c>
      <c r="O394" s="86"/>
      <c r="P394" s="215">
        <f>O394*H394</f>
        <v>0</v>
      </c>
      <c r="Q394" s="215">
        <v>0.0014400000000000001</v>
      </c>
      <c r="R394" s="215">
        <f>Q394*H394</f>
        <v>0.023040000000000001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150</v>
      </c>
      <c r="AT394" s="217" t="s">
        <v>120</v>
      </c>
      <c r="AU394" s="217" t="s">
        <v>79</v>
      </c>
      <c r="AY394" s="19" t="s">
        <v>117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77</v>
      </c>
      <c r="BK394" s="218">
        <f>ROUND(I394*H394,2)</f>
        <v>0</v>
      </c>
      <c r="BL394" s="19" t="s">
        <v>150</v>
      </c>
      <c r="BM394" s="217" t="s">
        <v>644</v>
      </c>
    </row>
    <row r="395" s="2" customFormat="1">
      <c r="A395" s="40"/>
      <c r="B395" s="41"/>
      <c r="C395" s="42"/>
      <c r="D395" s="219" t="s">
        <v>126</v>
      </c>
      <c r="E395" s="42"/>
      <c r="F395" s="220" t="s">
        <v>1523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126</v>
      </c>
      <c r="AU395" s="19" t="s">
        <v>79</v>
      </c>
    </row>
    <row r="396" s="2" customFormat="1" ht="21.75" customHeight="1">
      <c r="A396" s="40"/>
      <c r="B396" s="41"/>
      <c r="C396" s="206" t="s">
        <v>635</v>
      </c>
      <c r="D396" s="206" t="s">
        <v>120</v>
      </c>
      <c r="E396" s="207" t="s">
        <v>1524</v>
      </c>
      <c r="F396" s="208" t="s">
        <v>1525</v>
      </c>
      <c r="G396" s="209" t="s">
        <v>190</v>
      </c>
      <c r="H396" s="210">
        <v>9</v>
      </c>
      <c r="I396" s="211"/>
      <c r="J396" s="212">
        <f>ROUND(I396*H396,2)</f>
        <v>0</v>
      </c>
      <c r="K396" s="208" t="s">
        <v>124</v>
      </c>
      <c r="L396" s="46"/>
      <c r="M396" s="213" t="s">
        <v>19</v>
      </c>
      <c r="N396" s="214" t="s">
        <v>40</v>
      </c>
      <c r="O396" s="86"/>
      <c r="P396" s="215">
        <f>O396*H396</f>
        <v>0</v>
      </c>
      <c r="Q396" s="215">
        <v>0.00281</v>
      </c>
      <c r="R396" s="215">
        <f>Q396*H396</f>
        <v>0.02529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150</v>
      </c>
      <c r="AT396" s="217" t="s">
        <v>120</v>
      </c>
      <c r="AU396" s="217" t="s">
        <v>79</v>
      </c>
      <c r="AY396" s="19" t="s">
        <v>117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77</v>
      </c>
      <c r="BK396" s="218">
        <f>ROUND(I396*H396,2)</f>
        <v>0</v>
      </c>
      <c r="BL396" s="19" t="s">
        <v>150</v>
      </c>
      <c r="BM396" s="217" t="s">
        <v>650</v>
      </c>
    </row>
    <row r="397" s="2" customFormat="1">
      <c r="A397" s="40"/>
      <c r="B397" s="41"/>
      <c r="C397" s="42"/>
      <c r="D397" s="219" t="s">
        <v>126</v>
      </c>
      <c r="E397" s="42"/>
      <c r="F397" s="220" t="s">
        <v>1526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126</v>
      </c>
      <c r="AU397" s="19" t="s">
        <v>79</v>
      </c>
    </row>
    <row r="398" s="2" customFormat="1" ht="33" customHeight="1">
      <c r="A398" s="40"/>
      <c r="B398" s="41"/>
      <c r="C398" s="206" t="s">
        <v>440</v>
      </c>
      <c r="D398" s="206" t="s">
        <v>120</v>
      </c>
      <c r="E398" s="207" t="s">
        <v>1527</v>
      </c>
      <c r="F398" s="208" t="s">
        <v>1528</v>
      </c>
      <c r="G398" s="209" t="s">
        <v>190</v>
      </c>
      <c r="H398" s="210">
        <v>8</v>
      </c>
      <c r="I398" s="211"/>
      <c r="J398" s="212">
        <f>ROUND(I398*H398,2)</f>
        <v>0</v>
      </c>
      <c r="K398" s="208" t="s">
        <v>124</v>
      </c>
      <c r="L398" s="46"/>
      <c r="M398" s="213" t="s">
        <v>19</v>
      </c>
      <c r="N398" s="214" t="s">
        <v>40</v>
      </c>
      <c r="O398" s="86"/>
      <c r="P398" s="215">
        <f>O398*H398</f>
        <v>0</v>
      </c>
      <c r="Q398" s="215">
        <v>0.00012</v>
      </c>
      <c r="R398" s="215">
        <f>Q398*H398</f>
        <v>0.00096000000000000002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150</v>
      </c>
      <c r="AT398" s="217" t="s">
        <v>120</v>
      </c>
      <c r="AU398" s="217" t="s">
        <v>79</v>
      </c>
      <c r="AY398" s="19" t="s">
        <v>117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77</v>
      </c>
      <c r="BK398" s="218">
        <f>ROUND(I398*H398,2)</f>
        <v>0</v>
      </c>
      <c r="BL398" s="19" t="s">
        <v>150</v>
      </c>
      <c r="BM398" s="217" t="s">
        <v>655</v>
      </c>
    </row>
    <row r="399" s="2" customFormat="1">
      <c r="A399" s="40"/>
      <c r="B399" s="41"/>
      <c r="C399" s="42"/>
      <c r="D399" s="219" t="s">
        <v>126</v>
      </c>
      <c r="E399" s="42"/>
      <c r="F399" s="220" t="s">
        <v>1529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126</v>
      </c>
      <c r="AU399" s="19" t="s">
        <v>79</v>
      </c>
    </row>
    <row r="400" s="2" customFormat="1" ht="33" customHeight="1">
      <c r="A400" s="40"/>
      <c r="B400" s="41"/>
      <c r="C400" s="206" t="s">
        <v>647</v>
      </c>
      <c r="D400" s="206" t="s">
        <v>120</v>
      </c>
      <c r="E400" s="207" t="s">
        <v>1530</v>
      </c>
      <c r="F400" s="208" t="s">
        <v>1531</v>
      </c>
      <c r="G400" s="209" t="s">
        <v>190</v>
      </c>
      <c r="H400" s="210">
        <v>25</v>
      </c>
      <c r="I400" s="211"/>
      <c r="J400" s="212">
        <f>ROUND(I400*H400,2)</f>
        <v>0</v>
      </c>
      <c r="K400" s="208" t="s">
        <v>124</v>
      </c>
      <c r="L400" s="46"/>
      <c r="M400" s="213" t="s">
        <v>19</v>
      </c>
      <c r="N400" s="214" t="s">
        <v>40</v>
      </c>
      <c r="O400" s="86"/>
      <c r="P400" s="215">
        <f>O400*H400</f>
        <v>0</v>
      </c>
      <c r="Q400" s="215">
        <v>0.00016000000000000001</v>
      </c>
      <c r="R400" s="215">
        <f>Q400*H400</f>
        <v>0.0040000000000000001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150</v>
      </c>
      <c r="AT400" s="217" t="s">
        <v>120</v>
      </c>
      <c r="AU400" s="217" t="s">
        <v>79</v>
      </c>
      <c r="AY400" s="19" t="s">
        <v>117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77</v>
      </c>
      <c r="BK400" s="218">
        <f>ROUND(I400*H400,2)</f>
        <v>0</v>
      </c>
      <c r="BL400" s="19" t="s">
        <v>150</v>
      </c>
      <c r="BM400" s="217" t="s">
        <v>664</v>
      </c>
    </row>
    <row r="401" s="2" customFormat="1">
      <c r="A401" s="40"/>
      <c r="B401" s="41"/>
      <c r="C401" s="42"/>
      <c r="D401" s="219" t="s">
        <v>126</v>
      </c>
      <c r="E401" s="42"/>
      <c r="F401" s="220" t="s">
        <v>1532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126</v>
      </c>
      <c r="AU401" s="19" t="s">
        <v>79</v>
      </c>
    </row>
    <row r="402" s="2" customFormat="1" ht="16.5" customHeight="1">
      <c r="A402" s="40"/>
      <c r="B402" s="41"/>
      <c r="C402" s="206" t="s">
        <v>454</v>
      </c>
      <c r="D402" s="206" t="s">
        <v>120</v>
      </c>
      <c r="E402" s="207" t="s">
        <v>1533</v>
      </c>
      <c r="F402" s="208" t="s">
        <v>1534</v>
      </c>
      <c r="G402" s="209" t="s">
        <v>190</v>
      </c>
      <c r="H402" s="210">
        <v>9</v>
      </c>
      <c r="I402" s="211"/>
      <c r="J402" s="212">
        <f>ROUND(I402*H402,2)</f>
        <v>0</v>
      </c>
      <c r="K402" s="208" t="s">
        <v>124</v>
      </c>
      <c r="L402" s="46"/>
      <c r="M402" s="213" t="s">
        <v>19</v>
      </c>
      <c r="N402" s="214" t="s">
        <v>40</v>
      </c>
      <c r="O402" s="86"/>
      <c r="P402" s="215">
        <f>O402*H402</f>
        <v>0</v>
      </c>
      <c r="Q402" s="215">
        <v>0</v>
      </c>
      <c r="R402" s="215">
        <f>Q402*H402</f>
        <v>0</v>
      </c>
      <c r="S402" s="215">
        <v>0.00023000000000000001</v>
      </c>
      <c r="T402" s="216">
        <f>S402*H402</f>
        <v>0.0020700000000000002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150</v>
      </c>
      <c r="AT402" s="217" t="s">
        <v>120</v>
      </c>
      <c r="AU402" s="217" t="s">
        <v>79</v>
      </c>
      <c r="AY402" s="19" t="s">
        <v>117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77</v>
      </c>
      <c r="BK402" s="218">
        <f>ROUND(I402*H402,2)</f>
        <v>0</v>
      </c>
      <c r="BL402" s="19" t="s">
        <v>150</v>
      </c>
      <c r="BM402" s="217" t="s">
        <v>669</v>
      </c>
    </row>
    <row r="403" s="2" customFormat="1">
      <c r="A403" s="40"/>
      <c r="B403" s="41"/>
      <c r="C403" s="42"/>
      <c r="D403" s="219" t="s">
        <v>126</v>
      </c>
      <c r="E403" s="42"/>
      <c r="F403" s="220" t="s">
        <v>1535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126</v>
      </c>
      <c r="AU403" s="19" t="s">
        <v>79</v>
      </c>
    </row>
    <row r="404" s="2" customFormat="1" ht="16.5" customHeight="1">
      <c r="A404" s="40"/>
      <c r="B404" s="41"/>
      <c r="C404" s="206" t="s">
        <v>661</v>
      </c>
      <c r="D404" s="206" t="s">
        <v>120</v>
      </c>
      <c r="E404" s="207" t="s">
        <v>1536</v>
      </c>
      <c r="F404" s="208" t="s">
        <v>1537</v>
      </c>
      <c r="G404" s="209" t="s">
        <v>190</v>
      </c>
      <c r="H404" s="210">
        <v>9</v>
      </c>
      <c r="I404" s="211"/>
      <c r="J404" s="212">
        <f>ROUND(I404*H404,2)</f>
        <v>0</v>
      </c>
      <c r="K404" s="208" t="s">
        <v>124</v>
      </c>
      <c r="L404" s="46"/>
      <c r="M404" s="213" t="s">
        <v>19</v>
      </c>
      <c r="N404" s="214" t="s">
        <v>40</v>
      </c>
      <c r="O404" s="86"/>
      <c r="P404" s="215">
        <f>O404*H404</f>
        <v>0</v>
      </c>
      <c r="Q404" s="215">
        <v>0.0024199999999999998</v>
      </c>
      <c r="R404" s="215">
        <f>Q404*H404</f>
        <v>0.021779999999999997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150</v>
      </c>
      <c r="AT404" s="217" t="s">
        <v>120</v>
      </c>
      <c r="AU404" s="217" t="s">
        <v>79</v>
      </c>
      <c r="AY404" s="19" t="s">
        <v>117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77</v>
      </c>
      <c r="BK404" s="218">
        <f>ROUND(I404*H404,2)</f>
        <v>0</v>
      </c>
      <c r="BL404" s="19" t="s">
        <v>150</v>
      </c>
      <c r="BM404" s="217" t="s">
        <v>674</v>
      </c>
    </row>
    <row r="405" s="2" customFormat="1">
      <c r="A405" s="40"/>
      <c r="B405" s="41"/>
      <c r="C405" s="42"/>
      <c r="D405" s="219" t="s">
        <v>126</v>
      </c>
      <c r="E405" s="42"/>
      <c r="F405" s="220" t="s">
        <v>1538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126</v>
      </c>
      <c r="AU405" s="19" t="s">
        <v>79</v>
      </c>
    </row>
    <row r="406" s="2" customFormat="1" ht="16.5" customHeight="1">
      <c r="A406" s="40"/>
      <c r="B406" s="41"/>
      <c r="C406" s="206" t="s">
        <v>459</v>
      </c>
      <c r="D406" s="206" t="s">
        <v>120</v>
      </c>
      <c r="E406" s="207" t="s">
        <v>1539</v>
      </c>
      <c r="F406" s="208" t="s">
        <v>1540</v>
      </c>
      <c r="G406" s="209" t="s">
        <v>350</v>
      </c>
      <c r="H406" s="210">
        <v>2</v>
      </c>
      <c r="I406" s="211"/>
      <c r="J406" s="212">
        <f>ROUND(I406*H406,2)</f>
        <v>0</v>
      </c>
      <c r="K406" s="208" t="s">
        <v>124</v>
      </c>
      <c r="L406" s="46"/>
      <c r="M406" s="213" t="s">
        <v>19</v>
      </c>
      <c r="N406" s="214" t="s">
        <v>40</v>
      </c>
      <c r="O406" s="86"/>
      <c r="P406" s="215">
        <f>O406*H406</f>
        <v>0</v>
      </c>
      <c r="Q406" s="215">
        <v>0.00022000000000000001</v>
      </c>
      <c r="R406" s="215">
        <f>Q406*H406</f>
        <v>0.00044000000000000002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150</v>
      </c>
      <c r="AT406" s="217" t="s">
        <v>120</v>
      </c>
      <c r="AU406" s="217" t="s">
        <v>79</v>
      </c>
      <c r="AY406" s="19" t="s">
        <v>117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77</v>
      </c>
      <c r="BK406" s="218">
        <f>ROUND(I406*H406,2)</f>
        <v>0</v>
      </c>
      <c r="BL406" s="19" t="s">
        <v>150</v>
      </c>
      <c r="BM406" s="217" t="s">
        <v>680</v>
      </c>
    </row>
    <row r="407" s="2" customFormat="1">
      <c r="A407" s="40"/>
      <c r="B407" s="41"/>
      <c r="C407" s="42"/>
      <c r="D407" s="219" t="s">
        <v>126</v>
      </c>
      <c r="E407" s="42"/>
      <c r="F407" s="220" t="s">
        <v>1541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126</v>
      </c>
      <c r="AU407" s="19" t="s">
        <v>79</v>
      </c>
    </row>
    <row r="408" s="2" customFormat="1" ht="16.5" customHeight="1">
      <c r="A408" s="40"/>
      <c r="B408" s="41"/>
      <c r="C408" s="206" t="s">
        <v>671</v>
      </c>
      <c r="D408" s="206" t="s">
        <v>120</v>
      </c>
      <c r="E408" s="207" t="s">
        <v>1542</v>
      </c>
      <c r="F408" s="208" t="s">
        <v>1543</v>
      </c>
      <c r="G408" s="209" t="s">
        <v>1544</v>
      </c>
      <c r="H408" s="210">
        <v>2</v>
      </c>
      <c r="I408" s="211"/>
      <c r="J408" s="212">
        <f>ROUND(I408*H408,2)</f>
        <v>0</v>
      </c>
      <c r="K408" s="208" t="s">
        <v>124</v>
      </c>
      <c r="L408" s="46"/>
      <c r="M408" s="213" t="s">
        <v>19</v>
      </c>
      <c r="N408" s="214" t="s">
        <v>40</v>
      </c>
      <c r="O408" s="86"/>
      <c r="P408" s="215">
        <f>O408*H408</f>
        <v>0</v>
      </c>
      <c r="Q408" s="215">
        <v>0.00042999999999999999</v>
      </c>
      <c r="R408" s="215">
        <f>Q408*H408</f>
        <v>0.00085999999999999998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150</v>
      </c>
      <c r="AT408" s="217" t="s">
        <v>120</v>
      </c>
      <c r="AU408" s="217" t="s">
        <v>79</v>
      </c>
      <c r="AY408" s="19" t="s">
        <v>117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77</v>
      </c>
      <c r="BK408" s="218">
        <f>ROUND(I408*H408,2)</f>
        <v>0</v>
      </c>
      <c r="BL408" s="19" t="s">
        <v>150</v>
      </c>
      <c r="BM408" s="217" t="s">
        <v>686</v>
      </c>
    </row>
    <row r="409" s="2" customFormat="1">
      <c r="A409" s="40"/>
      <c r="B409" s="41"/>
      <c r="C409" s="42"/>
      <c r="D409" s="219" t="s">
        <v>126</v>
      </c>
      <c r="E409" s="42"/>
      <c r="F409" s="220" t="s">
        <v>1545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126</v>
      </c>
      <c r="AU409" s="19" t="s">
        <v>79</v>
      </c>
    </row>
    <row r="410" s="2" customFormat="1" ht="16.5" customHeight="1">
      <c r="A410" s="40"/>
      <c r="B410" s="41"/>
      <c r="C410" s="206" t="s">
        <v>463</v>
      </c>
      <c r="D410" s="206" t="s">
        <v>120</v>
      </c>
      <c r="E410" s="207" t="s">
        <v>1546</v>
      </c>
      <c r="F410" s="208" t="s">
        <v>1547</v>
      </c>
      <c r="G410" s="209" t="s">
        <v>350</v>
      </c>
      <c r="H410" s="210">
        <v>2</v>
      </c>
      <c r="I410" s="211"/>
      <c r="J410" s="212">
        <f>ROUND(I410*H410,2)</f>
        <v>0</v>
      </c>
      <c r="K410" s="208" t="s">
        <v>124</v>
      </c>
      <c r="L410" s="46"/>
      <c r="M410" s="213" t="s">
        <v>19</v>
      </c>
      <c r="N410" s="214" t="s">
        <v>40</v>
      </c>
      <c r="O410" s="86"/>
      <c r="P410" s="215">
        <f>O410*H410</f>
        <v>0</v>
      </c>
      <c r="Q410" s="215">
        <v>0.00050000000000000001</v>
      </c>
      <c r="R410" s="215">
        <f>Q410*H410</f>
        <v>0.001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150</v>
      </c>
      <c r="AT410" s="217" t="s">
        <v>120</v>
      </c>
      <c r="AU410" s="217" t="s">
        <v>79</v>
      </c>
      <c r="AY410" s="19" t="s">
        <v>117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77</v>
      </c>
      <c r="BK410" s="218">
        <f>ROUND(I410*H410,2)</f>
        <v>0</v>
      </c>
      <c r="BL410" s="19" t="s">
        <v>150</v>
      </c>
      <c r="BM410" s="217" t="s">
        <v>689</v>
      </c>
    </row>
    <row r="411" s="2" customFormat="1">
      <c r="A411" s="40"/>
      <c r="B411" s="41"/>
      <c r="C411" s="42"/>
      <c r="D411" s="219" t="s">
        <v>126</v>
      </c>
      <c r="E411" s="42"/>
      <c r="F411" s="220" t="s">
        <v>1548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126</v>
      </c>
      <c r="AU411" s="19" t="s">
        <v>79</v>
      </c>
    </row>
    <row r="412" s="2" customFormat="1" ht="16.5" customHeight="1">
      <c r="A412" s="40"/>
      <c r="B412" s="41"/>
      <c r="C412" s="206" t="s">
        <v>683</v>
      </c>
      <c r="D412" s="206" t="s">
        <v>120</v>
      </c>
      <c r="E412" s="207" t="s">
        <v>1549</v>
      </c>
      <c r="F412" s="208" t="s">
        <v>1550</v>
      </c>
      <c r="G412" s="209" t="s">
        <v>350</v>
      </c>
      <c r="H412" s="210">
        <v>4</v>
      </c>
      <c r="I412" s="211"/>
      <c r="J412" s="212">
        <f>ROUND(I412*H412,2)</f>
        <v>0</v>
      </c>
      <c r="K412" s="208" t="s">
        <v>124</v>
      </c>
      <c r="L412" s="46"/>
      <c r="M412" s="213" t="s">
        <v>19</v>
      </c>
      <c r="N412" s="214" t="s">
        <v>40</v>
      </c>
      <c r="O412" s="86"/>
      <c r="P412" s="215">
        <f>O412*H412</f>
        <v>0</v>
      </c>
      <c r="Q412" s="215">
        <v>0.00069999999999999999</v>
      </c>
      <c r="R412" s="215">
        <f>Q412*H412</f>
        <v>0.0028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150</v>
      </c>
      <c r="AT412" s="217" t="s">
        <v>120</v>
      </c>
      <c r="AU412" s="217" t="s">
        <v>79</v>
      </c>
      <c r="AY412" s="19" t="s">
        <v>117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77</v>
      </c>
      <c r="BK412" s="218">
        <f>ROUND(I412*H412,2)</f>
        <v>0</v>
      </c>
      <c r="BL412" s="19" t="s">
        <v>150</v>
      </c>
      <c r="BM412" s="217" t="s">
        <v>694</v>
      </c>
    </row>
    <row r="413" s="2" customFormat="1">
      <c r="A413" s="40"/>
      <c r="B413" s="41"/>
      <c r="C413" s="42"/>
      <c r="D413" s="219" t="s">
        <v>126</v>
      </c>
      <c r="E413" s="42"/>
      <c r="F413" s="220" t="s">
        <v>1551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126</v>
      </c>
      <c r="AU413" s="19" t="s">
        <v>79</v>
      </c>
    </row>
    <row r="414" s="2" customFormat="1" ht="24.15" customHeight="1">
      <c r="A414" s="40"/>
      <c r="B414" s="41"/>
      <c r="C414" s="206" t="s">
        <v>476</v>
      </c>
      <c r="D414" s="206" t="s">
        <v>120</v>
      </c>
      <c r="E414" s="207" t="s">
        <v>1552</v>
      </c>
      <c r="F414" s="208" t="s">
        <v>1553</v>
      </c>
      <c r="G414" s="209" t="s">
        <v>190</v>
      </c>
      <c r="H414" s="210">
        <v>33</v>
      </c>
      <c r="I414" s="211"/>
      <c r="J414" s="212">
        <f>ROUND(I414*H414,2)</f>
        <v>0</v>
      </c>
      <c r="K414" s="208" t="s">
        <v>124</v>
      </c>
      <c r="L414" s="46"/>
      <c r="M414" s="213" t="s">
        <v>19</v>
      </c>
      <c r="N414" s="214" t="s">
        <v>40</v>
      </c>
      <c r="O414" s="86"/>
      <c r="P414" s="215">
        <f>O414*H414</f>
        <v>0</v>
      </c>
      <c r="Q414" s="215">
        <v>0.00019000000000000001</v>
      </c>
      <c r="R414" s="215">
        <f>Q414*H414</f>
        <v>0.0062700000000000004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150</v>
      </c>
      <c r="AT414" s="217" t="s">
        <v>120</v>
      </c>
      <c r="AU414" s="217" t="s">
        <v>79</v>
      </c>
      <c r="AY414" s="19" t="s">
        <v>117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77</v>
      </c>
      <c r="BK414" s="218">
        <f>ROUND(I414*H414,2)</f>
        <v>0</v>
      </c>
      <c r="BL414" s="19" t="s">
        <v>150</v>
      </c>
      <c r="BM414" s="217" t="s">
        <v>698</v>
      </c>
    </row>
    <row r="415" s="2" customFormat="1">
      <c r="A415" s="40"/>
      <c r="B415" s="41"/>
      <c r="C415" s="42"/>
      <c r="D415" s="219" t="s">
        <v>126</v>
      </c>
      <c r="E415" s="42"/>
      <c r="F415" s="220" t="s">
        <v>1554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126</v>
      </c>
      <c r="AU415" s="19" t="s">
        <v>79</v>
      </c>
    </row>
    <row r="416" s="2" customFormat="1" ht="24.15" customHeight="1">
      <c r="A416" s="40"/>
      <c r="B416" s="41"/>
      <c r="C416" s="206" t="s">
        <v>691</v>
      </c>
      <c r="D416" s="206" t="s">
        <v>120</v>
      </c>
      <c r="E416" s="207" t="s">
        <v>783</v>
      </c>
      <c r="F416" s="208" t="s">
        <v>784</v>
      </c>
      <c r="G416" s="209" t="s">
        <v>221</v>
      </c>
      <c r="H416" s="210">
        <v>0.047</v>
      </c>
      <c r="I416" s="211"/>
      <c r="J416" s="212">
        <f>ROUND(I416*H416,2)</f>
        <v>0</v>
      </c>
      <c r="K416" s="208" t="s">
        <v>124</v>
      </c>
      <c r="L416" s="46"/>
      <c r="M416" s="213" t="s">
        <v>19</v>
      </c>
      <c r="N416" s="214" t="s">
        <v>40</v>
      </c>
      <c r="O416" s="86"/>
      <c r="P416" s="215">
        <f>O416*H416</f>
        <v>0</v>
      </c>
      <c r="Q416" s="215">
        <v>0</v>
      </c>
      <c r="R416" s="215">
        <f>Q416*H416</f>
        <v>0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150</v>
      </c>
      <c r="AT416" s="217" t="s">
        <v>120</v>
      </c>
      <c r="AU416" s="217" t="s">
        <v>79</v>
      </c>
      <c r="AY416" s="19" t="s">
        <v>117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77</v>
      </c>
      <c r="BK416" s="218">
        <f>ROUND(I416*H416,2)</f>
        <v>0</v>
      </c>
      <c r="BL416" s="19" t="s">
        <v>150</v>
      </c>
      <c r="BM416" s="217" t="s">
        <v>703</v>
      </c>
    </row>
    <row r="417" s="2" customFormat="1">
      <c r="A417" s="40"/>
      <c r="B417" s="41"/>
      <c r="C417" s="42"/>
      <c r="D417" s="219" t="s">
        <v>126</v>
      </c>
      <c r="E417" s="42"/>
      <c r="F417" s="220" t="s">
        <v>786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126</v>
      </c>
      <c r="AU417" s="19" t="s">
        <v>79</v>
      </c>
    </row>
    <row r="418" s="2" customFormat="1" ht="24.15" customHeight="1">
      <c r="A418" s="40"/>
      <c r="B418" s="41"/>
      <c r="C418" s="206" t="s">
        <v>480</v>
      </c>
      <c r="D418" s="206" t="s">
        <v>120</v>
      </c>
      <c r="E418" s="207" t="s">
        <v>1555</v>
      </c>
      <c r="F418" s="208" t="s">
        <v>1556</v>
      </c>
      <c r="G418" s="209" t="s">
        <v>221</v>
      </c>
      <c r="H418" s="210">
        <v>0.096000000000000002</v>
      </c>
      <c r="I418" s="211"/>
      <c r="J418" s="212">
        <f>ROUND(I418*H418,2)</f>
        <v>0</v>
      </c>
      <c r="K418" s="208" t="s">
        <v>124</v>
      </c>
      <c r="L418" s="46"/>
      <c r="M418" s="213" t="s">
        <v>19</v>
      </c>
      <c r="N418" s="214" t="s">
        <v>40</v>
      </c>
      <c r="O418" s="86"/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150</v>
      </c>
      <c r="AT418" s="217" t="s">
        <v>120</v>
      </c>
      <c r="AU418" s="217" t="s">
        <v>79</v>
      </c>
      <c r="AY418" s="19" t="s">
        <v>117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77</v>
      </c>
      <c r="BK418" s="218">
        <f>ROUND(I418*H418,2)</f>
        <v>0</v>
      </c>
      <c r="BL418" s="19" t="s">
        <v>150</v>
      </c>
      <c r="BM418" s="217" t="s">
        <v>708</v>
      </c>
    </row>
    <row r="419" s="2" customFormat="1">
      <c r="A419" s="40"/>
      <c r="B419" s="41"/>
      <c r="C419" s="42"/>
      <c r="D419" s="219" t="s">
        <v>126</v>
      </c>
      <c r="E419" s="42"/>
      <c r="F419" s="220" t="s">
        <v>1557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126</v>
      </c>
      <c r="AU419" s="19" t="s">
        <v>79</v>
      </c>
    </row>
    <row r="420" s="12" customFormat="1" ht="22.8" customHeight="1">
      <c r="A420" s="12"/>
      <c r="B420" s="190"/>
      <c r="C420" s="191"/>
      <c r="D420" s="192" t="s">
        <v>68</v>
      </c>
      <c r="E420" s="204" t="s">
        <v>1558</v>
      </c>
      <c r="F420" s="204" t="s">
        <v>1559</v>
      </c>
      <c r="G420" s="191"/>
      <c r="H420" s="191"/>
      <c r="I420" s="194"/>
      <c r="J420" s="205">
        <f>BK420</f>
        <v>0</v>
      </c>
      <c r="K420" s="191"/>
      <c r="L420" s="196"/>
      <c r="M420" s="197"/>
      <c r="N420" s="198"/>
      <c r="O420" s="198"/>
      <c r="P420" s="199">
        <f>SUM(P421:P458)</f>
        <v>0</v>
      </c>
      <c r="Q420" s="198"/>
      <c r="R420" s="199">
        <f>SUM(R421:R458)</f>
        <v>0.08097</v>
      </c>
      <c r="S420" s="198"/>
      <c r="T420" s="200">
        <f>SUM(T421:T458)</f>
        <v>0.155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1" t="s">
        <v>79</v>
      </c>
      <c r="AT420" s="202" t="s">
        <v>68</v>
      </c>
      <c r="AU420" s="202" t="s">
        <v>77</v>
      </c>
      <c r="AY420" s="201" t="s">
        <v>117</v>
      </c>
      <c r="BK420" s="203">
        <f>SUM(BK421:BK458)</f>
        <v>0</v>
      </c>
    </row>
    <row r="421" s="2" customFormat="1" ht="16.5" customHeight="1">
      <c r="A421" s="40"/>
      <c r="B421" s="41"/>
      <c r="C421" s="206" t="s">
        <v>700</v>
      </c>
      <c r="D421" s="206" t="s">
        <v>120</v>
      </c>
      <c r="E421" s="207" t="s">
        <v>1560</v>
      </c>
      <c r="F421" s="208" t="s">
        <v>1561</v>
      </c>
      <c r="G421" s="209" t="s">
        <v>123</v>
      </c>
      <c r="H421" s="210">
        <v>2</v>
      </c>
      <c r="I421" s="211"/>
      <c r="J421" s="212">
        <f>ROUND(I421*H421,2)</f>
        <v>0</v>
      </c>
      <c r="K421" s="208" t="s">
        <v>19</v>
      </c>
      <c r="L421" s="46"/>
      <c r="M421" s="213" t="s">
        <v>19</v>
      </c>
      <c r="N421" s="214" t="s">
        <v>40</v>
      </c>
      <c r="O421" s="86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150</v>
      </c>
      <c r="AT421" s="217" t="s">
        <v>120</v>
      </c>
      <c r="AU421" s="217" t="s">
        <v>79</v>
      </c>
      <c r="AY421" s="19" t="s">
        <v>117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77</v>
      </c>
      <c r="BK421" s="218">
        <f>ROUND(I421*H421,2)</f>
        <v>0</v>
      </c>
      <c r="BL421" s="19" t="s">
        <v>150</v>
      </c>
      <c r="BM421" s="217" t="s">
        <v>725</v>
      </c>
    </row>
    <row r="422" s="13" customFormat="1">
      <c r="A422" s="13"/>
      <c r="B422" s="224"/>
      <c r="C422" s="225"/>
      <c r="D422" s="226" t="s">
        <v>128</v>
      </c>
      <c r="E422" s="227" t="s">
        <v>19</v>
      </c>
      <c r="F422" s="228" t="s">
        <v>1177</v>
      </c>
      <c r="G422" s="225"/>
      <c r="H422" s="227" t="s">
        <v>19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128</v>
      </c>
      <c r="AU422" s="234" t="s">
        <v>79</v>
      </c>
      <c r="AV422" s="13" t="s">
        <v>77</v>
      </c>
      <c r="AW422" s="13" t="s">
        <v>31</v>
      </c>
      <c r="AX422" s="13" t="s">
        <v>69</v>
      </c>
      <c r="AY422" s="234" t="s">
        <v>117</v>
      </c>
    </row>
    <row r="423" s="14" customFormat="1">
      <c r="A423" s="14"/>
      <c r="B423" s="235"/>
      <c r="C423" s="236"/>
      <c r="D423" s="226" t="s">
        <v>128</v>
      </c>
      <c r="E423" s="237" t="s">
        <v>19</v>
      </c>
      <c r="F423" s="238" t="s">
        <v>1465</v>
      </c>
      <c r="G423" s="236"/>
      <c r="H423" s="239">
        <v>2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128</v>
      </c>
      <c r="AU423" s="245" t="s">
        <v>79</v>
      </c>
      <c r="AV423" s="14" t="s">
        <v>79</v>
      </c>
      <c r="AW423" s="14" t="s">
        <v>31</v>
      </c>
      <c r="AX423" s="14" t="s">
        <v>69</v>
      </c>
      <c r="AY423" s="245" t="s">
        <v>117</v>
      </c>
    </row>
    <row r="424" s="15" customFormat="1">
      <c r="A424" s="15"/>
      <c r="B424" s="246"/>
      <c r="C424" s="247"/>
      <c r="D424" s="226" t="s">
        <v>128</v>
      </c>
      <c r="E424" s="248" t="s">
        <v>19</v>
      </c>
      <c r="F424" s="249" t="s">
        <v>130</v>
      </c>
      <c r="G424" s="247"/>
      <c r="H424" s="250">
        <v>2</v>
      </c>
      <c r="I424" s="251"/>
      <c r="J424" s="247"/>
      <c r="K424" s="247"/>
      <c r="L424" s="252"/>
      <c r="M424" s="253"/>
      <c r="N424" s="254"/>
      <c r="O424" s="254"/>
      <c r="P424" s="254"/>
      <c r="Q424" s="254"/>
      <c r="R424" s="254"/>
      <c r="S424" s="254"/>
      <c r="T424" s="25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56" t="s">
        <v>128</v>
      </c>
      <c r="AU424" s="256" t="s">
        <v>79</v>
      </c>
      <c r="AV424" s="15" t="s">
        <v>125</v>
      </c>
      <c r="AW424" s="15" t="s">
        <v>31</v>
      </c>
      <c r="AX424" s="15" t="s">
        <v>77</v>
      </c>
      <c r="AY424" s="256" t="s">
        <v>117</v>
      </c>
    </row>
    <row r="425" s="2" customFormat="1" ht="16.5" customHeight="1">
      <c r="A425" s="40"/>
      <c r="B425" s="41"/>
      <c r="C425" s="206" t="s">
        <v>484</v>
      </c>
      <c r="D425" s="206" t="s">
        <v>120</v>
      </c>
      <c r="E425" s="207" t="s">
        <v>1562</v>
      </c>
      <c r="F425" s="208" t="s">
        <v>1563</v>
      </c>
      <c r="G425" s="209" t="s">
        <v>123</v>
      </c>
      <c r="H425" s="210">
        <v>1</v>
      </c>
      <c r="I425" s="211"/>
      <c r="J425" s="212">
        <f>ROUND(I425*H425,2)</f>
        <v>0</v>
      </c>
      <c r="K425" s="208" t="s">
        <v>124</v>
      </c>
      <c r="L425" s="46"/>
      <c r="M425" s="213" t="s">
        <v>19</v>
      </c>
      <c r="N425" s="214" t="s">
        <v>40</v>
      </c>
      <c r="O425" s="86"/>
      <c r="P425" s="215">
        <f>O425*H425</f>
        <v>0</v>
      </c>
      <c r="Q425" s="215">
        <v>0</v>
      </c>
      <c r="R425" s="215">
        <f>Q425*H425</f>
        <v>0</v>
      </c>
      <c r="S425" s="215">
        <v>0.155</v>
      </c>
      <c r="T425" s="216">
        <f>S425*H425</f>
        <v>0.155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150</v>
      </c>
      <c r="AT425" s="217" t="s">
        <v>120</v>
      </c>
      <c r="AU425" s="217" t="s">
        <v>79</v>
      </c>
      <c r="AY425" s="19" t="s">
        <v>117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77</v>
      </c>
      <c r="BK425" s="218">
        <f>ROUND(I425*H425,2)</f>
        <v>0</v>
      </c>
      <c r="BL425" s="19" t="s">
        <v>150</v>
      </c>
      <c r="BM425" s="217" t="s">
        <v>731</v>
      </c>
    </row>
    <row r="426" s="2" customFormat="1">
      <c r="A426" s="40"/>
      <c r="B426" s="41"/>
      <c r="C426" s="42"/>
      <c r="D426" s="219" t="s">
        <v>126</v>
      </c>
      <c r="E426" s="42"/>
      <c r="F426" s="220" t="s">
        <v>1564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126</v>
      </c>
      <c r="AU426" s="19" t="s">
        <v>79</v>
      </c>
    </row>
    <row r="427" s="13" customFormat="1">
      <c r="A427" s="13"/>
      <c r="B427" s="224"/>
      <c r="C427" s="225"/>
      <c r="D427" s="226" t="s">
        <v>128</v>
      </c>
      <c r="E427" s="227" t="s">
        <v>19</v>
      </c>
      <c r="F427" s="228" t="s">
        <v>1158</v>
      </c>
      <c r="G427" s="225"/>
      <c r="H427" s="227" t="s">
        <v>19</v>
      </c>
      <c r="I427" s="229"/>
      <c r="J427" s="225"/>
      <c r="K427" s="225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128</v>
      </c>
      <c r="AU427" s="234" t="s">
        <v>79</v>
      </c>
      <c r="AV427" s="13" t="s">
        <v>77</v>
      </c>
      <c r="AW427" s="13" t="s">
        <v>31</v>
      </c>
      <c r="AX427" s="13" t="s">
        <v>69</v>
      </c>
      <c r="AY427" s="234" t="s">
        <v>117</v>
      </c>
    </row>
    <row r="428" s="14" customFormat="1">
      <c r="A428" s="14"/>
      <c r="B428" s="235"/>
      <c r="C428" s="236"/>
      <c r="D428" s="226" t="s">
        <v>128</v>
      </c>
      <c r="E428" s="237" t="s">
        <v>19</v>
      </c>
      <c r="F428" s="238" t="s">
        <v>1565</v>
      </c>
      <c r="G428" s="236"/>
      <c r="H428" s="239">
        <v>1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128</v>
      </c>
      <c r="AU428" s="245" t="s">
        <v>79</v>
      </c>
      <c r="AV428" s="14" t="s">
        <v>79</v>
      </c>
      <c r="AW428" s="14" t="s">
        <v>31</v>
      </c>
      <c r="AX428" s="14" t="s">
        <v>69</v>
      </c>
      <c r="AY428" s="245" t="s">
        <v>117</v>
      </c>
    </row>
    <row r="429" s="15" customFormat="1">
      <c r="A429" s="15"/>
      <c r="B429" s="246"/>
      <c r="C429" s="247"/>
      <c r="D429" s="226" t="s">
        <v>128</v>
      </c>
      <c r="E429" s="248" t="s">
        <v>19</v>
      </c>
      <c r="F429" s="249" t="s">
        <v>130</v>
      </c>
      <c r="G429" s="247"/>
      <c r="H429" s="250">
        <v>1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128</v>
      </c>
      <c r="AU429" s="256" t="s">
        <v>79</v>
      </c>
      <c r="AV429" s="15" t="s">
        <v>125</v>
      </c>
      <c r="AW429" s="15" t="s">
        <v>31</v>
      </c>
      <c r="AX429" s="15" t="s">
        <v>77</v>
      </c>
      <c r="AY429" s="256" t="s">
        <v>117</v>
      </c>
    </row>
    <row r="430" s="2" customFormat="1" ht="24.15" customHeight="1">
      <c r="A430" s="40"/>
      <c r="B430" s="41"/>
      <c r="C430" s="206" t="s">
        <v>722</v>
      </c>
      <c r="D430" s="206" t="s">
        <v>120</v>
      </c>
      <c r="E430" s="207" t="s">
        <v>1566</v>
      </c>
      <c r="F430" s="208" t="s">
        <v>1567</v>
      </c>
      <c r="G430" s="209" t="s">
        <v>123</v>
      </c>
      <c r="H430" s="210">
        <v>1</v>
      </c>
      <c r="I430" s="211"/>
      <c r="J430" s="212">
        <f>ROUND(I430*H430,2)</f>
        <v>0</v>
      </c>
      <c r="K430" s="208" t="s">
        <v>124</v>
      </c>
      <c r="L430" s="46"/>
      <c r="M430" s="213" t="s">
        <v>19</v>
      </c>
      <c r="N430" s="214" t="s">
        <v>40</v>
      </c>
      <c r="O430" s="86"/>
      <c r="P430" s="215">
        <f>O430*H430</f>
        <v>0</v>
      </c>
      <c r="Q430" s="215">
        <v>0.072109999999999994</v>
      </c>
      <c r="R430" s="215">
        <f>Q430*H430</f>
        <v>0.072109999999999994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150</v>
      </c>
      <c r="AT430" s="217" t="s">
        <v>120</v>
      </c>
      <c r="AU430" s="217" t="s">
        <v>79</v>
      </c>
      <c r="AY430" s="19" t="s">
        <v>117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77</v>
      </c>
      <c r="BK430" s="218">
        <f>ROUND(I430*H430,2)</f>
        <v>0</v>
      </c>
      <c r="BL430" s="19" t="s">
        <v>150</v>
      </c>
      <c r="BM430" s="217" t="s">
        <v>740</v>
      </c>
    </row>
    <row r="431" s="2" customFormat="1">
      <c r="A431" s="40"/>
      <c r="B431" s="41"/>
      <c r="C431" s="42"/>
      <c r="D431" s="219" t="s">
        <v>126</v>
      </c>
      <c r="E431" s="42"/>
      <c r="F431" s="220" t="s">
        <v>1568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126</v>
      </c>
      <c r="AU431" s="19" t="s">
        <v>79</v>
      </c>
    </row>
    <row r="432" s="13" customFormat="1">
      <c r="A432" s="13"/>
      <c r="B432" s="224"/>
      <c r="C432" s="225"/>
      <c r="D432" s="226" t="s">
        <v>128</v>
      </c>
      <c r="E432" s="227" t="s">
        <v>19</v>
      </c>
      <c r="F432" s="228" t="s">
        <v>1569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128</v>
      </c>
      <c r="AU432" s="234" t="s">
        <v>79</v>
      </c>
      <c r="AV432" s="13" t="s">
        <v>77</v>
      </c>
      <c r="AW432" s="13" t="s">
        <v>31</v>
      </c>
      <c r="AX432" s="13" t="s">
        <v>69</v>
      </c>
      <c r="AY432" s="234" t="s">
        <v>117</v>
      </c>
    </row>
    <row r="433" s="14" customFormat="1">
      <c r="A433" s="14"/>
      <c r="B433" s="235"/>
      <c r="C433" s="236"/>
      <c r="D433" s="226" t="s">
        <v>128</v>
      </c>
      <c r="E433" s="237" t="s">
        <v>19</v>
      </c>
      <c r="F433" s="238" t="s">
        <v>77</v>
      </c>
      <c r="G433" s="236"/>
      <c r="H433" s="239">
        <v>1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128</v>
      </c>
      <c r="AU433" s="245" t="s">
        <v>79</v>
      </c>
      <c r="AV433" s="14" t="s">
        <v>79</v>
      </c>
      <c r="AW433" s="14" t="s">
        <v>31</v>
      </c>
      <c r="AX433" s="14" t="s">
        <v>69</v>
      </c>
      <c r="AY433" s="245" t="s">
        <v>117</v>
      </c>
    </row>
    <row r="434" s="15" customFormat="1">
      <c r="A434" s="15"/>
      <c r="B434" s="246"/>
      <c r="C434" s="247"/>
      <c r="D434" s="226" t="s">
        <v>128</v>
      </c>
      <c r="E434" s="248" t="s">
        <v>19</v>
      </c>
      <c r="F434" s="249" t="s">
        <v>130</v>
      </c>
      <c r="G434" s="247"/>
      <c r="H434" s="250">
        <v>1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6" t="s">
        <v>128</v>
      </c>
      <c r="AU434" s="256" t="s">
        <v>79</v>
      </c>
      <c r="AV434" s="15" t="s">
        <v>125</v>
      </c>
      <c r="AW434" s="15" t="s">
        <v>31</v>
      </c>
      <c r="AX434" s="15" t="s">
        <v>77</v>
      </c>
      <c r="AY434" s="256" t="s">
        <v>117</v>
      </c>
    </row>
    <row r="435" s="2" customFormat="1" ht="16.5" customHeight="1">
      <c r="A435" s="40"/>
      <c r="B435" s="41"/>
      <c r="C435" s="206" t="s">
        <v>488</v>
      </c>
      <c r="D435" s="206" t="s">
        <v>120</v>
      </c>
      <c r="E435" s="207" t="s">
        <v>1570</v>
      </c>
      <c r="F435" s="208" t="s">
        <v>1571</v>
      </c>
      <c r="G435" s="209" t="s">
        <v>350</v>
      </c>
      <c r="H435" s="210">
        <v>1</v>
      </c>
      <c r="I435" s="211"/>
      <c r="J435" s="212">
        <f>ROUND(I435*H435,2)</f>
        <v>0</v>
      </c>
      <c r="K435" s="208" t="s">
        <v>124</v>
      </c>
      <c r="L435" s="46"/>
      <c r="M435" s="213" t="s">
        <v>19</v>
      </c>
      <c r="N435" s="214" t="s">
        <v>40</v>
      </c>
      <c r="O435" s="86"/>
      <c r="P435" s="215">
        <f>O435*H435</f>
        <v>0</v>
      </c>
      <c r="Q435" s="215">
        <v>0.00029999999999999997</v>
      </c>
      <c r="R435" s="215">
        <f>Q435*H435</f>
        <v>0.00029999999999999997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150</v>
      </c>
      <c r="AT435" s="217" t="s">
        <v>120</v>
      </c>
      <c r="AU435" s="217" t="s">
        <v>79</v>
      </c>
      <c r="AY435" s="19" t="s">
        <v>117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77</v>
      </c>
      <c r="BK435" s="218">
        <f>ROUND(I435*H435,2)</f>
        <v>0</v>
      </c>
      <c r="BL435" s="19" t="s">
        <v>150</v>
      </c>
      <c r="BM435" s="217" t="s">
        <v>745</v>
      </c>
    </row>
    <row r="436" s="2" customFormat="1">
      <c r="A436" s="40"/>
      <c r="B436" s="41"/>
      <c r="C436" s="42"/>
      <c r="D436" s="219" t="s">
        <v>126</v>
      </c>
      <c r="E436" s="42"/>
      <c r="F436" s="220" t="s">
        <v>1572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126</v>
      </c>
      <c r="AU436" s="19" t="s">
        <v>79</v>
      </c>
    </row>
    <row r="437" s="2" customFormat="1" ht="24.15" customHeight="1">
      <c r="A437" s="40"/>
      <c r="B437" s="41"/>
      <c r="C437" s="206" t="s">
        <v>737</v>
      </c>
      <c r="D437" s="206" t="s">
        <v>120</v>
      </c>
      <c r="E437" s="207" t="s">
        <v>783</v>
      </c>
      <c r="F437" s="208" t="s">
        <v>784</v>
      </c>
      <c r="G437" s="209" t="s">
        <v>221</v>
      </c>
      <c r="H437" s="210">
        <v>0.155</v>
      </c>
      <c r="I437" s="211"/>
      <c r="J437" s="212">
        <f>ROUND(I437*H437,2)</f>
        <v>0</v>
      </c>
      <c r="K437" s="208" t="s">
        <v>124</v>
      </c>
      <c r="L437" s="46"/>
      <c r="M437" s="213" t="s">
        <v>19</v>
      </c>
      <c r="N437" s="214" t="s">
        <v>40</v>
      </c>
      <c r="O437" s="86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150</v>
      </c>
      <c r="AT437" s="217" t="s">
        <v>120</v>
      </c>
      <c r="AU437" s="217" t="s">
        <v>79</v>
      </c>
      <c r="AY437" s="19" t="s">
        <v>117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77</v>
      </c>
      <c r="BK437" s="218">
        <f>ROUND(I437*H437,2)</f>
        <v>0</v>
      </c>
      <c r="BL437" s="19" t="s">
        <v>150</v>
      </c>
      <c r="BM437" s="217" t="s">
        <v>762</v>
      </c>
    </row>
    <row r="438" s="2" customFormat="1">
      <c r="A438" s="40"/>
      <c r="B438" s="41"/>
      <c r="C438" s="42"/>
      <c r="D438" s="219" t="s">
        <v>126</v>
      </c>
      <c r="E438" s="42"/>
      <c r="F438" s="220" t="s">
        <v>786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126</v>
      </c>
      <c r="AU438" s="19" t="s">
        <v>79</v>
      </c>
    </row>
    <row r="439" s="2" customFormat="1" ht="16.5" customHeight="1">
      <c r="A439" s="40"/>
      <c r="B439" s="41"/>
      <c r="C439" s="206" t="s">
        <v>494</v>
      </c>
      <c r="D439" s="206" t="s">
        <v>120</v>
      </c>
      <c r="E439" s="207" t="s">
        <v>1573</v>
      </c>
      <c r="F439" s="208" t="s">
        <v>1574</v>
      </c>
      <c r="G439" s="209" t="s">
        <v>1575</v>
      </c>
      <c r="H439" s="210">
        <v>2</v>
      </c>
      <c r="I439" s="211"/>
      <c r="J439" s="212">
        <f>ROUND(I439*H439,2)</f>
        <v>0</v>
      </c>
      <c r="K439" s="208" t="s">
        <v>19</v>
      </c>
      <c r="L439" s="46"/>
      <c r="M439" s="213" t="s">
        <v>19</v>
      </c>
      <c r="N439" s="214" t="s">
        <v>40</v>
      </c>
      <c r="O439" s="86"/>
      <c r="P439" s="215">
        <f>O439*H439</f>
        <v>0</v>
      </c>
      <c r="Q439" s="215">
        <v>0</v>
      </c>
      <c r="R439" s="215">
        <f>Q439*H439</f>
        <v>0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150</v>
      </c>
      <c r="AT439" s="217" t="s">
        <v>120</v>
      </c>
      <c r="AU439" s="217" t="s">
        <v>79</v>
      </c>
      <c r="AY439" s="19" t="s">
        <v>117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77</v>
      </c>
      <c r="BK439" s="218">
        <f>ROUND(I439*H439,2)</f>
        <v>0</v>
      </c>
      <c r="BL439" s="19" t="s">
        <v>150</v>
      </c>
      <c r="BM439" s="217" t="s">
        <v>768</v>
      </c>
    </row>
    <row r="440" s="14" customFormat="1">
      <c r="A440" s="14"/>
      <c r="B440" s="235"/>
      <c r="C440" s="236"/>
      <c r="D440" s="226" t="s">
        <v>128</v>
      </c>
      <c r="E440" s="237" t="s">
        <v>19</v>
      </c>
      <c r="F440" s="238" t="s">
        <v>1576</v>
      </c>
      <c r="G440" s="236"/>
      <c r="H440" s="239">
        <v>2</v>
      </c>
      <c r="I440" s="240"/>
      <c r="J440" s="236"/>
      <c r="K440" s="236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128</v>
      </c>
      <c r="AU440" s="245" t="s">
        <v>79</v>
      </c>
      <c r="AV440" s="14" t="s">
        <v>79</v>
      </c>
      <c r="AW440" s="14" t="s">
        <v>31</v>
      </c>
      <c r="AX440" s="14" t="s">
        <v>69</v>
      </c>
      <c r="AY440" s="245" t="s">
        <v>117</v>
      </c>
    </row>
    <row r="441" s="15" customFormat="1">
      <c r="A441" s="15"/>
      <c r="B441" s="246"/>
      <c r="C441" s="247"/>
      <c r="D441" s="226" t="s">
        <v>128</v>
      </c>
      <c r="E441" s="248" t="s">
        <v>19</v>
      </c>
      <c r="F441" s="249" t="s">
        <v>130</v>
      </c>
      <c r="G441" s="247"/>
      <c r="H441" s="250">
        <v>2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56" t="s">
        <v>128</v>
      </c>
      <c r="AU441" s="256" t="s">
        <v>79</v>
      </c>
      <c r="AV441" s="15" t="s">
        <v>125</v>
      </c>
      <c r="AW441" s="15" t="s">
        <v>31</v>
      </c>
      <c r="AX441" s="15" t="s">
        <v>77</v>
      </c>
      <c r="AY441" s="256" t="s">
        <v>117</v>
      </c>
    </row>
    <row r="442" s="2" customFormat="1" ht="16.5" customHeight="1">
      <c r="A442" s="40"/>
      <c r="B442" s="41"/>
      <c r="C442" s="206" t="s">
        <v>759</v>
      </c>
      <c r="D442" s="206" t="s">
        <v>120</v>
      </c>
      <c r="E442" s="207" t="s">
        <v>1577</v>
      </c>
      <c r="F442" s="208" t="s">
        <v>1578</v>
      </c>
      <c r="G442" s="209" t="s">
        <v>1575</v>
      </c>
      <c r="H442" s="210">
        <v>2</v>
      </c>
      <c r="I442" s="211"/>
      <c r="J442" s="212">
        <f>ROUND(I442*H442,2)</f>
        <v>0</v>
      </c>
      <c r="K442" s="208" t="s">
        <v>19</v>
      </c>
      <c r="L442" s="46"/>
      <c r="M442" s="213" t="s">
        <v>19</v>
      </c>
      <c r="N442" s="214" t="s">
        <v>40</v>
      </c>
      <c r="O442" s="86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150</v>
      </c>
      <c r="AT442" s="217" t="s">
        <v>120</v>
      </c>
      <c r="AU442" s="217" t="s">
        <v>79</v>
      </c>
      <c r="AY442" s="19" t="s">
        <v>117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77</v>
      </c>
      <c r="BK442" s="218">
        <f>ROUND(I442*H442,2)</f>
        <v>0</v>
      </c>
      <c r="BL442" s="19" t="s">
        <v>150</v>
      </c>
      <c r="BM442" s="217" t="s">
        <v>773</v>
      </c>
    </row>
    <row r="443" s="14" customFormat="1">
      <c r="A443" s="14"/>
      <c r="B443" s="235"/>
      <c r="C443" s="236"/>
      <c r="D443" s="226" t="s">
        <v>128</v>
      </c>
      <c r="E443" s="237" t="s">
        <v>19</v>
      </c>
      <c r="F443" s="238" t="s">
        <v>1579</v>
      </c>
      <c r="G443" s="236"/>
      <c r="H443" s="239">
        <v>2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5" t="s">
        <v>128</v>
      </c>
      <c r="AU443" s="245" t="s">
        <v>79</v>
      </c>
      <c r="AV443" s="14" t="s">
        <v>79</v>
      </c>
      <c r="AW443" s="14" t="s">
        <v>31</v>
      </c>
      <c r="AX443" s="14" t="s">
        <v>69</v>
      </c>
      <c r="AY443" s="245" t="s">
        <v>117</v>
      </c>
    </row>
    <row r="444" s="15" customFormat="1">
      <c r="A444" s="15"/>
      <c r="B444" s="246"/>
      <c r="C444" s="247"/>
      <c r="D444" s="226" t="s">
        <v>128</v>
      </c>
      <c r="E444" s="248" t="s">
        <v>19</v>
      </c>
      <c r="F444" s="249" t="s">
        <v>130</v>
      </c>
      <c r="G444" s="247"/>
      <c r="H444" s="250">
        <v>2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6" t="s">
        <v>128</v>
      </c>
      <c r="AU444" s="256" t="s">
        <v>79</v>
      </c>
      <c r="AV444" s="15" t="s">
        <v>125</v>
      </c>
      <c r="AW444" s="15" t="s">
        <v>31</v>
      </c>
      <c r="AX444" s="15" t="s">
        <v>77</v>
      </c>
      <c r="AY444" s="256" t="s">
        <v>117</v>
      </c>
    </row>
    <row r="445" s="2" customFormat="1" ht="16.5" customHeight="1">
      <c r="A445" s="40"/>
      <c r="B445" s="41"/>
      <c r="C445" s="206" t="s">
        <v>521</v>
      </c>
      <c r="D445" s="206" t="s">
        <v>120</v>
      </c>
      <c r="E445" s="207" t="s">
        <v>1580</v>
      </c>
      <c r="F445" s="208" t="s">
        <v>1581</v>
      </c>
      <c r="G445" s="209" t="s">
        <v>350</v>
      </c>
      <c r="H445" s="210">
        <v>2</v>
      </c>
      <c r="I445" s="211"/>
      <c r="J445" s="212">
        <f>ROUND(I445*H445,2)</f>
        <v>0</v>
      </c>
      <c r="K445" s="208" t="s">
        <v>124</v>
      </c>
      <c r="L445" s="46"/>
      <c r="M445" s="213" t="s">
        <v>19</v>
      </c>
      <c r="N445" s="214" t="s">
        <v>40</v>
      </c>
      <c r="O445" s="86"/>
      <c r="P445" s="215">
        <f>O445*H445</f>
        <v>0</v>
      </c>
      <c r="Q445" s="215">
        <v>0.00109</v>
      </c>
      <c r="R445" s="215">
        <f>Q445*H445</f>
        <v>0.0021800000000000001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150</v>
      </c>
      <c r="AT445" s="217" t="s">
        <v>120</v>
      </c>
      <c r="AU445" s="217" t="s">
        <v>79</v>
      </c>
      <c r="AY445" s="19" t="s">
        <v>117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77</v>
      </c>
      <c r="BK445" s="218">
        <f>ROUND(I445*H445,2)</f>
        <v>0</v>
      </c>
      <c r="BL445" s="19" t="s">
        <v>150</v>
      </c>
      <c r="BM445" s="217" t="s">
        <v>777</v>
      </c>
    </row>
    <row r="446" s="2" customFormat="1">
      <c r="A446" s="40"/>
      <c r="B446" s="41"/>
      <c r="C446" s="42"/>
      <c r="D446" s="219" t="s">
        <v>126</v>
      </c>
      <c r="E446" s="42"/>
      <c r="F446" s="220" t="s">
        <v>1582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126</v>
      </c>
      <c r="AU446" s="19" t="s">
        <v>79</v>
      </c>
    </row>
    <row r="447" s="2" customFormat="1" ht="16.5" customHeight="1">
      <c r="A447" s="40"/>
      <c r="B447" s="41"/>
      <c r="C447" s="206" t="s">
        <v>770</v>
      </c>
      <c r="D447" s="206" t="s">
        <v>120</v>
      </c>
      <c r="E447" s="207" t="s">
        <v>1583</v>
      </c>
      <c r="F447" s="208" t="s">
        <v>1584</v>
      </c>
      <c r="G447" s="209" t="s">
        <v>123</v>
      </c>
      <c r="H447" s="210">
        <v>2</v>
      </c>
      <c r="I447" s="211"/>
      <c r="J447" s="212">
        <f>ROUND(I447*H447,2)</f>
        <v>0</v>
      </c>
      <c r="K447" s="208" t="s">
        <v>124</v>
      </c>
      <c r="L447" s="46"/>
      <c r="M447" s="213" t="s">
        <v>19</v>
      </c>
      <c r="N447" s="214" t="s">
        <v>40</v>
      </c>
      <c r="O447" s="86"/>
      <c r="P447" s="215">
        <f>O447*H447</f>
        <v>0</v>
      </c>
      <c r="Q447" s="215">
        <v>0.00191</v>
      </c>
      <c r="R447" s="215">
        <f>Q447*H447</f>
        <v>0.00382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150</v>
      </c>
      <c r="AT447" s="217" t="s">
        <v>120</v>
      </c>
      <c r="AU447" s="217" t="s">
        <v>79</v>
      </c>
      <c r="AY447" s="19" t="s">
        <v>117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77</v>
      </c>
      <c r="BK447" s="218">
        <f>ROUND(I447*H447,2)</f>
        <v>0</v>
      </c>
      <c r="BL447" s="19" t="s">
        <v>150</v>
      </c>
      <c r="BM447" s="217" t="s">
        <v>785</v>
      </c>
    </row>
    <row r="448" s="2" customFormat="1">
      <c r="A448" s="40"/>
      <c r="B448" s="41"/>
      <c r="C448" s="42"/>
      <c r="D448" s="219" t="s">
        <v>126</v>
      </c>
      <c r="E448" s="42"/>
      <c r="F448" s="220" t="s">
        <v>1585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126</v>
      </c>
      <c r="AU448" s="19" t="s">
        <v>79</v>
      </c>
    </row>
    <row r="449" s="13" customFormat="1">
      <c r="A449" s="13"/>
      <c r="B449" s="224"/>
      <c r="C449" s="225"/>
      <c r="D449" s="226" t="s">
        <v>128</v>
      </c>
      <c r="E449" s="227" t="s">
        <v>19</v>
      </c>
      <c r="F449" s="228" t="s">
        <v>1177</v>
      </c>
      <c r="G449" s="225"/>
      <c r="H449" s="227" t="s">
        <v>19</v>
      </c>
      <c r="I449" s="229"/>
      <c r="J449" s="225"/>
      <c r="K449" s="225"/>
      <c r="L449" s="230"/>
      <c r="M449" s="231"/>
      <c r="N449" s="232"/>
      <c r="O449" s="232"/>
      <c r="P449" s="232"/>
      <c r="Q449" s="232"/>
      <c r="R449" s="232"/>
      <c r="S449" s="232"/>
      <c r="T449" s="23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4" t="s">
        <v>128</v>
      </c>
      <c r="AU449" s="234" t="s">
        <v>79</v>
      </c>
      <c r="AV449" s="13" t="s">
        <v>77</v>
      </c>
      <c r="AW449" s="13" t="s">
        <v>31</v>
      </c>
      <c r="AX449" s="13" t="s">
        <v>69</v>
      </c>
      <c r="AY449" s="234" t="s">
        <v>117</v>
      </c>
    </row>
    <row r="450" s="14" customFormat="1">
      <c r="A450" s="14"/>
      <c r="B450" s="235"/>
      <c r="C450" s="236"/>
      <c r="D450" s="226" t="s">
        <v>128</v>
      </c>
      <c r="E450" s="237" t="s">
        <v>19</v>
      </c>
      <c r="F450" s="238" t="s">
        <v>1465</v>
      </c>
      <c r="G450" s="236"/>
      <c r="H450" s="239">
        <v>2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5" t="s">
        <v>128</v>
      </c>
      <c r="AU450" s="245" t="s">
        <v>79</v>
      </c>
      <c r="AV450" s="14" t="s">
        <v>79</v>
      </c>
      <c r="AW450" s="14" t="s">
        <v>31</v>
      </c>
      <c r="AX450" s="14" t="s">
        <v>69</v>
      </c>
      <c r="AY450" s="245" t="s">
        <v>117</v>
      </c>
    </row>
    <row r="451" s="15" customFormat="1">
      <c r="A451" s="15"/>
      <c r="B451" s="246"/>
      <c r="C451" s="247"/>
      <c r="D451" s="226" t="s">
        <v>128</v>
      </c>
      <c r="E451" s="248" t="s">
        <v>19</v>
      </c>
      <c r="F451" s="249" t="s">
        <v>130</v>
      </c>
      <c r="G451" s="247"/>
      <c r="H451" s="250">
        <v>2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56" t="s">
        <v>128</v>
      </c>
      <c r="AU451" s="256" t="s">
        <v>79</v>
      </c>
      <c r="AV451" s="15" t="s">
        <v>125</v>
      </c>
      <c r="AW451" s="15" t="s">
        <v>31</v>
      </c>
      <c r="AX451" s="15" t="s">
        <v>77</v>
      </c>
      <c r="AY451" s="256" t="s">
        <v>117</v>
      </c>
    </row>
    <row r="452" s="2" customFormat="1" ht="16.5" customHeight="1">
      <c r="A452" s="40"/>
      <c r="B452" s="41"/>
      <c r="C452" s="206" t="s">
        <v>526</v>
      </c>
      <c r="D452" s="206" t="s">
        <v>120</v>
      </c>
      <c r="E452" s="207" t="s">
        <v>1586</v>
      </c>
      <c r="F452" s="208" t="s">
        <v>1587</v>
      </c>
      <c r="G452" s="209" t="s">
        <v>350</v>
      </c>
      <c r="H452" s="210">
        <v>2</v>
      </c>
      <c r="I452" s="211"/>
      <c r="J452" s="212">
        <f>ROUND(I452*H452,2)</f>
        <v>0</v>
      </c>
      <c r="K452" s="208" t="s">
        <v>124</v>
      </c>
      <c r="L452" s="46"/>
      <c r="M452" s="213" t="s">
        <v>19</v>
      </c>
      <c r="N452" s="214" t="s">
        <v>40</v>
      </c>
      <c r="O452" s="86"/>
      <c r="P452" s="215">
        <f>O452*H452</f>
        <v>0</v>
      </c>
      <c r="Q452" s="215">
        <v>0.0012800000000000001</v>
      </c>
      <c r="R452" s="215">
        <f>Q452*H452</f>
        <v>0.0025600000000000002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150</v>
      </c>
      <c r="AT452" s="217" t="s">
        <v>120</v>
      </c>
      <c r="AU452" s="217" t="s">
        <v>79</v>
      </c>
      <c r="AY452" s="19" t="s">
        <v>117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77</v>
      </c>
      <c r="BK452" s="218">
        <f>ROUND(I452*H452,2)</f>
        <v>0</v>
      </c>
      <c r="BL452" s="19" t="s">
        <v>150</v>
      </c>
      <c r="BM452" s="217" t="s">
        <v>789</v>
      </c>
    </row>
    <row r="453" s="2" customFormat="1">
      <c r="A453" s="40"/>
      <c r="B453" s="41"/>
      <c r="C453" s="42"/>
      <c r="D453" s="219" t="s">
        <v>126</v>
      </c>
      <c r="E453" s="42"/>
      <c r="F453" s="220" t="s">
        <v>1588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126</v>
      </c>
      <c r="AU453" s="19" t="s">
        <v>79</v>
      </c>
    </row>
    <row r="454" s="13" customFormat="1">
      <c r="A454" s="13"/>
      <c r="B454" s="224"/>
      <c r="C454" s="225"/>
      <c r="D454" s="226" t="s">
        <v>128</v>
      </c>
      <c r="E454" s="227" t="s">
        <v>19</v>
      </c>
      <c r="F454" s="228" t="s">
        <v>1177</v>
      </c>
      <c r="G454" s="225"/>
      <c r="H454" s="227" t="s">
        <v>19</v>
      </c>
      <c r="I454" s="229"/>
      <c r="J454" s="225"/>
      <c r="K454" s="225"/>
      <c r="L454" s="230"/>
      <c r="M454" s="231"/>
      <c r="N454" s="232"/>
      <c r="O454" s="232"/>
      <c r="P454" s="232"/>
      <c r="Q454" s="232"/>
      <c r="R454" s="232"/>
      <c r="S454" s="232"/>
      <c r="T454" s="23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4" t="s">
        <v>128</v>
      </c>
      <c r="AU454" s="234" t="s">
        <v>79</v>
      </c>
      <c r="AV454" s="13" t="s">
        <v>77</v>
      </c>
      <c r="AW454" s="13" t="s">
        <v>31</v>
      </c>
      <c r="AX454" s="13" t="s">
        <v>69</v>
      </c>
      <c r="AY454" s="234" t="s">
        <v>117</v>
      </c>
    </row>
    <row r="455" s="14" customFormat="1">
      <c r="A455" s="14"/>
      <c r="B455" s="235"/>
      <c r="C455" s="236"/>
      <c r="D455" s="226" t="s">
        <v>128</v>
      </c>
      <c r="E455" s="237" t="s">
        <v>19</v>
      </c>
      <c r="F455" s="238" t="s">
        <v>1465</v>
      </c>
      <c r="G455" s="236"/>
      <c r="H455" s="239">
        <v>2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128</v>
      </c>
      <c r="AU455" s="245" t="s">
        <v>79</v>
      </c>
      <c r="AV455" s="14" t="s">
        <v>79</v>
      </c>
      <c r="AW455" s="14" t="s">
        <v>31</v>
      </c>
      <c r="AX455" s="14" t="s">
        <v>69</v>
      </c>
      <c r="AY455" s="245" t="s">
        <v>117</v>
      </c>
    </row>
    <row r="456" s="15" customFormat="1">
      <c r="A456" s="15"/>
      <c r="B456" s="246"/>
      <c r="C456" s="247"/>
      <c r="D456" s="226" t="s">
        <v>128</v>
      </c>
      <c r="E456" s="248" t="s">
        <v>19</v>
      </c>
      <c r="F456" s="249" t="s">
        <v>130</v>
      </c>
      <c r="G456" s="247"/>
      <c r="H456" s="250">
        <v>2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56" t="s">
        <v>128</v>
      </c>
      <c r="AU456" s="256" t="s">
        <v>79</v>
      </c>
      <c r="AV456" s="15" t="s">
        <v>125</v>
      </c>
      <c r="AW456" s="15" t="s">
        <v>31</v>
      </c>
      <c r="AX456" s="15" t="s">
        <v>77</v>
      </c>
      <c r="AY456" s="256" t="s">
        <v>117</v>
      </c>
    </row>
    <row r="457" s="2" customFormat="1" ht="24.15" customHeight="1">
      <c r="A457" s="40"/>
      <c r="B457" s="41"/>
      <c r="C457" s="206" t="s">
        <v>782</v>
      </c>
      <c r="D457" s="206" t="s">
        <v>120</v>
      </c>
      <c r="E457" s="207" t="s">
        <v>1589</v>
      </c>
      <c r="F457" s="208" t="s">
        <v>1590</v>
      </c>
      <c r="G457" s="209" t="s">
        <v>221</v>
      </c>
      <c r="H457" s="210">
        <v>0.121</v>
      </c>
      <c r="I457" s="211"/>
      <c r="J457" s="212">
        <f>ROUND(I457*H457,2)</f>
        <v>0</v>
      </c>
      <c r="K457" s="208" t="s">
        <v>124</v>
      </c>
      <c r="L457" s="46"/>
      <c r="M457" s="213" t="s">
        <v>19</v>
      </c>
      <c r="N457" s="214" t="s">
        <v>40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150</v>
      </c>
      <c r="AT457" s="217" t="s">
        <v>120</v>
      </c>
      <c r="AU457" s="217" t="s">
        <v>79</v>
      </c>
      <c r="AY457" s="19" t="s">
        <v>117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77</v>
      </c>
      <c r="BK457" s="218">
        <f>ROUND(I457*H457,2)</f>
        <v>0</v>
      </c>
      <c r="BL457" s="19" t="s">
        <v>150</v>
      </c>
      <c r="BM457" s="217" t="s">
        <v>794</v>
      </c>
    </row>
    <row r="458" s="2" customFormat="1">
      <c r="A458" s="40"/>
      <c r="B458" s="41"/>
      <c r="C458" s="42"/>
      <c r="D458" s="219" t="s">
        <v>126</v>
      </c>
      <c r="E458" s="42"/>
      <c r="F458" s="220" t="s">
        <v>1591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126</v>
      </c>
      <c r="AU458" s="19" t="s">
        <v>79</v>
      </c>
    </row>
    <row r="459" s="12" customFormat="1" ht="22.8" customHeight="1">
      <c r="A459" s="12"/>
      <c r="B459" s="190"/>
      <c r="C459" s="191"/>
      <c r="D459" s="192" t="s">
        <v>68</v>
      </c>
      <c r="E459" s="204" t="s">
        <v>1592</v>
      </c>
      <c r="F459" s="204" t="s">
        <v>1593</v>
      </c>
      <c r="G459" s="191"/>
      <c r="H459" s="191"/>
      <c r="I459" s="194"/>
      <c r="J459" s="205">
        <f>BK459</f>
        <v>0</v>
      </c>
      <c r="K459" s="191"/>
      <c r="L459" s="196"/>
      <c r="M459" s="197"/>
      <c r="N459" s="198"/>
      <c r="O459" s="198"/>
      <c r="P459" s="199">
        <f>SUM(P460:P477)</f>
        <v>0</v>
      </c>
      <c r="Q459" s="198"/>
      <c r="R459" s="199">
        <f>SUM(R460:R477)</f>
        <v>0.002</v>
      </c>
      <c r="S459" s="198"/>
      <c r="T459" s="200">
        <f>SUM(T460:T477)</f>
        <v>0.00089999999999999998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01" t="s">
        <v>79</v>
      </c>
      <c r="AT459" s="202" t="s">
        <v>68</v>
      </c>
      <c r="AU459" s="202" t="s">
        <v>77</v>
      </c>
      <c r="AY459" s="201" t="s">
        <v>117</v>
      </c>
      <c r="BK459" s="203">
        <f>SUM(BK460:BK477)</f>
        <v>0</v>
      </c>
    </row>
    <row r="460" s="2" customFormat="1" ht="16.5" customHeight="1">
      <c r="A460" s="40"/>
      <c r="B460" s="41"/>
      <c r="C460" s="206" t="s">
        <v>531</v>
      </c>
      <c r="D460" s="206" t="s">
        <v>120</v>
      </c>
      <c r="E460" s="207" t="s">
        <v>1594</v>
      </c>
      <c r="F460" s="208" t="s">
        <v>1595</v>
      </c>
      <c r="G460" s="209" t="s">
        <v>350</v>
      </c>
      <c r="H460" s="210">
        <v>2</v>
      </c>
      <c r="I460" s="211"/>
      <c r="J460" s="212">
        <f>ROUND(I460*H460,2)</f>
        <v>0</v>
      </c>
      <c r="K460" s="208" t="s">
        <v>124</v>
      </c>
      <c r="L460" s="46"/>
      <c r="M460" s="213" t="s">
        <v>19</v>
      </c>
      <c r="N460" s="214" t="s">
        <v>40</v>
      </c>
      <c r="O460" s="86"/>
      <c r="P460" s="215">
        <f>O460*H460</f>
        <v>0</v>
      </c>
      <c r="Q460" s="215">
        <v>9.0000000000000006E-05</v>
      </c>
      <c r="R460" s="215">
        <f>Q460*H460</f>
        <v>0.00018000000000000001</v>
      </c>
      <c r="S460" s="215">
        <v>0.00044999999999999999</v>
      </c>
      <c r="T460" s="216">
        <f>S460*H460</f>
        <v>0.00089999999999999998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150</v>
      </c>
      <c r="AT460" s="217" t="s">
        <v>120</v>
      </c>
      <c r="AU460" s="217" t="s">
        <v>79</v>
      </c>
      <c r="AY460" s="19" t="s">
        <v>117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77</v>
      </c>
      <c r="BK460" s="218">
        <f>ROUND(I460*H460,2)</f>
        <v>0</v>
      </c>
      <c r="BL460" s="19" t="s">
        <v>150</v>
      </c>
      <c r="BM460" s="217" t="s">
        <v>1246</v>
      </c>
    </row>
    <row r="461" s="2" customFormat="1">
      <c r="A461" s="40"/>
      <c r="B461" s="41"/>
      <c r="C461" s="42"/>
      <c r="D461" s="219" t="s">
        <v>126</v>
      </c>
      <c r="E461" s="42"/>
      <c r="F461" s="220" t="s">
        <v>1596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126</v>
      </c>
      <c r="AU461" s="19" t="s">
        <v>79</v>
      </c>
    </row>
    <row r="462" s="2" customFormat="1" ht="16.5" customHeight="1">
      <c r="A462" s="40"/>
      <c r="B462" s="41"/>
      <c r="C462" s="206" t="s">
        <v>791</v>
      </c>
      <c r="D462" s="206" t="s">
        <v>120</v>
      </c>
      <c r="E462" s="207" t="s">
        <v>1597</v>
      </c>
      <c r="F462" s="208" t="s">
        <v>1598</v>
      </c>
      <c r="G462" s="209" t="s">
        <v>350</v>
      </c>
      <c r="H462" s="210">
        <v>2</v>
      </c>
      <c r="I462" s="211"/>
      <c r="J462" s="212">
        <f>ROUND(I462*H462,2)</f>
        <v>0</v>
      </c>
      <c r="K462" s="208" t="s">
        <v>124</v>
      </c>
      <c r="L462" s="46"/>
      <c r="M462" s="213" t="s">
        <v>19</v>
      </c>
      <c r="N462" s="214" t="s">
        <v>40</v>
      </c>
      <c r="O462" s="86"/>
      <c r="P462" s="215">
        <f>O462*H462</f>
        <v>0</v>
      </c>
      <c r="Q462" s="215">
        <v>6.0000000000000002E-05</v>
      </c>
      <c r="R462" s="215">
        <f>Q462*H462</f>
        <v>0.00012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150</v>
      </c>
      <c r="AT462" s="217" t="s">
        <v>120</v>
      </c>
      <c r="AU462" s="217" t="s">
        <v>79</v>
      </c>
      <c r="AY462" s="19" t="s">
        <v>117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77</v>
      </c>
      <c r="BK462" s="218">
        <f>ROUND(I462*H462,2)</f>
        <v>0</v>
      </c>
      <c r="BL462" s="19" t="s">
        <v>150</v>
      </c>
      <c r="BM462" s="217" t="s">
        <v>1252</v>
      </c>
    </row>
    <row r="463" s="2" customFormat="1">
      <c r="A463" s="40"/>
      <c r="B463" s="41"/>
      <c r="C463" s="42"/>
      <c r="D463" s="219" t="s">
        <v>126</v>
      </c>
      <c r="E463" s="42"/>
      <c r="F463" s="220" t="s">
        <v>1599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126</v>
      </c>
      <c r="AU463" s="19" t="s">
        <v>79</v>
      </c>
    </row>
    <row r="464" s="2" customFormat="1" ht="21.75" customHeight="1">
      <c r="A464" s="40"/>
      <c r="B464" s="41"/>
      <c r="C464" s="206" t="s">
        <v>536</v>
      </c>
      <c r="D464" s="206" t="s">
        <v>120</v>
      </c>
      <c r="E464" s="207" t="s">
        <v>1600</v>
      </c>
      <c r="F464" s="208" t="s">
        <v>1601</v>
      </c>
      <c r="G464" s="209" t="s">
        <v>350</v>
      </c>
      <c r="H464" s="210">
        <v>2</v>
      </c>
      <c r="I464" s="211"/>
      <c r="J464" s="212">
        <f>ROUND(I464*H464,2)</f>
        <v>0</v>
      </c>
      <c r="K464" s="208" t="s">
        <v>124</v>
      </c>
      <c r="L464" s="46"/>
      <c r="M464" s="213" t="s">
        <v>19</v>
      </c>
      <c r="N464" s="214" t="s">
        <v>40</v>
      </c>
      <c r="O464" s="86"/>
      <c r="P464" s="215">
        <f>O464*H464</f>
        <v>0</v>
      </c>
      <c r="Q464" s="215">
        <v>0.00025999999999999998</v>
      </c>
      <c r="R464" s="215">
        <f>Q464*H464</f>
        <v>0.00051999999999999995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150</v>
      </c>
      <c r="AT464" s="217" t="s">
        <v>120</v>
      </c>
      <c r="AU464" s="217" t="s">
        <v>79</v>
      </c>
      <c r="AY464" s="19" t="s">
        <v>117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77</v>
      </c>
      <c r="BK464" s="218">
        <f>ROUND(I464*H464,2)</f>
        <v>0</v>
      </c>
      <c r="BL464" s="19" t="s">
        <v>150</v>
      </c>
      <c r="BM464" s="217" t="s">
        <v>1259</v>
      </c>
    </row>
    <row r="465" s="2" customFormat="1">
      <c r="A465" s="40"/>
      <c r="B465" s="41"/>
      <c r="C465" s="42"/>
      <c r="D465" s="219" t="s">
        <v>126</v>
      </c>
      <c r="E465" s="42"/>
      <c r="F465" s="220" t="s">
        <v>1602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126</v>
      </c>
      <c r="AU465" s="19" t="s">
        <v>79</v>
      </c>
    </row>
    <row r="466" s="2" customFormat="1" ht="24.15" customHeight="1">
      <c r="A466" s="40"/>
      <c r="B466" s="41"/>
      <c r="C466" s="206" t="s">
        <v>804</v>
      </c>
      <c r="D466" s="206" t="s">
        <v>120</v>
      </c>
      <c r="E466" s="207" t="s">
        <v>1603</v>
      </c>
      <c r="F466" s="208" t="s">
        <v>1604</v>
      </c>
      <c r="G466" s="209" t="s">
        <v>350</v>
      </c>
      <c r="H466" s="210">
        <v>2</v>
      </c>
      <c r="I466" s="211"/>
      <c r="J466" s="212">
        <f>ROUND(I466*H466,2)</f>
        <v>0</v>
      </c>
      <c r="K466" s="208" t="s">
        <v>124</v>
      </c>
      <c r="L466" s="46"/>
      <c r="M466" s="213" t="s">
        <v>19</v>
      </c>
      <c r="N466" s="214" t="s">
        <v>40</v>
      </c>
      <c r="O466" s="86"/>
      <c r="P466" s="215">
        <f>O466*H466</f>
        <v>0</v>
      </c>
      <c r="Q466" s="215">
        <v>0.00013999999999999999</v>
      </c>
      <c r="R466" s="215">
        <f>Q466*H466</f>
        <v>0.00027999999999999998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150</v>
      </c>
      <c r="AT466" s="217" t="s">
        <v>120</v>
      </c>
      <c r="AU466" s="217" t="s">
        <v>79</v>
      </c>
      <c r="AY466" s="19" t="s">
        <v>117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77</v>
      </c>
      <c r="BK466" s="218">
        <f>ROUND(I466*H466,2)</f>
        <v>0</v>
      </c>
      <c r="BL466" s="19" t="s">
        <v>150</v>
      </c>
      <c r="BM466" s="217" t="s">
        <v>807</v>
      </c>
    </row>
    <row r="467" s="2" customFormat="1">
      <c r="A467" s="40"/>
      <c r="B467" s="41"/>
      <c r="C467" s="42"/>
      <c r="D467" s="219" t="s">
        <v>126</v>
      </c>
      <c r="E467" s="42"/>
      <c r="F467" s="220" t="s">
        <v>1605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126</v>
      </c>
      <c r="AU467" s="19" t="s">
        <v>79</v>
      </c>
    </row>
    <row r="468" s="2" customFormat="1" ht="16.5" customHeight="1">
      <c r="A468" s="40"/>
      <c r="B468" s="41"/>
      <c r="C468" s="206" t="s">
        <v>547</v>
      </c>
      <c r="D468" s="206" t="s">
        <v>120</v>
      </c>
      <c r="E468" s="207" t="s">
        <v>1606</v>
      </c>
      <c r="F468" s="208" t="s">
        <v>1607</v>
      </c>
      <c r="G468" s="209" t="s">
        <v>350</v>
      </c>
      <c r="H468" s="210">
        <v>2</v>
      </c>
      <c r="I468" s="211"/>
      <c r="J468" s="212">
        <f>ROUND(I468*H468,2)</f>
        <v>0</v>
      </c>
      <c r="K468" s="208" t="s">
        <v>124</v>
      </c>
      <c r="L468" s="46"/>
      <c r="M468" s="213" t="s">
        <v>19</v>
      </c>
      <c r="N468" s="214" t="s">
        <v>40</v>
      </c>
      <c r="O468" s="86"/>
      <c r="P468" s="215">
        <f>O468*H468</f>
        <v>0</v>
      </c>
      <c r="Q468" s="215">
        <v>0.00025000000000000001</v>
      </c>
      <c r="R468" s="215">
        <f>Q468*H468</f>
        <v>0.00050000000000000001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150</v>
      </c>
      <c r="AT468" s="217" t="s">
        <v>120</v>
      </c>
      <c r="AU468" s="217" t="s">
        <v>79</v>
      </c>
      <c r="AY468" s="19" t="s">
        <v>117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77</v>
      </c>
      <c r="BK468" s="218">
        <f>ROUND(I468*H468,2)</f>
        <v>0</v>
      </c>
      <c r="BL468" s="19" t="s">
        <v>150</v>
      </c>
      <c r="BM468" s="217" t="s">
        <v>812</v>
      </c>
    </row>
    <row r="469" s="2" customFormat="1">
      <c r="A469" s="40"/>
      <c r="B469" s="41"/>
      <c r="C469" s="42"/>
      <c r="D469" s="219" t="s">
        <v>126</v>
      </c>
      <c r="E469" s="42"/>
      <c r="F469" s="220" t="s">
        <v>1608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126</v>
      </c>
      <c r="AU469" s="19" t="s">
        <v>79</v>
      </c>
    </row>
    <row r="470" s="2" customFormat="1" ht="16.5" customHeight="1">
      <c r="A470" s="40"/>
      <c r="B470" s="41"/>
      <c r="C470" s="206" t="s">
        <v>817</v>
      </c>
      <c r="D470" s="206" t="s">
        <v>120</v>
      </c>
      <c r="E470" s="207" t="s">
        <v>1609</v>
      </c>
      <c r="F470" s="208" t="s">
        <v>1610</v>
      </c>
      <c r="G470" s="209" t="s">
        <v>350</v>
      </c>
      <c r="H470" s="210">
        <v>2</v>
      </c>
      <c r="I470" s="211"/>
      <c r="J470" s="212">
        <f>ROUND(I470*H470,2)</f>
        <v>0</v>
      </c>
      <c r="K470" s="208" t="s">
        <v>124</v>
      </c>
      <c r="L470" s="46"/>
      <c r="M470" s="213" t="s">
        <v>19</v>
      </c>
      <c r="N470" s="214" t="s">
        <v>40</v>
      </c>
      <c r="O470" s="86"/>
      <c r="P470" s="215">
        <f>O470*H470</f>
        <v>0</v>
      </c>
      <c r="Q470" s="215">
        <v>0.00018000000000000001</v>
      </c>
      <c r="R470" s="215">
        <f>Q470*H470</f>
        <v>0.00036000000000000002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150</v>
      </c>
      <c r="AT470" s="217" t="s">
        <v>120</v>
      </c>
      <c r="AU470" s="217" t="s">
        <v>79</v>
      </c>
      <c r="AY470" s="19" t="s">
        <v>117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77</v>
      </c>
      <c r="BK470" s="218">
        <f>ROUND(I470*H470,2)</f>
        <v>0</v>
      </c>
      <c r="BL470" s="19" t="s">
        <v>150</v>
      </c>
      <c r="BM470" s="217" t="s">
        <v>820</v>
      </c>
    </row>
    <row r="471" s="2" customFormat="1">
      <c r="A471" s="40"/>
      <c r="B471" s="41"/>
      <c r="C471" s="42"/>
      <c r="D471" s="219" t="s">
        <v>126</v>
      </c>
      <c r="E471" s="42"/>
      <c r="F471" s="220" t="s">
        <v>1611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126</v>
      </c>
      <c r="AU471" s="19" t="s">
        <v>79</v>
      </c>
    </row>
    <row r="472" s="2" customFormat="1" ht="16.5" customHeight="1">
      <c r="A472" s="40"/>
      <c r="B472" s="41"/>
      <c r="C472" s="206" t="s">
        <v>564</v>
      </c>
      <c r="D472" s="206" t="s">
        <v>120</v>
      </c>
      <c r="E472" s="207" t="s">
        <v>1612</v>
      </c>
      <c r="F472" s="208" t="s">
        <v>1613</v>
      </c>
      <c r="G472" s="209" t="s">
        <v>350</v>
      </c>
      <c r="H472" s="210">
        <v>2</v>
      </c>
      <c r="I472" s="211"/>
      <c r="J472" s="212">
        <f>ROUND(I472*H472,2)</f>
        <v>0</v>
      </c>
      <c r="K472" s="208" t="s">
        <v>124</v>
      </c>
      <c r="L472" s="46"/>
      <c r="M472" s="213" t="s">
        <v>19</v>
      </c>
      <c r="N472" s="214" t="s">
        <v>40</v>
      </c>
      <c r="O472" s="86"/>
      <c r="P472" s="215">
        <f>O472*H472</f>
        <v>0</v>
      </c>
      <c r="Q472" s="215">
        <v>2.0000000000000002E-05</v>
      </c>
      <c r="R472" s="215">
        <f>Q472*H472</f>
        <v>4.0000000000000003E-05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150</v>
      </c>
      <c r="AT472" s="217" t="s">
        <v>120</v>
      </c>
      <c r="AU472" s="217" t="s">
        <v>79</v>
      </c>
      <c r="AY472" s="19" t="s">
        <v>117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77</v>
      </c>
      <c r="BK472" s="218">
        <f>ROUND(I472*H472,2)</f>
        <v>0</v>
      </c>
      <c r="BL472" s="19" t="s">
        <v>150</v>
      </c>
      <c r="BM472" s="217" t="s">
        <v>824</v>
      </c>
    </row>
    <row r="473" s="2" customFormat="1">
      <c r="A473" s="40"/>
      <c r="B473" s="41"/>
      <c r="C473" s="42"/>
      <c r="D473" s="219" t="s">
        <v>126</v>
      </c>
      <c r="E473" s="42"/>
      <c r="F473" s="220" t="s">
        <v>1614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126</v>
      </c>
      <c r="AU473" s="19" t="s">
        <v>79</v>
      </c>
    </row>
    <row r="474" s="2" customFormat="1" ht="24.15" customHeight="1">
      <c r="A474" s="40"/>
      <c r="B474" s="41"/>
      <c r="C474" s="206" t="s">
        <v>830</v>
      </c>
      <c r="D474" s="206" t="s">
        <v>120</v>
      </c>
      <c r="E474" s="207" t="s">
        <v>783</v>
      </c>
      <c r="F474" s="208" t="s">
        <v>784</v>
      </c>
      <c r="G474" s="209" t="s">
        <v>221</v>
      </c>
      <c r="H474" s="210">
        <v>0.001</v>
      </c>
      <c r="I474" s="211"/>
      <c r="J474" s="212">
        <f>ROUND(I474*H474,2)</f>
        <v>0</v>
      </c>
      <c r="K474" s="208" t="s">
        <v>124</v>
      </c>
      <c r="L474" s="46"/>
      <c r="M474" s="213" t="s">
        <v>19</v>
      </c>
      <c r="N474" s="214" t="s">
        <v>40</v>
      </c>
      <c r="O474" s="86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150</v>
      </c>
      <c r="AT474" s="217" t="s">
        <v>120</v>
      </c>
      <c r="AU474" s="217" t="s">
        <v>79</v>
      </c>
      <c r="AY474" s="19" t="s">
        <v>117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77</v>
      </c>
      <c r="BK474" s="218">
        <f>ROUND(I474*H474,2)</f>
        <v>0</v>
      </c>
      <c r="BL474" s="19" t="s">
        <v>150</v>
      </c>
      <c r="BM474" s="217" t="s">
        <v>833</v>
      </c>
    </row>
    <row r="475" s="2" customFormat="1">
      <c r="A475" s="40"/>
      <c r="B475" s="41"/>
      <c r="C475" s="42"/>
      <c r="D475" s="219" t="s">
        <v>126</v>
      </c>
      <c r="E475" s="42"/>
      <c r="F475" s="220" t="s">
        <v>786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126</v>
      </c>
      <c r="AU475" s="19" t="s">
        <v>79</v>
      </c>
    </row>
    <row r="476" s="2" customFormat="1" ht="24.15" customHeight="1">
      <c r="A476" s="40"/>
      <c r="B476" s="41"/>
      <c r="C476" s="206" t="s">
        <v>568</v>
      </c>
      <c r="D476" s="206" t="s">
        <v>120</v>
      </c>
      <c r="E476" s="207" t="s">
        <v>1615</v>
      </c>
      <c r="F476" s="208" t="s">
        <v>1616</v>
      </c>
      <c r="G476" s="209" t="s">
        <v>221</v>
      </c>
      <c r="H476" s="210">
        <v>0.002</v>
      </c>
      <c r="I476" s="211"/>
      <c r="J476" s="212">
        <f>ROUND(I476*H476,2)</f>
        <v>0</v>
      </c>
      <c r="K476" s="208" t="s">
        <v>124</v>
      </c>
      <c r="L476" s="46"/>
      <c r="M476" s="213" t="s">
        <v>19</v>
      </c>
      <c r="N476" s="214" t="s">
        <v>40</v>
      </c>
      <c r="O476" s="86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150</v>
      </c>
      <c r="AT476" s="217" t="s">
        <v>120</v>
      </c>
      <c r="AU476" s="217" t="s">
        <v>79</v>
      </c>
      <c r="AY476" s="19" t="s">
        <v>117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77</v>
      </c>
      <c r="BK476" s="218">
        <f>ROUND(I476*H476,2)</f>
        <v>0</v>
      </c>
      <c r="BL476" s="19" t="s">
        <v>150</v>
      </c>
      <c r="BM476" s="217" t="s">
        <v>839</v>
      </c>
    </row>
    <row r="477" s="2" customFormat="1">
      <c r="A477" s="40"/>
      <c r="B477" s="41"/>
      <c r="C477" s="42"/>
      <c r="D477" s="219" t="s">
        <v>126</v>
      </c>
      <c r="E477" s="42"/>
      <c r="F477" s="220" t="s">
        <v>1617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126</v>
      </c>
      <c r="AU477" s="19" t="s">
        <v>79</v>
      </c>
    </row>
    <row r="478" s="12" customFormat="1" ht="22.8" customHeight="1">
      <c r="A478" s="12"/>
      <c r="B478" s="190"/>
      <c r="C478" s="191"/>
      <c r="D478" s="192" t="s">
        <v>68</v>
      </c>
      <c r="E478" s="204" t="s">
        <v>1618</v>
      </c>
      <c r="F478" s="204" t="s">
        <v>1619</v>
      </c>
      <c r="G478" s="191"/>
      <c r="H478" s="191"/>
      <c r="I478" s="194"/>
      <c r="J478" s="205">
        <f>BK478</f>
        <v>0</v>
      </c>
      <c r="K478" s="191"/>
      <c r="L478" s="196"/>
      <c r="M478" s="197"/>
      <c r="N478" s="198"/>
      <c r="O478" s="198"/>
      <c r="P478" s="199">
        <f>SUM(P479:P492)</f>
        <v>0</v>
      </c>
      <c r="Q478" s="198"/>
      <c r="R478" s="199">
        <f>SUM(R479:R492)</f>
        <v>0.10235999999999999</v>
      </c>
      <c r="S478" s="198"/>
      <c r="T478" s="200">
        <f>SUM(T479:T492)</f>
        <v>0.071679999999999994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01" t="s">
        <v>79</v>
      </c>
      <c r="AT478" s="202" t="s">
        <v>68</v>
      </c>
      <c r="AU478" s="202" t="s">
        <v>77</v>
      </c>
      <c r="AY478" s="201" t="s">
        <v>117</v>
      </c>
      <c r="BK478" s="203">
        <f>SUM(BK479:BK492)</f>
        <v>0</v>
      </c>
    </row>
    <row r="479" s="2" customFormat="1" ht="24.15" customHeight="1">
      <c r="A479" s="40"/>
      <c r="B479" s="41"/>
      <c r="C479" s="206" t="s">
        <v>846</v>
      </c>
      <c r="D479" s="206" t="s">
        <v>120</v>
      </c>
      <c r="E479" s="207" t="s">
        <v>1620</v>
      </c>
      <c r="F479" s="208" t="s">
        <v>1621</v>
      </c>
      <c r="G479" s="209" t="s">
        <v>350</v>
      </c>
      <c r="H479" s="210">
        <v>1</v>
      </c>
      <c r="I479" s="211"/>
      <c r="J479" s="212">
        <f>ROUND(I479*H479,2)</f>
        <v>0</v>
      </c>
      <c r="K479" s="208" t="s">
        <v>124</v>
      </c>
      <c r="L479" s="46"/>
      <c r="M479" s="213" t="s">
        <v>19</v>
      </c>
      <c r="N479" s="214" t="s">
        <v>40</v>
      </c>
      <c r="O479" s="86"/>
      <c r="P479" s="215">
        <f>O479*H479</f>
        <v>0</v>
      </c>
      <c r="Q479" s="215">
        <v>0.047840000000000001</v>
      </c>
      <c r="R479" s="215">
        <f>Q479*H479</f>
        <v>0.047840000000000001</v>
      </c>
      <c r="S479" s="215">
        <v>0</v>
      </c>
      <c r="T479" s="21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150</v>
      </c>
      <c r="AT479" s="217" t="s">
        <v>120</v>
      </c>
      <c r="AU479" s="217" t="s">
        <v>79</v>
      </c>
      <c r="AY479" s="19" t="s">
        <v>117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77</v>
      </c>
      <c r="BK479" s="218">
        <f>ROUND(I479*H479,2)</f>
        <v>0</v>
      </c>
      <c r="BL479" s="19" t="s">
        <v>150</v>
      </c>
      <c r="BM479" s="217" t="s">
        <v>849</v>
      </c>
    </row>
    <row r="480" s="2" customFormat="1">
      <c r="A480" s="40"/>
      <c r="B480" s="41"/>
      <c r="C480" s="42"/>
      <c r="D480" s="219" t="s">
        <v>126</v>
      </c>
      <c r="E480" s="42"/>
      <c r="F480" s="220" t="s">
        <v>1622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126</v>
      </c>
      <c r="AU480" s="19" t="s">
        <v>79</v>
      </c>
    </row>
    <row r="481" s="2" customFormat="1" ht="24.15" customHeight="1">
      <c r="A481" s="40"/>
      <c r="B481" s="41"/>
      <c r="C481" s="206" t="s">
        <v>573</v>
      </c>
      <c r="D481" s="206" t="s">
        <v>120</v>
      </c>
      <c r="E481" s="207" t="s">
        <v>1623</v>
      </c>
      <c r="F481" s="208" t="s">
        <v>1624</v>
      </c>
      <c r="G481" s="209" t="s">
        <v>350</v>
      </c>
      <c r="H481" s="210">
        <v>1</v>
      </c>
      <c r="I481" s="211"/>
      <c r="J481" s="212">
        <f>ROUND(I481*H481,2)</f>
        <v>0</v>
      </c>
      <c r="K481" s="208" t="s">
        <v>124</v>
      </c>
      <c r="L481" s="46"/>
      <c r="M481" s="213" t="s">
        <v>19</v>
      </c>
      <c r="N481" s="214" t="s">
        <v>40</v>
      </c>
      <c r="O481" s="86"/>
      <c r="P481" s="215">
        <f>O481*H481</f>
        <v>0</v>
      </c>
      <c r="Q481" s="215">
        <v>0.054359999999999999</v>
      </c>
      <c r="R481" s="215">
        <f>Q481*H481</f>
        <v>0.054359999999999999</v>
      </c>
      <c r="S481" s="215">
        <v>0</v>
      </c>
      <c r="T481" s="216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150</v>
      </c>
      <c r="AT481" s="217" t="s">
        <v>120</v>
      </c>
      <c r="AU481" s="217" t="s">
        <v>79</v>
      </c>
      <c r="AY481" s="19" t="s">
        <v>117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77</v>
      </c>
      <c r="BK481" s="218">
        <f>ROUND(I481*H481,2)</f>
        <v>0</v>
      </c>
      <c r="BL481" s="19" t="s">
        <v>150</v>
      </c>
      <c r="BM481" s="217" t="s">
        <v>853</v>
      </c>
    </row>
    <row r="482" s="2" customFormat="1">
      <c r="A482" s="40"/>
      <c r="B482" s="41"/>
      <c r="C482" s="42"/>
      <c r="D482" s="219" t="s">
        <v>126</v>
      </c>
      <c r="E482" s="42"/>
      <c r="F482" s="220" t="s">
        <v>1625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126</v>
      </c>
      <c r="AU482" s="19" t="s">
        <v>79</v>
      </c>
    </row>
    <row r="483" s="2" customFormat="1" ht="16.5" customHeight="1">
      <c r="A483" s="40"/>
      <c r="B483" s="41"/>
      <c r="C483" s="206" t="s">
        <v>855</v>
      </c>
      <c r="D483" s="206" t="s">
        <v>120</v>
      </c>
      <c r="E483" s="207" t="s">
        <v>1626</v>
      </c>
      <c r="F483" s="208" t="s">
        <v>1627</v>
      </c>
      <c r="G483" s="209" t="s">
        <v>350</v>
      </c>
      <c r="H483" s="210">
        <v>1</v>
      </c>
      <c r="I483" s="211"/>
      <c r="J483" s="212">
        <f>ROUND(I483*H483,2)</f>
        <v>0</v>
      </c>
      <c r="K483" s="208" t="s">
        <v>124</v>
      </c>
      <c r="L483" s="46"/>
      <c r="M483" s="213" t="s">
        <v>19</v>
      </c>
      <c r="N483" s="214" t="s">
        <v>40</v>
      </c>
      <c r="O483" s="86"/>
      <c r="P483" s="215">
        <f>O483*H483</f>
        <v>0</v>
      </c>
      <c r="Q483" s="215">
        <v>8.0000000000000007E-05</v>
      </c>
      <c r="R483" s="215">
        <f>Q483*H483</f>
        <v>8.0000000000000007E-05</v>
      </c>
      <c r="S483" s="215">
        <v>0.024930000000000001</v>
      </c>
      <c r="T483" s="216">
        <f>S483*H483</f>
        <v>0.024930000000000001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150</v>
      </c>
      <c r="AT483" s="217" t="s">
        <v>120</v>
      </c>
      <c r="AU483" s="217" t="s">
        <v>79</v>
      </c>
      <c r="AY483" s="19" t="s">
        <v>117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77</v>
      </c>
      <c r="BK483" s="218">
        <f>ROUND(I483*H483,2)</f>
        <v>0</v>
      </c>
      <c r="BL483" s="19" t="s">
        <v>150</v>
      </c>
      <c r="BM483" s="217" t="s">
        <v>858</v>
      </c>
    </row>
    <row r="484" s="2" customFormat="1">
      <c r="A484" s="40"/>
      <c r="B484" s="41"/>
      <c r="C484" s="42"/>
      <c r="D484" s="219" t="s">
        <v>126</v>
      </c>
      <c r="E484" s="42"/>
      <c r="F484" s="220" t="s">
        <v>1628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126</v>
      </c>
      <c r="AU484" s="19" t="s">
        <v>79</v>
      </c>
    </row>
    <row r="485" s="2" customFormat="1" ht="16.5" customHeight="1">
      <c r="A485" s="40"/>
      <c r="B485" s="41"/>
      <c r="C485" s="206" t="s">
        <v>577</v>
      </c>
      <c r="D485" s="206" t="s">
        <v>120</v>
      </c>
      <c r="E485" s="207" t="s">
        <v>1629</v>
      </c>
      <c r="F485" s="208" t="s">
        <v>1630</v>
      </c>
      <c r="G485" s="209" t="s">
        <v>350</v>
      </c>
      <c r="H485" s="210">
        <v>1</v>
      </c>
      <c r="I485" s="211"/>
      <c r="J485" s="212">
        <f>ROUND(I485*H485,2)</f>
        <v>0</v>
      </c>
      <c r="K485" s="208" t="s">
        <v>124</v>
      </c>
      <c r="L485" s="46"/>
      <c r="M485" s="213" t="s">
        <v>19</v>
      </c>
      <c r="N485" s="214" t="s">
        <v>40</v>
      </c>
      <c r="O485" s="86"/>
      <c r="P485" s="215">
        <f>O485*H485</f>
        <v>0</v>
      </c>
      <c r="Q485" s="215">
        <v>8.0000000000000007E-05</v>
      </c>
      <c r="R485" s="215">
        <f>Q485*H485</f>
        <v>8.0000000000000007E-05</v>
      </c>
      <c r="S485" s="215">
        <v>0.04675</v>
      </c>
      <c r="T485" s="216">
        <f>S485*H485</f>
        <v>0.04675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150</v>
      </c>
      <c r="AT485" s="217" t="s">
        <v>120</v>
      </c>
      <c r="AU485" s="217" t="s">
        <v>79</v>
      </c>
      <c r="AY485" s="19" t="s">
        <v>117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77</v>
      </c>
      <c r="BK485" s="218">
        <f>ROUND(I485*H485,2)</f>
        <v>0</v>
      </c>
      <c r="BL485" s="19" t="s">
        <v>150</v>
      </c>
      <c r="BM485" s="217" t="s">
        <v>864</v>
      </c>
    </row>
    <row r="486" s="2" customFormat="1">
      <c r="A486" s="40"/>
      <c r="B486" s="41"/>
      <c r="C486" s="42"/>
      <c r="D486" s="219" t="s">
        <v>126</v>
      </c>
      <c r="E486" s="42"/>
      <c r="F486" s="220" t="s">
        <v>1631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126</v>
      </c>
      <c r="AU486" s="19" t="s">
        <v>79</v>
      </c>
    </row>
    <row r="487" s="2" customFormat="1" ht="16.5" customHeight="1">
      <c r="A487" s="40"/>
      <c r="B487" s="41"/>
      <c r="C487" s="206" t="s">
        <v>870</v>
      </c>
      <c r="D487" s="206" t="s">
        <v>120</v>
      </c>
      <c r="E487" s="207" t="s">
        <v>1632</v>
      </c>
      <c r="F487" s="208" t="s">
        <v>1633</v>
      </c>
      <c r="G487" s="209" t="s">
        <v>179</v>
      </c>
      <c r="H487" s="210">
        <v>35</v>
      </c>
      <c r="I487" s="211"/>
      <c r="J487" s="212">
        <f>ROUND(I487*H487,2)</f>
        <v>0</v>
      </c>
      <c r="K487" s="208" t="s">
        <v>124</v>
      </c>
      <c r="L487" s="46"/>
      <c r="M487" s="213" t="s">
        <v>19</v>
      </c>
      <c r="N487" s="214" t="s">
        <v>40</v>
      </c>
      <c r="O487" s="86"/>
      <c r="P487" s="215">
        <f>O487*H487</f>
        <v>0</v>
      </c>
      <c r="Q487" s="215">
        <v>0</v>
      </c>
      <c r="R487" s="215">
        <f>Q487*H487</f>
        <v>0</v>
      </c>
      <c r="S487" s="215">
        <v>0</v>
      </c>
      <c r="T487" s="21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150</v>
      </c>
      <c r="AT487" s="217" t="s">
        <v>120</v>
      </c>
      <c r="AU487" s="217" t="s">
        <v>79</v>
      </c>
      <c r="AY487" s="19" t="s">
        <v>117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77</v>
      </c>
      <c r="BK487" s="218">
        <f>ROUND(I487*H487,2)</f>
        <v>0</v>
      </c>
      <c r="BL487" s="19" t="s">
        <v>150</v>
      </c>
      <c r="BM487" s="217" t="s">
        <v>873</v>
      </c>
    </row>
    <row r="488" s="2" customFormat="1">
      <c r="A488" s="40"/>
      <c r="B488" s="41"/>
      <c r="C488" s="42"/>
      <c r="D488" s="219" t="s">
        <v>126</v>
      </c>
      <c r="E488" s="42"/>
      <c r="F488" s="220" t="s">
        <v>1634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126</v>
      </c>
      <c r="AU488" s="19" t="s">
        <v>79</v>
      </c>
    </row>
    <row r="489" s="2" customFormat="1" ht="24.15" customHeight="1">
      <c r="A489" s="40"/>
      <c r="B489" s="41"/>
      <c r="C489" s="206" t="s">
        <v>588</v>
      </c>
      <c r="D489" s="206" t="s">
        <v>120</v>
      </c>
      <c r="E489" s="207" t="s">
        <v>783</v>
      </c>
      <c r="F489" s="208" t="s">
        <v>784</v>
      </c>
      <c r="G489" s="209" t="s">
        <v>221</v>
      </c>
      <c r="H489" s="210">
        <v>0.071999999999999995</v>
      </c>
      <c r="I489" s="211"/>
      <c r="J489" s="212">
        <f>ROUND(I489*H489,2)</f>
        <v>0</v>
      </c>
      <c r="K489" s="208" t="s">
        <v>124</v>
      </c>
      <c r="L489" s="46"/>
      <c r="M489" s="213" t="s">
        <v>19</v>
      </c>
      <c r="N489" s="214" t="s">
        <v>40</v>
      </c>
      <c r="O489" s="86"/>
      <c r="P489" s="215">
        <f>O489*H489</f>
        <v>0</v>
      </c>
      <c r="Q489" s="215">
        <v>0</v>
      </c>
      <c r="R489" s="215">
        <f>Q489*H489</f>
        <v>0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150</v>
      </c>
      <c r="AT489" s="217" t="s">
        <v>120</v>
      </c>
      <c r="AU489" s="217" t="s">
        <v>79</v>
      </c>
      <c r="AY489" s="19" t="s">
        <v>117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9" t="s">
        <v>77</v>
      </c>
      <c r="BK489" s="218">
        <f>ROUND(I489*H489,2)</f>
        <v>0</v>
      </c>
      <c r="BL489" s="19" t="s">
        <v>150</v>
      </c>
      <c r="BM489" s="217" t="s">
        <v>878</v>
      </c>
    </row>
    <row r="490" s="2" customFormat="1">
      <c r="A490" s="40"/>
      <c r="B490" s="41"/>
      <c r="C490" s="42"/>
      <c r="D490" s="219" t="s">
        <v>126</v>
      </c>
      <c r="E490" s="42"/>
      <c r="F490" s="220" t="s">
        <v>786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126</v>
      </c>
      <c r="AU490" s="19" t="s">
        <v>79</v>
      </c>
    </row>
    <row r="491" s="2" customFormat="1" ht="24.15" customHeight="1">
      <c r="A491" s="40"/>
      <c r="B491" s="41"/>
      <c r="C491" s="206" t="s">
        <v>885</v>
      </c>
      <c r="D491" s="206" t="s">
        <v>120</v>
      </c>
      <c r="E491" s="207" t="s">
        <v>1635</v>
      </c>
      <c r="F491" s="208" t="s">
        <v>1636</v>
      </c>
      <c r="G491" s="209" t="s">
        <v>221</v>
      </c>
      <c r="H491" s="210">
        <v>0.10199999999999999</v>
      </c>
      <c r="I491" s="211"/>
      <c r="J491" s="212">
        <f>ROUND(I491*H491,2)</f>
        <v>0</v>
      </c>
      <c r="K491" s="208" t="s">
        <v>124</v>
      </c>
      <c r="L491" s="46"/>
      <c r="M491" s="213" t="s">
        <v>19</v>
      </c>
      <c r="N491" s="214" t="s">
        <v>40</v>
      </c>
      <c r="O491" s="86"/>
      <c r="P491" s="215">
        <f>O491*H491</f>
        <v>0</v>
      </c>
      <c r="Q491" s="215">
        <v>0</v>
      </c>
      <c r="R491" s="215">
        <f>Q491*H491</f>
        <v>0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150</v>
      </c>
      <c r="AT491" s="217" t="s">
        <v>120</v>
      </c>
      <c r="AU491" s="217" t="s">
        <v>79</v>
      </c>
      <c r="AY491" s="19" t="s">
        <v>117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77</v>
      </c>
      <c r="BK491" s="218">
        <f>ROUND(I491*H491,2)</f>
        <v>0</v>
      </c>
      <c r="BL491" s="19" t="s">
        <v>150</v>
      </c>
      <c r="BM491" s="217" t="s">
        <v>888</v>
      </c>
    </row>
    <row r="492" s="2" customFormat="1">
      <c r="A492" s="40"/>
      <c r="B492" s="41"/>
      <c r="C492" s="42"/>
      <c r="D492" s="219" t="s">
        <v>126</v>
      </c>
      <c r="E492" s="42"/>
      <c r="F492" s="220" t="s">
        <v>1637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126</v>
      </c>
      <c r="AU492" s="19" t="s">
        <v>79</v>
      </c>
    </row>
    <row r="493" s="12" customFormat="1" ht="22.8" customHeight="1">
      <c r="A493" s="12"/>
      <c r="B493" s="190"/>
      <c r="C493" s="191"/>
      <c r="D493" s="192" t="s">
        <v>68</v>
      </c>
      <c r="E493" s="204" t="s">
        <v>1638</v>
      </c>
      <c r="F493" s="204" t="s">
        <v>1639</v>
      </c>
      <c r="G493" s="191"/>
      <c r="H493" s="191"/>
      <c r="I493" s="194"/>
      <c r="J493" s="205">
        <f>BK493</f>
        <v>0</v>
      </c>
      <c r="K493" s="191"/>
      <c r="L493" s="196"/>
      <c r="M493" s="197"/>
      <c r="N493" s="198"/>
      <c r="O493" s="198"/>
      <c r="P493" s="199">
        <f>SUM(P494:P549)</f>
        <v>0</v>
      </c>
      <c r="Q493" s="198"/>
      <c r="R493" s="199">
        <f>SUM(R494:R549)</f>
        <v>0.0034399999999999999</v>
      </c>
      <c r="S493" s="198"/>
      <c r="T493" s="200">
        <f>SUM(T494:T549)</f>
        <v>0.0086239999999999997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01" t="s">
        <v>79</v>
      </c>
      <c r="AT493" s="202" t="s">
        <v>68</v>
      </c>
      <c r="AU493" s="202" t="s">
        <v>77</v>
      </c>
      <c r="AY493" s="201" t="s">
        <v>117</v>
      </c>
      <c r="BK493" s="203">
        <f>SUM(BK494:BK549)</f>
        <v>0</v>
      </c>
    </row>
    <row r="494" s="2" customFormat="1" ht="16.5" customHeight="1">
      <c r="A494" s="40"/>
      <c r="B494" s="41"/>
      <c r="C494" s="206" t="s">
        <v>597</v>
      </c>
      <c r="D494" s="206" t="s">
        <v>120</v>
      </c>
      <c r="E494" s="207" t="s">
        <v>1640</v>
      </c>
      <c r="F494" s="208" t="s">
        <v>1641</v>
      </c>
      <c r="G494" s="209" t="s">
        <v>350</v>
      </c>
      <c r="H494" s="210">
        <v>2</v>
      </c>
      <c r="I494" s="211"/>
      <c r="J494" s="212">
        <f>ROUND(I494*H494,2)</f>
        <v>0</v>
      </c>
      <c r="K494" s="208" t="s">
        <v>124</v>
      </c>
      <c r="L494" s="46"/>
      <c r="M494" s="213" t="s">
        <v>19</v>
      </c>
      <c r="N494" s="214" t="s">
        <v>40</v>
      </c>
      <c r="O494" s="86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150</v>
      </c>
      <c r="AT494" s="217" t="s">
        <v>120</v>
      </c>
      <c r="AU494" s="217" t="s">
        <v>79</v>
      </c>
      <c r="AY494" s="19" t="s">
        <v>117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77</v>
      </c>
      <c r="BK494" s="218">
        <f>ROUND(I494*H494,2)</f>
        <v>0</v>
      </c>
      <c r="BL494" s="19" t="s">
        <v>150</v>
      </c>
      <c r="BM494" s="217" t="s">
        <v>894</v>
      </c>
    </row>
    <row r="495" s="2" customFormat="1">
      <c r="A495" s="40"/>
      <c r="B495" s="41"/>
      <c r="C495" s="42"/>
      <c r="D495" s="219" t="s">
        <v>126</v>
      </c>
      <c r="E495" s="42"/>
      <c r="F495" s="220" t="s">
        <v>1642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126</v>
      </c>
      <c r="AU495" s="19" t="s">
        <v>79</v>
      </c>
    </row>
    <row r="496" s="13" customFormat="1">
      <c r="A496" s="13"/>
      <c r="B496" s="224"/>
      <c r="C496" s="225"/>
      <c r="D496" s="226" t="s">
        <v>128</v>
      </c>
      <c r="E496" s="227" t="s">
        <v>19</v>
      </c>
      <c r="F496" s="228" t="s">
        <v>1175</v>
      </c>
      <c r="G496" s="225"/>
      <c r="H496" s="227" t="s">
        <v>19</v>
      </c>
      <c r="I496" s="229"/>
      <c r="J496" s="225"/>
      <c r="K496" s="225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128</v>
      </c>
      <c r="AU496" s="234" t="s">
        <v>79</v>
      </c>
      <c r="AV496" s="13" t="s">
        <v>77</v>
      </c>
      <c r="AW496" s="13" t="s">
        <v>31</v>
      </c>
      <c r="AX496" s="13" t="s">
        <v>69</v>
      </c>
      <c r="AY496" s="234" t="s">
        <v>117</v>
      </c>
    </row>
    <row r="497" s="14" customFormat="1">
      <c r="A497" s="14"/>
      <c r="B497" s="235"/>
      <c r="C497" s="236"/>
      <c r="D497" s="226" t="s">
        <v>128</v>
      </c>
      <c r="E497" s="237" t="s">
        <v>19</v>
      </c>
      <c r="F497" s="238" t="s">
        <v>1643</v>
      </c>
      <c r="G497" s="236"/>
      <c r="H497" s="239">
        <v>1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5" t="s">
        <v>128</v>
      </c>
      <c r="AU497" s="245" t="s">
        <v>79</v>
      </c>
      <c r="AV497" s="14" t="s">
        <v>79</v>
      </c>
      <c r="AW497" s="14" t="s">
        <v>31</v>
      </c>
      <c r="AX497" s="14" t="s">
        <v>69</v>
      </c>
      <c r="AY497" s="245" t="s">
        <v>117</v>
      </c>
    </row>
    <row r="498" s="14" customFormat="1">
      <c r="A498" s="14"/>
      <c r="B498" s="235"/>
      <c r="C498" s="236"/>
      <c r="D498" s="226" t="s">
        <v>128</v>
      </c>
      <c r="E498" s="237" t="s">
        <v>19</v>
      </c>
      <c r="F498" s="238" t="s">
        <v>1470</v>
      </c>
      <c r="G498" s="236"/>
      <c r="H498" s="239">
        <v>1</v>
      </c>
      <c r="I498" s="240"/>
      <c r="J498" s="236"/>
      <c r="K498" s="236"/>
      <c r="L498" s="241"/>
      <c r="M498" s="242"/>
      <c r="N498" s="243"/>
      <c r="O498" s="243"/>
      <c r="P498" s="243"/>
      <c r="Q498" s="243"/>
      <c r="R498" s="243"/>
      <c r="S498" s="243"/>
      <c r="T498" s="24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5" t="s">
        <v>128</v>
      </c>
      <c r="AU498" s="245" t="s">
        <v>79</v>
      </c>
      <c r="AV498" s="14" t="s">
        <v>79</v>
      </c>
      <c r="AW498" s="14" t="s">
        <v>31</v>
      </c>
      <c r="AX498" s="14" t="s">
        <v>69</v>
      </c>
      <c r="AY498" s="245" t="s">
        <v>117</v>
      </c>
    </row>
    <row r="499" s="15" customFormat="1">
      <c r="A499" s="15"/>
      <c r="B499" s="246"/>
      <c r="C499" s="247"/>
      <c r="D499" s="226" t="s">
        <v>128</v>
      </c>
      <c r="E499" s="248" t="s">
        <v>19</v>
      </c>
      <c r="F499" s="249" t="s">
        <v>130</v>
      </c>
      <c r="G499" s="247"/>
      <c r="H499" s="250">
        <v>2</v>
      </c>
      <c r="I499" s="251"/>
      <c r="J499" s="247"/>
      <c r="K499" s="247"/>
      <c r="L499" s="252"/>
      <c r="M499" s="253"/>
      <c r="N499" s="254"/>
      <c r="O499" s="254"/>
      <c r="P499" s="254"/>
      <c r="Q499" s="254"/>
      <c r="R499" s="254"/>
      <c r="S499" s="254"/>
      <c r="T499" s="25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6" t="s">
        <v>128</v>
      </c>
      <c r="AU499" s="256" t="s">
        <v>79</v>
      </c>
      <c r="AV499" s="15" t="s">
        <v>125</v>
      </c>
      <c r="AW499" s="15" t="s">
        <v>31</v>
      </c>
      <c r="AX499" s="15" t="s">
        <v>77</v>
      </c>
      <c r="AY499" s="256" t="s">
        <v>117</v>
      </c>
    </row>
    <row r="500" s="2" customFormat="1" ht="16.5" customHeight="1">
      <c r="A500" s="40"/>
      <c r="B500" s="41"/>
      <c r="C500" s="260" t="s">
        <v>897</v>
      </c>
      <c r="D500" s="260" t="s">
        <v>235</v>
      </c>
      <c r="E500" s="261" t="s">
        <v>1644</v>
      </c>
      <c r="F500" s="262" t="s">
        <v>1645</v>
      </c>
      <c r="G500" s="263" t="s">
        <v>350</v>
      </c>
      <c r="H500" s="264">
        <v>2</v>
      </c>
      <c r="I500" s="265"/>
      <c r="J500" s="266">
        <f>ROUND(I500*H500,2)</f>
        <v>0</v>
      </c>
      <c r="K500" s="262" t="s">
        <v>1646</v>
      </c>
      <c r="L500" s="267"/>
      <c r="M500" s="268" t="s">
        <v>19</v>
      </c>
      <c r="N500" s="269" t="s">
        <v>40</v>
      </c>
      <c r="O500" s="86"/>
      <c r="P500" s="215">
        <f>O500*H500</f>
        <v>0</v>
      </c>
      <c r="Q500" s="215">
        <v>0</v>
      </c>
      <c r="R500" s="215">
        <f>Q500*H500</f>
        <v>0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286</v>
      </c>
      <c r="AT500" s="217" t="s">
        <v>235</v>
      </c>
      <c r="AU500" s="217" t="s">
        <v>79</v>
      </c>
      <c r="AY500" s="19" t="s">
        <v>117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77</v>
      </c>
      <c r="BK500" s="218">
        <f>ROUND(I500*H500,2)</f>
        <v>0</v>
      </c>
      <c r="BL500" s="19" t="s">
        <v>150</v>
      </c>
      <c r="BM500" s="217" t="s">
        <v>900</v>
      </c>
    </row>
    <row r="501" s="13" customFormat="1">
      <c r="A501" s="13"/>
      <c r="B501" s="224"/>
      <c r="C501" s="225"/>
      <c r="D501" s="226" t="s">
        <v>128</v>
      </c>
      <c r="E501" s="227" t="s">
        <v>19</v>
      </c>
      <c r="F501" s="228" t="s">
        <v>1175</v>
      </c>
      <c r="G501" s="225"/>
      <c r="H501" s="227" t="s">
        <v>19</v>
      </c>
      <c r="I501" s="229"/>
      <c r="J501" s="225"/>
      <c r="K501" s="225"/>
      <c r="L501" s="230"/>
      <c r="M501" s="231"/>
      <c r="N501" s="232"/>
      <c r="O501" s="232"/>
      <c r="P501" s="232"/>
      <c r="Q501" s="232"/>
      <c r="R501" s="232"/>
      <c r="S501" s="232"/>
      <c r="T501" s="23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4" t="s">
        <v>128</v>
      </c>
      <c r="AU501" s="234" t="s">
        <v>79</v>
      </c>
      <c r="AV501" s="13" t="s">
        <v>77</v>
      </c>
      <c r="AW501" s="13" t="s">
        <v>31</v>
      </c>
      <c r="AX501" s="13" t="s">
        <v>69</v>
      </c>
      <c r="AY501" s="234" t="s">
        <v>117</v>
      </c>
    </row>
    <row r="502" s="14" customFormat="1">
      <c r="A502" s="14"/>
      <c r="B502" s="235"/>
      <c r="C502" s="236"/>
      <c r="D502" s="226" t="s">
        <v>128</v>
      </c>
      <c r="E502" s="237" t="s">
        <v>19</v>
      </c>
      <c r="F502" s="238" t="s">
        <v>1643</v>
      </c>
      <c r="G502" s="236"/>
      <c r="H502" s="239">
        <v>1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128</v>
      </c>
      <c r="AU502" s="245" t="s">
        <v>79</v>
      </c>
      <c r="AV502" s="14" t="s">
        <v>79</v>
      </c>
      <c r="AW502" s="14" t="s">
        <v>31</v>
      </c>
      <c r="AX502" s="14" t="s">
        <v>69</v>
      </c>
      <c r="AY502" s="245" t="s">
        <v>117</v>
      </c>
    </row>
    <row r="503" s="14" customFormat="1">
      <c r="A503" s="14"/>
      <c r="B503" s="235"/>
      <c r="C503" s="236"/>
      <c r="D503" s="226" t="s">
        <v>128</v>
      </c>
      <c r="E503" s="237" t="s">
        <v>19</v>
      </c>
      <c r="F503" s="238" t="s">
        <v>1470</v>
      </c>
      <c r="G503" s="236"/>
      <c r="H503" s="239">
        <v>1</v>
      </c>
      <c r="I503" s="240"/>
      <c r="J503" s="236"/>
      <c r="K503" s="236"/>
      <c r="L503" s="241"/>
      <c r="M503" s="242"/>
      <c r="N503" s="243"/>
      <c r="O503" s="243"/>
      <c r="P503" s="243"/>
      <c r="Q503" s="243"/>
      <c r="R503" s="243"/>
      <c r="S503" s="243"/>
      <c r="T503" s="24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5" t="s">
        <v>128</v>
      </c>
      <c r="AU503" s="245" t="s">
        <v>79</v>
      </c>
      <c r="AV503" s="14" t="s">
        <v>79</v>
      </c>
      <c r="AW503" s="14" t="s">
        <v>31</v>
      </c>
      <c r="AX503" s="14" t="s">
        <v>69</v>
      </c>
      <c r="AY503" s="245" t="s">
        <v>117</v>
      </c>
    </row>
    <row r="504" s="15" customFormat="1">
      <c r="A504" s="15"/>
      <c r="B504" s="246"/>
      <c r="C504" s="247"/>
      <c r="D504" s="226" t="s">
        <v>128</v>
      </c>
      <c r="E504" s="248" t="s">
        <v>19</v>
      </c>
      <c r="F504" s="249" t="s">
        <v>130</v>
      </c>
      <c r="G504" s="247"/>
      <c r="H504" s="250">
        <v>2</v>
      </c>
      <c r="I504" s="251"/>
      <c r="J504" s="247"/>
      <c r="K504" s="247"/>
      <c r="L504" s="252"/>
      <c r="M504" s="253"/>
      <c r="N504" s="254"/>
      <c r="O504" s="254"/>
      <c r="P504" s="254"/>
      <c r="Q504" s="254"/>
      <c r="R504" s="254"/>
      <c r="S504" s="254"/>
      <c r="T504" s="25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6" t="s">
        <v>128</v>
      </c>
      <c r="AU504" s="256" t="s">
        <v>79</v>
      </c>
      <c r="AV504" s="15" t="s">
        <v>125</v>
      </c>
      <c r="AW504" s="15" t="s">
        <v>31</v>
      </c>
      <c r="AX504" s="15" t="s">
        <v>77</v>
      </c>
      <c r="AY504" s="256" t="s">
        <v>117</v>
      </c>
    </row>
    <row r="505" s="2" customFormat="1" ht="16.5" customHeight="1">
      <c r="A505" s="40"/>
      <c r="B505" s="41"/>
      <c r="C505" s="206" t="s">
        <v>606</v>
      </c>
      <c r="D505" s="206" t="s">
        <v>120</v>
      </c>
      <c r="E505" s="207" t="s">
        <v>1647</v>
      </c>
      <c r="F505" s="208" t="s">
        <v>1648</v>
      </c>
      <c r="G505" s="209" t="s">
        <v>350</v>
      </c>
      <c r="H505" s="210">
        <v>1</v>
      </c>
      <c r="I505" s="211"/>
      <c r="J505" s="212">
        <f>ROUND(I505*H505,2)</f>
        <v>0</v>
      </c>
      <c r="K505" s="208" t="s">
        <v>124</v>
      </c>
      <c r="L505" s="46"/>
      <c r="M505" s="213" t="s">
        <v>19</v>
      </c>
      <c r="N505" s="214" t="s">
        <v>40</v>
      </c>
      <c r="O505" s="86"/>
      <c r="P505" s="215">
        <f>O505*H505</f>
        <v>0</v>
      </c>
      <c r="Q505" s="215">
        <v>0</v>
      </c>
      <c r="R505" s="215">
        <f>Q505*H505</f>
        <v>0</v>
      </c>
      <c r="S505" s="215">
        <v>0.0054999999999999997</v>
      </c>
      <c r="T505" s="216">
        <f>S505*H505</f>
        <v>0.0054999999999999997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150</v>
      </c>
      <c r="AT505" s="217" t="s">
        <v>120</v>
      </c>
      <c r="AU505" s="217" t="s">
        <v>79</v>
      </c>
      <c r="AY505" s="19" t="s">
        <v>117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77</v>
      </c>
      <c r="BK505" s="218">
        <f>ROUND(I505*H505,2)</f>
        <v>0</v>
      </c>
      <c r="BL505" s="19" t="s">
        <v>150</v>
      </c>
      <c r="BM505" s="217" t="s">
        <v>904</v>
      </c>
    </row>
    <row r="506" s="2" customFormat="1">
      <c r="A506" s="40"/>
      <c r="B506" s="41"/>
      <c r="C506" s="42"/>
      <c r="D506" s="219" t="s">
        <v>126</v>
      </c>
      <c r="E506" s="42"/>
      <c r="F506" s="220" t="s">
        <v>1649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126</v>
      </c>
      <c r="AU506" s="19" t="s">
        <v>79</v>
      </c>
    </row>
    <row r="507" s="13" customFormat="1">
      <c r="A507" s="13"/>
      <c r="B507" s="224"/>
      <c r="C507" s="225"/>
      <c r="D507" s="226" t="s">
        <v>128</v>
      </c>
      <c r="E507" s="227" t="s">
        <v>19</v>
      </c>
      <c r="F507" s="228" t="s">
        <v>1464</v>
      </c>
      <c r="G507" s="225"/>
      <c r="H507" s="227" t="s">
        <v>19</v>
      </c>
      <c r="I507" s="229"/>
      <c r="J507" s="225"/>
      <c r="K507" s="225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128</v>
      </c>
      <c r="AU507" s="234" t="s">
        <v>79</v>
      </c>
      <c r="AV507" s="13" t="s">
        <v>77</v>
      </c>
      <c r="AW507" s="13" t="s">
        <v>31</v>
      </c>
      <c r="AX507" s="13" t="s">
        <v>69</v>
      </c>
      <c r="AY507" s="234" t="s">
        <v>117</v>
      </c>
    </row>
    <row r="508" s="14" customFormat="1">
      <c r="A508" s="14"/>
      <c r="B508" s="235"/>
      <c r="C508" s="236"/>
      <c r="D508" s="226" t="s">
        <v>128</v>
      </c>
      <c r="E508" s="237" t="s">
        <v>19</v>
      </c>
      <c r="F508" s="238" t="s">
        <v>1470</v>
      </c>
      <c r="G508" s="236"/>
      <c r="H508" s="239">
        <v>1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128</v>
      </c>
      <c r="AU508" s="245" t="s">
        <v>79</v>
      </c>
      <c r="AV508" s="14" t="s">
        <v>79</v>
      </c>
      <c r="AW508" s="14" t="s">
        <v>31</v>
      </c>
      <c r="AX508" s="14" t="s">
        <v>69</v>
      </c>
      <c r="AY508" s="245" t="s">
        <v>117</v>
      </c>
    </row>
    <row r="509" s="15" customFormat="1">
      <c r="A509" s="15"/>
      <c r="B509" s="246"/>
      <c r="C509" s="247"/>
      <c r="D509" s="226" t="s">
        <v>128</v>
      </c>
      <c r="E509" s="248" t="s">
        <v>19</v>
      </c>
      <c r="F509" s="249" t="s">
        <v>130</v>
      </c>
      <c r="G509" s="247"/>
      <c r="H509" s="250">
        <v>1</v>
      </c>
      <c r="I509" s="251"/>
      <c r="J509" s="247"/>
      <c r="K509" s="247"/>
      <c r="L509" s="252"/>
      <c r="M509" s="253"/>
      <c r="N509" s="254"/>
      <c r="O509" s="254"/>
      <c r="P509" s="254"/>
      <c r="Q509" s="254"/>
      <c r="R509" s="254"/>
      <c r="S509" s="254"/>
      <c r="T509" s="25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56" t="s">
        <v>128</v>
      </c>
      <c r="AU509" s="256" t="s">
        <v>79</v>
      </c>
      <c r="AV509" s="15" t="s">
        <v>125</v>
      </c>
      <c r="AW509" s="15" t="s">
        <v>31</v>
      </c>
      <c r="AX509" s="15" t="s">
        <v>77</v>
      </c>
      <c r="AY509" s="256" t="s">
        <v>117</v>
      </c>
    </row>
    <row r="510" s="2" customFormat="1" ht="16.5" customHeight="1">
      <c r="A510" s="40"/>
      <c r="B510" s="41"/>
      <c r="C510" s="206" t="s">
        <v>906</v>
      </c>
      <c r="D510" s="206" t="s">
        <v>120</v>
      </c>
      <c r="E510" s="207" t="s">
        <v>1650</v>
      </c>
      <c r="F510" s="208" t="s">
        <v>1651</v>
      </c>
      <c r="G510" s="209" t="s">
        <v>350</v>
      </c>
      <c r="H510" s="210">
        <v>2</v>
      </c>
      <c r="I510" s="211"/>
      <c r="J510" s="212">
        <f>ROUND(I510*H510,2)</f>
        <v>0</v>
      </c>
      <c r="K510" s="208" t="s">
        <v>124</v>
      </c>
      <c r="L510" s="46"/>
      <c r="M510" s="213" t="s">
        <v>19</v>
      </c>
      <c r="N510" s="214" t="s">
        <v>40</v>
      </c>
      <c r="O510" s="86"/>
      <c r="P510" s="215">
        <f>O510*H510</f>
        <v>0</v>
      </c>
      <c r="Q510" s="215">
        <v>0</v>
      </c>
      <c r="R510" s="215">
        <f>Q510*H510</f>
        <v>0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150</v>
      </c>
      <c r="AT510" s="217" t="s">
        <v>120</v>
      </c>
      <c r="AU510" s="217" t="s">
        <v>79</v>
      </c>
      <c r="AY510" s="19" t="s">
        <v>117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9" t="s">
        <v>77</v>
      </c>
      <c r="BK510" s="218">
        <f>ROUND(I510*H510,2)</f>
        <v>0</v>
      </c>
      <c r="BL510" s="19" t="s">
        <v>150</v>
      </c>
      <c r="BM510" s="217" t="s">
        <v>909</v>
      </c>
    </row>
    <row r="511" s="2" customFormat="1">
      <c r="A511" s="40"/>
      <c r="B511" s="41"/>
      <c r="C511" s="42"/>
      <c r="D511" s="219" t="s">
        <v>126</v>
      </c>
      <c r="E511" s="42"/>
      <c r="F511" s="220" t="s">
        <v>1652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126</v>
      </c>
      <c r="AU511" s="19" t="s">
        <v>79</v>
      </c>
    </row>
    <row r="512" s="13" customFormat="1">
      <c r="A512" s="13"/>
      <c r="B512" s="224"/>
      <c r="C512" s="225"/>
      <c r="D512" s="226" t="s">
        <v>128</v>
      </c>
      <c r="E512" s="227" t="s">
        <v>19</v>
      </c>
      <c r="F512" s="228" t="s">
        <v>958</v>
      </c>
      <c r="G512" s="225"/>
      <c r="H512" s="227" t="s">
        <v>19</v>
      </c>
      <c r="I512" s="229"/>
      <c r="J512" s="225"/>
      <c r="K512" s="225"/>
      <c r="L512" s="230"/>
      <c r="M512" s="231"/>
      <c r="N512" s="232"/>
      <c r="O512" s="232"/>
      <c r="P512" s="232"/>
      <c r="Q512" s="232"/>
      <c r="R512" s="232"/>
      <c r="S512" s="232"/>
      <c r="T512" s="23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4" t="s">
        <v>128</v>
      </c>
      <c r="AU512" s="234" t="s">
        <v>79</v>
      </c>
      <c r="AV512" s="13" t="s">
        <v>77</v>
      </c>
      <c r="AW512" s="13" t="s">
        <v>31</v>
      </c>
      <c r="AX512" s="13" t="s">
        <v>69</v>
      </c>
      <c r="AY512" s="234" t="s">
        <v>117</v>
      </c>
    </row>
    <row r="513" s="14" customFormat="1">
      <c r="A513" s="14"/>
      <c r="B513" s="235"/>
      <c r="C513" s="236"/>
      <c r="D513" s="226" t="s">
        <v>128</v>
      </c>
      <c r="E513" s="237" t="s">
        <v>19</v>
      </c>
      <c r="F513" s="238" t="s">
        <v>1565</v>
      </c>
      <c r="G513" s="236"/>
      <c r="H513" s="239">
        <v>1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5" t="s">
        <v>128</v>
      </c>
      <c r="AU513" s="245" t="s">
        <v>79</v>
      </c>
      <c r="AV513" s="14" t="s">
        <v>79</v>
      </c>
      <c r="AW513" s="14" t="s">
        <v>31</v>
      </c>
      <c r="AX513" s="14" t="s">
        <v>69</v>
      </c>
      <c r="AY513" s="245" t="s">
        <v>117</v>
      </c>
    </row>
    <row r="514" s="14" customFormat="1">
      <c r="A514" s="14"/>
      <c r="B514" s="235"/>
      <c r="C514" s="236"/>
      <c r="D514" s="226" t="s">
        <v>128</v>
      </c>
      <c r="E514" s="237" t="s">
        <v>19</v>
      </c>
      <c r="F514" s="238" t="s">
        <v>1470</v>
      </c>
      <c r="G514" s="236"/>
      <c r="H514" s="239">
        <v>1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5" t="s">
        <v>128</v>
      </c>
      <c r="AU514" s="245" t="s">
        <v>79</v>
      </c>
      <c r="AV514" s="14" t="s">
        <v>79</v>
      </c>
      <c r="AW514" s="14" t="s">
        <v>31</v>
      </c>
      <c r="AX514" s="14" t="s">
        <v>69</v>
      </c>
      <c r="AY514" s="245" t="s">
        <v>117</v>
      </c>
    </row>
    <row r="515" s="15" customFormat="1">
      <c r="A515" s="15"/>
      <c r="B515" s="246"/>
      <c r="C515" s="247"/>
      <c r="D515" s="226" t="s">
        <v>128</v>
      </c>
      <c r="E515" s="248" t="s">
        <v>19</v>
      </c>
      <c r="F515" s="249" t="s">
        <v>130</v>
      </c>
      <c r="G515" s="247"/>
      <c r="H515" s="250">
        <v>2</v>
      </c>
      <c r="I515" s="251"/>
      <c r="J515" s="247"/>
      <c r="K515" s="247"/>
      <c r="L515" s="252"/>
      <c r="M515" s="253"/>
      <c r="N515" s="254"/>
      <c r="O515" s="254"/>
      <c r="P515" s="254"/>
      <c r="Q515" s="254"/>
      <c r="R515" s="254"/>
      <c r="S515" s="254"/>
      <c r="T515" s="25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6" t="s">
        <v>128</v>
      </c>
      <c r="AU515" s="256" t="s">
        <v>79</v>
      </c>
      <c r="AV515" s="15" t="s">
        <v>125</v>
      </c>
      <c r="AW515" s="15" t="s">
        <v>31</v>
      </c>
      <c r="AX515" s="15" t="s">
        <v>77</v>
      </c>
      <c r="AY515" s="256" t="s">
        <v>117</v>
      </c>
    </row>
    <row r="516" s="2" customFormat="1" ht="16.5" customHeight="1">
      <c r="A516" s="40"/>
      <c r="B516" s="41"/>
      <c r="C516" s="260" t="s">
        <v>620</v>
      </c>
      <c r="D516" s="260" t="s">
        <v>235</v>
      </c>
      <c r="E516" s="261" t="s">
        <v>1653</v>
      </c>
      <c r="F516" s="262" t="s">
        <v>1654</v>
      </c>
      <c r="G516" s="263" t="s">
        <v>1655</v>
      </c>
      <c r="H516" s="264">
        <v>2</v>
      </c>
      <c r="I516" s="265"/>
      <c r="J516" s="266">
        <f>ROUND(I516*H516,2)</f>
        <v>0</v>
      </c>
      <c r="K516" s="262" t="s">
        <v>19</v>
      </c>
      <c r="L516" s="267"/>
      <c r="M516" s="268" t="s">
        <v>19</v>
      </c>
      <c r="N516" s="269" t="s">
        <v>40</v>
      </c>
      <c r="O516" s="86"/>
      <c r="P516" s="215">
        <f>O516*H516</f>
        <v>0</v>
      </c>
      <c r="Q516" s="215">
        <v>0</v>
      </c>
      <c r="R516" s="215">
        <f>Q516*H516</f>
        <v>0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286</v>
      </c>
      <c r="AT516" s="217" t="s">
        <v>235</v>
      </c>
      <c r="AU516" s="217" t="s">
        <v>79</v>
      </c>
      <c r="AY516" s="19" t="s">
        <v>117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77</v>
      </c>
      <c r="BK516" s="218">
        <f>ROUND(I516*H516,2)</f>
        <v>0</v>
      </c>
      <c r="BL516" s="19" t="s">
        <v>150</v>
      </c>
      <c r="BM516" s="217" t="s">
        <v>913</v>
      </c>
    </row>
    <row r="517" s="13" customFormat="1">
      <c r="A517" s="13"/>
      <c r="B517" s="224"/>
      <c r="C517" s="225"/>
      <c r="D517" s="226" t="s">
        <v>128</v>
      </c>
      <c r="E517" s="227" t="s">
        <v>19</v>
      </c>
      <c r="F517" s="228" t="s">
        <v>958</v>
      </c>
      <c r="G517" s="225"/>
      <c r="H517" s="227" t="s">
        <v>19</v>
      </c>
      <c r="I517" s="229"/>
      <c r="J517" s="225"/>
      <c r="K517" s="225"/>
      <c r="L517" s="230"/>
      <c r="M517" s="231"/>
      <c r="N517" s="232"/>
      <c r="O517" s="232"/>
      <c r="P517" s="232"/>
      <c r="Q517" s="232"/>
      <c r="R517" s="232"/>
      <c r="S517" s="232"/>
      <c r="T517" s="23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4" t="s">
        <v>128</v>
      </c>
      <c r="AU517" s="234" t="s">
        <v>79</v>
      </c>
      <c r="AV517" s="13" t="s">
        <v>77</v>
      </c>
      <c r="AW517" s="13" t="s">
        <v>31</v>
      </c>
      <c r="AX517" s="13" t="s">
        <v>69</v>
      </c>
      <c r="AY517" s="234" t="s">
        <v>117</v>
      </c>
    </row>
    <row r="518" s="14" customFormat="1">
      <c r="A518" s="14"/>
      <c r="B518" s="235"/>
      <c r="C518" s="236"/>
      <c r="D518" s="226" t="s">
        <v>128</v>
      </c>
      <c r="E518" s="237" t="s">
        <v>19</v>
      </c>
      <c r="F518" s="238" t="s">
        <v>1565</v>
      </c>
      <c r="G518" s="236"/>
      <c r="H518" s="239">
        <v>1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5" t="s">
        <v>128</v>
      </c>
      <c r="AU518" s="245" t="s">
        <v>79</v>
      </c>
      <c r="AV518" s="14" t="s">
        <v>79</v>
      </c>
      <c r="AW518" s="14" t="s">
        <v>31</v>
      </c>
      <c r="AX518" s="14" t="s">
        <v>69</v>
      </c>
      <c r="AY518" s="245" t="s">
        <v>117</v>
      </c>
    </row>
    <row r="519" s="14" customFormat="1">
      <c r="A519" s="14"/>
      <c r="B519" s="235"/>
      <c r="C519" s="236"/>
      <c r="D519" s="226" t="s">
        <v>128</v>
      </c>
      <c r="E519" s="237" t="s">
        <v>19</v>
      </c>
      <c r="F519" s="238" t="s">
        <v>1470</v>
      </c>
      <c r="G519" s="236"/>
      <c r="H519" s="239">
        <v>1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5" t="s">
        <v>128</v>
      </c>
      <c r="AU519" s="245" t="s">
        <v>79</v>
      </c>
      <c r="AV519" s="14" t="s">
        <v>79</v>
      </c>
      <c r="AW519" s="14" t="s">
        <v>31</v>
      </c>
      <c r="AX519" s="14" t="s">
        <v>69</v>
      </c>
      <c r="AY519" s="245" t="s">
        <v>117</v>
      </c>
    </row>
    <row r="520" s="15" customFormat="1">
      <c r="A520" s="15"/>
      <c r="B520" s="246"/>
      <c r="C520" s="247"/>
      <c r="D520" s="226" t="s">
        <v>128</v>
      </c>
      <c r="E520" s="248" t="s">
        <v>19</v>
      </c>
      <c r="F520" s="249" t="s">
        <v>130</v>
      </c>
      <c r="G520" s="247"/>
      <c r="H520" s="250">
        <v>2</v>
      </c>
      <c r="I520" s="251"/>
      <c r="J520" s="247"/>
      <c r="K520" s="247"/>
      <c r="L520" s="252"/>
      <c r="M520" s="253"/>
      <c r="N520" s="254"/>
      <c r="O520" s="254"/>
      <c r="P520" s="254"/>
      <c r="Q520" s="254"/>
      <c r="R520" s="254"/>
      <c r="S520" s="254"/>
      <c r="T520" s="25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6" t="s">
        <v>128</v>
      </c>
      <c r="AU520" s="256" t="s">
        <v>79</v>
      </c>
      <c r="AV520" s="15" t="s">
        <v>125</v>
      </c>
      <c r="AW520" s="15" t="s">
        <v>31</v>
      </c>
      <c r="AX520" s="15" t="s">
        <v>77</v>
      </c>
      <c r="AY520" s="256" t="s">
        <v>117</v>
      </c>
    </row>
    <row r="521" s="2" customFormat="1" ht="21.75" customHeight="1">
      <c r="A521" s="40"/>
      <c r="B521" s="41"/>
      <c r="C521" s="206" t="s">
        <v>915</v>
      </c>
      <c r="D521" s="206" t="s">
        <v>120</v>
      </c>
      <c r="E521" s="207" t="s">
        <v>1656</v>
      </c>
      <c r="F521" s="208" t="s">
        <v>1657</v>
      </c>
      <c r="G521" s="209" t="s">
        <v>350</v>
      </c>
      <c r="H521" s="210">
        <v>2</v>
      </c>
      <c r="I521" s="211"/>
      <c r="J521" s="212">
        <f>ROUND(I521*H521,2)</f>
        <v>0</v>
      </c>
      <c r="K521" s="208" t="s">
        <v>124</v>
      </c>
      <c r="L521" s="46"/>
      <c r="M521" s="213" t="s">
        <v>19</v>
      </c>
      <c r="N521" s="214" t="s">
        <v>40</v>
      </c>
      <c r="O521" s="86"/>
      <c r="P521" s="215">
        <f>O521*H521</f>
        <v>0</v>
      </c>
      <c r="Q521" s="215">
        <v>0</v>
      </c>
      <c r="R521" s="215">
        <f>Q521*H521</f>
        <v>0</v>
      </c>
      <c r="S521" s="215">
        <v>0</v>
      </c>
      <c r="T521" s="21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150</v>
      </c>
      <c r="AT521" s="217" t="s">
        <v>120</v>
      </c>
      <c r="AU521" s="217" t="s">
        <v>79</v>
      </c>
      <c r="AY521" s="19" t="s">
        <v>117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9" t="s">
        <v>77</v>
      </c>
      <c r="BK521" s="218">
        <f>ROUND(I521*H521,2)</f>
        <v>0</v>
      </c>
      <c r="BL521" s="19" t="s">
        <v>150</v>
      </c>
      <c r="BM521" s="217" t="s">
        <v>918</v>
      </c>
    </row>
    <row r="522" s="2" customFormat="1">
      <c r="A522" s="40"/>
      <c r="B522" s="41"/>
      <c r="C522" s="42"/>
      <c r="D522" s="219" t="s">
        <v>126</v>
      </c>
      <c r="E522" s="42"/>
      <c r="F522" s="220" t="s">
        <v>1658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126</v>
      </c>
      <c r="AU522" s="19" t="s">
        <v>79</v>
      </c>
    </row>
    <row r="523" s="13" customFormat="1">
      <c r="A523" s="13"/>
      <c r="B523" s="224"/>
      <c r="C523" s="225"/>
      <c r="D523" s="226" t="s">
        <v>128</v>
      </c>
      <c r="E523" s="227" t="s">
        <v>19</v>
      </c>
      <c r="F523" s="228" t="s">
        <v>1175</v>
      </c>
      <c r="G523" s="225"/>
      <c r="H523" s="227" t="s">
        <v>19</v>
      </c>
      <c r="I523" s="229"/>
      <c r="J523" s="225"/>
      <c r="K523" s="225"/>
      <c r="L523" s="230"/>
      <c r="M523" s="231"/>
      <c r="N523" s="232"/>
      <c r="O523" s="232"/>
      <c r="P523" s="232"/>
      <c r="Q523" s="232"/>
      <c r="R523" s="232"/>
      <c r="S523" s="232"/>
      <c r="T523" s="23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4" t="s">
        <v>128</v>
      </c>
      <c r="AU523" s="234" t="s">
        <v>79</v>
      </c>
      <c r="AV523" s="13" t="s">
        <v>77</v>
      </c>
      <c r="AW523" s="13" t="s">
        <v>31</v>
      </c>
      <c r="AX523" s="13" t="s">
        <v>69</v>
      </c>
      <c r="AY523" s="234" t="s">
        <v>117</v>
      </c>
    </row>
    <row r="524" s="14" customFormat="1">
      <c r="A524" s="14"/>
      <c r="B524" s="235"/>
      <c r="C524" s="236"/>
      <c r="D524" s="226" t="s">
        <v>128</v>
      </c>
      <c r="E524" s="237" t="s">
        <v>19</v>
      </c>
      <c r="F524" s="238" t="s">
        <v>1643</v>
      </c>
      <c r="G524" s="236"/>
      <c r="H524" s="239">
        <v>1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128</v>
      </c>
      <c r="AU524" s="245" t="s">
        <v>79</v>
      </c>
      <c r="AV524" s="14" t="s">
        <v>79</v>
      </c>
      <c r="AW524" s="14" t="s">
        <v>31</v>
      </c>
      <c r="AX524" s="14" t="s">
        <v>69</v>
      </c>
      <c r="AY524" s="245" t="s">
        <v>117</v>
      </c>
    </row>
    <row r="525" s="14" customFormat="1">
      <c r="A525" s="14"/>
      <c r="B525" s="235"/>
      <c r="C525" s="236"/>
      <c r="D525" s="226" t="s">
        <v>128</v>
      </c>
      <c r="E525" s="237" t="s">
        <v>19</v>
      </c>
      <c r="F525" s="238" t="s">
        <v>1470</v>
      </c>
      <c r="G525" s="236"/>
      <c r="H525" s="239">
        <v>1</v>
      </c>
      <c r="I525" s="240"/>
      <c r="J525" s="236"/>
      <c r="K525" s="236"/>
      <c r="L525" s="241"/>
      <c r="M525" s="242"/>
      <c r="N525" s="243"/>
      <c r="O525" s="243"/>
      <c r="P525" s="243"/>
      <c r="Q525" s="243"/>
      <c r="R525" s="243"/>
      <c r="S525" s="243"/>
      <c r="T525" s="24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5" t="s">
        <v>128</v>
      </c>
      <c r="AU525" s="245" t="s">
        <v>79</v>
      </c>
      <c r="AV525" s="14" t="s">
        <v>79</v>
      </c>
      <c r="AW525" s="14" t="s">
        <v>31</v>
      </c>
      <c r="AX525" s="14" t="s">
        <v>69</v>
      </c>
      <c r="AY525" s="245" t="s">
        <v>117</v>
      </c>
    </row>
    <row r="526" s="15" customFormat="1">
      <c r="A526" s="15"/>
      <c r="B526" s="246"/>
      <c r="C526" s="247"/>
      <c r="D526" s="226" t="s">
        <v>128</v>
      </c>
      <c r="E526" s="248" t="s">
        <v>19</v>
      </c>
      <c r="F526" s="249" t="s">
        <v>130</v>
      </c>
      <c r="G526" s="247"/>
      <c r="H526" s="250">
        <v>2</v>
      </c>
      <c r="I526" s="251"/>
      <c r="J526" s="247"/>
      <c r="K526" s="247"/>
      <c r="L526" s="252"/>
      <c r="M526" s="253"/>
      <c r="N526" s="254"/>
      <c r="O526" s="254"/>
      <c r="P526" s="254"/>
      <c r="Q526" s="254"/>
      <c r="R526" s="254"/>
      <c r="S526" s="254"/>
      <c r="T526" s="25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56" t="s">
        <v>128</v>
      </c>
      <c r="AU526" s="256" t="s">
        <v>79</v>
      </c>
      <c r="AV526" s="15" t="s">
        <v>125</v>
      </c>
      <c r="AW526" s="15" t="s">
        <v>31</v>
      </c>
      <c r="AX526" s="15" t="s">
        <v>77</v>
      </c>
      <c r="AY526" s="256" t="s">
        <v>117</v>
      </c>
    </row>
    <row r="527" s="2" customFormat="1" ht="16.5" customHeight="1">
      <c r="A527" s="40"/>
      <c r="B527" s="41"/>
      <c r="C527" s="260" t="s">
        <v>627</v>
      </c>
      <c r="D527" s="260" t="s">
        <v>235</v>
      </c>
      <c r="E527" s="261" t="s">
        <v>1659</v>
      </c>
      <c r="F527" s="262" t="s">
        <v>1660</v>
      </c>
      <c r="G527" s="263" t="s">
        <v>350</v>
      </c>
      <c r="H527" s="264">
        <v>2</v>
      </c>
      <c r="I527" s="265"/>
      <c r="J527" s="266">
        <f>ROUND(I527*H527,2)</f>
        <v>0</v>
      </c>
      <c r="K527" s="262" t="s">
        <v>19</v>
      </c>
      <c r="L527" s="267"/>
      <c r="M527" s="268" t="s">
        <v>19</v>
      </c>
      <c r="N527" s="269" t="s">
        <v>40</v>
      </c>
      <c r="O527" s="86"/>
      <c r="P527" s="215">
        <f>O527*H527</f>
        <v>0</v>
      </c>
      <c r="Q527" s="215">
        <v>0</v>
      </c>
      <c r="R527" s="215">
        <f>Q527*H527</f>
        <v>0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286</v>
      </c>
      <c r="AT527" s="217" t="s">
        <v>235</v>
      </c>
      <c r="AU527" s="217" t="s">
        <v>79</v>
      </c>
      <c r="AY527" s="19" t="s">
        <v>117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77</v>
      </c>
      <c r="BK527" s="218">
        <f>ROUND(I527*H527,2)</f>
        <v>0</v>
      </c>
      <c r="BL527" s="19" t="s">
        <v>150</v>
      </c>
      <c r="BM527" s="217" t="s">
        <v>922</v>
      </c>
    </row>
    <row r="528" s="13" customFormat="1">
      <c r="A528" s="13"/>
      <c r="B528" s="224"/>
      <c r="C528" s="225"/>
      <c r="D528" s="226" t="s">
        <v>128</v>
      </c>
      <c r="E528" s="227" t="s">
        <v>19</v>
      </c>
      <c r="F528" s="228" t="s">
        <v>1175</v>
      </c>
      <c r="G528" s="225"/>
      <c r="H528" s="227" t="s">
        <v>19</v>
      </c>
      <c r="I528" s="229"/>
      <c r="J528" s="225"/>
      <c r="K528" s="225"/>
      <c r="L528" s="230"/>
      <c r="M528" s="231"/>
      <c r="N528" s="232"/>
      <c r="O528" s="232"/>
      <c r="P528" s="232"/>
      <c r="Q528" s="232"/>
      <c r="R528" s="232"/>
      <c r="S528" s="232"/>
      <c r="T528" s="23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4" t="s">
        <v>128</v>
      </c>
      <c r="AU528" s="234" t="s">
        <v>79</v>
      </c>
      <c r="AV528" s="13" t="s">
        <v>77</v>
      </c>
      <c r="AW528" s="13" t="s">
        <v>31</v>
      </c>
      <c r="AX528" s="13" t="s">
        <v>69</v>
      </c>
      <c r="AY528" s="234" t="s">
        <v>117</v>
      </c>
    </row>
    <row r="529" s="14" customFormat="1">
      <c r="A529" s="14"/>
      <c r="B529" s="235"/>
      <c r="C529" s="236"/>
      <c r="D529" s="226" t="s">
        <v>128</v>
      </c>
      <c r="E529" s="237" t="s">
        <v>19</v>
      </c>
      <c r="F529" s="238" t="s">
        <v>1643</v>
      </c>
      <c r="G529" s="236"/>
      <c r="H529" s="239">
        <v>1</v>
      </c>
      <c r="I529" s="240"/>
      <c r="J529" s="236"/>
      <c r="K529" s="236"/>
      <c r="L529" s="241"/>
      <c r="M529" s="242"/>
      <c r="N529" s="243"/>
      <c r="O529" s="243"/>
      <c r="P529" s="243"/>
      <c r="Q529" s="243"/>
      <c r="R529" s="243"/>
      <c r="S529" s="243"/>
      <c r="T529" s="24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5" t="s">
        <v>128</v>
      </c>
      <c r="AU529" s="245" t="s">
        <v>79</v>
      </c>
      <c r="AV529" s="14" t="s">
        <v>79</v>
      </c>
      <c r="AW529" s="14" t="s">
        <v>31</v>
      </c>
      <c r="AX529" s="14" t="s">
        <v>69</v>
      </c>
      <c r="AY529" s="245" t="s">
        <v>117</v>
      </c>
    </row>
    <row r="530" s="14" customFormat="1">
      <c r="A530" s="14"/>
      <c r="B530" s="235"/>
      <c r="C530" s="236"/>
      <c r="D530" s="226" t="s">
        <v>128</v>
      </c>
      <c r="E530" s="237" t="s">
        <v>19</v>
      </c>
      <c r="F530" s="238" t="s">
        <v>1470</v>
      </c>
      <c r="G530" s="236"/>
      <c r="H530" s="239">
        <v>1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5" t="s">
        <v>128</v>
      </c>
      <c r="AU530" s="245" t="s">
        <v>79</v>
      </c>
      <c r="AV530" s="14" t="s">
        <v>79</v>
      </c>
      <c r="AW530" s="14" t="s">
        <v>31</v>
      </c>
      <c r="AX530" s="14" t="s">
        <v>69</v>
      </c>
      <c r="AY530" s="245" t="s">
        <v>117</v>
      </c>
    </row>
    <row r="531" s="15" customFormat="1">
      <c r="A531" s="15"/>
      <c r="B531" s="246"/>
      <c r="C531" s="247"/>
      <c r="D531" s="226" t="s">
        <v>128</v>
      </c>
      <c r="E531" s="248" t="s">
        <v>19</v>
      </c>
      <c r="F531" s="249" t="s">
        <v>130</v>
      </c>
      <c r="G531" s="247"/>
      <c r="H531" s="250">
        <v>2</v>
      </c>
      <c r="I531" s="251"/>
      <c r="J531" s="247"/>
      <c r="K531" s="247"/>
      <c r="L531" s="252"/>
      <c r="M531" s="253"/>
      <c r="N531" s="254"/>
      <c r="O531" s="254"/>
      <c r="P531" s="254"/>
      <c r="Q531" s="254"/>
      <c r="R531" s="254"/>
      <c r="S531" s="254"/>
      <c r="T531" s="25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56" t="s">
        <v>128</v>
      </c>
      <c r="AU531" s="256" t="s">
        <v>79</v>
      </c>
      <c r="AV531" s="15" t="s">
        <v>125</v>
      </c>
      <c r="AW531" s="15" t="s">
        <v>31</v>
      </c>
      <c r="AX531" s="15" t="s">
        <v>77</v>
      </c>
      <c r="AY531" s="256" t="s">
        <v>117</v>
      </c>
    </row>
    <row r="532" s="2" customFormat="1" ht="24.15" customHeight="1">
      <c r="A532" s="40"/>
      <c r="B532" s="41"/>
      <c r="C532" s="206" t="s">
        <v>1661</v>
      </c>
      <c r="D532" s="206" t="s">
        <v>120</v>
      </c>
      <c r="E532" s="207" t="s">
        <v>1662</v>
      </c>
      <c r="F532" s="208" t="s">
        <v>1663</v>
      </c>
      <c r="G532" s="209" t="s">
        <v>350</v>
      </c>
      <c r="H532" s="210">
        <v>1</v>
      </c>
      <c r="I532" s="211"/>
      <c r="J532" s="212">
        <f>ROUND(I532*H532,2)</f>
        <v>0</v>
      </c>
      <c r="K532" s="208" t="s">
        <v>124</v>
      </c>
      <c r="L532" s="46"/>
      <c r="M532" s="213" t="s">
        <v>19</v>
      </c>
      <c r="N532" s="214" t="s">
        <v>40</v>
      </c>
      <c r="O532" s="86"/>
      <c r="P532" s="215">
        <f>O532*H532</f>
        <v>0</v>
      </c>
      <c r="Q532" s="215">
        <v>0</v>
      </c>
      <c r="R532" s="215">
        <f>Q532*H532</f>
        <v>0</v>
      </c>
      <c r="S532" s="215">
        <v>0.0015</v>
      </c>
      <c r="T532" s="216">
        <f>S532*H532</f>
        <v>0.0015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7" t="s">
        <v>150</v>
      </c>
      <c r="AT532" s="217" t="s">
        <v>120</v>
      </c>
      <c r="AU532" s="217" t="s">
        <v>79</v>
      </c>
      <c r="AY532" s="19" t="s">
        <v>117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9" t="s">
        <v>77</v>
      </c>
      <c r="BK532" s="218">
        <f>ROUND(I532*H532,2)</f>
        <v>0</v>
      </c>
      <c r="BL532" s="19" t="s">
        <v>150</v>
      </c>
      <c r="BM532" s="217" t="s">
        <v>1664</v>
      </c>
    </row>
    <row r="533" s="2" customFormat="1">
      <c r="A533" s="40"/>
      <c r="B533" s="41"/>
      <c r="C533" s="42"/>
      <c r="D533" s="219" t="s">
        <v>126</v>
      </c>
      <c r="E533" s="42"/>
      <c r="F533" s="220" t="s">
        <v>1665</v>
      </c>
      <c r="G533" s="42"/>
      <c r="H533" s="42"/>
      <c r="I533" s="221"/>
      <c r="J533" s="42"/>
      <c r="K533" s="42"/>
      <c r="L533" s="46"/>
      <c r="M533" s="222"/>
      <c r="N533" s="223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126</v>
      </c>
      <c r="AU533" s="19" t="s">
        <v>79</v>
      </c>
    </row>
    <row r="534" s="13" customFormat="1">
      <c r="A534" s="13"/>
      <c r="B534" s="224"/>
      <c r="C534" s="225"/>
      <c r="D534" s="226" t="s">
        <v>128</v>
      </c>
      <c r="E534" s="227" t="s">
        <v>19</v>
      </c>
      <c r="F534" s="228" t="s">
        <v>1464</v>
      </c>
      <c r="G534" s="225"/>
      <c r="H534" s="227" t="s">
        <v>19</v>
      </c>
      <c r="I534" s="229"/>
      <c r="J534" s="225"/>
      <c r="K534" s="225"/>
      <c r="L534" s="230"/>
      <c r="M534" s="231"/>
      <c r="N534" s="232"/>
      <c r="O534" s="232"/>
      <c r="P534" s="232"/>
      <c r="Q534" s="232"/>
      <c r="R534" s="232"/>
      <c r="S534" s="232"/>
      <c r="T534" s="23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4" t="s">
        <v>128</v>
      </c>
      <c r="AU534" s="234" t="s">
        <v>79</v>
      </c>
      <c r="AV534" s="13" t="s">
        <v>77</v>
      </c>
      <c r="AW534" s="13" t="s">
        <v>31</v>
      </c>
      <c r="AX534" s="13" t="s">
        <v>69</v>
      </c>
      <c r="AY534" s="234" t="s">
        <v>117</v>
      </c>
    </row>
    <row r="535" s="14" customFormat="1">
      <c r="A535" s="14"/>
      <c r="B535" s="235"/>
      <c r="C535" s="236"/>
      <c r="D535" s="226" t="s">
        <v>128</v>
      </c>
      <c r="E535" s="237" t="s">
        <v>19</v>
      </c>
      <c r="F535" s="238" t="s">
        <v>1470</v>
      </c>
      <c r="G535" s="236"/>
      <c r="H535" s="239">
        <v>1</v>
      </c>
      <c r="I535" s="240"/>
      <c r="J535" s="236"/>
      <c r="K535" s="236"/>
      <c r="L535" s="241"/>
      <c r="M535" s="242"/>
      <c r="N535" s="243"/>
      <c r="O535" s="243"/>
      <c r="P535" s="243"/>
      <c r="Q535" s="243"/>
      <c r="R535" s="243"/>
      <c r="S535" s="243"/>
      <c r="T535" s="24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5" t="s">
        <v>128</v>
      </c>
      <c r="AU535" s="245" t="s">
        <v>79</v>
      </c>
      <c r="AV535" s="14" t="s">
        <v>79</v>
      </c>
      <c r="AW535" s="14" t="s">
        <v>31</v>
      </c>
      <c r="AX535" s="14" t="s">
        <v>69</v>
      </c>
      <c r="AY535" s="245" t="s">
        <v>117</v>
      </c>
    </row>
    <row r="536" s="15" customFormat="1">
      <c r="A536" s="15"/>
      <c r="B536" s="246"/>
      <c r="C536" s="247"/>
      <c r="D536" s="226" t="s">
        <v>128</v>
      </c>
      <c r="E536" s="248" t="s">
        <v>19</v>
      </c>
      <c r="F536" s="249" t="s">
        <v>130</v>
      </c>
      <c r="G536" s="247"/>
      <c r="H536" s="250">
        <v>1</v>
      </c>
      <c r="I536" s="251"/>
      <c r="J536" s="247"/>
      <c r="K536" s="247"/>
      <c r="L536" s="252"/>
      <c r="M536" s="253"/>
      <c r="N536" s="254"/>
      <c r="O536" s="254"/>
      <c r="P536" s="254"/>
      <c r="Q536" s="254"/>
      <c r="R536" s="254"/>
      <c r="S536" s="254"/>
      <c r="T536" s="25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6" t="s">
        <v>128</v>
      </c>
      <c r="AU536" s="256" t="s">
        <v>79</v>
      </c>
      <c r="AV536" s="15" t="s">
        <v>125</v>
      </c>
      <c r="AW536" s="15" t="s">
        <v>31</v>
      </c>
      <c r="AX536" s="15" t="s">
        <v>77</v>
      </c>
      <c r="AY536" s="256" t="s">
        <v>117</v>
      </c>
    </row>
    <row r="537" s="2" customFormat="1" ht="24.15" customHeight="1">
      <c r="A537" s="40"/>
      <c r="B537" s="41"/>
      <c r="C537" s="206" t="s">
        <v>633</v>
      </c>
      <c r="D537" s="206" t="s">
        <v>120</v>
      </c>
      <c r="E537" s="207" t="s">
        <v>1666</v>
      </c>
      <c r="F537" s="208" t="s">
        <v>1667</v>
      </c>
      <c r="G537" s="209" t="s">
        <v>190</v>
      </c>
      <c r="H537" s="210">
        <v>1</v>
      </c>
      <c r="I537" s="211"/>
      <c r="J537" s="212">
        <f>ROUND(I537*H537,2)</f>
        <v>0</v>
      </c>
      <c r="K537" s="208" t="s">
        <v>124</v>
      </c>
      <c r="L537" s="46"/>
      <c r="M537" s="213" t="s">
        <v>19</v>
      </c>
      <c r="N537" s="214" t="s">
        <v>40</v>
      </c>
      <c r="O537" s="86"/>
      <c r="P537" s="215">
        <f>O537*H537</f>
        <v>0</v>
      </c>
      <c r="Q537" s="215">
        <v>0.0034399999999999999</v>
      </c>
      <c r="R537" s="215">
        <f>Q537*H537</f>
        <v>0.0034399999999999999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150</v>
      </c>
      <c r="AT537" s="217" t="s">
        <v>120</v>
      </c>
      <c r="AU537" s="217" t="s">
        <v>79</v>
      </c>
      <c r="AY537" s="19" t="s">
        <v>117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77</v>
      </c>
      <c r="BK537" s="218">
        <f>ROUND(I537*H537,2)</f>
        <v>0</v>
      </c>
      <c r="BL537" s="19" t="s">
        <v>150</v>
      </c>
      <c r="BM537" s="217" t="s">
        <v>1668</v>
      </c>
    </row>
    <row r="538" s="2" customFormat="1">
      <c r="A538" s="40"/>
      <c r="B538" s="41"/>
      <c r="C538" s="42"/>
      <c r="D538" s="219" t="s">
        <v>126</v>
      </c>
      <c r="E538" s="42"/>
      <c r="F538" s="220" t="s">
        <v>1669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126</v>
      </c>
      <c r="AU538" s="19" t="s">
        <v>79</v>
      </c>
    </row>
    <row r="539" s="13" customFormat="1">
      <c r="A539" s="13"/>
      <c r="B539" s="224"/>
      <c r="C539" s="225"/>
      <c r="D539" s="226" t="s">
        <v>128</v>
      </c>
      <c r="E539" s="227" t="s">
        <v>19</v>
      </c>
      <c r="F539" s="228" t="s">
        <v>1175</v>
      </c>
      <c r="G539" s="225"/>
      <c r="H539" s="227" t="s">
        <v>19</v>
      </c>
      <c r="I539" s="229"/>
      <c r="J539" s="225"/>
      <c r="K539" s="225"/>
      <c r="L539" s="230"/>
      <c r="M539" s="231"/>
      <c r="N539" s="232"/>
      <c r="O539" s="232"/>
      <c r="P539" s="232"/>
      <c r="Q539" s="232"/>
      <c r="R539" s="232"/>
      <c r="S539" s="232"/>
      <c r="T539" s="23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4" t="s">
        <v>128</v>
      </c>
      <c r="AU539" s="234" t="s">
        <v>79</v>
      </c>
      <c r="AV539" s="13" t="s">
        <v>77</v>
      </c>
      <c r="AW539" s="13" t="s">
        <v>31</v>
      </c>
      <c r="AX539" s="13" t="s">
        <v>69</v>
      </c>
      <c r="AY539" s="234" t="s">
        <v>117</v>
      </c>
    </row>
    <row r="540" s="14" customFormat="1">
      <c r="A540" s="14"/>
      <c r="B540" s="235"/>
      <c r="C540" s="236"/>
      <c r="D540" s="226" t="s">
        <v>128</v>
      </c>
      <c r="E540" s="237" t="s">
        <v>19</v>
      </c>
      <c r="F540" s="238" t="s">
        <v>1670</v>
      </c>
      <c r="G540" s="236"/>
      <c r="H540" s="239">
        <v>0.5</v>
      </c>
      <c r="I540" s="240"/>
      <c r="J540" s="236"/>
      <c r="K540" s="236"/>
      <c r="L540" s="241"/>
      <c r="M540" s="242"/>
      <c r="N540" s="243"/>
      <c r="O540" s="243"/>
      <c r="P540" s="243"/>
      <c r="Q540" s="243"/>
      <c r="R540" s="243"/>
      <c r="S540" s="243"/>
      <c r="T540" s="24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5" t="s">
        <v>128</v>
      </c>
      <c r="AU540" s="245" t="s">
        <v>79</v>
      </c>
      <c r="AV540" s="14" t="s">
        <v>79</v>
      </c>
      <c r="AW540" s="14" t="s">
        <v>31</v>
      </c>
      <c r="AX540" s="14" t="s">
        <v>69</v>
      </c>
      <c r="AY540" s="245" t="s">
        <v>117</v>
      </c>
    </row>
    <row r="541" s="14" customFormat="1">
      <c r="A541" s="14"/>
      <c r="B541" s="235"/>
      <c r="C541" s="236"/>
      <c r="D541" s="226" t="s">
        <v>128</v>
      </c>
      <c r="E541" s="237" t="s">
        <v>19</v>
      </c>
      <c r="F541" s="238" t="s">
        <v>1671</v>
      </c>
      <c r="G541" s="236"/>
      <c r="H541" s="239">
        <v>0.5</v>
      </c>
      <c r="I541" s="240"/>
      <c r="J541" s="236"/>
      <c r="K541" s="236"/>
      <c r="L541" s="241"/>
      <c r="M541" s="242"/>
      <c r="N541" s="243"/>
      <c r="O541" s="243"/>
      <c r="P541" s="243"/>
      <c r="Q541" s="243"/>
      <c r="R541" s="243"/>
      <c r="S541" s="243"/>
      <c r="T541" s="24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5" t="s">
        <v>128</v>
      </c>
      <c r="AU541" s="245" t="s">
        <v>79</v>
      </c>
      <c r="AV541" s="14" t="s">
        <v>79</v>
      </c>
      <c r="AW541" s="14" t="s">
        <v>31</v>
      </c>
      <c r="AX541" s="14" t="s">
        <v>69</v>
      </c>
      <c r="AY541" s="245" t="s">
        <v>117</v>
      </c>
    </row>
    <row r="542" s="15" customFormat="1">
      <c r="A542" s="15"/>
      <c r="B542" s="246"/>
      <c r="C542" s="247"/>
      <c r="D542" s="226" t="s">
        <v>128</v>
      </c>
      <c r="E542" s="248" t="s">
        <v>19</v>
      </c>
      <c r="F542" s="249" t="s">
        <v>130</v>
      </c>
      <c r="G542" s="247"/>
      <c r="H542" s="250">
        <v>1</v>
      </c>
      <c r="I542" s="251"/>
      <c r="J542" s="247"/>
      <c r="K542" s="247"/>
      <c r="L542" s="252"/>
      <c r="M542" s="253"/>
      <c r="N542" s="254"/>
      <c r="O542" s="254"/>
      <c r="P542" s="254"/>
      <c r="Q542" s="254"/>
      <c r="R542" s="254"/>
      <c r="S542" s="254"/>
      <c r="T542" s="25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56" t="s">
        <v>128</v>
      </c>
      <c r="AU542" s="256" t="s">
        <v>79</v>
      </c>
      <c r="AV542" s="15" t="s">
        <v>125</v>
      </c>
      <c r="AW542" s="15" t="s">
        <v>31</v>
      </c>
      <c r="AX542" s="15" t="s">
        <v>77</v>
      </c>
      <c r="AY542" s="256" t="s">
        <v>117</v>
      </c>
    </row>
    <row r="543" s="2" customFormat="1" ht="24.15" customHeight="1">
      <c r="A543" s="40"/>
      <c r="B543" s="41"/>
      <c r="C543" s="206" t="s">
        <v>1672</v>
      </c>
      <c r="D543" s="206" t="s">
        <v>120</v>
      </c>
      <c r="E543" s="207" t="s">
        <v>1673</v>
      </c>
      <c r="F543" s="208" t="s">
        <v>1674</v>
      </c>
      <c r="G543" s="209" t="s">
        <v>190</v>
      </c>
      <c r="H543" s="210">
        <v>0.34999999999999998</v>
      </c>
      <c r="I543" s="211"/>
      <c r="J543" s="212">
        <f>ROUND(I543*H543,2)</f>
        <v>0</v>
      </c>
      <c r="K543" s="208" t="s">
        <v>124</v>
      </c>
      <c r="L543" s="46"/>
      <c r="M543" s="213" t="s">
        <v>19</v>
      </c>
      <c r="N543" s="214" t="s">
        <v>40</v>
      </c>
      <c r="O543" s="86"/>
      <c r="P543" s="215">
        <f>O543*H543</f>
        <v>0</v>
      </c>
      <c r="Q543" s="215">
        <v>0</v>
      </c>
      <c r="R543" s="215">
        <f>Q543*H543</f>
        <v>0</v>
      </c>
      <c r="S543" s="215">
        <v>0.00464</v>
      </c>
      <c r="T543" s="216">
        <f>S543*H543</f>
        <v>0.001624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17" t="s">
        <v>150</v>
      </c>
      <c r="AT543" s="217" t="s">
        <v>120</v>
      </c>
      <c r="AU543" s="217" t="s">
        <v>79</v>
      </c>
      <c r="AY543" s="19" t="s">
        <v>117</v>
      </c>
      <c r="BE543" s="218">
        <f>IF(N543="základní",J543,0)</f>
        <v>0</v>
      </c>
      <c r="BF543" s="218">
        <f>IF(N543="snížená",J543,0)</f>
        <v>0</v>
      </c>
      <c r="BG543" s="218">
        <f>IF(N543="zákl. přenesená",J543,0)</f>
        <v>0</v>
      </c>
      <c r="BH543" s="218">
        <f>IF(N543="sníž. přenesená",J543,0)</f>
        <v>0</v>
      </c>
      <c r="BI543" s="218">
        <f>IF(N543="nulová",J543,0)</f>
        <v>0</v>
      </c>
      <c r="BJ543" s="19" t="s">
        <v>77</v>
      </c>
      <c r="BK543" s="218">
        <f>ROUND(I543*H543,2)</f>
        <v>0</v>
      </c>
      <c r="BL543" s="19" t="s">
        <v>150</v>
      </c>
      <c r="BM543" s="217" t="s">
        <v>1675</v>
      </c>
    </row>
    <row r="544" s="2" customFormat="1">
      <c r="A544" s="40"/>
      <c r="B544" s="41"/>
      <c r="C544" s="42"/>
      <c r="D544" s="219" t="s">
        <v>126</v>
      </c>
      <c r="E544" s="42"/>
      <c r="F544" s="220" t="s">
        <v>1676</v>
      </c>
      <c r="G544" s="42"/>
      <c r="H544" s="42"/>
      <c r="I544" s="221"/>
      <c r="J544" s="42"/>
      <c r="K544" s="42"/>
      <c r="L544" s="46"/>
      <c r="M544" s="222"/>
      <c r="N544" s="22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126</v>
      </c>
      <c r="AU544" s="19" t="s">
        <v>79</v>
      </c>
    </row>
    <row r="545" s="13" customFormat="1">
      <c r="A545" s="13"/>
      <c r="B545" s="224"/>
      <c r="C545" s="225"/>
      <c r="D545" s="226" t="s">
        <v>128</v>
      </c>
      <c r="E545" s="227" t="s">
        <v>19</v>
      </c>
      <c r="F545" s="228" t="s">
        <v>1464</v>
      </c>
      <c r="G545" s="225"/>
      <c r="H545" s="227" t="s">
        <v>19</v>
      </c>
      <c r="I545" s="229"/>
      <c r="J545" s="225"/>
      <c r="K545" s="225"/>
      <c r="L545" s="230"/>
      <c r="M545" s="231"/>
      <c r="N545" s="232"/>
      <c r="O545" s="232"/>
      <c r="P545" s="232"/>
      <c r="Q545" s="232"/>
      <c r="R545" s="232"/>
      <c r="S545" s="232"/>
      <c r="T545" s="23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4" t="s">
        <v>128</v>
      </c>
      <c r="AU545" s="234" t="s">
        <v>79</v>
      </c>
      <c r="AV545" s="13" t="s">
        <v>77</v>
      </c>
      <c r="AW545" s="13" t="s">
        <v>31</v>
      </c>
      <c r="AX545" s="13" t="s">
        <v>69</v>
      </c>
      <c r="AY545" s="234" t="s">
        <v>117</v>
      </c>
    </row>
    <row r="546" s="14" customFormat="1">
      <c r="A546" s="14"/>
      <c r="B546" s="235"/>
      <c r="C546" s="236"/>
      <c r="D546" s="226" t="s">
        <v>128</v>
      </c>
      <c r="E546" s="237" t="s">
        <v>19</v>
      </c>
      <c r="F546" s="238" t="s">
        <v>1677</v>
      </c>
      <c r="G546" s="236"/>
      <c r="H546" s="239">
        <v>0.34999999999999998</v>
      </c>
      <c r="I546" s="240"/>
      <c r="J546" s="236"/>
      <c r="K546" s="236"/>
      <c r="L546" s="241"/>
      <c r="M546" s="242"/>
      <c r="N546" s="243"/>
      <c r="O546" s="243"/>
      <c r="P546" s="243"/>
      <c r="Q546" s="243"/>
      <c r="R546" s="243"/>
      <c r="S546" s="243"/>
      <c r="T546" s="24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5" t="s">
        <v>128</v>
      </c>
      <c r="AU546" s="245" t="s">
        <v>79</v>
      </c>
      <c r="AV546" s="14" t="s">
        <v>79</v>
      </c>
      <c r="AW546" s="14" t="s">
        <v>31</v>
      </c>
      <c r="AX546" s="14" t="s">
        <v>69</v>
      </c>
      <c r="AY546" s="245" t="s">
        <v>117</v>
      </c>
    </row>
    <row r="547" s="15" customFormat="1">
      <c r="A547" s="15"/>
      <c r="B547" s="246"/>
      <c r="C547" s="247"/>
      <c r="D547" s="226" t="s">
        <v>128</v>
      </c>
      <c r="E547" s="248" t="s">
        <v>19</v>
      </c>
      <c r="F547" s="249" t="s">
        <v>130</v>
      </c>
      <c r="G547" s="247"/>
      <c r="H547" s="250">
        <v>0.34999999999999998</v>
      </c>
      <c r="I547" s="251"/>
      <c r="J547" s="247"/>
      <c r="K547" s="247"/>
      <c r="L547" s="252"/>
      <c r="M547" s="253"/>
      <c r="N547" s="254"/>
      <c r="O547" s="254"/>
      <c r="P547" s="254"/>
      <c r="Q547" s="254"/>
      <c r="R547" s="254"/>
      <c r="S547" s="254"/>
      <c r="T547" s="25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56" t="s">
        <v>128</v>
      </c>
      <c r="AU547" s="256" t="s">
        <v>79</v>
      </c>
      <c r="AV547" s="15" t="s">
        <v>125</v>
      </c>
      <c r="AW547" s="15" t="s">
        <v>31</v>
      </c>
      <c r="AX547" s="15" t="s">
        <v>77</v>
      </c>
      <c r="AY547" s="256" t="s">
        <v>117</v>
      </c>
    </row>
    <row r="548" s="2" customFormat="1" ht="24.15" customHeight="1">
      <c r="A548" s="40"/>
      <c r="B548" s="41"/>
      <c r="C548" s="206" t="s">
        <v>638</v>
      </c>
      <c r="D548" s="206" t="s">
        <v>120</v>
      </c>
      <c r="E548" s="207" t="s">
        <v>1678</v>
      </c>
      <c r="F548" s="208" t="s">
        <v>1679</v>
      </c>
      <c r="G548" s="209" t="s">
        <v>221</v>
      </c>
      <c r="H548" s="210">
        <v>0.0089999999999999993</v>
      </c>
      <c r="I548" s="211"/>
      <c r="J548" s="212">
        <f>ROUND(I548*H548,2)</f>
        <v>0</v>
      </c>
      <c r="K548" s="208" t="s">
        <v>124</v>
      </c>
      <c r="L548" s="46"/>
      <c r="M548" s="213" t="s">
        <v>19</v>
      </c>
      <c r="N548" s="214" t="s">
        <v>40</v>
      </c>
      <c r="O548" s="86"/>
      <c r="P548" s="215">
        <f>O548*H548</f>
        <v>0</v>
      </c>
      <c r="Q548" s="215">
        <v>0</v>
      </c>
      <c r="R548" s="215">
        <f>Q548*H548</f>
        <v>0</v>
      </c>
      <c r="S548" s="215">
        <v>0</v>
      </c>
      <c r="T548" s="216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7" t="s">
        <v>150</v>
      </c>
      <c r="AT548" s="217" t="s">
        <v>120</v>
      </c>
      <c r="AU548" s="217" t="s">
        <v>79</v>
      </c>
      <c r="AY548" s="19" t="s">
        <v>117</v>
      </c>
      <c r="BE548" s="218">
        <f>IF(N548="základní",J548,0)</f>
        <v>0</v>
      </c>
      <c r="BF548" s="218">
        <f>IF(N548="snížená",J548,0)</f>
        <v>0</v>
      </c>
      <c r="BG548" s="218">
        <f>IF(N548="zákl. přenesená",J548,0)</f>
        <v>0</v>
      </c>
      <c r="BH548" s="218">
        <f>IF(N548="sníž. přenesená",J548,0)</f>
        <v>0</v>
      </c>
      <c r="BI548" s="218">
        <f>IF(N548="nulová",J548,0)</f>
        <v>0</v>
      </c>
      <c r="BJ548" s="19" t="s">
        <v>77</v>
      </c>
      <c r="BK548" s="218">
        <f>ROUND(I548*H548,2)</f>
        <v>0</v>
      </c>
      <c r="BL548" s="19" t="s">
        <v>150</v>
      </c>
      <c r="BM548" s="217" t="s">
        <v>1680</v>
      </c>
    </row>
    <row r="549" s="2" customFormat="1">
      <c r="A549" s="40"/>
      <c r="B549" s="41"/>
      <c r="C549" s="42"/>
      <c r="D549" s="219" t="s">
        <v>126</v>
      </c>
      <c r="E549" s="42"/>
      <c r="F549" s="220" t="s">
        <v>1681</v>
      </c>
      <c r="G549" s="42"/>
      <c r="H549" s="42"/>
      <c r="I549" s="221"/>
      <c r="J549" s="42"/>
      <c r="K549" s="42"/>
      <c r="L549" s="46"/>
      <c r="M549" s="222"/>
      <c r="N549" s="223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126</v>
      </c>
      <c r="AU549" s="19" t="s">
        <v>79</v>
      </c>
    </row>
    <row r="550" s="12" customFormat="1" ht="22.8" customHeight="1">
      <c r="A550" s="12"/>
      <c r="B550" s="190"/>
      <c r="C550" s="191"/>
      <c r="D550" s="192" t="s">
        <v>68</v>
      </c>
      <c r="E550" s="204" t="s">
        <v>835</v>
      </c>
      <c r="F550" s="204" t="s">
        <v>836</v>
      </c>
      <c r="G550" s="191"/>
      <c r="H550" s="191"/>
      <c r="I550" s="194"/>
      <c r="J550" s="205">
        <f>BK550</f>
        <v>0</v>
      </c>
      <c r="K550" s="191"/>
      <c r="L550" s="196"/>
      <c r="M550" s="197"/>
      <c r="N550" s="198"/>
      <c r="O550" s="198"/>
      <c r="P550" s="199">
        <f>SUM(P551:P564)</f>
        <v>0</v>
      </c>
      <c r="Q550" s="198"/>
      <c r="R550" s="199">
        <f>SUM(R551:R564)</f>
        <v>0.022999500000000003</v>
      </c>
      <c r="S550" s="198"/>
      <c r="T550" s="200">
        <f>SUM(T551:T564)</f>
        <v>0.003173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01" t="s">
        <v>79</v>
      </c>
      <c r="AT550" s="202" t="s">
        <v>68</v>
      </c>
      <c r="AU550" s="202" t="s">
        <v>77</v>
      </c>
      <c r="AY550" s="201" t="s">
        <v>117</v>
      </c>
      <c r="BK550" s="203">
        <f>SUM(BK551:BK564)</f>
        <v>0</v>
      </c>
    </row>
    <row r="551" s="2" customFormat="1" ht="16.5" customHeight="1">
      <c r="A551" s="40"/>
      <c r="B551" s="41"/>
      <c r="C551" s="206" t="s">
        <v>1682</v>
      </c>
      <c r="D551" s="206" t="s">
        <v>120</v>
      </c>
      <c r="E551" s="207" t="s">
        <v>837</v>
      </c>
      <c r="F551" s="208" t="s">
        <v>838</v>
      </c>
      <c r="G551" s="209" t="s">
        <v>190</v>
      </c>
      <c r="H551" s="210">
        <v>1.8999999999999999</v>
      </c>
      <c r="I551" s="211"/>
      <c r="J551" s="212">
        <f>ROUND(I551*H551,2)</f>
        <v>0</v>
      </c>
      <c r="K551" s="208" t="s">
        <v>124</v>
      </c>
      <c r="L551" s="46"/>
      <c r="M551" s="213" t="s">
        <v>19</v>
      </c>
      <c r="N551" s="214" t="s">
        <v>40</v>
      </c>
      <c r="O551" s="86"/>
      <c r="P551" s="215">
        <f>O551*H551</f>
        <v>0</v>
      </c>
      <c r="Q551" s="215">
        <v>0</v>
      </c>
      <c r="R551" s="215">
        <f>Q551*H551</f>
        <v>0</v>
      </c>
      <c r="S551" s="215">
        <v>0.00167</v>
      </c>
      <c r="T551" s="216">
        <f>S551*H551</f>
        <v>0.003173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17" t="s">
        <v>150</v>
      </c>
      <c r="AT551" s="217" t="s">
        <v>120</v>
      </c>
      <c r="AU551" s="217" t="s">
        <v>79</v>
      </c>
      <c r="AY551" s="19" t="s">
        <v>117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9" t="s">
        <v>77</v>
      </c>
      <c r="BK551" s="218">
        <f>ROUND(I551*H551,2)</f>
        <v>0</v>
      </c>
      <c r="BL551" s="19" t="s">
        <v>150</v>
      </c>
      <c r="BM551" s="217" t="s">
        <v>1683</v>
      </c>
    </row>
    <row r="552" s="2" customFormat="1">
      <c r="A552" s="40"/>
      <c r="B552" s="41"/>
      <c r="C552" s="42"/>
      <c r="D552" s="219" t="s">
        <v>126</v>
      </c>
      <c r="E552" s="42"/>
      <c r="F552" s="220" t="s">
        <v>840</v>
      </c>
      <c r="G552" s="42"/>
      <c r="H552" s="42"/>
      <c r="I552" s="221"/>
      <c r="J552" s="42"/>
      <c r="K552" s="42"/>
      <c r="L552" s="46"/>
      <c r="M552" s="222"/>
      <c r="N552" s="223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126</v>
      </c>
      <c r="AU552" s="19" t="s">
        <v>79</v>
      </c>
    </row>
    <row r="553" s="13" customFormat="1">
      <c r="A553" s="13"/>
      <c r="B553" s="224"/>
      <c r="C553" s="225"/>
      <c r="D553" s="226" t="s">
        <v>128</v>
      </c>
      <c r="E553" s="227" t="s">
        <v>19</v>
      </c>
      <c r="F553" s="228" t="s">
        <v>186</v>
      </c>
      <c r="G553" s="225"/>
      <c r="H553" s="227" t="s">
        <v>19</v>
      </c>
      <c r="I553" s="229"/>
      <c r="J553" s="225"/>
      <c r="K553" s="225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128</v>
      </c>
      <c r="AU553" s="234" t="s">
        <v>79</v>
      </c>
      <c r="AV553" s="13" t="s">
        <v>77</v>
      </c>
      <c r="AW553" s="13" t="s">
        <v>31</v>
      </c>
      <c r="AX553" s="13" t="s">
        <v>69</v>
      </c>
      <c r="AY553" s="234" t="s">
        <v>117</v>
      </c>
    </row>
    <row r="554" s="14" customFormat="1">
      <c r="A554" s="14"/>
      <c r="B554" s="235"/>
      <c r="C554" s="236"/>
      <c r="D554" s="226" t="s">
        <v>128</v>
      </c>
      <c r="E554" s="237" t="s">
        <v>19</v>
      </c>
      <c r="F554" s="238" t="s">
        <v>1684</v>
      </c>
      <c r="G554" s="236"/>
      <c r="H554" s="239">
        <v>1.8999999999999999</v>
      </c>
      <c r="I554" s="240"/>
      <c r="J554" s="236"/>
      <c r="K554" s="236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128</v>
      </c>
      <c r="AU554" s="245" t="s">
        <v>79</v>
      </c>
      <c r="AV554" s="14" t="s">
        <v>79</v>
      </c>
      <c r="AW554" s="14" t="s">
        <v>31</v>
      </c>
      <c r="AX554" s="14" t="s">
        <v>69</v>
      </c>
      <c r="AY554" s="245" t="s">
        <v>117</v>
      </c>
    </row>
    <row r="555" s="15" customFormat="1">
      <c r="A555" s="15"/>
      <c r="B555" s="246"/>
      <c r="C555" s="247"/>
      <c r="D555" s="226" t="s">
        <v>128</v>
      </c>
      <c r="E555" s="248" t="s">
        <v>19</v>
      </c>
      <c r="F555" s="249" t="s">
        <v>130</v>
      </c>
      <c r="G555" s="247"/>
      <c r="H555" s="250">
        <v>1.8999999999999999</v>
      </c>
      <c r="I555" s="251"/>
      <c r="J555" s="247"/>
      <c r="K555" s="247"/>
      <c r="L555" s="252"/>
      <c r="M555" s="253"/>
      <c r="N555" s="254"/>
      <c r="O555" s="254"/>
      <c r="P555" s="254"/>
      <c r="Q555" s="254"/>
      <c r="R555" s="254"/>
      <c r="S555" s="254"/>
      <c r="T555" s="25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56" t="s">
        <v>128</v>
      </c>
      <c r="AU555" s="256" t="s">
        <v>79</v>
      </c>
      <c r="AV555" s="15" t="s">
        <v>125</v>
      </c>
      <c r="AW555" s="15" t="s">
        <v>31</v>
      </c>
      <c r="AX555" s="15" t="s">
        <v>77</v>
      </c>
      <c r="AY555" s="256" t="s">
        <v>117</v>
      </c>
    </row>
    <row r="556" s="2" customFormat="1" ht="24.15" customHeight="1">
      <c r="A556" s="40"/>
      <c r="B556" s="41"/>
      <c r="C556" s="206" t="s">
        <v>644</v>
      </c>
      <c r="D556" s="206" t="s">
        <v>120</v>
      </c>
      <c r="E556" s="207" t="s">
        <v>1685</v>
      </c>
      <c r="F556" s="208" t="s">
        <v>1686</v>
      </c>
      <c r="G556" s="209" t="s">
        <v>190</v>
      </c>
      <c r="H556" s="210">
        <v>8.5500000000000007</v>
      </c>
      <c r="I556" s="211"/>
      <c r="J556" s="212">
        <f>ROUND(I556*H556,2)</f>
        <v>0</v>
      </c>
      <c r="K556" s="208" t="s">
        <v>124</v>
      </c>
      <c r="L556" s="46"/>
      <c r="M556" s="213" t="s">
        <v>19</v>
      </c>
      <c r="N556" s="214" t="s">
        <v>40</v>
      </c>
      <c r="O556" s="86"/>
      <c r="P556" s="215">
        <f>O556*H556</f>
        <v>0</v>
      </c>
      <c r="Q556" s="215">
        <v>0.0026900000000000001</v>
      </c>
      <c r="R556" s="215">
        <f>Q556*H556</f>
        <v>0.022999500000000003</v>
      </c>
      <c r="S556" s="215">
        <v>0</v>
      </c>
      <c r="T556" s="216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7" t="s">
        <v>150</v>
      </c>
      <c r="AT556" s="217" t="s">
        <v>120</v>
      </c>
      <c r="AU556" s="217" t="s">
        <v>79</v>
      </c>
      <c r="AY556" s="19" t="s">
        <v>117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9" t="s">
        <v>77</v>
      </c>
      <c r="BK556" s="218">
        <f>ROUND(I556*H556,2)</f>
        <v>0</v>
      </c>
      <c r="BL556" s="19" t="s">
        <v>150</v>
      </c>
      <c r="BM556" s="217" t="s">
        <v>1687</v>
      </c>
    </row>
    <row r="557" s="2" customFormat="1">
      <c r="A557" s="40"/>
      <c r="B557" s="41"/>
      <c r="C557" s="42"/>
      <c r="D557" s="219" t="s">
        <v>126</v>
      </c>
      <c r="E557" s="42"/>
      <c r="F557" s="220" t="s">
        <v>1688</v>
      </c>
      <c r="G557" s="42"/>
      <c r="H557" s="42"/>
      <c r="I557" s="221"/>
      <c r="J557" s="42"/>
      <c r="K557" s="42"/>
      <c r="L557" s="46"/>
      <c r="M557" s="222"/>
      <c r="N557" s="22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126</v>
      </c>
      <c r="AU557" s="19" t="s">
        <v>79</v>
      </c>
    </row>
    <row r="558" s="13" customFormat="1">
      <c r="A558" s="13"/>
      <c r="B558" s="224"/>
      <c r="C558" s="225"/>
      <c r="D558" s="226" t="s">
        <v>128</v>
      </c>
      <c r="E558" s="227" t="s">
        <v>19</v>
      </c>
      <c r="F558" s="228" t="s">
        <v>579</v>
      </c>
      <c r="G558" s="225"/>
      <c r="H558" s="227" t="s">
        <v>19</v>
      </c>
      <c r="I558" s="229"/>
      <c r="J558" s="225"/>
      <c r="K558" s="225"/>
      <c r="L558" s="230"/>
      <c r="M558" s="231"/>
      <c r="N558" s="232"/>
      <c r="O558" s="232"/>
      <c r="P558" s="232"/>
      <c r="Q558" s="232"/>
      <c r="R558" s="232"/>
      <c r="S558" s="232"/>
      <c r="T558" s="23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4" t="s">
        <v>128</v>
      </c>
      <c r="AU558" s="234" t="s">
        <v>79</v>
      </c>
      <c r="AV558" s="13" t="s">
        <v>77</v>
      </c>
      <c r="AW558" s="13" t="s">
        <v>31</v>
      </c>
      <c r="AX558" s="13" t="s">
        <v>69</v>
      </c>
      <c r="AY558" s="234" t="s">
        <v>117</v>
      </c>
    </row>
    <row r="559" s="14" customFormat="1">
      <c r="A559" s="14"/>
      <c r="B559" s="235"/>
      <c r="C559" s="236"/>
      <c r="D559" s="226" t="s">
        <v>128</v>
      </c>
      <c r="E559" s="237" t="s">
        <v>19</v>
      </c>
      <c r="F559" s="238" t="s">
        <v>1689</v>
      </c>
      <c r="G559" s="236"/>
      <c r="H559" s="239">
        <v>3.7999999999999998</v>
      </c>
      <c r="I559" s="240"/>
      <c r="J559" s="236"/>
      <c r="K559" s="236"/>
      <c r="L559" s="241"/>
      <c r="M559" s="242"/>
      <c r="N559" s="243"/>
      <c r="O559" s="243"/>
      <c r="P559" s="243"/>
      <c r="Q559" s="243"/>
      <c r="R559" s="243"/>
      <c r="S559" s="243"/>
      <c r="T559" s="24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5" t="s">
        <v>128</v>
      </c>
      <c r="AU559" s="245" t="s">
        <v>79</v>
      </c>
      <c r="AV559" s="14" t="s">
        <v>79</v>
      </c>
      <c r="AW559" s="14" t="s">
        <v>31</v>
      </c>
      <c r="AX559" s="14" t="s">
        <v>69</v>
      </c>
      <c r="AY559" s="245" t="s">
        <v>117</v>
      </c>
    </row>
    <row r="560" s="14" customFormat="1">
      <c r="A560" s="14"/>
      <c r="B560" s="235"/>
      <c r="C560" s="236"/>
      <c r="D560" s="226" t="s">
        <v>128</v>
      </c>
      <c r="E560" s="237" t="s">
        <v>19</v>
      </c>
      <c r="F560" s="238" t="s">
        <v>1690</v>
      </c>
      <c r="G560" s="236"/>
      <c r="H560" s="239">
        <v>2.8500000000000001</v>
      </c>
      <c r="I560" s="240"/>
      <c r="J560" s="236"/>
      <c r="K560" s="236"/>
      <c r="L560" s="241"/>
      <c r="M560" s="242"/>
      <c r="N560" s="243"/>
      <c r="O560" s="243"/>
      <c r="P560" s="243"/>
      <c r="Q560" s="243"/>
      <c r="R560" s="243"/>
      <c r="S560" s="243"/>
      <c r="T560" s="24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5" t="s">
        <v>128</v>
      </c>
      <c r="AU560" s="245" t="s">
        <v>79</v>
      </c>
      <c r="AV560" s="14" t="s">
        <v>79</v>
      </c>
      <c r="AW560" s="14" t="s">
        <v>31</v>
      </c>
      <c r="AX560" s="14" t="s">
        <v>69</v>
      </c>
      <c r="AY560" s="245" t="s">
        <v>117</v>
      </c>
    </row>
    <row r="561" s="14" customFormat="1">
      <c r="A561" s="14"/>
      <c r="B561" s="235"/>
      <c r="C561" s="236"/>
      <c r="D561" s="226" t="s">
        <v>128</v>
      </c>
      <c r="E561" s="237" t="s">
        <v>19</v>
      </c>
      <c r="F561" s="238" t="s">
        <v>1684</v>
      </c>
      <c r="G561" s="236"/>
      <c r="H561" s="239">
        <v>1.8999999999999999</v>
      </c>
      <c r="I561" s="240"/>
      <c r="J561" s="236"/>
      <c r="K561" s="236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128</v>
      </c>
      <c r="AU561" s="245" t="s">
        <v>79</v>
      </c>
      <c r="AV561" s="14" t="s">
        <v>79</v>
      </c>
      <c r="AW561" s="14" t="s">
        <v>31</v>
      </c>
      <c r="AX561" s="14" t="s">
        <v>69</v>
      </c>
      <c r="AY561" s="245" t="s">
        <v>117</v>
      </c>
    </row>
    <row r="562" s="15" customFormat="1">
      <c r="A562" s="15"/>
      <c r="B562" s="246"/>
      <c r="C562" s="247"/>
      <c r="D562" s="226" t="s">
        <v>128</v>
      </c>
      <c r="E562" s="248" t="s">
        <v>19</v>
      </c>
      <c r="F562" s="249" t="s">
        <v>130</v>
      </c>
      <c r="G562" s="247"/>
      <c r="H562" s="250">
        <v>8.5500000000000007</v>
      </c>
      <c r="I562" s="251"/>
      <c r="J562" s="247"/>
      <c r="K562" s="247"/>
      <c r="L562" s="252"/>
      <c r="M562" s="253"/>
      <c r="N562" s="254"/>
      <c r="O562" s="254"/>
      <c r="P562" s="254"/>
      <c r="Q562" s="254"/>
      <c r="R562" s="254"/>
      <c r="S562" s="254"/>
      <c r="T562" s="25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56" t="s">
        <v>128</v>
      </c>
      <c r="AU562" s="256" t="s">
        <v>79</v>
      </c>
      <c r="AV562" s="15" t="s">
        <v>125</v>
      </c>
      <c r="AW562" s="15" t="s">
        <v>31</v>
      </c>
      <c r="AX562" s="15" t="s">
        <v>77</v>
      </c>
      <c r="AY562" s="256" t="s">
        <v>117</v>
      </c>
    </row>
    <row r="563" s="2" customFormat="1" ht="24.15" customHeight="1">
      <c r="A563" s="40"/>
      <c r="B563" s="41"/>
      <c r="C563" s="206" t="s">
        <v>1691</v>
      </c>
      <c r="D563" s="206" t="s">
        <v>120</v>
      </c>
      <c r="E563" s="207" t="s">
        <v>856</v>
      </c>
      <c r="F563" s="208" t="s">
        <v>857</v>
      </c>
      <c r="G563" s="209" t="s">
        <v>221</v>
      </c>
      <c r="H563" s="210">
        <v>0.023</v>
      </c>
      <c r="I563" s="211"/>
      <c r="J563" s="212">
        <f>ROUND(I563*H563,2)</f>
        <v>0</v>
      </c>
      <c r="K563" s="208" t="s">
        <v>124</v>
      </c>
      <c r="L563" s="46"/>
      <c r="M563" s="213" t="s">
        <v>19</v>
      </c>
      <c r="N563" s="214" t="s">
        <v>40</v>
      </c>
      <c r="O563" s="86"/>
      <c r="P563" s="215">
        <f>O563*H563</f>
        <v>0</v>
      </c>
      <c r="Q563" s="215">
        <v>0</v>
      </c>
      <c r="R563" s="215">
        <f>Q563*H563</f>
        <v>0</v>
      </c>
      <c r="S563" s="215">
        <v>0</v>
      </c>
      <c r="T563" s="216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7" t="s">
        <v>150</v>
      </c>
      <c r="AT563" s="217" t="s">
        <v>120</v>
      </c>
      <c r="AU563" s="217" t="s">
        <v>79</v>
      </c>
      <c r="AY563" s="19" t="s">
        <v>117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9" t="s">
        <v>77</v>
      </c>
      <c r="BK563" s="218">
        <f>ROUND(I563*H563,2)</f>
        <v>0</v>
      </c>
      <c r="BL563" s="19" t="s">
        <v>150</v>
      </c>
      <c r="BM563" s="217" t="s">
        <v>1692</v>
      </c>
    </row>
    <row r="564" s="2" customFormat="1">
      <c r="A564" s="40"/>
      <c r="B564" s="41"/>
      <c r="C564" s="42"/>
      <c r="D564" s="219" t="s">
        <v>126</v>
      </c>
      <c r="E564" s="42"/>
      <c r="F564" s="220" t="s">
        <v>859</v>
      </c>
      <c r="G564" s="42"/>
      <c r="H564" s="42"/>
      <c r="I564" s="221"/>
      <c r="J564" s="42"/>
      <c r="K564" s="42"/>
      <c r="L564" s="46"/>
      <c r="M564" s="222"/>
      <c r="N564" s="223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126</v>
      </c>
      <c r="AU564" s="19" t="s">
        <v>79</v>
      </c>
    </row>
    <row r="565" s="12" customFormat="1" ht="22.8" customHeight="1">
      <c r="A565" s="12"/>
      <c r="B565" s="190"/>
      <c r="C565" s="191"/>
      <c r="D565" s="192" t="s">
        <v>68</v>
      </c>
      <c r="E565" s="204" t="s">
        <v>1693</v>
      </c>
      <c r="F565" s="204" t="s">
        <v>1694</v>
      </c>
      <c r="G565" s="191"/>
      <c r="H565" s="191"/>
      <c r="I565" s="194"/>
      <c r="J565" s="205">
        <f>BK565</f>
        <v>0</v>
      </c>
      <c r="K565" s="191"/>
      <c r="L565" s="196"/>
      <c r="M565" s="197"/>
      <c r="N565" s="198"/>
      <c r="O565" s="198"/>
      <c r="P565" s="199">
        <f>SUM(P566:P635)</f>
        <v>0</v>
      </c>
      <c r="Q565" s="198"/>
      <c r="R565" s="199">
        <f>SUM(R566:R635)</f>
        <v>0.048355000000000002</v>
      </c>
      <c r="S565" s="198"/>
      <c r="T565" s="200">
        <f>SUM(T566:T635)</f>
        <v>0.072000000000000008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01" t="s">
        <v>79</v>
      </c>
      <c r="AT565" s="202" t="s">
        <v>68</v>
      </c>
      <c r="AU565" s="202" t="s">
        <v>77</v>
      </c>
      <c r="AY565" s="201" t="s">
        <v>117</v>
      </c>
      <c r="BK565" s="203">
        <f>SUM(BK566:BK635)</f>
        <v>0</v>
      </c>
    </row>
    <row r="566" s="2" customFormat="1" ht="16.5" customHeight="1">
      <c r="A566" s="40"/>
      <c r="B566" s="41"/>
      <c r="C566" s="206" t="s">
        <v>650</v>
      </c>
      <c r="D566" s="206" t="s">
        <v>120</v>
      </c>
      <c r="E566" s="207" t="s">
        <v>1695</v>
      </c>
      <c r="F566" s="208" t="s">
        <v>1696</v>
      </c>
      <c r="G566" s="209" t="s">
        <v>350</v>
      </c>
      <c r="H566" s="210">
        <v>9</v>
      </c>
      <c r="I566" s="211"/>
      <c r="J566" s="212">
        <f>ROUND(I566*H566,2)</f>
        <v>0</v>
      </c>
      <c r="K566" s="208" t="s">
        <v>124</v>
      </c>
      <c r="L566" s="46"/>
      <c r="M566" s="213" t="s">
        <v>19</v>
      </c>
      <c r="N566" s="214" t="s">
        <v>40</v>
      </c>
      <c r="O566" s="86"/>
      <c r="P566" s="215">
        <f>O566*H566</f>
        <v>0</v>
      </c>
      <c r="Q566" s="215">
        <v>0.00027</v>
      </c>
      <c r="R566" s="215">
        <f>Q566*H566</f>
        <v>0.0024299999999999999</v>
      </c>
      <c r="S566" s="215">
        <v>0</v>
      </c>
      <c r="T566" s="216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7" t="s">
        <v>150</v>
      </c>
      <c r="AT566" s="217" t="s">
        <v>120</v>
      </c>
      <c r="AU566" s="217" t="s">
        <v>79</v>
      </c>
      <c r="AY566" s="19" t="s">
        <v>117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9" t="s">
        <v>77</v>
      </c>
      <c r="BK566" s="218">
        <f>ROUND(I566*H566,2)</f>
        <v>0</v>
      </c>
      <c r="BL566" s="19" t="s">
        <v>150</v>
      </c>
      <c r="BM566" s="217" t="s">
        <v>1697</v>
      </c>
    </row>
    <row r="567" s="2" customFormat="1">
      <c r="A567" s="40"/>
      <c r="B567" s="41"/>
      <c r="C567" s="42"/>
      <c r="D567" s="219" t="s">
        <v>126</v>
      </c>
      <c r="E567" s="42"/>
      <c r="F567" s="220" t="s">
        <v>1698</v>
      </c>
      <c r="G567" s="42"/>
      <c r="H567" s="42"/>
      <c r="I567" s="221"/>
      <c r="J567" s="42"/>
      <c r="K567" s="42"/>
      <c r="L567" s="46"/>
      <c r="M567" s="222"/>
      <c r="N567" s="223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126</v>
      </c>
      <c r="AU567" s="19" t="s">
        <v>79</v>
      </c>
    </row>
    <row r="568" s="13" customFormat="1">
      <c r="A568" s="13"/>
      <c r="B568" s="224"/>
      <c r="C568" s="225"/>
      <c r="D568" s="226" t="s">
        <v>128</v>
      </c>
      <c r="E568" s="227" t="s">
        <v>19</v>
      </c>
      <c r="F568" s="228" t="s">
        <v>1699</v>
      </c>
      <c r="G568" s="225"/>
      <c r="H568" s="227" t="s">
        <v>19</v>
      </c>
      <c r="I568" s="229"/>
      <c r="J568" s="225"/>
      <c r="K568" s="225"/>
      <c r="L568" s="230"/>
      <c r="M568" s="231"/>
      <c r="N568" s="232"/>
      <c r="O568" s="232"/>
      <c r="P568" s="232"/>
      <c r="Q568" s="232"/>
      <c r="R568" s="232"/>
      <c r="S568" s="232"/>
      <c r="T568" s="23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4" t="s">
        <v>128</v>
      </c>
      <c r="AU568" s="234" t="s">
        <v>79</v>
      </c>
      <c r="AV568" s="13" t="s">
        <v>77</v>
      </c>
      <c r="AW568" s="13" t="s">
        <v>31</v>
      </c>
      <c r="AX568" s="13" t="s">
        <v>69</v>
      </c>
      <c r="AY568" s="234" t="s">
        <v>117</v>
      </c>
    </row>
    <row r="569" s="14" customFormat="1">
      <c r="A569" s="14"/>
      <c r="B569" s="235"/>
      <c r="C569" s="236"/>
      <c r="D569" s="226" t="s">
        <v>128</v>
      </c>
      <c r="E569" s="237" t="s">
        <v>19</v>
      </c>
      <c r="F569" s="238" t="s">
        <v>1700</v>
      </c>
      <c r="G569" s="236"/>
      <c r="H569" s="239">
        <v>4</v>
      </c>
      <c r="I569" s="240"/>
      <c r="J569" s="236"/>
      <c r="K569" s="236"/>
      <c r="L569" s="241"/>
      <c r="M569" s="242"/>
      <c r="N569" s="243"/>
      <c r="O569" s="243"/>
      <c r="P569" s="243"/>
      <c r="Q569" s="243"/>
      <c r="R569" s="243"/>
      <c r="S569" s="243"/>
      <c r="T569" s="24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5" t="s">
        <v>128</v>
      </c>
      <c r="AU569" s="245" t="s">
        <v>79</v>
      </c>
      <c r="AV569" s="14" t="s">
        <v>79</v>
      </c>
      <c r="AW569" s="14" t="s">
        <v>31</v>
      </c>
      <c r="AX569" s="14" t="s">
        <v>69</v>
      </c>
      <c r="AY569" s="245" t="s">
        <v>117</v>
      </c>
    </row>
    <row r="570" s="14" customFormat="1">
      <c r="A570" s="14"/>
      <c r="B570" s="235"/>
      <c r="C570" s="236"/>
      <c r="D570" s="226" t="s">
        <v>128</v>
      </c>
      <c r="E570" s="237" t="s">
        <v>19</v>
      </c>
      <c r="F570" s="238" t="s">
        <v>1701</v>
      </c>
      <c r="G570" s="236"/>
      <c r="H570" s="239">
        <v>3</v>
      </c>
      <c r="I570" s="240"/>
      <c r="J570" s="236"/>
      <c r="K570" s="236"/>
      <c r="L570" s="241"/>
      <c r="M570" s="242"/>
      <c r="N570" s="243"/>
      <c r="O570" s="243"/>
      <c r="P570" s="243"/>
      <c r="Q570" s="243"/>
      <c r="R570" s="243"/>
      <c r="S570" s="243"/>
      <c r="T570" s="24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5" t="s">
        <v>128</v>
      </c>
      <c r="AU570" s="245" t="s">
        <v>79</v>
      </c>
      <c r="AV570" s="14" t="s">
        <v>79</v>
      </c>
      <c r="AW570" s="14" t="s">
        <v>31</v>
      </c>
      <c r="AX570" s="14" t="s">
        <v>69</v>
      </c>
      <c r="AY570" s="245" t="s">
        <v>117</v>
      </c>
    </row>
    <row r="571" s="14" customFormat="1">
      <c r="A571" s="14"/>
      <c r="B571" s="235"/>
      <c r="C571" s="236"/>
      <c r="D571" s="226" t="s">
        <v>128</v>
      </c>
      <c r="E571" s="237" t="s">
        <v>19</v>
      </c>
      <c r="F571" s="238" t="s">
        <v>1702</v>
      </c>
      <c r="G571" s="236"/>
      <c r="H571" s="239">
        <v>2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128</v>
      </c>
      <c r="AU571" s="245" t="s">
        <v>79</v>
      </c>
      <c r="AV571" s="14" t="s">
        <v>79</v>
      </c>
      <c r="AW571" s="14" t="s">
        <v>31</v>
      </c>
      <c r="AX571" s="14" t="s">
        <v>69</v>
      </c>
      <c r="AY571" s="245" t="s">
        <v>117</v>
      </c>
    </row>
    <row r="572" s="15" customFormat="1">
      <c r="A572" s="15"/>
      <c r="B572" s="246"/>
      <c r="C572" s="247"/>
      <c r="D572" s="226" t="s">
        <v>128</v>
      </c>
      <c r="E572" s="248" t="s">
        <v>19</v>
      </c>
      <c r="F572" s="249" t="s">
        <v>130</v>
      </c>
      <c r="G572" s="247"/>
      <c r="H572" s="250">
        <v>9</v>
      </c>
      <c r="I572" s="251"/>
      <c r="J572" s="247"/>
      <c r="K572" s="247"/>
      <c r="L572" s="252"/>
      <c r="M572" s="253"/>
      <c r="N572" s="254"/>
      <c r="O572" s="254"/>
      <c r="P572" s="254"/>
      <c r="Q572" s="254"/>
      <c r="R572" s="254"/>
      <c r="S572" s="254"/>
      <c r="T572" s="25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56" t="s">
        <v>128</v>
      </c>
      <c r="AU572" s="256" t="s">
        <v>79</v>
      </c>
      <c r="AV572" s="15" t="s">
        <v>125</v>
      </c>
      <c r="AW572" s="15" t="s">
        <v>31</v>
      </c>
      <c r="AX572" s="15" t="s">
        <v>77</v>
      </c>
      <c r="AY572" s="256" t="s">
        <v>117</v>
      </c>
    </row>
    <row r="573" s="2" customFormat="1" ht="16.5" customHeight="1">
      <c r="A573" s="40"/>
      <c r="B573" s="41"/>
      <c r="C573" s="260" t="s">
        <v>1703</v>
      </c>
      <c r="D573" s="260" t="s">
        <v>235</v>
      </c>
      <c r="E573" s="261" t="s">
        <v>1704</v>
      </c>
      <c r="F573" s="262" t="s">
        <v>1705</v>
      </c>
      <c r="G573" s="263" t="s">
        <v>350</v>
      </c>
      <c r="H573" s="264">
        <v>9</v>
      </c>
      <c r="I573" s="265"/>
      <c r="J573" s="266">
        <f>ROUND(I573*H573,2)</f>
        <v>0</v>
      </c>
      <c r="K573" s="262" t="s">
        <v>19</v>
      </c>
      <c r="L573" s="267"/>
      <c r="M573" s="268" t="s">
        <v>19</v>
      </c>
      <c r="N573" s="269" t="s">
        <v>40</v>
      </c>
      <c r="O573" s="86"/>
      <c r="P573" s="215">
        <f>O573*H573</f>
        <v>0</v>
      </c>
      <c r="Q573" s="215">
        <v>0</v>
      </c>
      <c r="R573" s="215">
        <f>Q573*H573</f>
        <v>0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286</v>
      </c>
      <c r="AT573" s="217" t="s">
        <v>235</v>
      </c>
      <c r="AU573" s="217" t="s">
        <v>79</v>
      </c>
      <c r="AY573" s="19" t="s">
        <v>117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77</v>
      </c>
      <c r="BK573" s="218">
        <f>ROUND(I573*H573,2)</f>
        <v>0</v>
      </c>
      <c r="BL573" s="19" t="s">
        <v>150</v>
      </c>
      <c r="BM573" s="217" t="s">
        <v>1706</v>
      </c>
    </row>
    <row r="574" s="13" customFormat="1">
      <c r="A574" s="13"/>
      <c r="B574" s="224"/>
      <c r="C574" s="225"/>
      <c r="D574" s="226" t="s">
        <v>128</v>
      </c>
      <c r="E574" s="227" t="s">
        <v>19</v>
      </c>
      <c r="F574" s="228" t="s">
        <v>1699</v>
      </c>
      <c r="G574" s="225"/>
      <c r="H574" s="227" t="s">
        <v>19</v>
      </c>
      <c r="I574" s="229"/>
      <c r="J574" s="225"/>
      <c r="K574" s="225"/>
      <c r="L574" s="230"/>
      <c r="M574" s="231"/>
      <c r="N574" s="232"/>
      <c r="O574" s="232"/>
      <c r="P574" s="232"/>
      <c r="Q574" s="232"/>
      <c r="R574" s="232"/>
      <c r="S574" s="232"/>
      <c r="T574" s="23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4" t="s">
        <v>128</v>
      </c>
      <c r="AU574" s="234" t="s">
        <v>79</v>
      </c>
      <c r="AV574" s="13" t="s">
        <v>77</v>
      </c>
      <c r="AW574" s="13" t="s">
        <v>31</v>
      </c>
      <c r="AX574" s="13" t="s">
        <v>69</v>
      </c>
      <c r="AY574" s="234" t="s">
        <v>117</v>
      </c>
    </row>
    <row r="575" s="14" customFormat="1">
      <c r="A575" s="14"/>
      <c r="B575" s="235"/>
      <c r="C575" s="236"/>
      <c r="D575" s="226" t="s">
        <v>128</v>
      </c>
      <c r="E575" s="237" t="s">
        <v>19</v>
      </c>
      <c r="F575" s="238" t="s">
        <v>1700</v>
      </c>
      <c r="G575" s="236"/>
      <c r="H575" s="239">
        <v>4</v>
      </c>
      <c r="I575" s="240"/>
      <c r="J575" s="236"/>
      <c r="K575" s="236"/>
      <c r="L575" s="241"/>
      <c r="M575" s="242"/>
      <c r="N575" s="243"/>
      <c r="O575" s="243"/>
      <c r="P575" s="243"/>
      <c r="Q575" s="243"/>
      <c r="R575" s="243"/>
      <c r="S575" s="243"/>
      <c r="T575" s="24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5" t="s">
        <v>128</v>
      </c>
      <c r="AU575" s="245" t="s">
        <v>79</v>
      </c>
      <c r="AV575" s="14" t="s">
        <v>79</v>
      </c>
      <c r="AW575" s="14" t="s">
        <v>31</v>
      </c>
      <c r="AX575" s="14" t="s">
        <v>69</v>
      </c>
      <c r="AY575" s="245" t="s">
        <v>117</v>
      </c>
    </row>
    <row r="576" s="14" customFormat="1">
      <c r="A576" s="14"/>
      <c r="B576" s="235"/>
      <c r="C576" s="236"/>
      <c r="D576" s="226" t="s">
        <v>128</v>
      </c>
      <c r="E576" s="237" t="s">
        <v>19</v>
      </c>
      <c r="F576" s="238" t="s">
        <v>1701</v>
      </c>
      <c r="G576" s="236"/>
      <c r="H576" s="239">
        <v>3</v>
      </c>
      <c r="I576" s="240"/>
      <c r="J576" s="236"/>
      <c r="K576" s="236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128</v>
      </c>
      <c r="AU576" s="245" t="s">
        <v>79</v>
      </c>
      <c r="AV576" s="14" t="s">
        <v>79</v>
      </c>
      <c r="AW576" s="14" t="s">
        <v>31</v>
      </c>
      <c r="AX576" s="14" t="s">
        <v>69</v>
      </c>
      <c r="AY576" s="245" t="s">
        <v>117</v>
      </c>
    </row>
    <row r="577" s="14" customFormat="1">
      <c r="A577" s="14"/>
      <c r="B577" s="235"/>
      <c r="C577" s="236"/>
      <c r="D577" s="226" t="s">
        <v>128</v>
      </c>
      <c r="E577" s="237" t="s">
        <v>19</v>
      </c>
      <c r="F577" s="238" t="s">
        <v>1702</v>
      </c>
      <c r="G577" s="236"/>
      <c r="H577" s="239">
        <v>2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5" t="s">
        <v>128</v>
      </c>
      <c r="AU577" s="245" t="s">
        <v>79</v>
      </c>
      <c r="AV577" s="14" t="s">
        <v>79</v>
      </c>
      <c r="AW577" s="14" t="s">
        <v>31</v>
      </c>
      <c r="AX577" s="14" t="s">
        <v>69</v>
      </c>
      <c r="AY577" s="245" t="s">
        <v>117</v>
      </c>
    </row>
    <row r="578" s="15" customFormat="1">
      <c r="A578" s="15"/>
      <c r="B578" s="246"/>
      <c r="C578" s="247"/>
      <c r="D578" s="226" t="s">
        <v>128</v>
      </c>
      <c r="E578" s="248" t="s">
        <v>19</v>
      </c>
      <c r="F578" s="249" t="s">
        <v>130</v>
      </c>
      <c r="G578" s="247"/>
      <c r="H578" s="250">
        <v>9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56" t="s">
        <v>128</v>
      </c>
      <c r="AU578" s="256" t="s">
        <v>79</v>
      </c>
      <c r="AV578" s="15" t="s">
        <v>125</v>
      </c>
      <c r="AW578" s="15" t="s">
        <v>31</v>
      </c>
      <c r="AX578" s="15" t="s">
        <v>77</v>
      </c>
      <c r="AY578" s="256" t="s">
        <v>117</v>
      </c>
    </row>
    <row r="579" s="2" customFormat="1" ht="16.5" customHeight="1">
      <c r="A579" s="40"/>
      <c r="B579" s="41"/>
      <c r="C579" s="260" t="s">
        <v>655</v>
      </c>
      <c r="D579" s="260" t="s">
        <v>235</v>
      </c>
      <c r="E579" s="261" t="s">
        <v>1707</v>
      </c>
      <c r="F579" s="262" t="s">
        <v>1708</v>
      </c>
      <c r="G579" s="263" t="s">
        <v>350</v>
      </c>
      <c r="H579" s="264">
        <v>4</v>
      </c>
      <c r="I579" s="265"/>
      <c r="J579" s="266">
        <f>ROUND(I579*H579,2)</f>
        <v>0</v>
      </c>
      <c r="K579" s="262" t="s">
        <v>19</v>
      </c>
      <c r="L579" s="267"/>
      <c r="M579" s="268" t="s">
        <v>19</v>
      </c>
      <c r="N579" s="269" t="s">
        <v>40</v>
      </c>
      <c r="O579" s="86"/>
      <c r="P579" s="215">
        <f>O579*H579</f>
        <v>0</v>
      </c>
      <c r="Q579" s="215">
        <v>0</v>
      </c>
      <c r="R579" s="215">
        <f>Q579*H579</f>
        <v>0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286</v>
      </c>
      <c r="AT579" s="217" t="s">
        <v>235</v>
      </c>
      <c r="AU579" s="217" t="s">
        <v>79</v>
      </c>
      <c r="AY579" s="19" t="s">
        <v>117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9" t="s">
        <v>77</v>
      </c>
      <c r="BK579" s="218">
        <f>ROUND(I579*H579,2)</f>
        <v>0</v>
      </c>
      <c r="BL579" s="19" t="s">
        <v>150</v>
      </c>
      <c r="BM579" s="217" t="s">
        <v>1709</v>
      </c>
    </row>
    <row r="580" s="13" customFormat="1">
      <c r="A580" s="13"/>
      <c r="B580" s="224"/>
      <c r="C580" s="225"/>
      <c r="D580" s="226" t="s">
        <v>128</v>
      </c>
      <c r="E580" s="227" t="s">
        <v>19</v>
      </c>
      <c r="F580" s="228" t="s">
        <v>337</v>
      </c>
      <c r="G580" s="225"/>
      <c r="H580" s="227" t="s">
        <v>19</v>
      </c>
      <c r="I580" s="229"/>
      <c r="J580" s="225"/>
      <c r="K580" s="225"/>
      <c r="L580" s="230"/>
      <c r="M580" s="231"/>
      <c r="N580" s="232"/>
      <c r="O580" s="232"/>
      <c r="P580" s="232"/>
      <c r="Q580" s="232"/>
      <c r="R580" s="232"/>
      <c r="S580" s="232"/>
      <c r="T580" s="23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4" t="s">
        <v>128</v>
      </c>
      <c r="AU580" s="234" t="s">
        <v>79</v>
      </c>
      <c r="AV580" s="13" t="s">
        <v>77</v>
      </c>
      <c r="AW580" s="13" t="s">
        <v>31</v>
      </c>
      <c r="AX580" s="13" t="s">
        <v>69</v>
      </c>
      <c r="AY580" s="234" t="s">
        <v>117</v>
      </c>
    </row>
    <row r="581" s="14" customFormat="1">
      <c r="A581" s="14"/>
      <c r="B581" s="235"/>
      <c r="C581" s="236"/>
      <c r="D581" s="226" t="s">
        <v>128</v>
      </c>
      <c r="E581" s="237" t="s">
        <v>19</v>
      </c>
      <c r="F581" s="238" t="s">
        <v>1710</v>
      </c>
      <c r="G581" s="236"/>
      <c r="H581" s="239">
        <v>2</v>
      </c>
      <c r="I581" s="240"/>
      <c r="J581" s="236"/>
      <c r="K581" s="236"/>
      <c r="L581" s="241"/>
      <c r="M581" s="242"/>
      <c r="N581" s="243"/>
      <c r="O581" s="243"/>
      <c r="P581" s="243"/>
      <c r="Q581" s="243"/>
      <c r="R581" s="243"/>
      <c r="S581" s="243"/>
      <c r="T581" s="24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5" t="s">
        <v>128</v>
      </c>
      <c r="AU581" s="245" t="s">
        <v>79</v>
      </c>
      <c r="AV581" s="14" t="s">
        <v>79</v>
      </c>
      <c r="AW581" s="14" t="s">
        <v>31</v>
      </c>
      <c r="AX581" s="14" t="s">
        <v>69</v>
      </c>
      <c r="AY581" s="245" t="s">
        <v>117</v>
      </c>
    </row>
    <row r="582" s="14" customFormat="1">
      <c r="A582" s="14"/>
      <c r="B582" s="235"/>
      <c r="C582" s="236"/>
      <c r="D582" s="226" t="s">
        <v>128</v>
      </c>
      <c r="E582" s="237" t="s">
        <v>19</v>
      </c>
      <c r="F582" s="238" t="s">
        <v>1470</v>
      </c>
      <c r="G582" s="236"/>
      <c r="H582" s="239">
        <v>1</v>
      </c>
      <c r="I582" s="240"/>
      <c r="J582" s="236"/>
      <c r="K582" s="236"/>
      <c r="L582" s="241"/>
      <c r="M582" s="242"/>
      <c r="N582" s="243"/>
      <c r="O582" s="243"/>
      <c r="P582" s="243"/>
      <c r="Q582" s="243"/>
      <c r="R582" s="243"/>
      <c r="S582" s="243"/>
      <c r="T582" s="24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5" t="s">
        <v>128</v>
      </c>
      <c r="AU582" s="245" t="s">
        <v>79</v>
      </c>
      <c r="AV582" s="14" t="s">
        <v>79</v>
      </c>
      <c r="AW582" s="14" t="s">
        <v>31</v>
      </c>
      <c r="AX582" s="14" t="s">
        <v>69</v>
      </c>
      <c r="AY582" s="245" t="s">
        <v>117</v>
      </c>
    </row>
    <row r="583" s="14" customFormat="1">
      <c r="A583" s="14"/>
      <c r="B583" s="235"/>
      <c r="C583" s="236"/>
      <c r="D583" s="226" t="s">
        <v>128</v>
      </c>
      <c r="E583" s="237" t="s">
        <v>19</v>
      </c>
      <c r="F583" s="238" t="s">
        <v>1711</v>
      </c>
      <c r="G583" s="236"/>
      <c r="H583" s="239">
        <v>1</v>
      </c>
      <c r="I583" s="240"/>
      <c r="J583" s="236"/>
      <c r="K583" s="236"/>
      <c r="L583" s="241"/>
      <c r="M583" s="242"/>
      <c r="N583" s="243"/>
      <c r="O583" s="243"/>
      <c r="P583" s="243"/>
      <c r="Q583" s="243"/>
      <c r="R583" s="243"/>
      <c r="S583" s="243"/>
      <c r="T583" s="24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5" t="s">
        <v>128</v>
      </c>
      <c r="AU583" s="245" t="s">
        <v>79</v>
      </c>
      <c r="AV583" s="14" t="s">
        <v>79</v>
      </c>
      <c r="AW583" s="14" t="s">
        <v>31</v>
      </c>
      <c r="AX583" s="14" t="s">
        <v>69</v>
      </c>
      <c r="AY583" s="245" t="s">
        <v>117</v>
      </c>
    </row>
    <row r="584" s="15" customFormat="1">
      <c r="A584" s="15"/>
      <c r="B584" s="246"/>
      <c r="C584" s="247"/>
      <c r="D584" s="226" t="s">
        <v>128</v>
      </c>
      <c r="E584" s="248" t="s">
        <v>19</v>
      </c>
      <c r="F584" s="249" t="s">
        <v>130</v>
      </c>
      <c r="G584" s="247"/>
      <c r="H584" s="250">
        <v>4</v>
      </c>
      <c r="I584" s="251"/>
      <c r="J584" s="247"/>
      <c r="K584" s="247"/>
      <c r="L584" s="252"/>
      <c r="M584" s="253"/>
      <c r="N584" s="254"/>
      <c r="O584" s="254"/>
      <c r="P584" s="254"/>
      <c r="Q584" s="254"/>
      <c r="R584" s="254"/>
      <c r="S584" s="254"/>
      <c r="T584" s="25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56" t="s">
        <v>128</v>
      </c>
      <c r="AU584" s="256" t="s">
        <v>79</v>
      </c>
      <c r="AV584" s="15" t="s">
        <v>125</v>
      </c>
      <c r="AW584" s="15" t="s">
        <v>31</v>
      </c>
      <c r="AX584" s="15" t="s">
        <v>77</v>
      </c>
      <c r="AY584" s="256" t="s">
        <v>117</v>
      </c>
    </row>
    <row r="585" s="2" customFormat="1" ht="24.15" customHeight="1">
      <c r="A585" s="40"/>
      <c r="B585" s="41"/>
      <c r="C585" s="206" t="s">
        <v>1712</v>
      </c>
      <c r="D585" s="206" t="s">
        <v>120</v>
      </c>
      <c r="E585" s="207" t="s">
        <v>1713</v>
      </c>
      <c r="F585" s="208" t="s">
        <v>1714</v>
      </c>
      <c r="G585" s="209" t="s">
        <v>350</v>
      </c>
      <c r="H585" s="210">
        <v>2</v>
      </c>
      <c r="I585" s="211"/>
      <c r="J585" s="212">
        <f>ROUND(I585*H585,2)</f>
        <v>0</v>
      </c>
      <c r="K585" s="208" t="s">
        <v>124</v>
      </c>
      <c r="L585" s="46"/>
      <c r="M585" s="213" t="s">
        <v>19</v>
      </c>
      <c r="N585" s="214" t="s">
        <v>40</v>
      </c>
      <c r="O585" s="86"/>
      <c r="P585" s="215">
        <f>O585*H585</f>
        <v>0</v>
      </c>
      <c r="Q585" s="215">
        <v>0</v>
      </c>
      <c r="R585" s="215">
        <f>Q585*H585</f>
        <v>0</v>
      </c>
      <c r="S585" s="215">
        <v>0</v>
      </c>
      <c r="T585" s="216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17" t="s">
        <v>150</v>
      </c>
      <c r="AT585" s="217" t="s">
        <v>120</v>
      </c>
      <c r="AU585" s="217" t="s">
        <v>79</v>
      </c>
      <c r="AY585" s="19" t="s">
        <v>117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9" t="s">
        <v>77</v>
      </c>
      <c r="BK585" s="218">
        <f>ROUND(I585*H585,2)</f>
        <v>0</v>
      </c>
      <c r="BL585" s="19" t="s">
        <v>150</v>
      </c>
      <c r="BM585" s="217" t="s">
        <v>1715</v>
      </c>
    </row>
    <row r="586" s="2" customFormat="1">
      <c r="A586" s="40"/>
      <c r="B586" s="41"/>
      <c r="C586" s="42"/>
      <c r="D586" s="219" t="s">
        <v>126</v>
      </c>
      <c r="E586" s="42"/>
      <c r="F586" s="220" t="s">
        <v>1716</v>
      </c>
      <c r="G586" s="42"/>
      <c r="H586" s="42"/>
      <c r="I586" s="221"/>
      <c r="J586" s="42"/>
      <c r="K586" s="42"/>
      <c r="L586" s="46"/>
      <c r="M586" s="222"/>
      <c r="N586" s="223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126</v>
      </c>
      <c r="AU586" s="19" t="s">
        <v>79</v>
      </c>
    </row>
    <row r="587" s="13" customFormat="1">
      <c r="A587" s="13"/>
      <c r="B587" s="224"/>
      <c r="C587" s="225"/>
      <c r="D587" s="226" t="s">
        <v>128</v>
      </c>
      <c r="E587" s="227" t="s">
        <v>19</v>
      </c>
      <c r="F587" s="228" t="s">
        <v>967</v>
      </c>
      <c r="G587" s="225"/>
      <c r="H587" s="227" t="s">
        <v>19</v>
      </c>
      <c r="I587" s="229"/>
      <c r="J587" s="225"/>
      <c r="K587" s="225"/>
      <c r="L587" s="230"/>
      <c r="M587" s="231"/>
      <c r="N587" s="232"/>
      <c r="O587" s="232"/>
      <c r="P587" s="232"/>
      <c r="Q587" s="232"/>
      <c r="R587" s="232"/>
      <c r="S587" s="232"/>
      <c r="T587" s="23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4" t="s">
        <v>128</v>
      </c>
      <c r="AU587" s="234" t="s">
        <v>79</v>
      </c>
      <c r="AV587" s="13" t="s">
        <v>77</v>
      </c>
      <c r="AW587" s="13" t="s">
        <v>31</v>
      </c>
      <c r="AX587" s="13" t="s">
        <v>69</v>
      </c>
      <c r="AY587" s="234" t="s">
        <v>117</v>
      </c>
    </row>
    <row r="588" s="14" customFormat="1">
      <c r="A588" s="14"/>
      <c r="B588" s="235"/>
      <c r="C588" s="236"/>
      <c r="D588" s="226" t="s">
        <v>128</v>
      </c>
      <c r="E588" s="237" t="s">
        <v>19</v>
      </c>
      <c r="F588" s="238" t="s">
        <v>1565</v>
      </c>
      <c r="G588" s="236"/>
      <c r="H588" s="239">
        <v>1</v>
      </c>
      <c r="I588" s="240"/>
      <c r="J588" s="236"/>
      <c r="K588" s="236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128</v>
      </c>
      <c r="AU588" s="245" t="s">
        <v>79</v>
      </c>
      <c r="AV588" s="14" t="s">
        <v>79</v>
      </c>
      <c r="AW588" s="14" t="s">
        <v>31</v>
      </c>
      <c r="AX588" s="14" t="s">
        <v>69</v>
      </c>
      <c r="AY588" s="245" t="s">
        <v>117</v>
      </c>
    </row>
    <row r="589" s="14" customFormat="1">
      <c r="A589" s="14"/>
      <c r="B589" s="235"/>
      <c r="C589" s="236"/>
      <c r="D589" s="226" t="s">
        <v>128</v>
      </c>
      <c r="E589" s="237" t="s">
        <v>19</v>
      </c>
      <c r="F589" s="238" t="s">
        <v>1470</v>
      </c>
      <c r="G589" s="236"/>
      <c r="H589" s="239">
        <v>1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5" t="s">
        <v>128</v>
      </c>
      <c r="AU589" s="245" t="s">
        <v>79</v>
      </c>
      <c r="AV589" s="14" t="s">
        <v>79</v>
      </c>
      <c r="AW589" s="14" t="s">
        <v>31</v>
      </c>
      <c r="AX589" s="14" t="s">
        <v>69</v>
      </c>
      <c r="AY589" s="245" t="s">
        <v>117</v>
      </c>
    </row>
    <row r="590" s="15" customFormat="1">
      <c r="A590" s="15"/>
      <c r="B590" s="246"/>
      <c r="C590" s="247"/>
      <c r="D590" s="226" t="s">
        <v>128</v>
      </c>
      <c r="E590" s="248" t="s">
        <v>19</v>
      </c>
      <c r="F590" s="249" t="s">
        <v>130</v>
      </c>
      <c r="G590" s="247"/>
      <c r="H590" s="250">
        <v>2</v>
      </c>
      <c r="I590" s="251"/>
      <c r="J590" s="247"/>
      <c r="K590" s="247"/>
      <c r="L590" s="252"/>
      <c r="M590" s="253"/>
      <c r="N590" s="254"/>
      <c r="O590" s="254"/>
      <c r="P590" s="254"/>
      <c r="Q590" s="254"/>
      <c r="R590" s="254"/>
      <c r="S590" s="254"/>
      <c r="T590" s="25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56" t="s">
        <v>128</v>
      </c>
      <c r="AU590" s="256" t="s">
        <v>79</v>
      </c>
      <c r="AV590" s="15" t="s">
        <v>125</v>
      </c>
      <c r="AW590" s="15" t="s">
        <v>31</v>
      </c>
      <c r="AX590" s="15" t="s">
        <v>77</v>
      </c>
      <c r="AY590" s="256" t="s">
        <v>117</v>
      </c>
    </row>
    <row r="591" s="2" customFormat="1" ht="16.5" customHeight="1">
      <c r="A591" s="40"/>
      <c r="B591" s="41"/>
      <c r="C591" s="260" t="s">
        <v>664</v>
      </c>
      <c r="D591" s="260" t="s">
        <v>235</v>
      </c>
      <c r="E591" s="261" t="s">
        <v>1717</v>
      </c>
      <c r="F591" s="262" t="s">
        <v>1718</v>
      </c>
      <c r="G591" s="263" t="s">
        <v>350</v>
      </c>
      <c r="H591" s="264">
        <v>2</v>
      </c>
      <c r="I591" s="265"/>
      <c r="J591" s="266">
        <f>ROUND(I591*H591,2)</f>
        <v>0</v>
      </c>
      <c r="K591" s="262" t="s">
        <v>124</v>
      </c>
      <c r="L591" s="267"/>
      <c r="M591" s="268" t="s">
        <v>19</v>
      </c>
      <c r="N591" s="269" t="s">
        <v>40</v>
      </c>
      <c r="O591" s="86"/>
      <c r="P591" s="215">
        <f>O591*H591</f>
        <v>0</v>
      </c>
      <c r="Q591" s="215">
        <v>0.016</v>
      </c>
      <c r="R591" s="215">
        <f>Q591*H591</f>
        <v>0.032000000000000001</v>
      </c>
      <c r="S591" s="215">
        <v>0</v>
      </c>
      <c r="T591" s="216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7" t="s">
        <v>286</v>
      </c>
      <c r="AT591" s="217" t="s">
        <v>235</v>
      </c>
      <c r="AU591" s="217" t="s">
        <v>79</v>
      </c>
      <c r="AY591" s="19" t="s">
        <v>117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9" t="s">
        <v>77</v>
      </c>
      <c r="BK591" s="218">
        <f>ROUND(I591*H591,2)</f>
        <v>0</v>
      </c>
      <c r="BL591" s="19" t="s">
        <v>150</v>
      </c>
      <c r="BM591" s="217" t="s">
        <v>1719</v>
      </c>
    </row>
    <row r="592" s="13" customFormat="1">
      <c r="A592" s="13"/>
      <c r="B592" s="224"/>
      <c r="C592" s="225"/>
      <c r="D592" s="226" t="s">
        <v>128</v>
      </c>
      <c r="E592" s="227" t="s">
        <v>19</v>
      </c>
      <c r="F592" s="228" t="s">
        <v>967</v>
      </c>
      <c r="G592" s="225"/>
      <c r="H592" s="227" t="s">
        <v>19</v>
      </c>
      <c r="I592" s="229"/>
      <c r="J592" s="225"/>
      <c r="K592" s="225"/>
      <c r="L592" s="230"/>
      <c r="M592" s="231"/>
      <c r="N592" s="232"/>
      <c r="O592" s="232"/>
      <c r="P592" s="232"/>
      <c r="Q592" s="232"/>
      <c r="R592" s="232"/>
      <c r="S592" s="232"/>
      <c r="T592" s="23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4" t="s">
        <v>128</v>
      </c>
      <c r="AU592" s="234" t="s">
        <v>79</v>
      </c>
      <c r="AV592" s="13" t="s">
        <v>77</v>
      </c>
      <c r="AW592" s="13" t="s">
        <v>31</v>
      </c>
      <c r="AX592" s="13" t="s">
        <v>69</v>
      </c>
      <c r="AY592" s="234" t="s">
        <v>117</v>
      </c>
    </row>
    <row r="593" s="14" customFormat="1">
      <c r="A593" s="14"/>
      <c r="B593" s="235"/>
      <c r="C593" s="236"/>
      <c r="D593" s="226" t="s">
        <v>128</v>
      </c>
      <c r="E593" s="237" t="s">
        <v>19</v>
      </c>
      <c r="F593" s="238" t="s">
        <v>1565</v>
      </c>
      <c r="G593" s="236"/>
      <c r="H593" s="239">
        <v>1</v>
      </c>
      <c r="I593" s="240"/>
      <c r="J593" s="236"/>
      <c r="K593" s="236"/>
      <c r="L593" s="241"/>
      <c r="M593" s="242"/>
      <c r="N593" s="243"/>
      <c r="O593" s="243"/>
      <c r="P593" s="243"/>
      <c r="Q593" s="243"/>
      <c r="R593" s="243"/>
      <c r="S593" s="243"/>
      <c r="T593" s="24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5" t="s">
        <v>128</v>
      </c>
      <c r="AU593" s="245" t="s">
        <v>79</v>
      </c>
      <c r="AV593" s="14" t="s">
        <v>79</v>
      </c>
      <c r="AW593" s="14" t="s">
        <v>31</v>
      </c>
      <c r="AX593" s="14" t="s">
        <v>69</v>
      </c>
      <c r="AY593" s="245" t="s">
        <v>117</v>
      </c>
    </row>
    <row r="594" s="14" customFormat="1">
      <c r="A594" s="14"/>
      <c r="B594" s="235"/>
      <c r="C594" s="236"/>
      <c r="D594" s="226" t="s">
        <v>128</v>
      </c>
      <c r="E594" s="237" t="s">
        <v>19</v>
      </c>
      <c r="F594" s="238" t="s">
        <v>1470</v>
      </c>
      <c r="G594" s="236"/>
      <c r="H594" s="239">
        <v>1</v>
      </c>
      <c r="I594" s="240"/>
      <c r="J594" s="236"/>
      <c r="K594" s="236"/>
      <c r="L594" s="241"/>
      <c r="M594" s="242"/>
      <c r="N594" s="243"/>
      <c r="O594" s="243"/>
      <c r="P594" s="243"/>
      <c r="Q594" s="243"/>
      <c r="R594" s="243"/>
      <c r="S594" s="243"/>
      <c r="T594" s="24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5" t="s">
        <v>128</v>
      </c>
      <c r="AU594" s="245" t="s">
        <v>79</v>
      </c>
      <c r="AV594" s="14" t="s">
        <v>79</v>
      </c>
      <c r="AW594" s="14" t="s">
        <v>31</v>
      </c>
      <c r="AX594" s="14" t="s">
        <v>69</v>
      </c>
      <c r="AY594" s="245" t="s">
        <v>117</v>
      </c>
    </row>
    <row r="595" s="15" customFormat="1">
      <c r="A595" s="15"/>
      <c r="B595" s="246"/>
      <c r="C595" s="247"/>
      <c r="D595" s="226" t="s">
        <v>128</v>
      </c>
      <c r="E595" s="248" t="s">
        <v>19</v>
      </c>
      <c r="F595" s="249" t="s">
        <v>130</v>
      </c>
      <c r="G595" s="247"/>
      <c r="H595" s="250">
        <v>2</v>
      </c>
      <c r="I595" s="251"/>
      <c r="J595" s="247"/>
      <c r="K595" s="247"/>
      <c r="L595" s="252"/>
      <c r="M595" s="253"/>
      <c r="N595" s="254"/>
      <c r="O595" s="254"/>
      <c r="P595" s="254"/>
      <c r="Q595" s="254"/>
      <c r="R595" s="254"/>
      <c r="S595" s="254"/>
      <c r="T595" s="25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6" t="s">
        <v>128</v>
      </c>
      <c r="AU595" s="256" t="s">
        <v>79</v>
      </c>
      <c r="AV595" s="15" t="s">
        <v>125</v>
      </c>
      <c r="AW595" s="15" t="s">
        <v>31</v>
      </c>
      <c r="AX595" s="15" t="s">
        <v>77</v>
      </c>
      <c r="AY595" s="256" t="s">
        <v>117</v>
      </c>
    </row>
    <row r="596" s="2" customFormat="1" ht="24.15" customHeight="1">
      <c r="A596" s="40"/>
      <c r="B596" s="41"/>
      <c r="C596" s="206" t="s">
        <v>1720</v>
      </c>
      <c r="D596" s="206" t="s">
        <v>120</v>
      </c>
      <c r="E596" s="207" t="s">
        <v>1721</v>
      </c>
      <c r="F596" s="208" t="s">
        <v>1722</v>
      </c>
      <c r="G596" s="209" t="s">
        <v>350</v>
      </c>
      <c r="H596" s="210">
        <v>1</v>
      </c>
      <c r="I596" s="211"/>
      <c r="J596" s="212">
        <f>ROUND(I596*H596,2)</f>
        <v>0</v>
      </c>
      <c r="K596" s="208" t="s">
        <v>124</v>
      </c>
      <c r="L596" s="46"/>
      <c r="M596" s="213" t="s">
        <v>19</v>
      </c>
      <c r="N596" s="214" t="s">
        <v>40</v>
      </c>
      <c r="O596" s="86"/>
      <c r="P596" s="215">
        <f>O596*H596</f>
        <v>0</v>
      </c>
      <c r="Q596" s="215">
        <v>0.00092000000000000003</v>
      </c>
      <c r="R596" s="215">
        <f>Q596*H596</f>
        <v>0.00092000000000000003</v>
      </c>
      <c r="S596" s="215">
        <v>0</v>
      </c>
      <c r="T596" s="216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7" t="s">
        <v>150</v>
      </c>
      <c r="AT596" s="217" t="s">
        <v>120</v>
      </c>
      <c r="AU596" s="217" t="s">
        <v>79</v>
      </c>
      <c r="AY596" s="19" t="s">
        <v>117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9" t="s">
        <v>77</v>
      </c>
      <c r="BK596" s="218">
        <f>ROUND(I596*H596,2)</f>
        <v>0</v>
      </c>
      <c r="BL596" s="19" t="s">
        <v>150</v>
      </c>
      <c r="BM596" s="217" t="s">
        <v>1723</v>
      </c>
    </row>
    <row r="597" s="2" customFormat="1">
      <c r="A597" s="40"/>
      <c r="B597" s="41"/>
      <c r="C597" s="42"/>
      <c r="D597" s="219" t="s">
        <v>126</v>
      </c>
      <c r="E597" s="42"/>
      <c r="F597" s="220" t="s">
        <v>1724</v>
      </c>
      <c r="G597" s="42"/>
      <c r="H597" s="42"/>
      <c r="I597" s="221"/>
      <c r="J597" s="42"/>
      <c r="K597" s="42"/>
      <c r="L597" s="46"/>
      <c r="M597" s="222"/>
      <c r="N597" s="223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126</v>
      </c>
      <c r="AU597" s="19" t="s">
        <v>79</v>
      </c>
    </row>
    <row r="598" s="13" customFormat="1">
      <c r="A598" s="13"/>
      <c r="B598" s="224"/>
      <c r="C598" s="225"/>
      <c r="D598" s="226" t="s">
        <v>128</v>
      </c>
      <c r="E598" s="227" t="s">
        <v>19</v>
      </c>
      <c r="F598" s="228" t="s">
        <v>943</v>
      </c>
      <c r="G598" s="225"/>
      <c r="H598" s="227" t="s">
        <v>19</v>
      </c>
      <c r="I598" s="229"/>
      <c r="J598" s="225"/>
      <c r="K598" s="225"/>
      <c r="L598" s="230"/>
      <c r="M598" s="231"/>
      <c r="N598" s="232"/>
      <c r="O598" s="232"/>
      <c r="P598" s="232"/>
      <c r="Q598" s="232"/>
      <c r="R598" s="232"/>
      <c r="S598" s="232"/>
      <c r="T598" s="23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4" t="s">
        <v>128</v>
      </c>
      <c r="AU598" s="234" t="s">
        <v>79</v>
      </c>
      <c r="AV598" s="13" t="s">
        <v>77</v>
      </c>
      <c r="AW598" s="13" t="s">
        <v>31</v>
      </c>
      <c r="AX598" s="13" t="s">
        <v>69</v>
      </c>
      <c r="AY598" s="234" t="s">
        <v>117</v>
      </c>
    </row>
    <row r="599" s="14" customFormat="1">
      <c r="A599" s="14"/>
      <c r="B599" s="235"/>
      <c r="C599" s="236"/>
      <c r="D599" s="226" t="s">
        <v>128</v>
      </c>
      <c r="E599" s="237" t="s">
        <v>19</v>
      </c>
      <c r="F599" s="238" t="s">
        <v>1565</v>
      </c>
      <c r="G599" s="236"/>
      <c r="H599" s="239">
        <v>1</v>
      </c>
      <c r="I599" s="240"/>
      <c r="J599" s="236"/>
      <c r="K599" s="236"/>
      <c r="L599" s="241"/>
      <c r="M599" s="242"/>
      <c r="N599" s="243"/>
      <c r="O599" s="243"/>
      <c r="P599" s="243"/>
      <c r="Q599" s="243"/>
      <c r="R599" s="243"/>
      <c r="S599" s="243"/>
      <c r="T599" s="24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5" t="s">
        <v>128</v>
      </c>
      <c r="AU599" s="245" t="s">
        <v>79</v>
      </c>
      <c r="AV599" s="14" t="s">
        <v>79</v>
      </c>
      <c r="AW599" s="14" t="s">
        <v>31</v>
      </c>
      <c r="AX599" s="14" t="s">
        <v>69</v>
      </c>
      <c r="AY599" s="245" t="s">
        <v>117</v>
      </c>
    </row>
    <row r="600" s="15" customFormat="1">
      <c r="A600" s="15"/>
      <c r="B600" s="246"/>
      <c r="C600" s="247"/>
      <c r="D600" s="226" t="s">
        <v>128</v>
      </c>
      <c r="E600" s="248" t="s">
        <v>19</v>
      </c>
      <c r="F600" s="249" t="s">
        <v>130</v>
      </c>
      <c r="G600" s="247"/>
      <c r="H600" s="250">
        <v>1</v>
      </c>
      <c r="I600" s="251"/>
      <c r="J600" s="247"/>
      <c r="K600" s="247"/>
      <c r="L600" s="252"/>
      <c r="M600" s="253"/>
      <c r="N600" s="254"/>
      <c r="O600" s="254"/>
      <c r="P600" s="254"/>
      <c r="Q600" s="254"/>
      <c r="R600" s="254"/>
      <c r="S600" s="254"/>
      <c r="T600" s="25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56" t="s">
        <v>128</v>
      </c>
      <c r="AU600" s="256" t="s">
        <v>79</v>
      </c>
      <c r="AV600" s="15" t="s">
        <v>125</v>
      </c>
      <c r="AW600" s="15" t="s">
        <v>31</v>
      </c>
      <c r="AX600" s="15" t="s">
        <v>77</v>
      </c>
      <c r="AY600" s="256" t="s">
        <v>117</v>
      </c>
    </row>
    <row r="601" s="2" customFormat="1" ht="16.5" customHeight="1">
      <c r="A601" s="40"/>
      <c r="B601" s="41"/>
      <c r="C601" s="260" t="s">
        <v>669</v>
      </c>
      <c r="D601" s="260" t="s">
        <v>235</v>
      </c>
      <c r="E601" s="261" t="s">
        <v>1725</v>
      </c>
      <c r="F601" s="262" t="s">
        <v>1726</v>
      </c>
      <c r="G601" s="263" t="s">
        <v>350</v>
      </c>
      <c r="H601" s="264">
        <v>1</v>
      </c>
      <c r="I601" s="265"/>
      <c r="J601" s="266">
        <f>ROUND(I601*H601,2)</f>
        <v>0</v>
      </c>
      <c r="K601" s="262" t="s">
        <v>19</v>
      </c>
      <c r="L601" s="267"/>
      <c r="M601" s="268" t="s">
        <v>19</v>
      </c>
      <c r="N601" s="269" t="s">
        <v>40</v>
      </c>
      <c r="O601" s="86"/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7" t="s">
        <v>286</v>
      </c>
      <c r="AT601" s="217" t="s">
        <v>235</v>
      </c>
      <c r="AU601" s="217" t="s">
        <v>79</v>
      </c>
      <c r="AY601" s="19" t="s">
        <v>117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9" t="s">
        <v>77</v>
      </c>
      <c r="BK601" s="218">
        <f>ROUND(I601*H601,2)</f>
        <v>0</v>
      </c>
      <c r="BL601" s="19" t="s">
        <v>150</v>
      </c>
      <c r="BM601" s="217" t="s">
        <v>1727</v>
      </c>
    </row>
    <row r="602" s="13" customFormat="1">
      <c r="A602" s="13"/>
      <c r="B602" s="224"/>
      <c r="C602" s="225"/>
      <c r="D602" s="226" t="s">
        <v>128</v>
      </c>
      <c r="E602" s="227" t="s">
        <v>19</v>
      </c>
      <c r="F602" s="228" t="s">
        <v>943</v>
      </c>
      <c r="G602" s="225"/>
      <c r="H602" s="227" t="s">
        <v>19</v>
      </c>
      <c r="I602" s="229"/>
      <c r="J602" s="225"/>
      <c r="K602" s="225"/>
      <c r="L602" s="230"/>
      <c r="M602" s="231"/>
      <c r="N602" s="232"/>
      <c r="O602" s="232"/>
      <c r="P602" s="232"/>
      <c r="Q602" s="232"/>
      <c r="R602" s="232"/>
      <c r="S602" s="232"/>
      <c r="T602" s="23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4" t="s">
        <v>128</v>
      </c>
      <c r="AU602" s="234" t="s">
        <v>79</v>
      </c>
      <c r="AV602" s="13" t="s">
        <v>77</v>
      </c>
      <c r="AW602" s="13" t="s">
        <v>31</v>
      </c>
      <c r="AX602" s="13" t="s">
        <v>69</v>
      </c>
      <c r="AY602" s="234" t="s">
        <v>117</v>
      </c>
    </row>
    <row r="603" s="14" customFormat="1">
      <c r="A603" s="14"/>
      <c r="B603" s="235"/>
      <c r="C603" s="236"/>
      <c r="D603" s="226" t="s">
        <v>128</v>
      </c>
      <c r="E603" s="237" t="s">
        <v>19</v>
      </c>
      <c r="F603" s="238" t="s">
        <v>1565</v>
      </c>
      <c r="G603" s="236"/>
      <c r="H603" s="239">
        <v>1</v>
      </c>
      <c r="I603" s="240"/>
      <c r="J603" s="236"/>
      <c r="K603" s="236"/>
      <c r="L603" s="241"/>
      <c r="M603" s="242"/>
      <c r="N603" s="243"/>
      <c r="O603" s="243"/>
      <c r="P603" s="243"/>
      <c r="Q603" s="243"/>
      <c r="R603" s="243"/>
      <c r="S603" s="243"/>
      <c r="T603" s="24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5" t="s">
        <v>128</v>
      </c>
      <c r="AU603" s="245" t="s">
        <v>79</v>
      </c>
      <c r="AV603" s="14" t="s">
        <v>79</v>
      </c>
      <c r="AW603" s="14" t="s">
        <v>31</v>
      </c>
      <c r="AX603" s="14" t="s">
        <v>69</v>
      </c>
      <c r="AY603" s="245" t="s">
        <v>117</v>
      </c>
    </row>
    <row r="604" s="15" customFormat="1">
      <c r="A604" s="15"/>
      <c r="B604" s="246"/>
      <c r="C604" s="247"/>
      <c r="D604" s="226" t="s">
        <v>128</v>
      </c>
      <c r="E604" s="248" t="s">
        <v>19</v>
      </c>
      <c r="F604" s="249" t="s">
        <v>130</v>
      </c>
      <c r="G604" s="247"/>
      <c r="H604" s="250">
        <v>1</v>
      </c>
      <c r="I604" s="251"/>
      <c r="J604" s="247"/>
      <c r="K604" s="247"/>
      <c r="L604" s="252"/>
      <c r="M604" s="253"/>
      <c r="N604" s="254"/>
      <c r="O604" s="254"/>
      <c r="P604" s="254"/>
      <c r="Q604" s="254"/>
      <c r="R604" s="254"/>
      <c r="S604" s="254"/>
      <c r="T604" s="25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56" t="s">
        <v>128</v>
      </c>
      <c r="AU604" s="256" t="s">
        <v>79</v>
      </c>
      <c r="AV604" s="15" t="s">
        <v>125</v>
      </c>
      <c r="AW604" s="15" t="s">
        <v>31</v>
      </c>
      <c r="AX604" s="15" t="s">
        <v>77</v>
      </c>
      <c r="AY604" s="256" t="s">
        <v>117</v>
      </c>
    </row>
    <row r="605" s="2" customFormat="1" ht="16.5" customHeight="1">
      <c r="A605" s="40"/>
      <c r="B605" s="41"/>
      <c r="C605" s="206" t="s">
        <v>1728</v>
      </c>
      <c r="D605" s="206" t="s">
        <v>120</v>
      </c>
      <c r="E605" s="207" t="s">
        <v>1729</v>
      </c>
      <c r="F605" s="208" t="s">
        <v>1730</v>
      </c>
      <c r="G605" s="209" t="s">
        <v>350</v>
      </c>
      <c r="H605" s="210">
        <v>3</v>
      </c>
      <c r="I605" s="211"/>
      <c r="J605" s="212">
        <f>ROUND(I605*H605,2)</f>
        <v>0</v>
      </c>
      <c r="K605" s="208" t="s">
        <v>124</v>
      </c>
      <c r="L605" s="46"/>
      <c r="M605" s="213" t="s">
        <v>19</v>
      </c>
      <c r="N605" s="214" t="s">
        <v>40</v>
      </c>
      <c r="O605" s="86"/>
      <c r="P605" s="215">
        <f>O605*H605</f>
        <v>0</v>
      </c>
      <c r="Q605" s="215">
        <v>0</v>
      </c>
      <c r="R605" s="215">
        <f>Q605*H605</f>
        <v>0</v>
      </c>
      <c r="S605" s="215">
        <v>0.024</v>
      </c>
      <c r="T605" s="216">
        <f>S605*H605</f>
        <v>0.072000000000000008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7" t="s">
        <v>150</v>
      </c>
      <c r="AT605" s="217" t="s">
        <v>120</v>
      </c>
      <c r="AU605" s="217" t="s">
        <v>79</v>
      </c>
      <c r="AY605" s="19" t="s">
        <v>117</v>
      </c>
      <c r="BE605" s="218">
        <f>IF(N605="základní",J605,0)</f>
        <v>0</v>
      </c>
      <c r="BF605" s="218">
        <f>IF(N605="snížená",J605,0)</f>
        <v>0</v>
      </c>
      <c r="BG605" s="218">
        <f>IF(N605="zákl. přenesená",J605,0)</f>
        <v>0</v>
      </c>
      <c r="BH605" s="218">
        <f>IF(N605="sníž. přenesená",J605,0)</f>
        <v>0</v>
      </c>
      <c r="BI605" s="218">
        <f>IF(N605="nulová",J605,0)</f>
        <v>0</v>
      </c>
      <c r="BJ605" s="19" t="s">
        <v>77</v>
      </c>
      <c r="BK605" s="218">
        <f>ROUND(I605*H605,2)</f>
        <v>0</v>
      </c>
      <c r="BL605" s="19" t="s">
        <v>150</v>
      </c>
      <c r="BM605" s="217" t="s">
        <v>1731</v>
      </c>
    </row>
    <row r="606" s="2" customFormat="1">
      <c r="A606" s="40"/>
      <c r="B606" s="41"/>
      <c r="C606" s="42"/>
      <c r="D606" s="219" t="s">
        <v>126</v>
      </c>
      <c r="E606" s="42"/>
      <c r="F606" s="220" t="s">
        <v>1732</v>
      </c>
      <c r="G606" s="42"/>
      <c r="H606" s="42"/>
      <c r="I606" s="221"/>
      <c r="J606" s="42"/>
      <c r="K606" s="42"/>
      <c r="L606" s="46"/>
      <c r="M606" s="222"/>
      <c r="N606" s="223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126</v>
      </c>
      <c r="AU606" s="19" t="s">
        <v>79</v>
      </c>
    </row>
    <row r="607" s="13" customFormat="1">
      <c r="A607" s="13"/>
      <c r="B607" s="224"/>
      <c r="C607" s="225"/>
      <c r="D607" s="226" t="s">
        <v>128</v>
      </c>
      <c r="E607" s="227" t="s">
        <v>19</v>
      </c>
      <c r="F607" s="228" t="s">
        <v>1733</v>
      </c>
      <c r="G607" s="225"/>
      <c r="H607" s="227" t="s">
        <v>19</v>
      </c>
      <c r="I607" s="229"/>
      <c r="J607" s="225"/>
      <c r="K607" s="225"/>
      <c r="L607" s="230"/>
      <c r="M607" s="231"/>
      <c r="N607" s="232"/>
      <c r="O607" s="232"/>
      <c r="P607" s="232"/>
      <c r="Q607" s="232"/>
      <c r="R607" s="232"/>
      <c r="S607" s="232"/>
      <c r="T607" s="23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4" t="s">
        <v>128</v>
      </c>
      <c r="AU607" s="234" t="s">
        <v>79</v>
      </c>
      <c r="AV607" s="13" t="s">
        <v>77</v>
      </c>
      <c r="AW607" s="13" t="s">
        <v>31</v>
      </c>
      <c r="AX607" s="13" t="s">
        <v>69</v>
      </c>
      <c r="AY607" s="234" t="s">
        <v>117</v>
      </c>
    </row>
    <row r="608" s="14" customFormat="1">
      <c r="A608" s="14"/>
      <c r="B608" s="235"/>
      <c r="C608" s="236"/>
      <c r="D608" s="226" t="s">
        <v>128</v>
      </c>
      <c r="E608" s="237" t="s">
        <v>19</v>
      </c>
      <c r="F608" s="238" t="s">
        <v>1734</v>
      </c>
      <c r="G608" s="236"/>
      <c r="H608" s="239">
        <v>2</v>
      </c>
      <c r="I608" s="240"/>
      <c r="J608" s="236"/>
      <c r="K608" s="236"/>
      <c r="L608" s="241"/>
      <c r="M608" s="242"/>
      <c r="N608" s="243"/>
      <c r="O608" s="243"/>
      <c r="P608" s="243"/>
      <c r="Q608" s="243"/>
      <c r="R608" s="243"/>
      <c r="S608" s="243"/>
      <c r="T608" s="24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5" t="s">
        <v>128</v>
      </c>
      <c r="AU608" s="245" t="s">
        <v>79</v>
      </c>
      <c r="AV608" s="14" t="s">
        <v>79</v>
      </c>
      <c r="AW608" s="14" t="s">
        <v>31</v>
      </c>
      <c r="AX608" s="14" t="s">
        <v>69</v>
      </c>
      <c r="AY608" s="245" t="s">
        <v>117</v>
      </c>
    </row>
    <row r="609" s="14" customFormat="1">
      <c r="A609" s="14"/>
      <c r="B609" s="235"/>
      <c r="C609" s="236"/>
      <c r="D609" s="226" t="s">
        <v>128</v>
      </c>
      <c r="E609" s="237" t="s">
        <v>19</v>
      </c>
      <c r="F609" s="238" t="s">
        <v>1470</v>
      </c>
      <c r="G609" s="236"/>
      <c r="H609" s="239">
        <v>1</v>
      </c>
      <c r="I609" s="240"/>
      <c r="J609" s="236"/>
      <c r="K609" s="236"/>
      <c r="L609" s="241"/>
      <c r="M609" s="242"/>
      <c r="N609" s="243"/>
      <c r="O609" s="243"/>
      <c r="P609" s="243"/>
      <c r="Q609" s="243"/>
      <c r="R609" s="243"/>
      <c r="S609" s="243"/>
      <c r="T609" s="24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5" t="s">
        <v>128</v>
      </c>
      <c r="AU609" s="245" t="s">
        <v>79</v>
      </c>
      <c r="AV609" s="14" t="s">
        <v>79</v>
      </c>
      <c r="AW609" s="14" t="s">
        <v>31</v>
      </c>
      <c r="AX609" s="14" t="s">
        <v>69</v>
      </c>
      <c r="AY609" s="245" t="s">
        <v>117</v>
      </c>
    </row>
    <row r="610" s="15" customFormat="1">
      <c r="A610" s="15"/>
      <c r="B610" s="246"/>
      <c r="C610" s="247"/>
      <c r="D610" s="226" t="s">
        <v>128</v>
      </c>
      <c r="E610" s="248" t="s">
        <v>19</v>
      </c>
      <c r="F610" s="249" t="s">
        <v>130</v>
      </c>
      <c r="G610" s="247"/>
      <c r="H610" s="250">
        <v>3</v>
      </c>
      <c r="I610" s="251"/>
      <c r="J610" s="247"/>
      <c r="K610" s="247"/>
      <c r="L610" s="252"/>
      <c r="M610" s="253"/>
      <c r="N610" s="254"/>
      <c r="O610" s="254"/>
      <c r="P610" s="254"/>
      <c r="Q610" s="254"/>
      <c r="R610" s="254"/>
      <c r="S610" s="254"/>
      <c r="T610" s="25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6" t="s">
        <v>128</v>
      </c>
      <c r="AU610" s="256" t="s">
        <v>79</v>
      </c>
      <c r="AV610" s="15" t="s">
        <v>125</v>
      </c>
      <c r="AW610" s="15" t="s">
        <v>31</v>
      </c>
      <c r="AX610" s="15" t="s">
        <v>77</v>
      </c>
      <c r="AY610" s="256" t="s">
        <v>117</v>
      </c>
    </row>
    <row r="611" s="2" customFormat="1" ht="24.15" customHeight="1">
      <c r="A611" s="40"/>
      <c r="B611" s="41"/>
      <c r="C611" s="206" t="s">
        <v>674</v>
      </c>
      <c r="D611" s="206" t="s">
        <v>120</v>
      </c>
      <c r="E611" s="207" t="s">
        <v>1735</v>
      </c>
      <c r="F611" s="208" t="s">
        <v>1736</v>
      </c>
      <c r="G611" s="209" t="s">
        <v>350</v>
      </c>
      <c r="H611" s="210">
        <v>8.5500000000000007</v>
      </c>
      <c r="I611" s="211"/>
      <c r="J611" s="212">
        <f>ROUND(I611*H611,2)</f>
        <v>0</v>
      </c>
      <c r="K611" s="208" t="s">
        <v>124</v>
      </c>
      <c r="L611" s="46"/>
      <c r="M611" s="213" t="s">
        <v>19</v>
      </c>
      <c r="N611" s="214" t="s">
        <v>40</v>
      </c>
      <c r="O611" s="86"/>
      <c r="P611" s="215">
        <f>O611*H611</f>
        <v>0</v>
      </c>
      <c r="Q611" s="215">
        <v>0</v>
      </c>
      <c r="R611" s="215">
        <f>Q611*H611</f>
        <v>0</v>
      </c>
      <c r="S611" s="215">
        <v>0</v>
      </c>
      <c r="T611" s="216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17" t="s">
        <v>150</v>
      </c>
      <c r="AT611" s="217" t="s">
        <v>120</v>
      </c>
      <c r="AU611" s="217" t="s">
        <v>79</v>
      </c>
      <c r="AY611" s="19" t="s">
        <v>117</v>
      </c>
      <c r="BE611" s="218">
        <f>IF(N611="základní",J611,0)</f>
        <v>0</v>
      </c>
      <c r="BF611" s="218">
        <f>IF(N611="snížená",J611,0)</f>
        <v>0</v>
      </c>
      <c r="BG611" s="218">
        <f>IF(N611="zákl. přenesená",J611,0)</f>
        <v>0</v>
      </c>
      <c r="BH611" s="218">
        <f>IF(N611="sníž. přenesená",J611,0)</f>
        <v>0</v>
      </c>
      <c r="BI611" s="218">
        <f>IF(N611="nulová",J611,0)</f>
        <v>0</v>
      </c>
      <c r="BJ611" s="19" t="s">
        <v>77</v>
      </c>
      <c r="BK611" s="218">
        <f>ROUND(I611*H611,2)</f>
        <v>0</v>
      </c>
      <c r="BL611" s="19" t="s">
        <v>150</v>
      </c>
      <c r="BM611" s="217" t="s">
        <v>1737</v>
      </c>
    </row>
    <row r="612" s="2" customFormat="1">
      <c r="A612" s="40"/>
      <c r="B612" s="41"/>
      <c r="C612" s="42"/>
      <c r="D612" s="219" t="s">
        <v>126</v>
      </c>
      <c r="E612" s="42"/>
      <c r="F612" s="220" t="s">
        <v>1738</v>
      </c>
      <c r="G612" s="42"/>
      <c r="H612" s="42"/>
      <c r="I612" s="221"/>
      <c r="J612" s="42"/>
      <c r="K612" s="42"/>
      <c r="L612" s="46"/>
      <c r="M612" s="222"/>
      <c r="N612" s="223"/>
      <c r="O612" s="86"/>
      <c r="P612" s="86"/>
      <c r="Q612" s="86"/>
      <c r="R612" s="86"/>
      <c r="S612" s="86"/>
      <c r="T612" s="87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T612" s="19" t="s">
        <v>126</v>
      </c>
      <c r="AU612" s="19" t="s">
        <v>79</v>
      </c>
    </row>
    <row r="613" s="13" customFormat="1">
      <c r="A613" s="13"/>
      <c r="B613" s="224"/>
      <c r="C613" s="225"/>
      <c r="D613" s="226" t="s">
        <v>128</v>
      </c>
      <c r="E613" s="227" t="s">
        <v>19</v>
      </c>
      <c r="F613" s="228" t="s">
        <v>1237</v>
      </c>
      <c r="G613" s="225"/>
      <c r="H613" s="227" t="s">
        <v>19</v>
      </c>
      <c r="I613" s="229"/>
      <c r="J613" s="225"/>
      <c r="K613" s="225"/>
      <c r="L613" s="230"/>
      <c r="M613" s="231"/>
      <c r="N613" s="232"/>
      <c r="O613" s="232"/>
      <c r="P613" s="232"/>
      <c r="Q613" s="232"/>
      <c r="R613" s="232"/>
      <c r="S613" s="232"/>
      <c r="T613" s="23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4" t="s">
        <v>128</v>
      </c>
      <c r="AU613" s="234" t="s">
        <v>79</v>
      </c>
      <c r="AV613" s="13" t="s">
        <v>77</v>
      </c>
      <c r="AW613" s="13" t="s">
        <v>31</v>
      </c>
      <c r="AX613" s="13" t="s">
        <v>69</v>
      </c>
      <c r="AY613" s="234" t="s">
        <v>117</v>
      </c>
    </row>
    <row r="614" s="14" customFormat="1">
      <c r="A614" s="14"/>
      <c r="B614" s="235"/>
      <c r="C614" s="236"/>
      <c r="D614" s="226" t="s">
        <v>128</v>
      </c>
      <c r="E614" s="237" t="s">
        <v>19</v>
      </c>
      <c r="F614" s="238" t="s">
        <v>1689</v>
      </c>
      <c r="G614" s="236"/>
      <c r="H614" s="239">
        <v>3.7999999999999998</v>
      </c>
      <c r="I614" s="240"/>
      <c r="J614" s="236"/>
      <c r="K614" s="236"/>
      <c r="L614" s="241"/>
      <c r="M614" s="242"/>
      <c r="N614" s="243"/>
      <c r="O614" s="243"/>
      <c r="P614" s="243"/>
      <c r="Q614" s="243"/>
      <c r="R614" s="243"/>
      <c r="S614" s="243"/>
      <c r="T614" s="24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5" t="s">
        <v>128</v>
      </c>
      <c r="AU614" s="245" t="s">
        <v>79</v>
      </c>
      <c r="AV614" s="14" t="s">
        <v>79</v>
      </c>
      <c r="AW614" s="14" t="s">
        <v>31</v>
      </c>
      <c r="AX614" s="14" t="s">
        <v>69</v>
      </c>
      <c r="AY614" s="245" t="s">
        <v>117</v>
      </c>
    </row>
    <row r="615" s="14" customFormat="1">
      <c r="A615" s="14"/>
      <c r="B615" s="235"/>
      <c r="C615" s="236"/>
      <c r="D615" s="226" t="s">
        <v>128</v>
      </c>
      <c r="E615" s="237" t="s">
        <v>19</v>
      </c>
      <c r="F615" s="238" t="s">
        <v>1690</v>
      </c>
      <c r="G615" s="236"/>
      <c r="H615" s="239">
        <v>2.8500000000000001</v>
      </c>
      <c r="I615" s="240"/>
      <c r="J615" s="236"/>
      <c r="K615" s="236"/>
      <c r="L615" s="241"/>
      <c r="M615" s="242"/>
      <c r="N615" s="243"/>
      <c r="O615" s="243"/>
      <c r="P615" s="243"/>
      <c r="Q615" s="243"/>
      <c r="R615" s="243"/>
      <c r="S615" s="243"/>
      <c r="T615" s="24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5" t="s">
        <v>128</v>
      </c>
      <c r="AU615" s="245" t="s">
        <v>79</v>
      </c>
      <c r="AV615" s="14" t="s">
        <v>79</v>
      </c>
      <c r="AW615" s="14" t="s">
        <v>31</v>
      </c>
      <c r="AX615" s="14" t="s">
        <v>69</v>
      </c>
      <c r="AY615" s="245" t="s">
        <v>117</v>
      </c>
    </row>
    <row r="616" s="14" customFormat="1">
      <c r="A616" s="14"/>
      <c r="B616" s="235"/>
      <c r="C616" s="236"/>
      <c r="D616" s="226" t="s">
        <v>128</v>
      </c>
      <c r="E616" s="237" t="s">
        <v>19</v>
      </c>
      <c r="F616" s="238" t="s">
        <v>1684</v>
      </c>
      <c r="G616" s="236"/>
      <c r="H616" s="239">
        <v>1.8999999999999999</v>
      </c>
      <c r="I616" s="240"/>
      <c r="J616" s="236"/>
      <c r="K616" s="236"/>
      <c r="L616" s="241"/>
      <c r="M616" s="242"/>
      <c r="N616" s="243"/>
      <c r="O616" s="243"/>
      <c r="P616" s="243"/>
      <c r="Q616" s="243"/>
      <c r="R616" s="243"/>
      <c r="S616" s="243"/>
      <c r="T616" s="24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5" t="s">
        <v>128</v>
      </c>
      <c r="AU616" s="245" t="s">
        <v>79</v>
      </c>
      <c r="AV616" s="14" t="s">
        <v>79</v>
      </c>
      <c r="AW616" s="14" t="s">
        <v>31</v>
      </c>
      <c r="AX616" s="14" t="s">
        <v>69</v>
      </c>
      <c r="AY616" s="245" t="s">
        <v>117</v>
      </c>
    </row>
    <row r="617" s="15" customFormat="1">
      <c r="A617" s="15"/>
      <c r="B617" s="246"/>
      <c r="C617" s="247"/>
      <c r="D617" s="226" t="s">
        <v>128</v>
      </c>
      <c r="E617" s="248" t="s">
        <v>19</v>
      </c>
      <c r="F617" s="249" t="s">
        <v>130</v>
      </c>
      <c r="G617" s="247"/>
      <c r="H617" s="250">
        <v>8.5500000000000007</v>
      </c>
      <c r="I617" s="251"/>
      <c r="J617" s="247"/>
      <c r="K617" s="247"/>
      <c r="L617" s="252"/>
      <c r="M617" s="253"/>
      <c r="N617" s="254"/>
      <c r="O617" s="254"/>
      <c r="P617" s="254"/>
      <c r="Q617" s="254"/>
      <c r="R617" s="254"/>
      <c r="S617" s="254"/>
      <c r="T617" s="25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56" t="s">
        <v>128</v>
      </c>
      <c r="AU617" s="256" t="s">
        <v>79</v>
      </c>
      <c r="AV617" s="15" t="s">
        <v>125</v>
      </c>
      <c r="AW617" s="15" t="s">
        <v>31</v>
      </c>
      <c r="AX617" s="15" t="s">
        <v>77</v>
      </c>
      <c r="AY617" s="256" t="s">
        <v>117</v>
      </c>
    </row>
    <row r="618" s="2" customFormat="1" ht="16.5" customHeight="1">
      <c r="A618" s="40"/>
      <c r="B618" s="41"/>
      <c r="C618" s="260" t="s">
        <v>1739</v>
      </c>
      <c r="D618" s="260" t="s">
        <v>235</v>
      </c>
      <c r="E618" s="261" t="s">
        <v>1740</v>
      </c>
      <c r="F618" s="262" t="s">
        <v>1741</v>
      </c>
      <c r="G618" s="263" t="s">
        <v>190</v>
      </c>
      <c r="H618" s="264">
        <v>8.5500000000000007</v>
      </c>
      <c r="I618" s="265"/>
      <c r="J618" s="266">
        <f>ROUND(I618*H618,2)</f>
        <v>0</v>
      </c>
      <c r="K618" s="262" t="s">
        <v>124</v>
      </c>
      <c r="L618" s="267"/>
      <c r="M618" s="268" t="s">
        <v>19</v>
      </c>
      <c r="N618" s="269" t="s">
        <v>40</v>
      </c>
      <c r="O618" s="86"/>
      <c r="P618" s="215">
        <f>O618*H618</f>
        <v>0</v>
      </c>
      <c r="Q618" s="215">
        <v>0.0011000000000000001</v>
      </c>
      <c r="R618" s="215">
        <f>Q618*H618</f>
        <v>0.0094050000000000019</v>
      </c>
      <c r="S618" s="215">
        <v>0</v>
      </c>
      <c r="T618" s="216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7" t="s">
        <v>286</v>
      </c>
      <c r="AT618" s="217" t="s">
        <v>235</v>
      </c>
      <c r="AU618" s="217" t="s">
        <v>79</v>
      </c>
      <c r="AY618" s="19" t="s">
        <v>117</v>
      </c>
      <c r="BE618" s="218">
        <f>IF(N618="základní",J618,0)</f>
        <v>0</v>
      </c>
      <c r="BF618" s="218">
        <f>IF(N618="snížená",J618,0)</f>
        <v>0</v>
      </c>
      <c r="BG618" s="218">
        <f>IF(N618="zákl. přenesená",J618,0)</f>
        <v>0</v>
      </c>
      <c r="BH618" s="218">
        <f>IF(N618="sníž. přenesená",J618,0)</f>
        <v>0</v>
      </c>
      <c r="BI618" s="218">
        <f>IF(N618="nulová",J618,0)</f>
        <v>0</v>
      </c>
      <c r="BJ618" s="19" t="s">
        <v>77</v>
      </c>
      <c r="BK618" s="218">
        <f>ROUND(I618*H618,2)</f>
        <v>0</v>
      </c>
      <c r="BL618" s="19" t="s">
        <v>150</v>
      </c>
      <c r="BM618" s="217" t="s">
        <v>1742</v>
      </c>
    </row>
    <row r="619" s="13" customFormat="1">
      <c r="A619" s="13"/>
      <c r="B619" s="224"/>
      <c r="C619" s="225"/>
      <c r="D619" s="226" t="s">
        <v>128</v>
      </c>
      <c r="E619" s="227" t="s">
        <v>19</v>
      </c>
      <c r="F619" s="228" t="s">
        <v>1237</v>
      </c>
      <c r="G619" s="225"/>
      <c r="H619" s="227" t="s">
        <v>19</v>
      </c>
      <c r="I619" s="229"/>
      <c r="J619" s="225"/>
      <c r="K619" s="225"/>
      <c r="L619" s="230"/>
      <c r="M619" s="231"/>
      <c r="N619" s="232"/>
      <c r="O619" s="232"/>
      <c r="P619" s="232"/>
      <c r="Q619" s="232"/>
      <c r="R619" s="232"/>
      <c r="S619" s="232"/>
      <c r="T619" s="23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4" t="s">
        <v>128</v>
      </c>
      <c r="AU619" s="234" t="s">
        <v>79</v>
      </c>
      <c r="AV619" s="13" t="s">
        <v>77</v>
      </c>
      <c r="AW619" s="13" t="s">
        <v>31</v>
      </c>
      <c r="AX619" s="13" t="s">
        <v>69</v>
      </c>
      <c r="AY619" s="234" t="s">
        <v>117</v>
      </c>
    </row>
    <row r="620" s="14" customFormat="1">
      <c r="A620" s="14"/>
      <c r="B620" s="235"/>
      <c r="C620" s="236"/>
      <c r="D620" s="226" t="s">
        <v>128</v>
      </c>
      <c r="E620" s="237" t="s">
        <v>19</v>
      </c>
      <c r="F620" s="238" t="s">
        <v>1689</v>
      </c>
      <c r="G620" s="236"/>
      <c r="H620" s="239">
        <v>3.7999999999999998</v>
      </c>
      <c r="I620" s="240"/>
      <c r="J620" s="236"/>
      <c r="K620" s="236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128</v>
      </c>
      <c r="AU620" s="245" t="s">
        <v>79</v>
      </c>
      <c r="AV620" s="14" t="s">
        <v>79</v>
      </c>
      <c r="AW620" s="14" t="s">
        <v>31</v>
      </c>
      <c r="AX620" s="14" t="s">
        <v>69</v>
      </c>
      <c r="AY620" s="245" t="s">
        <v>117</v>
      </c>
    </row>
    <row r="621" s="14" customFormat="1">
      <c r="A621" s="14"/>
      <c r="B621" s="235"/>
      <c r="C621" s="236"/>
      <c r="D621" s="226" t="s">
        <v>128</v>
      </c>
      <c r="E621" s="237" t="s">
        <v>19</v>
      </c>
      <c r="F621" s="238" t="s">
        <v>1690</v>
      </c>
      <c r="G621" s="236"/>
      <c r="H621" s="239">
        <v>2.8500000000000001</v>
      </c>
      <c r="I621" s="240"/>
      <c r="J621" s="236"/>
      <c r="K621" s="236"/>
      <c r="L621" s="241"/>
      <c r="M621" s="242"/>
      <c r="N621" s="243"/>
      <c r="O621" s="243"/>
      <c r="P621" s="243"/>
      <c r="Q621" s="243"/>
      <c r="R621" s="243"/>
      <c r="S621" s="243"/>
      <c r="T621" s="24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5" t="s">
        <v>128</v>
      </c>
      <c r="AU621" s="245" t="s">
        <v>79</v>
      </c>
      <c r="AV621" s="14" t="s">
        <v>79</v>
      </c>
      <c r="AW621" s="14" t="s">
        <v>31</v>
      </c>
      <c r="AX621" s="14" t="s">
        <v>69</v>
      </c>
      <c r="AY621" s="245" t="s">
        <v>117</v>
      </c>
    </row>
    <row r="622" s="14" customFormat="1">
      <c r="A622" s="14"/>
      <c r="B622" s="235"/>
      <c r="C622" s="236"/>
      <c r="D622" s="226" t="s">
        <v>128</v>
      </c>
      <c r="E622" s="237" t="s">
        <v>19</v>
      </c>
      <c r="F622" s="238" t="s">
        <v>1684</v>
      </c>
      <c r="G622" s="236"/>
      <c r="H622" s="239">
        <v>1.8999999999999999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5" t="s">
        <v>128</v>
      </c>
      <c r="AU622" s="245" t="s">
        <v>79</v>
      </c>
      <c r="AV622" s="14" t="s">
        <v>79</v>
      </c>
      <c r="AW622" s="14" t="s">
        <v>31</v>
      </c>
      <c r="AX622" s="14" t="s">
        <v>69</v>
      </c>
      <c r="AY622" s="245" t="s">
        <v>117</v>
      </c>
    </row>
    <row r="623" s="15" customFormat="1">
      <c r="A623" s="15"/>
      <c r="B623" s="246"/>
      <c r="C623" s="247"/>
      <c r="D623" s="226" t="s">
        <v>128</v>
      </c>
      <c r="E623" s="248" t="s">
        <v>19</v>
      </c>
      <c r="F623" s="249" t="s">
        <v>130</v>
      </c>
      <c r="G623" s="247"/>
      <c r="H623" s="250">
        <v>8.5500000000000007</v>
      </c>
      <c r="I623" s="251"/>
      <c r="J623" s="247"/>
      <c r="K623" s="247"/>
      <c r="L623" s="252"/>
      <c r="M623" s="253"/>
      <c r="N623" s="254"/>
      <c r="O623" s="254"/>
      <c r="P623" s="254"/>
      <c r="Q623" s="254"/>
      <c r="R623" s="254"/>
      <c r="S623" s="254"/>
      <c r="T623" s="25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6" t="s">
        <v>128</v>
      </c>
      <c r="AU623" s="256" t="s">
        <v>79</v>
      </c>
      <c r="AV623" s="15" t="s">
        <v>125</v>
      </c>
      <c r="AW623" s="15" t="s">
        <v>31</v>
      </c>
      <c r="AX623" s="15" t="s">
        <v>77</v>
      </c>
      <c r="AY623" s="256" t="s">
        <v>117</v>
      </c>
    </row>
    <row r="624" s="2" customFormat="1" ht="16.5" customHeight="1">
      <c r="A624" s="40"/>
      <c r="B624" s="41"/>
      <c r="C624" s="260" t="s">
        <v>680</v>
      </c>
      <c r="D624" s="260" t="s">
        <v>235</v>
      </c>
      <c r="E624" s="261" t="s">
        <v>1743</v>
      </c>
      <c r="F624" s="262" t="s">
        <v>1744</v>
      </c>
      <c r="G624" s="263" t="s">
        <v>1655</v>
      </c>
      <c r="H624" s="264">
        <v>18</v>
      </c>
      <c r="I624" s="265"/>
      <c r="J624" s="266">
        <f>ROUND(I624*H624,2)</f>
        <v>0</v>
      </c>
      <c r="K624" s="262" t="s">
        <v>124</v>
      </c>
      <c r="L624" s="267"/>
      <c r="M624" s="268" t="s">
        <v>19</v>
      </c>
      <c r="N624" s="269" t="s">
        <v>40</v>
      </c>
      <c r="O624" s="86"/>
      <c r="P624" s="215">
        <f>O624*H624</f>
        <v>0</v>
      </c>
      <c r="Q624" s="215">
        <v>0.00020000000000000001</v>
      </c>
      <c r="R624" s="215">
        <f>Q624*H624</f>
        <v>0.0036000000000000003</v>
      </c>
      <c r="S624" s="215">
        <v>0</v>
      </c>
      <c r="T624" s="21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7" t="s">
        <v>286</v>
      </c>
      <c r="AT624" s="217" t="s">
        <v>235</v>
      </c>
      <c r="AU624" s="217" t="s">
        <v>79</v>
      </c>
      <c r="AY624" s="19" t="s">
        <v>117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9" t="s">
        <v>77</v>
      </c>
      <c r="BK624" s="218">
        <f>ROUND(I624*H624,2)</f>
        <v>0</v>
      </c>
      <c r="BL624" s="19" t="s">
        <v>150</v>
      </c>
      <c r="BM624" s="217" t="s">
        <v>1745</v>
      </c>
    </row>
    <row r="625" s="13" customFormat="1">
      <c r="A625" s="13"/>
      <c r="B625" s="224"/>
      <c r="C625" s="225"/>
      <c r="D625" s="226" t="s">
        <v>128</v>
      </c>
      <c r="E625" s="227" t="s">
        <v>19</v>
      </c>
      <c r="F625" s="228" t="s">
        <v>1237</v>
      </c>
      <c r="G625" s="225"/>
      <c r="H625" s="227" t="s">
        <v>19</v>
      </c>
      <c r="I625" s="229"/>
      <c r="J625" s="225"/>
      <c r="K625" s="225"/>
      <c r="L625" s="230"/>
      <c r="M625" s="231"/>
      <c r="N625" s="232"/>
      <c r="O625" s="232"/>
      <c r="P625" s="232"/>
      <c r="Q625" s="232"/>
      <c r="R625" s="232"/>
      <c r="S625" s="232"/>
      <c r="T625" s="23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4" t="s">
        <v>128</v>
      </c>
      <c r="AU625" s="234" t="s">
        <v>79</v>
      </c>
      <c r="AV625" s="13" t="s">
        <v>77</v>
      </c>
      <c r="AW625" s="13" t="s">
        <v>31</v>
      </c>
      <c r="AX625" s="13" t="s">
        <v>69</v>
      </c>
      <c r="AY625" s="234" t="s">
        <v>117</v>
      </c>
    </row>
    <row r="626" s="14" customFormat="1">
      <c r="A626" s="14"/>
      <c r="B626" s="235"/>
      <c r="C626" s="236"/>
      <c r="D626" s="226" t="s">
        <v>128</v>
      </c>
      <c r="E626" s="237" t="s">
        <v>19</v>
      </c>
      <c r="F626" s="238" t="s">
        <v>1746</v>
      </c>
      <c r="G626" s="236"/>
      <c r="H626" s="239">
        <v>8</v>
      </c>
      <c r="I626" s="240"/>
      <c r="J626" s="236"/>
      <c r="K626" s="236"/>
      <c r="L626" s="241"/>
      <c r="M626" s="242"/>
      <c r="N626" s="243"/>
      <c r="O626" s="243"/>
      <c r="P626" s="243"/>
      <c r="Q626" s="243"/>
      <c r="R626" s="243"/>
      <c r="S626" s="243"/>
      <c r="T626" s="24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5" t="s">
        <v>128</v>
      </c>
      <c r="AU626" s="245" t="s">
        <v>79</v>
      </c>
      <c r="AV626" s="14" t="s">
        <v>79</v>
      </c>
      <c r="AW626" s="14" t="s">
        <v>31</v>
      </c>
      <c r="AX626" s="14" t="s">
        <v>69</v>
      </c>
      <c r="AY626" s="245" t="s">
        <v>117</v>
      </c>
    </row>
    <row r="627" s="14" customFormat="1">
      <c r="A627" s="14"/>
      <c r="B627" s="235"/>
      <c r="C627" s="236"/>
      <c r="D627" s="226" t="s">
        <v>128</v>
      </c>
      <c r="E627" s="237" t="s">
        <v>19</v>
      </c>
      <c r="F627" s="238" t="s">
        <v>1747</v>
      </c>
      <c r="G627" s="236"/>
      <c r="H627" s="239">
        <v>6</v>
      </c>
      <c r="I627" s="240"/>
      <c r="J627" s="236"/>
      <c r="K627" s="236"/>
      <c r="L627" s="241"/>
      <c r="M627" s="242"/>
      <c r="N627" s="243"/>
      <c r="O627" s="243"/>
      <c r="P627" s="243"/>
      <c r="Q627" s="243"/>
      <c r="R627" s="243"/>
      <c r="S627" s="243"/>
      <c r="T627" s="24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5" t="s">
        <v>128</v>
      </c>
      <c r="AU627" s="245" t="s">
        <v>79</v>
      </c>
      <c r="AV627" s="14" t="s">
        <v>79</v>
      </c>
      <c r="AW627" s="14" t="s">
        <v>31</v>
      </c>
      <c r="AX627" s="14" t="s">
        <v>69</v>
      </c>
      <c r="AY627" s="245" t="s">
        <v>117</v>
      </c>
    </row>
    <row r="628" s="14" customFormat="1">
      <c r="A628" s="14"/>
      <c r="B628" s="235"/>
      <c r="C628" s="236"/>
      <c r="D628" s="226" t="s">
        <v>128</v>
      </c>
      <c r="E628" s="237" t="s">
        <v>19</v>
      </c>
      <c r="F628" s="238" t="s">
        <v>1748</v>
      </c>
      <c r="G628" s="236"/>
      <c r="H628" s="239">
        <v>4</v>
      </c>
      <c r="I628" s="240"/>
      <c r="J628" s="236"/>
      <c r="K628" s="236"/>
      <c r="L628" s="241"/>
      <c r="M628" s="242"/>
      <c r="N628" s="243"/>
      <c r="O628" s="243"/>
      <c r="P628" s="243"/>
      <c r="Q628" s="243"/>
      <c r="R628" s="243"/>
      <c r="S628" s="243"/>
      <c r="T628" s="24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5" t="s">
        <v>128</v>
      </c>
      <c r="AU628" s="245" t="s">
        <v>79</v>
      </c>
      <c r="AV628" s="14" t="s">
        <v>79</v>
      </c>
      <c r="AW628" s="14" t="s">
        <v>31</v>
      </c>
      <c r="AX628" s="14" t="s">
        <v>69</v>
      </c>
      <c r="AY628" s="245" t="s">
        <v>117</v>
      </c>
    </row>
    <row r="629" s="15" customFormat="1">
      <c r="A629" s="15"/>
      <c r="B629" s="246"/>
      <c r="C629" s="247"/>
      <c r="D629" s="226" t="s">
        <v>128</v>
      </c>
      <c r="E629" s="248" t="s">
        <v>19</v>
      </c>
      <c r="F629" s="249" t="s">
        <v>130</v>
      </c>
      <c r="G629" s="247"/>
      <c r="H629" s="250">
        <v>18</v>
      </c>
      <c r="I629" s="251"/>
      <c r="J629" s="247"/>
      <c r="K629" s="247"/>
      <c r="L629" s="252"/>
      <c r="M629" s="253"/>
      <c r="N629" s="254"/>
      <c r="O629" s="254"/>
      <c r="P629" s="254"/>
      <c r="Q629" s="254"/>
      <c r="R629" s="254"/>
      <c r="S629" s="254"/>
      <c r="T629" s="25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56" t="s">
        <v>128</v>
      </c>
      <c r="AU629" s="256" t="s">
        <v>79</v>
      </c>
      <c r="AV629" s="15" t="s">
        <v>125</v>
      </c>
      <c r="AW629" s="15" t="s">
        <v>31</v>
      </c>
      <c r="AX629" s="15" t="s">
        <v>77</v>
      </c>
      <c r="AY629" s="256" t="s">
        <v>117</v>
      </c>
    </row>
    <row r="630" s="2" customFormat="1" ht="16.5" customHeight="1">
      <c r="A630" s="40"/>
      <c r="B630" s="41"/>
      <c r="C630" s="206" t="s">
        <v>1749</v>
      </c>
      <c r="D630" s="206" t="s">
        <v>120</v>
      </c>
      <c r="E630" s="207" t="s">
        <v>1750</v>
      </c>
      <c r="F630" s="208" t="s">
        <v>1751</v>
      </c>
      <c r="G630" s="209" t="s">
        <v>350</v>
      </c>
      <c r="H630" s="210">
        <v>1</v>
      </c>
      <c r="I630" s="211"/>
      <c r="J630" s="212">
        <f>ROUND(I630*H630,2)</f>
        <v>0</v>
      </c>
      <c r="K630" s="208" t="s">
        <v>19</v>
      </c>
      <c r="L630" s="46"/>
      <c r="M630" s="213" t="s">
        <v>19</v>
      </c>
      <c r="N630" s="214" t="s">
        <v>40</v>
      </c>
      <c r="O630" s="86"/>
      <c r="P630" s="215">
        <f>O630*H630</f>
        <v>0</v>
      </c>
      <c r="Q630" s="215">
        <v>0</v>
      </c>
      <c r="R630" s="215">
        <f>Q630*H630</f>
        <v>0</v>
      </c>
      <c r="S630" s="215">
        <v>0</v>
      </c>
      <c r="T630" s="216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17" t="s">
        <v>150</v>
      </c>
      <c r="AT630" s="217" t="s">
        <v>120</v>
      </c>
      <c r="AU630" s="217" t="s">
        <v>79</v>
      </c>
      <c r="AY630" s="19" t="s">
        <v>117</v>
      </c>
      <c r="BE630" s="218">
        <f>IF(N630="základní",J630,0)</f>
        <v>0</v>
      </c>
      <c r="BF630" s="218">
        <f>IF(N630="snížená",J630,0)</f>
        <v>0</v>
      </c>
      <c r="BG630" s="218">
        <f>IF(N630="zákl. přenesená",J630,0)</f>
        <v>0</v>
      </c>
      <c r="BH630" s="218">
        <f>IF(N630="sníž. přenesená",J630,0)</f>
        <v>0</v>
      </c>
      <c r="BI630" s="218">
        <f>IF(N630="nulová",J630,0)</f>
        <v>0</v>
      </c>
      <c r="BJ630" s="19" t="s">
        <v>77</v>
      </c>
      <c r="BK630" s="218">
        <f>ROUND(I630*H630,2)</f>
        <v>0</v>
      </c>
      <c r="BL630" s="19" t="s">
        <v>150</v>
      </c>
      <c r="BM630" s="217" t="s">
        <v>1752</v>
      </c>
    </row>
    <row r="631" s="13" customFormat="1">
      <c r="A631" s="13"/>
      <c r="B631" s="224"/>
      <c r="C631" s="225"/>
      <c r="D631" s="226" t="s">
        <v>128</v>
      </c>
      <c r="E631" s="227" t="s">
        <v>19</v>
      </c>
      <c r="F631" s="228" t="s">
        <v>1753</v>
      </c>
      <c r="G631" s="225"/>
      <c r="H631" s="227" t="s">
        <v>19</v>
      </c>
      <c r="I631" s="229"/>
      <c r="J631" s="225"/>
      <c r="K631" s="225"/>
      <c r="L631" s="230"/>
      <c r="M631" s="231"/>
      <c r="N631" s="232"/>
      <c r="O631" s="232"/>
      <c r="P631" s="232"/>
      <c r="Q631" s="232"/>
      <c r="R631" s="232"/>
      <c r="S631" s="232"/>
      <c r="T631" s="23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4" t="s">
        <v>128</v>
      </c>
      <c r="AU631" s="234" t="s">
        <v>79</v>
      </c>
      <c r="AV631" s="13" t="s">
        <v>77</v>
      </c>
      <c r="AW631" s="13" t="s">
        <v>31</v>
      </c>
      <c r="AX631" s="13" t="s">
        <v>69</v>
      </c>
      <c r="AY631" s="234" t="s">
        <v>117</v>
      </c>
    </row>
    <row r="632" s="14" customFormat="1">
      <c r="A632" s="14"/>
      <c r="B632" s="235"/>
      <c r="C632" s="236"/>
      <c r="D632" s="226" t="s">
        <v>128</v>
      </c>
      <c r="E632" s="237" t="s">
        <v>19</v>
      </c>
      <c r="F632" s="238" t="s">
        <v>1643</v>
      </c>
      <c r="G632" s="236"/>
      <c r="H632" s="239">
        <v>1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128</v>
      </c>
      <c r="AU632" s="245" t="s">
        <v>79</v>
      </c>
      <c r="AV632" s="14" t="s">
        <v>79</v>
      </c>
      <c r="AW632" s="14" t="s">
        <v>31</v>
      </c>
      <c r="AX632" s="14" t="s">
        <v>69</v>
      </c>
      <c r="AY632" s="245" t="s">
        <v>117</v>
      </c>
    </row>
    <row r="633" s="15" customFormat="1">
      <c r="A633" s="15"/>
      <c r="B633" s="246"/>
      <c r="C633" s="247"/>
      <c r="D633" s="226" t="s">
        <v>128</v>
      </c>
      <c r="E633" s="248" t="s">
        <v>19</v>
      </c>
      <c r="F633" s="249" t="s">
        <v>130</v>
      </c>
      <c r="G633" s="247"/>
      <c r="H633" s="250">
        <v>1</v>
      </c>
      <c r="I633" s="251"/>
      <c r="J633" s="247"/>
      <c r="K633" s="247"/>
      <c r="L633" s="252"/>
      <c r="M633" s="253"/>
      <c r="N633" s="254"/>
      <c r="O633" s="254"/>
      <c r="P633" s="254"/>
      <c r="Q633" s="254"/>
      <c r="R633" s="254"/>
      <c r="S633" s="254"/>
      <c r="T633" s="25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56" t="s">
        <v>128</v>
      </c>
      <c r="AU633" s="256" t="s">
        <v>79</v>
      </c>
      <c r="AV633" s="15" t="s">
        <v>125</v>
      </c>
      <c r="AW633" s="15" t="s">
        <v>31</v>
      </c>
      <c r="AX633" s="15" t="s">
        <v>77</v>
      </c>
      <c r="AY633" s="256" t="s">
        <v>117</v>
      </c>
    </row>
    <row r="634" s="2" customFormat="1" ht="24.15" customHeight="1">
      <c r="A634" s="40"/>
      <c r="B634" s="41"/>
      <c r="C634" s="206" t="s">
        <v>686</v>
      </c>
      <c r="D634" s="206" t="s">
        <v>120</v>
      </c>
      <c r="E634" s="207" t="s">
        <v>1754</v>
      </c>
      <c r="F634" s="208" t="s">
        <v>1755</v>
      </c>
      <c r="G634" s="209" t="s">
        <v>221</v>
      </c>
      <c r="H634" s="210">
        <v>0.20999999999999999</v>
      </c>
      <c r="I634" s="211"/>
      <c r="J634" s="212">
        <f>ROUND(I634*H634,2)</f>
        <v>0</v>
      </c>
      <c r="K634" s="208" t="s">
        <v>124</v>
      </c>
      <c r="L634" s="46"/>
      <c r="M634" s="213" t="s">
        <v>19</v>
      </c>
      <c r="N634" s="214" t="s">
        <v>40</v>
      </c>
      <c r="O634" s="86"/>
      <c r="P634" s="215">
        <f>O634*H634</f>
        <v>0</v>
      </c>
      <c r="Q634" s="215">
        <v>0</v>
      </c>
      <c r="R634" s="215">
        <f>Q634*H634</f>
        <v>0</v>
      </c>
      <c r="S634" s="215">
        <v>0</v>
      </c>
      <c r="T634" s="216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7" t="s">
        <v>150</v>
      </c>
      <c r="AT634" s="217" t="s">
        <v>120</v>
      </c>
      <c r="AU634" s="217" t="s">
        <v>79</v>
      </c>
      <c r="AY634" s="19" t="s">
        <v>117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9" t="s">
        <v>77</v>
      </c>
      <c r="BK634" s="218">
        <f>ROUND(I634*H634,2)</f>
        <v>0</v>
      </c>
      <c r="BL634" s="19" t="s">
        <v>150</v>
      </c>
      <c r="BM634" s="217" t="s">
        <v>1756</v>
      </c>
    </row>
    <row r="635" s="2" customFormat="1">
      <c r="A635" s="40"/>
      <c r="B635" s="41"/>
      <c r="C635" s="42"/>
      <c r="D635" s="219" t="s">
        <v>126</v>
      </c>
      <c r="E635" s="42"/>
      <c r="F635" s="220" t="s">
        <v>1757</v>
      </c>
      <c r="G635" s="42"/>
      <c r="H635" s="42"/>
      <c r="I635" s="221"/>
      <c r="J635" s="42"/>
      <c r="K635" s="42"/>
      <c r="L635" s="46"/>
      <c r="M635" s="222"/>
      <c r="N635" s="223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126</v>
      </c>
      <c r="AU635" s="19" t="s">
        <v>79</v>
      </c>
    </row>
    <row r="636" s="12" customFormat="1" ht="22.8" customHeight="1">
      <c r="A636" s="12"/>
      <c r="B636" s="190"/>
      <c r="C636" s="191"/>
      <c r="D636" s="192" t="s">
        <v>68</v>
      </c>
      <c r="E636" s="204" t="s">
        <v>860</v>
      </c>
      <c r="F636" s="204" t="s">
        <v>861</v>
      </c>
      <c r="G636" s="191"/>
      <c r="H636" s="191"/>
      <c r="I636" s="194"/>
      <c r="J636" s="205">
        <f>BK636</f>
        <v>0</v>
      </c>
      <c r="K636" s="191"/>
      <c r="L636" s="196"/>
      <c r="M636" s="197"/>
      <c r="N636" s="198"/>
      <c r="O636" s="198"/>
      <c r="P636" s="199">
        <f>SUM(P637:P660)</f>
        <v>0</v>
      </c>
      <c r="Q636" s="198"/>
      <c r="R636" s="199">
        <f>SUM(R637:R660)</f>
        <v>0.0121</v>
      </c>
      <c r="S636" s="198"/>
      <c r="T636" s="200">
        <f>SUM(T637:T660)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01" t="s">
        <v>79</v>
      </c>
      <c r="AT636" s="202" t="s">
        <v>68</v>
      </c>
      <c r="AU636" s="202" t="s">
        <v>77</v>
      </c>
      <c r="AY636" s="201" t="s">
        <v>117</v>
      </c>
      <c r="BK636" s="203">
        <f>SUM(BK637:BK660)</f>
        <v>0</v>
      </c>
    </row>
    <row r="637" s="2" customFormat="1" ht="21.75" customHeight="1">
      <c r="A637" s="40"/>
      <c r="B637" s="41"/>
      <c r="C637" s="206" t="s">
        <v>1758</v>
      </c>
      <c r="D637" s="206" t="s">
        <v>120</v>
      </c>
      <c r="E637" s="207" t="s">
        <v>1759</v>
      </c>
      <c r="F637" s="208" t="s">
        <v>1760</v>
      </c>
      <c r="G637" s="209" t="s">
        <v>350</v>
      </c>
      <c r="H637" s="210">
        <v>1</v>
      </c>
      <c r="I637" s="211"/>
      <c r="J637" s="212">
        <f>ROUND(I637*H637,2)</f>
        <v>0</v>
      </c>
      <c r="K637" s="208" t="s">
        <v>124</v>
      </c>
      <c r="L637" s="46"/>
      <c r="M637" s="213" t="s">
        <v>19</v>
      </c>
      <c r="N637" s="214" t="s">
        <v>40</v>
      </c>
      <c r="O637" s="86"/>
      <c r="P637" s="215">
        <f>O637*H637</f>
        <v>0</v>
      </c>
      <c r="Q637" s="215">
        <v>0</v>
      </c>
      <c r="R637" s="215">
        <f>Q637*H637</f>
        <v>0</v>
      </c>
      <c r="S637" s="215">
        <v>0</v>
      </c>
      <c r="T637" s="216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7" t="s">
        <v>150</v>
      </c>
      <c r="AT637" s="217" t="s">
        <v>120</v>
      </c>
      <c r="AU637" s="217" t="s">
        <v>79</v>
      </c>
      <c r="AY637" s="19" t="s">
        <v>117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9" t="s">
        <v>77</v>
      </c>
      <c r="BK637" s="218">
        <f>ROUND(I637*H637,2)</f>
        <v>0</v>
      </c>
      <c r="BL637" s="19" t="s">
        <v>150</v>
      </c>
      <c r="BM637" s="217" t="s">
        <v>1761</v>
      </c>
    </row>
    <row r="638" s="2" customFormat="1">
      <c r="A638" s="40"/>
      <c r="B638" s="41"/>
      <c r="C638" s="42"/>
      <c r="D638" s="219" t="s">
        <v>126</v>
      </c>
      <c r="E638" s="42"/>
      <c r="F638" s="220" t="s">
        <v>1762</v>
      </c>
      <c r="G638" s="42"/>
      <c r="H638" s="42"/>
      <c r="I638" s="221"/>
      <c r="J638" s="42"/>
      <c r="K638" s="42"/>
      <c r="L638" s="46"/>
      <c r="M638" s="222"/>
      <c r="N638" s="223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126</v>
      </c>
      <c r="AU638" s="19" t="s">
        <v>79</v>
      </c>
    </row>
    <row r="639" s="13" customFormat="1">
      <c r="A639" s="13"/>
      <c r="B639" s="224"/>
      <c r="C639" s="225"/>
      <c r="D639" s="226" t="s">
        <v>128</v>
      </c>
      <c r="E639" s="227" t="s">
        <v>19</v>
      </c>
      <c r="F639" s="228" t="s">
        <v>1763</v>
      </c>
      <c r="G639" s="225"/>
      <c r="H639" s="227" t="s">
        <v>19</v>
      </c>
      <c r="I639" s="229"/>
      <c r="J639" s="225"/>
      <c r="K639" s="225"/>
      <c r="L639" s="230"/>
      <c r="M639" s="231"/>
      <c r="N639" s="232"/>
      <c r="O639" s="232"/>
      <c r="P639" s="232"/>
      <c r="Q639" s="232"/>
      <c r="R639" s="232"/>
      <c r="S639" s="232"/>
      <c r="T639" s="23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4" t="s">
        <v>128</v>
      </c>
      <c r="AU639" s="234" t="s">
        <v>79</v>
      </c>
      <c r="AV639" s="13" t="s">
        <v>77</v>
      </c>
      <c r="AW639" s="13" t="s">
        <v>31</v>
      </c>
      <c r="AX639" s="13" t="s">
        <v>69</v>
      </c>
      <c r="AY639" s="234" t="s">
        <v>117</v>
      </c>
    </row>
    <row r="640" s="14" customFormat="1">
      <c r="A640" s="14"/>
      <c r="B640" s="235"/>
      <c r="C640" s="236"/>
      <c r="D640" s="226" t="s">
        <v>128</v>
      </c>
      <c r="E640" s="237" t="s">
        <v>19</v>
      </c>
      <c r="F640" s="238" t="s">
        <v>1711</v>
      </c>
      <c r="G640" s="236"/>
      <c r="H640" s="239">
        <v>1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5" t="s">
        <v>128</v>
      </c>
      <c r="AU640" s="245" t="s">
        <v>79</v>
      </c>
      <c r="AV640" s="14" t="s">
        <v>79</v>
      </c>
      <c r="AW640" s="14" t="s">
        <v>31</v>
      </c>
      <c r="AX640" s="14" t="s">
        <v>69</v>
      </c>
      <c r="AY640" s="245" t="s">
        <v>117</v>
      </c>
    </row>
    <row r="641" s="15" customFormat="1">
      <c r="A641" s="15"/>
      <c r="B641" s="246"/>
      <c r="C641" s="247"/>
      <c r="D641" s="226" t="s">
        <v>128</v>
      </c>
      <c r="E641" s="248" t="s">
        <v>19</v>
      </c>
      <c r="F641" s="249" t="s">
        <v>130</v>
      </c>
      <c r="G641" s="247"/>
      <c r="H641" s="250">
        <v>1</v>
      </c>
      <c r="I641" s="251"/>
      <c r="J641" s="247"/>
      <c r="K641" s="247"/>
      <c r="L641" s="252"/>
      <c r="M641" s="253"/>
      <c r="N641" s="254"/>
      <c r="O641" s="254"/>
      <c r="P641" s="254"/>
      <c r="Q641" s="254"/>
      <c r="R641" s="254"/>
      <c r="S641" s="254"/>
      <c r="T641" s="25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56" t="s">
        <v>128</v>
      </c>
      <c r="AU641" s="256" t="s">
        <v>79</v>
      </c>
      <c r="AV641" s="15" t="s">
        <v>125</v>
      </c>
      <c r="AW641" s="15" t="s">
        <v>31</v>
      </c>
      <c r="AX641" s="15" t="s">
        <v>77</v>
      </c>
      <c r="AY641" s="256" t="s">
        <v>117</v>
      </c>
    </row>
    <row r="642" s="2" customFormat="1" ht="16.5" customHeight="1">
      <c r="A642" s="40"/>
      <c r="B642" s="41"/>
      <c r="C642" s="260" t="s">
        <v>689</v>
      </c>
      <c r="D642" s="260" t="s">
        <v>235</v>
      </c>
      <c r="E642" s="261" t="s">
        <v>1764</v>
      </c>
      <c r="F642" s="262" t="s">
        <v>1765</v>
      </c>
      <c r="G642" s="263" t="s">
        <v>350</v>
      </c>
      <c r="H642" s="264">
        <v>1</v>
      </c>
      <c r="I642" s="265"/>
      <c r="J642" s="266">
        <f>ROUND(I642*H642,2)</f>
        <v>0</v>
      </c>
      <c r="K642" s="262" t="s">
        <v>19</v>
      </c>
      <c r="L642" s="267"/>
      <c r="M642" s="268" t="s">
        <v>19</v>
      </c>
      <c r="N642" s="269" t="s">
        <v>40</v>
      </c>
      <c r="O642" s="86"/>
      <c r="P642" s="215">
        <f>O642*H642</f>
        <v>0</v>
      </c>
      <c r="Q642" s="215">
        <v>0</v>
      </c>
      <c r="R642" s="215">
        <f>Q642*H642</f>
        <v>0</v>
      </c>
      <c r="S642" s="215">
        <v>0</v>
      </c>
      <c r="T642" s="216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7" t="s">
        <v>286</v>
      </c>
      <c r="AT642" s="217" t="s">
        <v>235</v>
      </c>
      <c r="AU642" s="217" t="s">
        <v>79</v>
      </c>
      <c r="AY642" s="19" t="s">
        <v>117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19" t="s">
        <v>77</v>
      </c>
      <c r="BK642" s="218">
        <f>ROUND(I642*H642,2)</f>
        <v>0</v>
      </c>
      <c r="BL642" s="19" t="s">
        <v>150</v>
      </c>
      <c r="BM642" s="217" t="s">
        <v>1766</v>
      </c>
    </row>
    <row r="643" s="14" customFormat="1">
      <c r="A643" s="14"/>
      <c r="B643" s="235"/>
      <c r="C643" s="236"/>
      <c r="D643" s="226" t="s">
        <v>128</v>
      </c>
      <c r="E643" s="237" t="s">
        <v>19</v>
      </c>
      <c r="F643" s="238" t="s">
        <v>1711</v>
      </c>
      <c r="G643" s="236"/>
      <c r="H643" s="239">
        <v>1</v>
      </c>
      <c r="I643" s="240"/>
      <c r="J643" s="236"/>
      <c r="K643" s="236"/>
      <c r="L643" s="241"/>
      <c r="M643" s="242"/>
      <c r="N643" s="243"/>
      <c r="O643" s="243"/>
      <c r="P643" s="243"/>
      <c r="Q643" s="243"/>
      <c r="R643" s="243"/>
      <c r="S643" s="243"/>
      <c r="T643" s="24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5" t="s">
        <v>128</v>
      </c>
      <c r="AU643" s="245" t="s">
        <v>79</v>
      </c>
      <c r="AV643" s="14" t="s">
        <v>79</v>
      </c>
      <c r="AW643" s="14" t="s">
        <v>31</v>
      </c>
      <c r="AX643" s="14" t="s">
        <v>69</v>
      </c>
      <c r="AY643" s="245" t="s">
        <v>117</v>
      </c>
    </row>
    <row r="644" s="15" customFormat="1">
      <c r="A644" s="15"/>
      <c r="B644" s="246"/>
      <c r="C644" s="247"/>
      <c r="D644" s="226" t="s">
        <v>128</v>
      </c>
      <c r="E644" s="248" t="s">
        <v>19</v>
      </c>
      <c r="F644" s="249" t="s">
        <v>130</v>
      </c>
      <c r="G644" s="247"/>
      <c r="H644" s="250">
        <v>1</v>
      </c>
      <c r="I644" s="251"/>
      <c r="J644" s="247"/>
      <c r="K644" s="247"/>
      <c r="L644" s="252"/>
      <c r="M644" s="253"/>
      <c r="N644" s="254"/>
      <c r="O644" s="254"/>
      <c r="P644" s="254"/>
      <c r="Q644" s="254"/>
      <c r="R644" s="254"/>
      <c r="S644" s="254"/>
      <c r="T644" s="25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6" t="s">
        <v>128</v>
      </c>
      <c r="AU644" s="256" t="s">
        <v>79</v>
      </c>
      <c r="AV644" s="15" t="s">
        <v>125</v>
      </c>
      <c r="AW644" s="15" t="s">
        <v>31</v>
      </c>
      <c r="AX644" s="15" t="s">
        <v>77</v>
      </c>
      <c r="AY644" s="256" t="s">
        <v>117</v>
      </c>
    </row>
    <row r="645" s="2" customFormat="1" ht="16.5" customHeight="1">
      <c r="A645" s="40"/>
      <c r="B645" s="41"/>
      <c r="C645" s="206" t="s">
        <v>1767</v>
      </c>
      <c r="D645" s="206" t="s">
        <v>120</v>
      </c>
      <c r="E645" s="207" t="s">
        <v>1768</v>
      </c>
      <c r="F645" s="208" t="s">
        <v>1769</v>
      </c>
      <c r="G645" s="209" t="s">
        <v>350</v>
      </c>
      <c r="H645" s="210">
        <v>1</v>
      </c>
      <c r="I645" s="211"/>
      <c r="J645" s="212">
        <f>ROUND(I645*H645,2)</f>
        <v>0</v>
      </c>
      <c r="K645" s="208" t="s">
        <v>124</v>
      </c>
      <c r="L645" s="46"/>
      <c r="M645" s="213" t="s">
        <v>19</v>
      </c>
      <c r="N645" s="214" t="s">
        <v>40</v>
      </c>
      <c r="O645" s="86"/>
      <c r="P645" s="215">
        <f>O645*H645</f>
        <v>0</v>
      </c>
      <c r="Q645" s="215">
        <v>0</v>
      </c>
      <c r="R645" s="215">
        <f>Q645*H645</f>
        <v>0</v>
      </c>
      <c r="S645" s="215">
        <v>0</v>
      </c>
      <c r="T645" s="216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17" t="s">
        <v>150</v>
      </c>
      <c r="AT645" s="217" t="s">
        <v>120</v>
      </c>
      <c r="AU645" s="217" t="s">
        <v>79</v>
      </c>
      <c r="AY645" s="19" t="s">
        <v>117</v>
      </c>
      <c r="BE645" s="218">
        <f>IF(N645="základní",J645,0)</f>
        <v>0</v>
      </c>
      <c r="BF645" s="218">
        <f>IF(N645="snížená",J645,0)</f>
        <v>0</v>
      </c>
      <c r="BG645" s="218">
        <f>IF(N645="zákl. přenesená",J645,0)</f>
        <v>0</v>
      </c>
      <c r="BH645" s="218">
        <f>IF(N645="sníž. přenesená",J645,0)</f>
        <v>0</v>
      </c>
      <c r="BI645" s="218">
        <f>IF(N645="nulová",J645,0)</f>
        <v>0</v>
      </c>
      <c r="BJ645" s="19" t="s">
        <v>77</v>
      </c>
      <c r="BK645" s="218">
        <f>ROUND(I645*H645,2)</f>
        <v>0</v>
      </c>
      <c r="BL645" s="19" t="s">
        <v>150</v>
      </c>
      <c r="BM645" s="217" t="s">
        <v>1770</v>
      </c>
    </row>
    <row r="646" s="2" customFormat="1">
      <c r="A646" s="40"/>
      <c r="B646" s="41"/>
      <c r="C646" s="42"/>
      <c r="D646" s="219" t="s">
        <v>126</v>
      </c>
      <c r="E646" s="42"/>
      <c r="F646" s="220" t="s">
        <v>1771</v>
      </c>
      <c r="G646" s="42"/>
      <c r="H646" s="42"/>
      <c r="I646" s="221"/>
      <c r="J646" s="42"/>
      <c r="K646" s="42"/>
      <c r="L646" s="46"/>
      <c r="M646" s="222"/>
      <c r="N646" s="223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126</v>
      </c>
      <c r="AU646" s="19" t="s">
        <v>79</v>
      </c>
    </row>
    <row r="647" s="13" customFormat="1">
      <c r="A647" s="13"/>
      <c r="B647" s="224"/>
      <c r="C647" s="225"/>
      <c r="D647" s="226" t="s">
        <v>128</v>
      </c>
      <c r="E647" s="227" t="s">
        <v>19</v>
      </c>
      <c r="F647" s="228" t="s">
        <v>1763</v>
      </c>
      <c r="G647" s="225"/>
      <c r="H647" s="227" t="s">
        <v>19</v>
      </c>
      <c r="I647" s="229"/>
      <c r="J647" s="225"/>
      <c r="K647" s="225"/>
      <c r="L647" s="230"/>
      <c r="M647" s="231"/>
      <c r="N647" s="232"/>
      <c r="O647" s="232"/>
      <c r="P647" s="232"/>
      <c r="Q647" s="232"/>
      <c r="R647" s="232"/>
      <c r="S647" s="232"/>
      <c r="T647" s="23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4" t="s">
        <v>128</v>
      </c>
      <c r="AU647" s="234" t="s">
        <v>79</v>
      </c>
      <c r="AV647" s="13" t="s">
        <v>77</v>
      </c>
      <c r="AW647" s="13" t="s">
        <v>31</v>
      </c>
      <c r="AX647" s="13" t="s">
        <v>69</v>
      </c>
      <c r="AY647" s="234" t="s">
        <v>117</v>
      </c>
    </row>
    <row r="648" s="14" customFormat="1">
      <c r="A648" s="14"/>
      <c r="B648" s="235"/>
      <c r="C648" s="236"/>
      <c r="D648" s="226" t="s">
        <v>128</v>
      </c>
      <c r="E648" s="237" t="s">
        <v>19</v>
      </c>
      <c r="F648" s="238" t="s">
        <v>1711</v>
      </c>
      <c r="G648" s="236"/>
      <c r="H648" s="239">
        <v>1</v>
      </c>
      <c r="I648" s="240"/>
      <c r="J648" s="236"/>
      <c r="K648" s="236"/>
      <c r="L648" s="241"/>
      <c r="M648" s="242"/>
      <c r="N648" s="243"/>
      <c r="O648" s="243"/>
      <c r="P648" s="243"/>
      <c r="Q648" s="243"/>
      <c r="R648" s="243"/>
      <c r="S648" s="243"/>
      <c r="T648" s="24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5" t="s">
        <v>128</v>
      </c>
      <c r="AU648" s="245" t="s">
        <v>79</v>
      </c>
      <c r="AV648" s="14" t="s">
        <v>79</v>
      </c>
      <c r="AW648" s="14" t="s">
        <v>31</v>
      </c>
      <c r="AX648" s="14" t="s">
        <v>69</v>
      </c>
      <c r="AY648" s="245" t="s">
        <v>117</v>
      </c>
    </row>
    <row r="649" s="15" customFormat="1">
      <c r="A649" s="15"/>
      <c r="B649" s="246"/>
      <c r="C649" s="247"/>
      <c r="D649" s="226" t="s">
        <v>128</v>
      </c>
      <c r="E649" s="248" t="s">
        <v>19</v>
      </c>
      <c r="F649" s="249" t="s">
        <v>130</v>
      </c>
      <c r="G649" s="247"/>
      <c r="H649" s="250">
        <v>1</v>
      </c>
      <c r="I649" s="251"/>
      <c r="J649" s="247"/>
      <c r="K649" s="247"/>
      <c r="L649" s="252"/>
      <c r="M649" s="253"/>
      <c r="N649" s="254"/>
      <c r="O649" s="254"/>
      <c r="P649" s="254"/>
      <c r="Q649" s="254"/>
      <c r="R649" s="254"/>
      <c r="S649" s="254"/>
      <c r="T649" s="25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6" t="s">
        <v>128</v>
      </c>
      <c r="AU649" s="256" t="s">
        <v>79</v>
      </c>
      <c r="AV649" s="15" t="s">
        <v>125</v>
      </c>
      <c r="AW649" s="15" t="s">
        <v>31</v>
      </c>
      <c r="AX649" s="15" t="s">
        <v>77</v>
      </c>
      <c r="AY649" s="256" t="s">
        <v>117</v>
      </c>
    </row>
    <row r="650" s="2" customFormat="1" ht="16.5" customHeight="1">
      <c r="A650" s="40"/>
      <c r="B650" s="41"/>
      <c r="C650" s="260" t="s">
        <v>694</v>
      </c>
      <c r="D650" s="260" t="s">
        <v>235</v>
      </c>
      <c r="E650" s="261" t="s">
        <v>1772</v>
      </c>
      <c r="F650" s="262" t="s">
        <v>1773</v>
      </c>
      <c r="G650" s="263" t="s">
        <v>350</v>
      </c>
      <c r="H650" s="264">
        <v>1</v>
      </c>
      <c r="I650" s="265"/>
      <c r="J650" s="266">
        <f>ROUND(I650*H650,2)</f>
        <v>0</v>
      </c>
      <c r="K650" s="262" t="s">
        <v>124</v>
      </c>
      <c r="L650" s="267"/>
      <c r="M650" s="268" t="s">
        <v>19</v>
      </c>
      <c r="N650" s="269" t="s">
        <v>40</v>
      </c>
      <c r="O650" s="86"/>
      <c r="P650" s="215">
        <f>O650*H650</f>
        <v>0</v>
      </c>
      <c r="Q650" s="215">
        <v>0.012</v>
      </c>
      <c r="R650" s="215">
        <f>Q650*H650</f>
        <v>0.012</v>
      </c>
      <c r="S650" s="215">
        <v>0</v>
      </c>
      <c r="T650" s="216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7" t="s">
        <v>286</v>
      </c>
      <c r="AT650" s="217" t="s">
        <v>235</v>
      </c>
      <c r="AU650" s="217" t="s">
        <v>79</v>
      </c>
      <c r="AY650" s="19" t="s">
        <v>117</v>
      </c>
      <c r="BE650" s="218">
        <f>IF(N650="základní",J650,0)</f>
        <v>0</v>
      </c>
      <c r="BF650" s="218">
        <f>IF(N650="snížená",J650,0)</f>
        <v>0</v>
      </c>
      <c r="BG650" s="218">
        <f>IF(N650="zákl. přenesená",J650,0)</f>
        <v>0</v>
      </c>
      <c r="BH650" s="218">
        <f>IF(N650="sníž. přenesená",J650,0)</f>
        <v>0</v>
      </c>
      <c r="BI650" s="218">
        <f>IF(N650="nulová",J650,0)</f>
        <v>0</v>
      </c>
      <c r="BJ650" s="19" t="s">
        <v>77</v>
      </c>
      <c r="BK650" s="218">
        <f>ROUND(I650*H650,2)</f>
        <v>0</v>
      </c>
      <c r="BL650" s="19" t="s">
        <v>150</v>
      </c>
      <c r="BM650" s="217" t="s">
        <v>1774</v>
      </c>
    </row>
    <row r="651" s="2" customFormat="1" ht="16.5" customHeight="1">
      <c r="A651" s="40"/>
      <c r="B651" s="41"/>
      <c r="C651" s="260" t="s">
        <v>1775</v>
      </c>
      <c r="D651" s="260" t="s">
        <v>235</v>
      </c>
      <c r="E651" s="261" t="s">
        <v>1776</v>
      </c>
      <c r="F651" s="262" t="s">
        <v>1777</v>
      </c>
      <c r="G651" s="263" t="s">
        <v>350</v>
      </c>
      <c r="H651" s="264">
        <v>1</v>
      </c>
      <c r="I651" s="265"/>
      <c r="J651" s="266">
        <f>ROUND(I651*H651,2)</f>
        <v>0</v>
      </c>
      <c r="K651" s="262" t="s">
        <v>124</v>
      </c>
      <c r="L651" s="267"/>
      <c r="M651" s="268" t="s">
        <v>19</v>
      </c>
      <c r="N651" s="269" t="s">
        <v>40</v>
      </c>
      <c r="O651" s="86"/>
      <c r="P651" s="215">
        <f>O651*H651</f>
        <v>0</v>
      </c>
      <c r="Q651" s="215">
        <v>0.00010000000000000001</v>
      </c>
      <c r="R651" s="215">
        <f>Q651*H651</f>
        <v>0.00010000000000000001</v>
      </c>
      <c r="S651" s="215">
        <v>0</v>
      </c>
      <c r="T651" s="216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17" t="s">
        <v>286</v>
      </c>
      <c r="AT651" s="217" t="s">
        <v>235</v>
      </c>
      <c r="AU651" s="217" t="s">
        <v>79</v>
      </c>
      <c r="AY651" s="19" t="s">
        <v>117</v>
      </c>
      <c r="BE651" s="218">
        <f>IF(N651="základní",J651,0)</f>
        <v>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19" t="s">
        <v>77</v>
      </c>
      <c r="BK651" s="218">
        <f>ROUND(I651*H651,2)</f>
        <v>0</v>
      </c>
      <c r="BL651" s="19" t="s">
        <v>150</v>
      </c>
      <c r="BM651" s="217" t="s">
        <v>1778</v>
      </c>
    </row>
    <row r="652" s="2" customFormat="1" ht="16.5" customHeight="1">
      <c r="A652" s="40"/>
      <c r="B652" s="41"/>
      <c r="C652" s="206" t="s">
        <v>698</v>
      </c>
      <c r="D652" s="206" t="s">
        <v>120</v>
      </c>
      <c r="E652" s="207" t="s">
        <v>1779</v>
      </c>
      <c r="F652" s="208" t="s">
        <v>1780</v>
      </c>
      <c r="G652" s="209" t="s">
        <v>350</v>
      </c>
      <c r="H652" s="210">
        <v>4.8600000000000003</v>
      </c>
      <c r="I652" s="211"/>
      <c r="J652" s="212">
        <f>ROUND(I652*H652,2)</f>
        <v>0</v>
      </c>
      <c r="K652" s="208" t="s">
        <v>124</v>
      </c>
      <c r="L652" s="46"/>
      <c r="M652" s="213" t="s">
        <v>19</v>
      </c>
      <c r="N652" s="214" t="s">
        <v>40</v>
      </c>
      <c r="O652" s="86"/>
      <c r="P652" s="215">
        <f>O652*H652</f>
        <v>0</v>
      </c>
      <c r="Q652" s="215">
        <v>0</v>
      </c>
      <c r="R652" s="215">
        <f>Q652*H652</f>
        <v>0</v>
      </c>
      <c r="S652" s="215">
        <v>0</v>
      </c>
      <c r="T652" s="216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7" t="s">
        <v>150</v>
      </c>
      <c r="AT652" s="217" t="s">
        <v>120</v>
      </c>
      <c r="AU652" s="217" t="s">
        <v>79</v>
      </c>
      <c r="AY652" s="19" t="s">
        <v>117</v>
      </c>
      <c r="BE652" s="218">
        <f>IF(N652="základní",J652,0)</f>
        <v>0</v>
      </c>
      <c r="BF652" s="218">
        <f>IF(N652="snížená",J652,0)</f>
        <v>0</v>
      </c>
      <c r="BG652" s="218">
        <f>IF(N652="zákl. přenesená",J652,0)</f>
        <v>0</v>
      </c>
      <c r="BH652" s="218">
        <f>IF(N652="sníž. přenesená",J652,0)</f>
        <v>0</v>
      </c>
      <c r="BI652" s="218">
        <f>IF(N652="nulová",J652,0)</f>
        <v>0</v>
      </c>
      <c r="BJ652" s="19" t="s">
        <v>77</v>
      </c>
      <c r="BK652" s="218">
        <f>ROUND(I652*H652,2)</f>
        <v>0</v>
      </c>
      <c r="BL652" s="19" t="s">
        <v>150</v>
      </c>
      <c r="BM652" s="217" t="s">
        <v>1781</v>
      </c>
    </row>
    <row r="653" s="2" customFormat="1">
      <c r="A653" s="40"/>
      <c r="B653" s="41"/>
      <c r="C653" s="42"/>
      <c r="D653" s="219" t="s">
        <v>126</v>
      </c>
      <c r="E653" s="42"/>
      <c r="F653" s="220" t="s">
        <v>1782</v>
      </c>
      <c r="G653" s="42"/>
      <c r="H653" s="42"/>
      <c r="I653" s="221"/>
      <c r="J653" s="42"/>
      <c r="K653" s="42"/>
      <c r="L653" s="46"/>
      <c r="M653" s="222"/>
      <c r="N653" s="223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126</v>
      </c>
      <c r="AU653" s="19" t="s">
        <v>79</v>
      </c>
    </row>
    <row r="654" s="13" customFormat="1">
      <c r="A654" s="13"/>
      <c r="B654" s="224"/>
      <c r="C654" s="225"/>
      <c r="D654" s="226" t="s">
        <v>128</v>
      </c>
      <c r="E654" s="227" t="s">
        <v>19</v>
      </c>
      <c r="F654" s="228" t="s">
        <v>186</v>
      </c>
      <c r="G654" s="225"/>
      <c r="H654" s="227" t="s">
        <v>19</v>
      </c>
      <c r="I654" s="229"/>
      <c r="J654" s="225"/>
      <c r="K654" s="225"/>
      <c r="L654" s="230"/>
      <c r="M654" s="231"/>
      <c r="N654" s="232"/>
      <c r="O654" s="232"/>
      <c r="P654" s="232"/>
      <c r="Q654" s="232"/>
      <c r="R654" s="232"/>
      <c r="S654" s="232"/>
      <c r="T654" s="23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4" t="s">
        <v>128</v>
      </c>
      <c r="AU654" s="234" t="s">
        <v>79</v>
      </c>
      <c r="AV654" s="13" t="s">
        <v>77</v>
      </c>
      <c r="AW654" s="13" t="s">
        <v>31</v>
      </c>
      <c r="AX654" s="13" t="s">
        <v>69</v>
      </c>
      <c r="AY654" s="234" t="s">
        <v>117</v>
      </c>
    </row>
    <row r="655" s="14" customFormat="1">
      <c r="A655" s="14"/>
      <c r="B655" s="235"/>
      <c r="C655" s="236"/>
      <c r="D655" s="226" t="s">
        <v>128</v>
      </c>
      <c r="E655" s="237" t="s">
        <v>19</v>
      </c>
      <c r="F655" s="238" t="s">
        <v>1433</v>
      </c>
      <c r="G655" s="236"/>
      <c r="H655" s="239">
        <v>2.1600000000000001</v>
      </c>
      <c r="I655" s="240"/>
      <c r="J655" s="236"/>
      <c r="K655" s="236"/>
      <c r="L655" s="241"/>
      <c r="M655" s="242"/>
      <c r="N655" s="243"/>
      <c r="O655" s="243"/>
      <c r="P655" s="243"/>
      <c r="Q655" s="243"/>
      <c r="R655" s="243"/>
      <c r="S655" s="243"/>
      <c r="T655" s="24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5" t="s">
        <v>128</v>
      </c>
      <c r="AU655" s="245" t="s">
        <v>79</v>
      </c>
      <c r="AV655" s="14" t="s">
        <v>79</v>
      </c>
      <c r="AW655" s="14" t="s">
        <v>31</v>
      </c>
      <c r="AX655" s="14" t="s">
        <v>69</v>
      </c>
      <c r="AY655" s="245" t="s">
        <v>117</v>
      </c>
    </row>
    <row r="656" s="14" customFormat="1">
      <c r="A656" s="14"/>
      <c r="B656" s="235"/>
      <c r="C656" s="236"/>
      <c r="D656" s="226" t="s">
        <v>128</v>
      </c>
      <c r="E656" s="237" t="s">
        <v>19</v>
      </c>
      <c r="F656" s="238" t="s">
        <v>1434</v>
      </c>
      <c r="G656" s="236"/>
      <c r="H656" s="239">
        <v>1.6200000000000001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128</v>
      </c>
      <c r="AU656" s="245" t="s">
        <v>79</v>
      </c>
      <c r="AV656" s="14" t="s">
        <v>79</v>
      </c>
      <c r="AW656" s="14" t="s">
        <v>31</v>
      </c>
      <c r="AX656" s="14" t="s">
        <v>69</v>
      </c>
      <c r="AY656" s="245" t="s">
        <v>117</v>
      </c>
    </row>
    <row r="657" s="14" customFormat="1">
      <c r="A657" s="14"/>
      <c r="B657" s="235"/>
      <c r="C657" s="236"/>
      <c r="D657" s="226" t="s">
        <v>128</v>
      </c>
      <c r="E657" s="237" t="s">
        <v>19</v>
      </c>
      <c r="F657" s="238" t="s">
        <v>1435</v>
      </c>
      <c r="G657" s="236"/>
      <c r="H657" s="239">
        <v>1.0800000000000001</v>
      </c>
      <c r="I657" s="240"/>
      <c r="J657" s="236"/>
      <c r="K657" s="236"/>
      <c r="L657" s="241"/>
      <c r="M657" s="242"/>
      <c r="N657" s="243"/>
      <c r="O657" s="243"/>
      <c r="P657" s="243"/>
      <c r="Q657" s="243"/>
      <c r="R657" s="243"/>
      <c r="S657" s="243"/>
      <c r="T657" s="24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5" t="s">
        <v>128</v>
      </c>
      <c r="AU657" s="245" t="s">
        <v>79</v>
      </c>
      <c r="AV657" s="14" t="s">
        <v>79</v>
      </c>
      <c r="AW657" s="14" t="s">
        <v>31</v>
      </c>
      <c r="AX657" s="14" t="s">
        <v>69</v>
      </c>
      <c r="AY657" s="245" t="s">
        <v>117</v>
      </c>
    </row>
    <row r="658" s="15" customFormat="1">
      <c r="A658" s="15"/>
      <c r="B658" s="246"/>
      <c r="C658" s="247"/>
      <c r="D658" s="226" t="s">
        <v>128</v>
      </c>
      <c r="E658" s="248" t="s">
        <v>19</v>
      </c>
      <c r="F658" s="249" t="s">
        <v>130</v>
      </c>
      <c r="G658" s="247"/>
      <c r="H658" s="250">
        <v>4.8600000000000003</v>
      </c>
      <c r="I658" s="251"/>
      <c r="J658" s="247"/>
      <c r="K658" s="247"/>
      <c r="L658" s="252"/>
      <c r="M658" s="253"/>
      <c r="N658" s="254"/>
      <c r="O658" s="254"/>
      <c r="P658" s="254"/>
      <c r="Q658" s="254"/>
      <c r="R658" s="254"/>
      <c r="S658" s="254"/>
      <c r="T658" s="25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56" t="s">
        <v>128</v>
      </c>
      <c r="AU658" s="256" t="s">
        <v>79</v>
      </c>
      <c r="AV658" s="15" t="s">
        <v>125</v>
      </c>
      <c r="AW658" s="15" t="s">
        <v>31</v>
      </c>
      <c r="AX658" s="15" t="s">
        <v>77</v>
      </c>
      <c r="AY658" s="256" t="s">
        <v>117</v>
      </c>
    </row>
    <row r="659" s="2" customFormat="1" ht="24.15" customHeight="1">
      <c r="A659" s="40"/>
      <c r="B659" s="41"/>
      <c r="C659" s="206" t="s">
        <v>1783</v>
      </c>
      <c r="D659" s="206" t="s">
        <v>120</v>
      </c>
      <c r="E659" s="207" t="s">
        <v>1261</v>
      </c>
      <c r="F659" s="208" t="s">
        <v>1262</v>
      </c>
      <c r="G659" s="209" t="s">
        <v>221</v>
      </c>
      <c r="H659" s="210">
        <v>0.078</v>
      </c>
      <c r="I659" s="211"/>
      <c r="J659" s="212">
        <f>ROUND(I659*H659,2)</f>
        <v>0</v>
      </c>
      <c r="K659" s="208" t="s">
        <v>124</v>
      </c>
      <c r="L659" s="46"/>
      <c r="M659" s="213" t="s">
        <v>19</v>
      </c>
      <c r="N659" s="214" t="s">
        <v>40</v>
      </c>
      <c r="O659" s="86"/>
      <c r="P659" s="215">
        <f>O659*H659</f>
        <v>0</v>
      </c>
      <c r="Q659" s="215">
        <v>0</v>
      </c>
      <c r="R659" s="215">
        <f>Q659*H659</f>
        <v>0</v>
      </c>
      <c r="S659" s="215">
        <v>0</v>
      </c>
      <c r="T659" s="216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17" t="s">
        <v>150</v>
      </c>
      <c r="AT659" s="217" t="s">
        <v>120</v>
      </c>
      <c r="AU659" s="217" t="s">
        <v>79</v>
      </c>
      <c r="AY659" s="19" t="s">
        <v>117</v>
      </c>
      <c r="BE659" s="218">
        <f>IF(N659="základní",J659,0)</f>
        <v>0</v>
      </c>
      <c r="BF659" s="218">
        <f>IF(N659="snížená",J659,0)</f>
        <v>0</v>
      </c>
      <c r="BG659" s="218">
        <f>IF(N659="zákl. přenesená",J659,0)</f>
        <v>0</v>
      </c>
      <c r="BH659" s="218">
        <f>IF(N659="sníž. přenesená",J659,0)</f>
        <v>0</v>
      </c>
      <c r="BI659" s="218">
        <f>IF(N659="nulová",J659,0)</f>
        <v>0</v>
      </c>
      <c r="BJ659" s="19" t="s">
        <v>77</v>
      </c>
      <c r="BK659" s="218">
        <f>ROUND(I659*H659,2)</f>
        <v>0</v>
      </c>
      <c r="BL659" s="19" t="s">
        <v>150</v>
      </c>
      <c r="BM659" s="217" t="s">
        <v>1784</v>
      </c>
    </row>
    <row r="660" s="2" customFormat="1">
      <c r="A660" s="40"/>
      <c r="B660" s="41"/>
      <c r="C660" s="42"/>
      <c r="D660" s="219" t="s">
        <v>126</v>
      </c>
      <c r="E660" s="42"/>
      <c r="F660" s="220" t="s">
        <v>1263</v>
      </c>
      <c r="G660" s="42"/>
      <c r="H660" s="42"/>
      <c r="I660" s="221"/>
      <c r="J660" s="42"/>
      <c r="K660" s="42"/>
      <c r="L660" s="46"/>
      <c r="M660" s="222"/>
      <c r="N660" s="223"/>
      <c r="O660" s="86"/>
      <c r="P660" s="86"/>
      <c r="Q660" s="86"/>
      <c r="R660" s="86"/>
      <c r="S660" s="86"/>
      <c r="T660" s="87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9" t="s">
        <v>126</v>
      </c>
      <c r="AU660" s="19" t="s">
        <v>79</v>
      </c>
    </row>
    <row r="661" s="12" customFormat="1" ht="22.8" customHeight="1">
      <c r="A661" s="12"/>
      <c r="B661" s="190"/>
      <c r="C661" s="191"/>
      <c r="D661" s="192" t="s">
        <v>68</v>
      </c>
      <c r="E661" s="204" t="s">
        <v>874</v>
      </c>
      <c r="F661" s="204" t="s">
        <v>875</v>
      </c>
      <c r="G661" s="191"/>
      <c r="H661" s="191"/>
      <c r="I661" s="194"/>
      <c r="J661" s="205">
        <f>BK661</f>
        <v>0</v>
      </c>
      <c r="K661" s="191"/>
      <c r="L661" s="196"/>
      <c r="M661" s="197"/>
      <c r="N661" s="198"/>
      <c r="O661" s="198"/>
      <c r="P661" s="199">
        <f>SUM(P662:P708)</f>
        <v>0</v>
      </c>
      <c r="Q661" s="198"/>
      <c r="R661" s="199">
        <f>SUM(R662:R708)</f>
        <v>1.7772883200000003</v>
      </c>
      <c r="S661" s="198"/>
      <c r="T661" s="200">
        <f>SUM(T662:T708)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01" t="s">
        <v>79</v>
      </c>
      <c r="AT661" s="202" t="s">
        <v>68</v>
      </c>
      <c r="AU661" s="202" t="s">
        <v>77</v>
      </c>
      <c r="AY661" s="201" t="s">
        <v>117</v>
      </c>
      <c r="BK661" s="203">
        <f>SUM(BK662:BK708)</f>
        <v>0</v>
      </c>
    </row>
    <row r="662" s="2" customFormat="1" ht="21.75" customHeight="1">
      <c r="A662" s="40"/>
      <c r="B662" s="41"/>
      <c r="C662" s="206" t="s">
        <v>703</v>
      </c>
      <c r="D662" s="206" t="s">
        <v>120</v>
      </c>
      <c r="E662" s="207" t="s">
        <v>1785</v>
      </c>
      <c r="F662" s="208" t="s">
        <v>1786</v>
      </c>
      <c r="G662" s="209" t="s">
        <v>190</v>
      </c>
      <c r="H662" s="210">
        <v>41.340000000000003</v>
      </c>
      <c r="I662" s="211"/>
      <c r="J662" s="212">
        <f>ROUND(I662*H662,2)</f>
        <v>0</v>
      </c>
      <c r="K662" s="208" t="s">
        <v>124</v>
      </c>
      <c r="L662" s="46"/>
      <c r="M662" s="213" t="s">
        <v>19</v>
      </c>
      <c r="N662" s="214" t="s">
        <v>40</v>
      </c>
      <c r="O662" s="86"/>
      <c r="P662" s="215">
        <f>O662*H662</f>
        <v>0</v>
      </c>
      <c r="Q662" s="215">
        <v>0.00058</v>
      </c>
      <c r="R662" s="215">
        <f>Q662*H662</f>
        <v>0.023977200000000001</v>
      </c>
      <c r="S662" s="215">
        <v>0</v>
      </c>
      <c r="T662" s="216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7" t="s">
        <v>150</v>
      </c>
      <c r="AT662" s="217" t="s">
        <v>120</v>
      </c>
      <c r="AU662" s="217" t="s">
        <v>79</v>
      </c>
      <c r="AY662" s="19" t="s">
        <v>117</v>
      </c>
      <c r="BE662" s="218">
        <f>IF(N662="základní",J662,0)</f>
        <v>0</v>
      </c>
      <c r="BF662" s="218">
        <f>IF(N662="snížená",J662,0)</f>
        <v>0</v>
      </c>
      <c r="BG662" s="218">
        <f>IF(N662="zákl. přenesená",J662,0)</f>
        <v>0</v>
      </c>
      <c r="BH662" s="218">
        <f>IF(N662="sníž. přenesená",J662,0)</f>
        <v>0</v>
      </c>
      <c r="BI662" s="218">
        <f>IF(N662="nulová",J662,0)</f>
        <v>0</v>
      </c>
      <c r="BJ662" s="19" t="s">
        <v>77</v>
      </c>
      <c r="BK662" s="218">
        <f>ROUND(I662*H662,2)</f>
        <v>0</v>
      </c>
      <c r="BL662" s="19" t="s">
        <v>150</v>
      </c>
      <c r="BM662" s="217" t="s">
        <v>1787</v>
      </c>
    </row>
    <row r="663" s="2" customFormat="1">
      <c r="A663" s="40"/>
      <c r="B663" s="41"/>
      <c r="C663" s="42"/>
      <c r="D663" s="219" t="s">
        <v>126</v>
      </c>
      <c r="E663" s="42"/>
      <c r="F663" s="220" t="s">
        <v>1788</v>
      </c>
      <c r="G663" s="42"/>
      <c r="H663" s="42"/>
      <c r="I663" s="221"/>
      <c r="J663" s="42"/>
      <c r="K663" s="42"/>
      <c r="L663" s="46"/>
      <c r="M663" s="222"/>
      <c r="N663" s="223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126</v>
      </c>
      <c r="AU663" s="19" t="s">
        <v>79</v>
      </c>
    </row>
    <row r="664" s="13" customFormat="1">
      <c r="A664" s="13"/>
      <c r="B664" s="224"/>
      <c r="C664" s="225"/>
      <c r="D664" s="226" t="s">
        <v>128</v>
      </c>
      <c r="E664" s="227" t="s">
        <v>19</v>
      </c>
      <c r="F664" s="228" t="s">
        <v>1789</v>
      </c>
      <c r="G664" s="225"/>
      <c r="H664" s="227" t="s">
        <v>19</v>
      </c>
      <c r="I664" s="229"/>
      <c r="J664" s="225"/>
      <c r="K664" s="225"/>
      <c r="L664" s="230"/>
      <c r="M664" s="231"/>
      <c r="N664" s="232"/>
      <c r="O664" s="232"/>
      <c r="P664" s="232"/>
      <c r="Q664" s="232"/>
      <c r="R664" s="232"/>
      <c r="S664" s="232"/>
      <c r="T664" s="23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4" t="s">
        <v>128</v>
      </c>
      <c r="AU664" s="234" t="s">
        <v>79</v>
      </c>
      <c r="AV664" s="13" t="s">
        <v>77</v>
      </c>
      <c r="AW664" s="13" t="s">
        <v>31</v>
      </c>
      <c r="AX664" s="13" t="s">
        <v>69</v>
      </c>
      <c r="AY664" s="234" t="s">
        <v>117</v>
      </c>
    </row>
    <row r="665" s="14" customFormat="1">
      <c r="A665" s="14"/>
      <c r="B665" s="235"/>
      <c r="C665" s="236"/>
      <c r="D665" s="226" t="s">
        <v>128</v>
      </c>
      <c r="E665" s="237" t="s">
        <v>19</v>
      </c>
      <c r="F665" s="238" t="s">
        <v>1406</v>
      </c>
      <c r="G665" s="236"/>
      <c r="H665" s="239">
        <v>10.58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5" t="s">
        <v>128</v>
      </c>
      <c r="AU665" s="245" t="s">
        <v>79</v>
      </c>
      <c r="AV665" s="14" t="s">
        <v>79</v>
      </c>
      <c r="AW665" s="14" t="s">
        <v>31</v>
      </c>
      <c r="AX665" s="14" t="s">
        <v>69</v>
      </c>
      <c r="AY665" s="245" t="s">
        <v>117</v>
      </c>
    </row>
    <row r="666" s="14" customFormat="1">
      <c r="A666" s="14"/>
      <c r="B666" s="235"/>
      <c r="C666" s="236"/>
      <c r="D666" s="226" t="s">
        <v>128</v>
      </c>
      <c r="E666" s="237" t="s">
        <v>19</v>
      </c>
      <c r="F666" s="238" t="s">
        <v>1407</v>
      </c>
      <c r="G666" s="236"/>
      <c r="H666" s="239">
        <v>18.239999999999998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5" t="s">
        <v>128</v>
      </c>
      <c r="AU666" s="245" t="s">
        <v>79</v>
      </c>
      <c r="AV666" s="14" t="s">
        <v>79</v>
      </c>
      <c r="AW666" s="14" t="s">
        <v>31</v>
      </c>
      <c r="AX666" s="14" t="s">
        <v>69</v>
      </c>
      <c r="AY666" s="245" t="s">
        <v>117</v>
      </c>
    </row>
    <row r="667" s="14" customFormat="1">
      <c r="A667" s="14"/>
      <c r="B667" s="235"/>
      <c r="C667" s="236"/>
      <c r="D667" s="226" t="s">
        <v>128</v>
      </c>
      <c r="E667" s="237" t="s">
        <v>19</v>
      </c>
      <c r="F667" s="238" t="s">
        <v>1408</v>
      </c>
      <c r="G667" s="236"/>
      <c r="H667" s="239">
        <v>12.52</v>
      </c>
      <c r="I667" s="240"/>
      <c r="J667" s="236"/>
      <c r="K667" s="236"/>
      <c r="L667" s="241"/>
      <c r="M667" s="242"/>
      <c r="N667" s="243"/>
      <c r="O667" s="243"/>
      <c r="P667" s="243"/>
      <c r="Q667" s="243"/>
      <c r="R667" s="243"/>
      <c r="S667" s="243"/>
      <c r="T667" s="24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5" t="s">
        <v>128</v>
      </c>
      <c r="AU667" s="245" t="s">
        <v>79</v>
      </c>
      <c r="AV667" s="14" t="s">
        <v>79</v>
      </c>
      <c r="AW667" s="14" t="s">
        <v>31</v>
      </c>
      <c r="AX667" s="14" t="s">
        <v>69</v>
      </c>
      <c r="AY667" s="245" t="s">
        <v>117</v>
      </c>
    </row>
    <row r="668" s="15" customFormat="1">
      <c r="A668" s="15"/>
      <c r="B668" s="246"/>
      <c r="C668" s="247"/>
      <c r="D668" s="226" t="s">
        <v>128</v>
      </c>
      <c r="E668" s="248" t="s">
        <v>19</v>
      </c>
      <c r="F668" s="249" t="s">
        <v>130</v>
      </c>
      <c r="G668" s="247"/>
      <c r="H668" s="250">
        <v>41.340000000000003</v>
      </c>
      <c r="I668" s="251"/>
      <c r="J668" s="247"/>
      <c r="K668" s="247"/>
      <c r="L668" s="252"/>
      <c r="M668" s="253"/>
      <c r="N668" s="254"/>
      <c r="O668" s="254"/>
      <c r="P668" s="254"/>
      <c r="Q668" s="254"/>
      <c r="R668" s="254"/>
      <c r="S668" s="254"/>
      <c r="T668" s="255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56" t="s">
        <v>128</v>
      </c>
      <c r="AU668" s="256" t="s">
        <v>79</v>
      </c>
      <c r="AV668" s="15" t="s">
        <v>125</v>
      </c>
      <c r="AW668" s="15" t="s">
        <v>31</v>
      </c>
      <c r="AX668" s="15" t="s">
        <v>77</v>
      </c>
      <c r="AY668" s="256" t="s">
        <v>117</v>
      </c>
    </row>
    <row r="669" s="2" customFormat="1" ht="21.75" customHeight="1">
      <c r="A669" s="40"/>
      <c r="B669" s="41"/>
      <c r="C669" s="260" t="s">
        <v>1790</v>
      </c>
      <c r="D669" s="260" t="s">
        <v>235</v>
      </c>
      <c r="E669" s="261" t="s">
        <v>1791</v>
      </c>
      <c r="F669" s="262" t="s">
        <v>1792</v>
      </c>
      <c r="G669" s="263" t="s">
        <v>179</v>
      </c>
      <c r="H669" s="264">
        <v>4.3410000000000002</v>
      </c>
      <c r="I669" s="265"/>
      <c r="J669" s="266">
        <f>ROUND(I669*H669,2)</f>
        <v>0</v>
      </c>
      <c r="K669" s="262" t="s">
        <v>124</v>
      </c>
      <c r="L669" s="267"/>
      <c r="M669" s="268" t="s">
        <v>19</v>
      </c>
      <c r="N669" s="269" t="s">
        <v>40</v>
      </c>
      <c r="O669" s="86"/>
      <c r="P669" s="215">
        <f>O669*H669</f>
        <v>0</v>
      </c>
      <c r="Q669" s="215">
        <v>0.019199999999999998</v>
      </c>
      <c r="R669" s="215">
        <f>Q669*H669</f>
        <v>0.083347199999999996</v>
      </c>
      <c r="S669" s="215">
        <v>0</v>
      </c>
      <c r="T669" s="216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7" t="s">
        <v>286</v>
      </c>
      <c r="AT669" s="217" t="s">
        <v>235</v>
      </c>
      <c r="AU669" s="217" t="s">
        <v>79</v>
      </c>
      <c r="AY669" s="19" t="s">
        <v>117</v>
      </c>
      <c r="BE669" s="218">
        <f>IF(N669="základní",J669,0)</f>
        <v>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19" t="s">
        <v>77</v>
      </c>
      <c r="BK669" s="218">
        <f>ROUND(I669*H669,2)</f>
        <v>0</v>
      </c>
      <c r="BL669" s="19" t="s">
        <v>150</v>
      </c>
      <c r="BM669" s="217" t="s">
        <v>1793</v>
      </c>
    </row>
    <row r="670" s="13" customFormat="1">
      <c r="A670" s="13"/>
      <c r="B670" s="224"/>
      <c r="C670" s="225"/>
      <c r="D670" s="226" t="s">
        <v>128</v>
      </c>
      <c r="E670" s="227" t="s">
        <v>19</v>
      </c>
      <c r="F670" s="228" t="s">
        <v>1789</v>
      </c>
      <c r="G670" s="225"/>
      <c r="H670" s="227" t="s">
        <v>19</v>
      </c>
      <c r="I670" s="229"/>
      <c r="J670" s="225"/>
      <c r="K670" s="225"/>
      <c r="L670" s="230"/>
      <c r="M670" s="231"/>
      <c r="N670" s="232"/>
      <c r="O670" s="232"/>
      <c r="P670" s="232"/>
      <c r="Q670" s="232"/>
      <c r="R670" s="232"/>
      <c r="S670" s="232"/>
      <c r="T670" s="23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4" t="s">
        <v>128</v>
      </c>
      <c r="AU670" s="234" t="s">
        <v>79</v>
      </c>
      <c r="AV670" s="13" t="s">
        <v>77</v>
      </c>
      <c r="AW670" s="13" t="s">
        <v>31</v>
      </c>
      <c r="AX670" s="13" t="s">
        <v>69</v>
      </c>
      <c r="AY670" s="234" t="s">
        <v>117</v>
      </c>
    </row>
    <row r="671" s="14" customFormat="1">
      <c r="A671" s="14"/>
      <c r="B671" s="235"/>
      <c r="C671" s="236"/>
      <c r="D671" s="226" t="s">
        <v>128</v>
      </c>
      <c r="E671" s="237" t="s">
        <v>19</v>
      </c>
      <c r="F671" s="238" t="s">
        <v>1794</v>
      </c>
      <c r="G671" s="236"/>
      <c r="H671" s="239">
        <v>4.3410000000000002</v>
      </c>
      <c r="I671" s="240"/>
      <c r="J671" s="236"/>
      <c r="K671" s="236"/>
      <c r="L671" s="241"/>
      <c r="M671" s="242"/>
      <c r="N671" s="243"/>
      <c r="O671" s="243"/>
      <c r="P671" s="243"/>
      <c r="Q671" s="243"/>
      <c r="R671" s="243"/>
      <c r="S671" s="243"/>
      <c r="T671" s="24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5" t="s">
        <v>128</v>
      </c>
      <c r="AU671" s="245" t="s">
        <v>79</v>
      </c>
      <c r="AV671" s="14" t="s">
        <v>79</v>
      </c>
      <c r="AW671" s="14" t="s">
        <v>31</v>
      </c>
      <c r="AX671" s="14" t="s">
        <v>69</v>
      </c>
      <c r="AY671" s="245" t="s">
        <v>117</v>
      </c>
    </row>
    <row r="672" s="15" customFormat="1">
      <c r="A672" s="15"/>
      <c r="B672" s="246"/>
      <c r="C672" s="247"/>
      <c r="D672" s="226" t="s">
        <v>128</v>
      </c>
      <c r="E672" s="248" t="s">
        <v>19</v>
      </c>
      <c r="F672" s="249" t="s">
        <v>130</v>
      </c>
      <c r="G672" s="247"/>
      <c r="H672" s="250">
        <v>4.3410000000000002</v>
      </c>
      <c r="I672" s="251"/>
      <c r="J672" s="247"/>
      <c r="K672" s="247"/>
      <c r="L672" s="252"/>
      <c r="M672" s="253"/>
      <c r="N672" s="254"/>
      <c r="O672" s="254"/>
      <c r="P672" s="254"/>
      <c r="Q672" s="254"/>
      <c r="R672" s="254"/>
      <c r="S672" s="254"/>
      <c r="T672" s="255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56" t="s">
        <v>128</v>
      </c>
      <c r="AU672" s="256" t="s">
        <v>79</v>
      </c>
      <c r="AV672" s="15" t="s">
        <v>125</v>
      </c>
      <c r="AW672" s="15" t="s">
        <v>31</v>
      </c>
      <c r="AX672" s="15" t="s">
        <v>77</v>
      </c>
      <c r="AY672" s="256" t="s">
        <v>117</v>
      </c>
    </row>
    <row r="673" s="2" customFormat="1" ht="21.75" customHeight="1">
      <c r="A673" s="40"/>
      <c r="B673" s="41"/>
      <c r="C673" s="206" t="s">
        <v>708</v>
      </c>
      <c r="D673" s="206" t="s">
        <v>120</v>
      </c>
      <c r="E673" s="207" t="s">
        <v>1795</v>
      </c>
      <c r="F673" s="208" t="s">
        <v>1796</v>
      </c>
      <c r="G673" s="209" t="s">
        <v>179</v>
      </c>
      <c r="H673" s="210">
        <v>48.594000000000001</v>
      </c>
      <c r="I673" s="211"/>
      <c r="J673" s="212">
        <f>ROUND(I673*H673,2)</f>
        <v>0</v>
      </c>
      <c r="K673" s="208" t="s">
        <v>124</v>
      </c>
      <c r="L673" s="46"/>
      <c r="M673" s="213" t="s">
        <v>19</v>
      </c>
      <c r="N673" s="214" t="s">
        <v>40</v>
      </c>
      <c r="O673" s="86"/>
      <c r="P673" s="215">
        <f>O673*H673</f>
        <v>0</v>
      </c>
      <c r="Q673" s="215">
        <v>0.0063</v>
      </c>
      <c r="R673" s="215">
        <f>Q673*H673</f>
        <v>0.30614220000000003</v>
      </c>
      <c r="S673" s="215">
        <v>0</v>
      </c>
      <c r="T673" s="216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17" t="s">
        <v>150</v>
      </c>
      <c r="AT673" s="217" t="s">
        <v>120</v>
      </c>
      <c r="AU673" s="217" t="s">
        <v>79</v>
      </c>
      <c r="AY673" s="19" t="s">
        <v>117</v>
      </c>
      <c r="BE673" s="218">
        <f>IF(N673="základní",J673,0)</f>
        <v>0</v>
      </c>
      <c r="BF673" s="218">
        <f>IF(N673="snížená",J673,0)</f>
        <v>0</v>
      </c>
      <c r="BG673" s="218">
        <f>IF(N673="zákl. přenesená",J673,0)</f>
        <v>0</v>
      </c>
      <c r="BH673" s="218">
        <f>IF(N673="sníž. přenesená",J673,0)</f>
        <v>0</v>
      </c>
      <c r="BI673" s="218">
        <f>IF(N673="nulová",J673,0)</f>
        <v>0</v>
      </c>
      <c r="BJ673" s="19" t="s">
        <v>77</v>
      </c>
      <c r="BK673" s="218">
        <f>ROUND(I673*H673,2)</f>
        <v>0</v>
      </c>
      <c r="BL673" s="19" t="s">
        <v>150</v>
      </c>
      <c r="BM673" s="217" t="s">
        <v>1797</v>
      </c>
    </row>
    <row r="674" s="2" customFormat="1">
      <c r="A674" s="40"/>
      <c r="B674" s="41"/>
      <c r="C674" s="42"/>
      <c r="D674" s="219" t="s">
        <v>126</v>
      </c>
      <c r="E674" s="42"/>
      <c r="F674" s="220" t="s">
        <v>1798</v>
      </c>
      <c r="G674" s="42"/>
      <c r="H674" s="42"/>
      <c r="I674" s="221"/>
      <c r="J674" s="42"/>
      <c r="K674" s="42"/>
      <c r="L674" s="46"/>
      <c r="M674" s="222"/>
      <c r="N674" s="223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126</v>
      </c>
      <c r="AU674" s="19" t="s">
        <v>79</v>
      </c>
    </row>
    <row r="675" s="13" customFormat="1">
      <c r="A675" s="13"/>
      <c r="B675" s="224"/>
      <c r="C675" s="225"/>
      <c r="D675" s="226" t="s">
        <v>128</v>
      </c>
      <c r="E675" s="227" t="s">
        <v>19</v>
      </c>
      <c r="F675" s="228" t="s">
        <v>938</v>
      </c>
      <c r="G675" s="225"/>
      <c r="H675" s="227" t="s">
        <v>19</v>
      </c>
      <c r="I675" s="229"/>
      <c r="J675" s="225"/>
      <c r="K675" s="225"/>
      <c r="L675" s="230"/>
      <c r="M675" s="231"/>
      <c r="N675" s="232"/>
      <c r="O675" s="232"/>
      <c r="P675" s="232"/>
      <c r="Q675" s="232"/>
      <c r="R675" s="232"/>
      <c r="S675" s="232"/>
      <c r="T675" s="23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4" t="s">
        <v>128</v>
      </c>
      <c r="AU675" s="234" t="s">
        <v>79</v>
      </c>
      <c r="AV675" s="13" t="s">
        <v>77</v>
      </c>
      <c r="AW675" s="13" t="s">
        <v>31</v>
      </c>
      <c r="AX675" s="13" t="s">
        <v>69</v>
      </c>
      <c r="AY675" s="234" t="s">
        <v>117</v>
      </c>
    </row>
    <row r="676" s="14" customFormat="1">
      <c r="A676" s="14"/>
      <c r="B676" s="235"/>
      <c r="C676" s="236"/>
      <c r="D676" s="226" t="s">
        <v>128</v>
      </c>
      <c r="E676" s="237" t="s">
        <v>19</v>
      </c>
      <c r="F676" s="238" t="s">
        <v>1325</v>
      </c>
      <c r="G676" s="236"/>
      <c r="H676" s="239">
        <v>8.3209999999999997</v>
      </c>
      <c r="I676" s="240"/>
      <c r="J676" s="236"/>
      <c r="K676" s="236"/>
      <c r="L676" s="241"/>
      <c r="M676" s="242"/>
      <c r="N676" s="243"/>
      <c r="O676" s="243"/>
      <c r="P676" s="243"/>
      <c r="Q676" s="243"/>
      <c r="R676" s="243"/>
      <c r="S676" s="243"/>
      <c r="T676" s="24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5" t="s">
        <v>128</v>
      </c>
      <c r="AU676" s="245" t="s">
        <v>79</v>
      </c>
      <c r="AV676" s="14" t="s">
        <v>79</v>
      </c>
      <c r="AW676" s="14" t="s">
        <v>31</v>
      </c>
      <c r="AX676" s="14" t="s">
        <v>69</v>
      </c>
      <c r="AY676" s="245" t="s">
        <v>117</v>
      </c>
    </row>
    <row r="677" s="14" customFormat="1">
      <c r="A677" s="14"/>
      <c r="B677" s="235"/>
      <c r="C677" s="236"/>
      <c r="D677" s="226" t="s">
        <v>128</v>
      </c>
      <c r="E677" s="237" t="s">
        <v>19</v>
      </c>
      <c r="F677" s="238" t="s">
        <v>1799</v>
      </c>
      <c r="G677" s="236"/>
      <c r="H677" s="239">
        <v>19.535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128</v>
      </c>
      <c r="AU677" s="245" t="s">
        <v>79</v>
      </c>
      <c r="AV677" s="14" t="s">
        <v>79</v>
      </c>
      <c r="AW677" s="14" t="s">
        <v>31</v>
      </c>
      <c r="AX677" s="14" t="s">
        <v>69</v>
      </c>
      <c r="AY677" s="245" t="s">
        <v>117</v>
      </c>
    </row>
    <row r="678" s="14" customFormat="1">
      <c r="A678" s="14"/>
      <c r="B678" s="235"/>
      <c r="C678" s="236"/>
      <c r="D678" s="226" t="s">
        <v>128</v>
      </c>
      <c r="E678" s="237" t="s">
        <v>19</v>
      </c>
      <c r="F678" s="238" t="s">
        <v>1327</v>
      </c>
      <c r="G678" s="236"/>
      <c r="H678" s="239">
        <v>20.738</v>
      </c>
      <c r="I678" s="240"/>
      <c r="J678" s="236"/>
      <c r="K678" s="236"/>
      <c r="L678" s="241"/>
      <c r="M678" s="242"/>
      <c r="N678" s="243"/>
      <c r="O678" s="243"/>
      <c r="P678" s="243"/>
      <c r="Q678" s="243"/>
      <c r="R678" s="243"/>
      <c r="S678" s="243"/>
      <c r="T678" s="24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5" t="s">
        <v>128</v>
      </c>
      <c r="AU678" s="245" t="s">
        <v>79</v>
      </c>
      <c r="AV678" s="14" t="s">
        <v>79</v>
      </c>
      <c r="AW678" s="14" t="s">
        <v>31</v>
      </c>
      <c r="AX678" s="14" t="s">
        <v>69</v>
      </c>
      <c r="AY678" s="245" t="s">
        <v>117</v>
      </c>
    </row>
    <row r="679" s="15" customFormat="1">
      <c r="A679" s="15"/>
      <c r="B679" s="246"/>
      <c r="C679" s="247"/>
      <c r="D679" s="226" t="s">
        <v>128</v>
      </c>
      <c r="E679" s="248" t="s">
        <v>19</v>
      </c>
      <c r="F679" s="249" t="s">
        <v>130</v>
      </c>
      <c r="G679" s="247"/>
      <c r="H679" s="250">
        <v>48.594000000000001</v>
      </c>
      <c r="I679" s="251"/>
      <c r="J679" s="247"/>
      <c r="K679" s="247"/>
      <c r="L679" s="252"/>
      <c r="M679" s="253"/>
      <c r="N679" s="254"/>
      <c r="O679" s="254"/>
      <c r="P679" s="254"/>
      <c r="Q679" s="254"/>
      <c r="R679" s="254"/>
      <c r="S679" s="254"/>
      <c r="T679" s="25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56" t="s">
        <v>128</v>
      </c>
      <c r="AU679" s="256" t="s">
        <v>79</v>
      </c>
      <c r="AV679" s="15" t="s">
        <v>125</v>
      </c>
      <c r="AW679" s="15" t="s">
        <v>31</v>
      </c>
      <c r="AX679" s="15" t="s">
        <v>77</v>
      </c>
      <c r="AY679" s="256" t="s">
        <v>117</v>
      </c>
    </row>
    <row r="680" s="2" customFormat="1" ht="21.75" customHeight="1">
      <c r="A680" s="40"/>
      <c r="B680" s="41"/>
      <c r="C680" s="260" t="s">
        <v>1800</v>
      </c>
      <c r="D680" s="260" t="s">
        <v>235</v>
      </c>
      <c r="E680" s="261" t="s">
        <v>1791</v>
      </c>
      <c r="F680" s="262" t="s">
        <v>1792</v>
      </c>
      <c r="G680" s="263" t="s">
        <v>179</v>
      </c>
      <c r="H680" s="264">
        <v>51.024000000000001</v>
      </c>
      <c r="I680" s="265"/>
      <c r="J680" s="266">
        <f>ROUND(I680*H680,2)</f>
        <v>0</v>
      </c>
      <c r="K680" s="262" t="s">
        <v>124</v>
      </c>
      <c r="L680" s="267"/>
      <c r="M680" s="268" t="s">
        <v>19</v>
      </c>
      <c r="N680" s="269" t="s">
        <v>40</v>
      </c>
      <c r="O680" s="86"/>
      <c r="P680" s="215">
        <f>O680*H680</f>
        <v>0</v>
      </c>
      <c r="Q680" s="215">
        <v>0.019199999999999998</v>
      </c>
      <c r="R680" s="215">
        <f>Q680*H680</f>
        <v>0.97966079999999989</v>
      </c>
      <c r="S680" s="215">
        <v>0</v>
      </c>
      <c r="T680" s="216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17" t="s">
        <v>286</v>
      </c>
      <c r="AT680" s="217" t="s">
        <v>235</v>
      </c>
      <c r="AU680" s="217" t="s">
        <v>79</v>
      </c>
      <c r="AY680" s="19" t="s">
        <v>117</v>
      </c>
      <c r="BE680" s="218">
        <f>IF(N680="základní",J680,0)</f>
        <v>0</v>
      </c>
      <c r="BF680" s="218">
        <f>IF(N680="snížená",J680,0)</f>
        <v>0</v>
      </c>
      <c r="BG680" s="218">
        <f>IF(N680="zákl. přenesená",J680,0)</f>
        <v>0</v>
      </c>
      <c r="BH680" s="218">
        <f>IF(N680="sníž. přenesená",J680,0)</f>
        <v>0</v>
      </c>
      <c r="BI680" s="218">
        <f>IF(N680="nulová",J680,0)</f>
        <v>0</v>
      </c>
      <c r="BJ680" s="19" t="s">
        <v>77</v>
      </c>
      <c r="BK680" s="218">
        <f>ROUND(I680*H680,2)</f>
        <v>0</v>
      </c>
      <c r="BL680" s="19" t="s">
        <v>150</v>
      </c>
      <c r="BM680" s="217" t="s">
        <v>1801</v>
      </c>
    </row>
    <row r="681" s="13" customFormat="1">
      <c r="A681" s="13"/>
      <c r="B681" s="224"/>
      <c r="C681" s="225"/>
      <c r="D681" s="226" t="s">
        <v>128</v>
      </c>
      <c r="E681" s="227" t="s">
        <v>19</v>
      </c>
      <c r="F681" s="228" t="s">
        <v>938</v>
      </c>
      <c r="G681" s="225"/>
      <c r="H681" s="227" t="s">
        <v>19</v>
      </c>
      <c r="I681" s="229"/>
      <c r="J681" s="225"/>
      <c r="K681" s="225"/>
      <c r="L681" s="230"/>
      <c r="M681" s="231"/>
      <c r="N681" s="232"/>
      <c r="O681" s="232"/>
      <c r="P681" s="232"/>
      <c r="Q681" s="232"/>
      <c r="R681" s="232"/>
      <c r="S681" s="232"/>
      <c r="T681" s="23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4" t="s">
        <v>128</v>
      </c>
      <c r="AU681" s="234" t="s">
        <v>79</v>
      </c>
      <c r="AV681" s="13" t="s">
        <v>77</v>
      </c>
      <c r="AW681" s="13" t="s">
        <v>31</v>
      </c>
      <c r="AX681" s="13" t="s">
        <v>69</v>
      </c>
      <c r="AY681" s="234" t="s">
        <v>117</v>
      </c>
    </row>
    <row r="682" s="14" customFormat="1">
      <c r="A682" s="14"/>
      <c r="B682" s="235"/>
      <c r="C682" s="236"/>
      <c r="D682" s="226" t="s">
        <v>128</v>
      </c>
      <c r="E682" s="237" t="s">
        <v>19</v>
      </c>
      <c r="F682" s="238" t="s">
        <v>1802</v>
      </c>
      <c r="G682" s="236"/>
      <c r="H682" s="239">
        <v>51.024000000000001</v>
      </c>
      <c r="I682" s="240"/>
      <c r="J682" s="236"/>
      <c r="K682" s="236"/>
      <c r="L682" s="241"/>
      <c r="M682" s="242"/>
      <c r="N682" s="243"/>
      <c r="O682" s="243"/>
      <c r="P682" s="243"/>
      <c r="Q682" s="243"/>
      <c r="R682" s="243"/>
      <c r="S682" s="243"/>
      <c r="T682" s="24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5" t="s">
        <v>128</v>
      </c>
      <c r="AU682" s="245" t="s">
        <v>79</v>
      </c>
      <c r="AV682" s="14" t="s">
        <v>79</v>
      </c>
      <c r="AW682" s="14" t="s">
        <v>31</v>
      </c>
      <c r="AX682" s="14" t="s">
        <v>69</v>
      </c>
      <c r="AY682" s="245" t="s">
        <v>117</v>
      </c>
    </row>
    <row r="683" s="15" customFormat="1">
      <c r="A683" s="15"/>
      <c r="B683" s="246"/>
      <c r="C683" s="247"/>
      <c r="D683" s="226" t="s">
        <v>128</v>
      </c>
      <c r="E683" s="248" t="s">
        <v>19</v>
      </c>
      <c r="F683" s="249" t="s">
        <v>130</v>
      </c>
      <c r="G683" s="247"/>
      <c r="H683" s="250">
        <v>51.024000000000001</v>
      </c>
      <c r="I683" s="251"/>
      <c r="J683" s="247"/>
      <c r="K683" s="247"/>
      <c r="L683" s="252"/>
      <c r="M683" s="253"/>
      <c r="N683" s="254"/>
      <c r="O683" s="254"/>
      <c r="P683" s="254"/>
      <c r="Q683" s="254"/>
      <c r="R683" s="254"/>
      <c r="S683" s="254"/>
      <c r="T683" s="25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56" t="s">
        <v>128</v>
      </c>
      <c r="AU683" s="256" t="s">
        <v>79</v>
      </c>
      <c r="AV683" s="15" t="s">
        <v>125</v>
      </c>
      <c r="AW683" s="15" t="s">
        <v>31</v>
      </c>
      <c r="AX683" s="15" t="s">
        <v>77</v>
      </c>
      <c r="AY683" s="256" t="s">
        <v>117</v>
      </c>
    </row>
    <row r="684" s="2" customFormat="1" ht="16.5" customHeight="1">
      <c r="A684" s="40"/>
      <c r="B684" s="41"/>
      <c r="C684" s="206" t="s">
        <v>725</v>
      </c>
      <c r="D684" s="206" t="s">
        <v>120</v>
      </c>
      <c r="E684" s="207" t="s">
        <v>907</v>
      </c>
      <c r="F684" s="208" t="s">
        <v>908</v>
      </c>
      <c r="G684" s="209" t="s">
        <v>179</v>
      </c>
      <c r="H684" s="210">
        <v>48.594000000000001</v>
      </c>
      <c r="I684" s="211"/>
      <c r="J684" s="212">
        <f>ROUND(I684*H684,2)</f>
        <v>0</v>
      </c>
      <c r="K684" s="208" t="s">
        <v>124</v>
      </c>
      <c r="L684" s="46"/>
      <c r="M684" s="213" t="s">
        <v>19</v>
      </c>
      <c r="N684" s="214" t="s">
        <v>40</v>
      </c>
      <c r="O684" s="86"/>
      <c r="P684" s="215">
        <f>O684*H684</f>
        <v>0</v>
      </c>
      <c r="Q684" s="215">
        <v>0.00029999999999999997</v>
      </c>
      <c r="R684" s="215">
        <f>Q684*H684</f>
        <v>0.0145782</v>
      </c>
      <c r="S684" s="215">
        <v>0</v>
      </c>
      <c r="T684" s="216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17" t="s">
        <v>150</v>
      </c>
      <c r="AT684" s="217" t="s">
        <v>120</v>
      </c>
      <c r="AU684" s="217" t="s">
        <v>79</v>
      </c>
      <c r="AY684" s="19" t="s">
        <v>117</v>
      </c>
      <c r="BE684" s="218">
        <f>IF(N684="základní",J684,0)</f>
        <v>0</v>
      </c>
      <c r="BF684" s="218">
        <f>IF(N684="snížená",J684,0)</f>
        <v>0</v>
      </c>
      <c r="BG684" s="218">
        <f>IF(N684="zákl. přenesená",J684,0)</f>
        <v>0</v>
      </c>
      <c r="BH684" s="218">
        <f>IF(N684="sníž. přenesená",J684,0)</f>
        <v>0</v>
      </c>
      <c r="BI684" s="218">
        <f>IF(N684="nulová",J684,0)</f>
        <v>0</v>
      </c>
      <c r="BJ684" s="19" t="s">
        <v>77</v>
      </c>
      <c r="BK684" s="218">
        <f>ROUND(I684*H684,2)</f>
        <v>0</v>
      </c>
      <c r="BL684" s="19" t="s">
        <v>150</v>
      </c>
      <c r="BM684" s="217" t="s">
        <v>1803</v>
      </c>
    </row>
    <row r="685" s="2" customFormat="1">
      <c r="A685" s="40"/>
      <c r="B685" s="41"/>
      <c r="C685" s="42"/>
      <c r="D685" s="219" t="s">
        <v>126</v>
      </c>
      <c r="E685" s="42"/>
      <c r="F685" s="220" t="s">
        <v>910</v>
      </c>
      <c r="G685" s="42"/>
      <c r="H685" s="42"/>
      <c r="I685" s="221"/>
      <c r="J685" s="42"/>
      <c r="K685" s="42"/>
      <c r="L685" s="46"/>
      <c r="M685" s="222"/>
      <c r="N685" s="223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126</v>
      </c>
      <c r="AU685" s="19" t="s">
        <v>79</v>
      </c>
    </row>
    <row r="686" s="13" customFormat="1">
      <c r="A686" s="13"/>
      <c r="B686" s="224"/>
      <c r="C686" s="225"/>
      <c r="D686" s="226" t="s">
        <v>128</v>
      </c>
      <c r="E686" s="227" t="s">
        <v>19</v>
      </c>
      <c r="F686" s="228" t="s">
        <v>938</v>
      </c>
      <c r="G686" s="225"/>
      <c r="H686" s="227" t="s">
        <v>19</v>
      </c>
      <c r="I686" s="229"/>
      <c r="J686" s="225"/>
      <c r="K686" s="225"/>
      <c r="L686" s="230"/>
      <c r="M686" s="231"/>
      <c r="N686" s="232"/>
      <c r="O686" s="232"/>
      <c r="P686" s="232"/>
      <c r="Q686" s="232"/>
      <c r="R686" s="232"/>
      <c r="S686" s="232"/>
      <c r="T686" s="23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4" t="s">
        <v>128</v>
      </c>
      <c r="AU686" s="234" t="s">
        <v>79</v>
      </c>
      <c r="AV686" s="13" t="s">
        <v>77</v>
      </c>
      <c r="AW686" s="13" t="s">
        <v>31</v>
      </c>
      <c r="AX686" s="13" t="s">
        <v>69</v>
      </c>
      <c r="AY686" s="234" t="s">
        <v>117</v>
      </c>
    </row>
    <row r="687" s="14" customFormat="1">
      <c r="A687" s="14"/>
      <c r="B687" s="235"/>
      <c r="C687" s="236"/>
      <c r="D687" s="226" t="s">
        <v>128</v>
      </c>
      <c r="E687" s="237" t="s">
        <v>19</v>
      </c>
      <c r="F687" s="238" t="s">
        <v>1325</v>
      </c>
      <c r="G687" s="236"/>
      <c r="H687" s="239">
        <v>8.3209999999999997</v>
      </c>
      <c r="I687" s="240"/>
      <c r="J687" s="236"/>
      <c r="K687" s="236"/>
      <c r="L687" s="241"/>
      <c r="M687" s="242"/>
      <c r="N687" s="243"/>
      <c r="O687" s="243"/>
      <c r="P687" s="243"/>
      <c r="Q687" s="243"/>
      <c r="R687" s="243"/>
      <c r="S687" s="243"/>
      <c r="T687" s="24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5" t="s">
        <v>128</v>
      </c>
      <c r="AU687" s="245" t="s">
        <v>79</v>
      </c>
      <c r="AV687" s="14" t="s">
        <v>79</v>
      </c>
      <c r="AW687" s="14" t="s">
        <v>31</v>
      </c>
      <c r="AX687" s="14" t="s">
        <v>69</v>
      </c>
      <c r="AY687" s="245" t="s">
        <v>117</v>
      </c>
    </row>
    <row r="688" s="14" customFormat="1">
      <c r="A688" s="14"/>
      <c r="B688" s="235"/>
      <c r="C688" s="236"/>
      <c r="D688" s="226" t="s">
        <v>128</v>
      </c>
      <c r="E688" s="237" t="s">
        <v>19</v>
      </c>
      <c r="F688" s="238" t="s">
        <v>1799</v>
      </c>
      <c r="G688" s="236"/>
      <c r="H688" s="239">
        <v>19.535</v>
      </c>
      <c r="I688" s="240"/>
      <c r="J688" s="236"/>
      <c r="K688" s="236"/>
      <c r="L688" s="241"/>
      <c r="M688" s="242"/>
      <c r="N688" s="243"/>
      <c r="O688" s="243"/>
      <c r="P688" s="243"/>
      <c r="Q688" s="243"/>
      <c r="R688" s="243"/>
      <c r="S688" s="243"/>
      <c r="T688" s="24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5" t="s">
        <v>128</v>
      </c>
      <c r="AU688" s="245" t="s">
        <v>79</v>
      </c>
      <c r="AV688" s="14" t="s">
        <v>79</v>
      </c>
      <c r="AW688" s="14" t="s">
        <v>31</v>
      </c>
      <c r="AX688" s="14" t="s">
        <v>69</v>
      </c>
      <c r="AY688" s="245" t="s">
        <v>117</v>
      </c>
    </row>
    <row r="689" s="14" customFormat="1">
      <c r="A689" s="14"/>
      <c r="B689" s="235"/>
      <c r="C689" s="236"/>
      <c r="D689" s="226" t="s">
        <v>128</v>
      </c>
      <c r="E689" s="237" t="s">
        <v>19</v>
      </c>
      <c r="F689" s="238" t="s">
        <v>1327</v>
      </c>
      <c r="G689" s="236"/>
      <c r="H689" s="239">
        <v>20.738</v>
      </c>
      <c r="I689" s="240"/>
      <c r="J689" s="236"/>
      <c r="K689" s="236"/>
      <c r="L689" s="241"/>
      <c r="M689" s="242"/>
      <c r="N689" s="243"/>
      <c r="O689" s="243"/>
      <c r="P689" s="243"/>
      <c r="Q689" s="243"/>
      <c r="R689" s="243"/>
      <c r="S689" s="243"/>
      <c r="T689" s="24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5" t="s">
        <v>128</v>
      </c>
      <c r="AU689" s="245" t="s">
        <v>79</v>
      </c>
      <c r="AV689" s="14" t="s">
        <v>79</v>
      </c>
      <c r="AW689" s="14" t="s">
        <v>31</v>
      </c>
      <c r="AX689" s="14" t="s">
        <v>69</v>
      </c>
      <c r="AY689" s="245" t="s">
        <v>117</v>
      </c>
    </row>
    <row r="690" s="15" customFormat="1">
      <c r="A690" s="15"/>
      <c r="B690" s="246"/>
      <c r="C690" s="247"/>
      <c r="D690" s="226" t="s">
        <v>128</v>
      </c>
      <c r="E690" s="248" t="s">
        <v>19</v>
      </c>
      <c r="F690" s="249" t="s">
        <v>130</v>
      </c>
      <c r="G690" s="247"/>
      <c r="H690" s="250">
        <v>48.594000000000001</v>
      </c>
      <c r="I690" s="251"/>
      <c r="J690" s="247"/>
      <c r="K690" s="247"/>
      <c r="L690" s="252"/>
      <c r="M690" s="253"/>
      <c r="N690" s="254"/>
      <c r="O690" s="254"/>
      <c r="P690" s="254"/>
      <c r="Q690" s="254"/>
      <c r="R690" s="254"/>
      <c r="S690" s="254"/>
      <c r="T690" s="25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56" t="s">
        <v>128</v>
      </c>
      <c r="AU690" s="256" t="s">
        <v>79</v>
      </c>
      <c r="AV690" s="15" t="s">
        <v>125</v>
      </c>
      <c r="AW690" s="15" t="s">
        <v>31</v>
      </c>
      <c r="AX690" s="15" t="s">
        <v>77</v>
      </c>
      <c r="AY690" s="256" t="s">
        <v>117</v>
      </c>
    </row>
    <row r="691" s="2" customFormat="1" ht="16.5" customHeight="1">
      <c r="A691" s="40"/>
      <c r="B691" s="41"/>
      <c r="C691" s="206" t="s">
        <v>1804</v>
      </c>
      <c r="D691" s="206" t="s">
        <v>120</v>
      </c>
      <c r="E691" s="207" t="s">
        <v>911</v>
      </c>
      <c r="F691" s="208" t="s">
        <v>912</v>
      </c>
      <c r="G691" s="209" t="s">
        <v>190</v>
      </c>
      <c r="H691" s="210">
        <v>41.340000000000003</v>
      </c>
      <c r="I691" s="211"/>
      <c r="J691" s="212">
        <f>ROUND(I691*H691,2)</f>
        <v>0</v>
      </c>
      <c r="K691" s="208" t="s">
        <v>124</v>
      </c>
      <c r="L691" s="46"/>
      <c r="M691" s="213" t="s">
        <v>19</v>
      </c>
      <c r="N691" s="214" t="s">
        <v>40</v>
      </c>
      <c r="O691" s="86"/>
      <c r="P691" s="215">
        <f>O691*H691</f>
        <v>0</v>
      </c>
      <c r="Q691" s="215">
        <v>3.0000000000000001E-05</v>
      </c>
      <c r="R691" s="215">
        <f>Q691*H691</f>
        <v>0.0012402000000000001</v>
      </c>
      <c r="S691" s="215">
        <v>0</v>
      </c>
      <c r="T691" s="216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17" t="s">
        <v>150</v>
      </c>
      <c r="AT691" s="217" t="s">
        <v>120</v>
      </c>
      <c r="AU691" s="217" t="s">
        <v>79</v>
      </c>
      <c r="AY691" s="19" t="s">
        <v>117</v>
      </c>
      <c r="BE691" s="218">
        <f>IF(N691="základní",J691,0)</f>
        <v>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19" t="s">
        <v>77</v>
      </c>
      <c r="BK691" s="218">
        <f>ROUND(I691*H691,2)</f>
        <v>0</v>
      </c>
      <c r="BL691" s="19" t="s">
        <v>150</v>
      </c>
      <c r="BM691" s="217" t="s">
        <v>1805</v>
      </c>
    </row>
    <row r="692" s="2" customFormat="1">
      <c r="A692" s="40"/>
      <c r="B692" s="41"/>
      <c r="C692" s="42"/>
      <c r="D692" s="219" t="s">
        <v>126</v>
      </c>
      <c r="E692" s="42"/>
      <c r="F692" s="220" t="s">
        <v>914</v>
      </c>
      <c r="G692" s="42"/>
      <c r="H692" s="42"/>
      <c r="I692" s="221"/>
      <c r="J692" s="42"/>
      <c r="K692" s="42"/>
      <c r="L692" s="46"/>
      <c r="M692" s="222"/>
      <c r="N692" s="223"/>
      <c r="O692" s="86"/>
      <c r="P692" s="86"/>
      <c r="Q692" s="86"/>
      <c r="R692" s="86"/>
      <c r="S692" s="86"/>
      <c r="T692" s="87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T692" s="19" t="s">
        <v>126</v>
      </c>
      <c r="AU692" s="19" t="s">
        <v>79</v>
      </c>
    </row>
    <row r="693" s="13" customFormat="1">
      <c r="A693" s="13"/>
      <c r="B693" s="224"/>
      <c r="C693" s="225"/>
      <c r="D693" s="226" t="s">
        <v>128</v>
      </c>
      <c r="E693" s="227" t="s">
        <v>19</v>
      </c>
      <c r="F693" s="228" t="s">
        <v>938</v>
      </c>
      <c r="G693" s="225"/>
      <c r="H693" s="227" t="s">
        <v>19</v>
      </c>
      <c r="I693" s="229"/>
      <c r="J693" s="225"/>
      <c r="K693" s="225"/>
      <c r="L693" s="230"/>
      <c r="M693" s="231"/>
      <c r="N693" s="232"/>
      <c r="O693" s="232"/>
      <c r="P693" s="232"/>
      <c r="Q693" s="232"/>
      <c r="R693" s="232"/>
      <c r="S693" s="232"/>
      <c r="T693" s="23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4" t="s">
        <v>128</v>
      </c>
      <c r="AU693" s="234" t="s">
        <v>79</v>
      </c>
      <c r="AV693" s="13" t="s">
        <v>77</v>
      </c>
      <c r="AW693" s="13" t="s">
        <v>31</v>
      </c>
      <c r="AX693" s="13" t="s">
        <v>69</v>
      </c>
      <c r="AY693" s="234" t="s">
        <v>117</v>
      </c>
    </row>
    <row r="694" s="14" customFormat="1">
      <c r="A694" s="14"/>
      <c r="B694" s="235"/>
      <c r="C694" s="236"/>
      <c r="D694" s="226" t="s">
        <v>128</v>
      </c>
      <c r="E694" s="237" t="s">
        <v>19</v>
      </c>
      <c r="F694" s="238" t="s">
        <v>1406</v>
      </c>
      <c r="G694" s="236"/>
      <c r="H694" s="239">
        <v>10.58</v>
      </c>
      <c r="I694" s="240"/>
      <c r="J694" s="236"/>
      <c r="K694" s="236"/>
      <c r="L694" s="241"/>
      <c r="M694" s="242"/>
      <c r="N694" s="243"/>
      <c r="O694" s="243"/>
      <c r="P694" s="243"/>
      <c r="Q694" s="243"/>
      <c r="R694" s="243"/>
      <c r="S694" s="243"/>
      <c r="T694" s="24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5" t="s">
        <v>128</v>
      </c>
      <c r="AU694" s="245" t="s">
        <v>79</v>
      </c>
      <c r="AV694" s="14" t="s">
        <v>79</v>
      </c>
      <c r="AW694" s="14" t="s">
        <v>31</v>
      </c>
      <c r="AX694" s="14" t="s">
        <v>69</v>
      </c>
      <c r="AY694" s="245" t="s">
        <v>117</v>
      </c>
    </row>
    <row r="695" s="14" customFormat="1">
      <c r="A695" s="14"/>
      <c r="B695" s="235"/>
      <c r="C695" s="236"/>
      <c r="D695" s="226" t="s">
        <v>128</v>
      </c>
      <c r="E695" s="237" t="s">
        <v>19</v>
      </c>
      <c r="F695" s="238" t="s">
        <v>1407</v>
      </c>
      <c r="G695" s="236"/>
      <c r="H695" s="239">
        <v>18.239999999999998</v>
      </c>
      <c r="I695" s="240"/>
      <c r="J695" s="236"/>
      <c r="K695" s="236"/>
      <c r="L695" s="241"/>
      <c r="M695" s="242"/>
      <c r="N695" s="243"/>
      <c r="O695" s="243"/>
      <c r="P695" s="243"/>
      <c r="Q695" s="243"/>
      <c r="R695" s="243"/>
      <c r="S695" s="243"/>
      <c r="T695" s="24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5" t="s">
        <v>128</v>
      </c>
      <c r="AU695" s="245" t="s">
        <v>79</v>
      </c>
      <c r="AV695" s="14" t="s">
        <v>79</v>
      </c>
      <c r="AW695" s="14" t="s">
        <v>31</v>
      </c>
      <c r="AX695" s="14" t="s">
        <v>69</v>
      </c>
      <c r="AY695" s="245" t="s">
        <v>117</v>
      </c>
    </row>
    <row r="696" s="14" customFormat="1">
      <c r="A696" s="14"/>
      <c r="B696" s="235"/>
      <c r="C696" s="236"/>
      <c r="D696" s="226" t="s">
        <v>128</v>
      </c>
      <c r="E696" s="237" t="s">
        <v>19</v>
      </c>
      <c r="F696" s="238" t="s">
        <v>1408</v>
      </c>
      <c r="G696" s="236"/>
      <c r="H696" s="239">
        <v>12.52</v>
      </c>
      <c r="I696" s="240"/>
      <c r="J696" s="236"/>
      <c r="K696" s="236"/>
      <c r="L696" s="241"/>
      <c r="M696" s="242"/>
      <c r="N696" s="243"/>
      <c r="O696" s="243"/>
      <c r="P696" s="243"/>
      <c r="Q696" s="243"/>
      <c r="R696" s="243"/>
      <c r="S696" s="243"/>
      <c r="T696" s="24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5" t="s">
        <v>128</v>
      </c>
      <c r="AU696" s="245" t="s">
        <v>79</v>
      </c>
      <c r="AV696" s="14" t="s">
        <v>79</v>
      </c>
      <c r="AW696" s="14" t="s">
        <v>31</v>
      </c>
      <c r="AX696" s="14" t="s">
        <v>69</v>
      </c>
      <c r="AY696" s="245" t="s">
        <v>117</v>
      </c>
    </row>
    <row r="697" s="15" customFormat="1">
      <c r="A697" s="15"/>
      <c r="B697" s="246"/>
      <c r="C697" s="247"/>
      <c r="D697" s="226" t="s">
        <v>128</v>
      </c>
      <c r="E697" s="248" t="s">
        <v>19</v>
      </c>
      <c r="F697" s="249" t="s">
        <v>130</v>
      </c>
      <c r="G697" s="247"/>
      <c r="H697" s="250">
        <v>41.340000000000003</v>
      </c>
      <c r="I697" s="251"/>
      <c r="J697" s="247"/>
      <c r="K697" s="247"/>
      <c r="L697" s="252"/>
      <c r="M697" s="253"/>
      <c r="N697" s="254"/>
      <c r="O697" s="254"/>
      <c r="P697" s="254"/>
      <c r="Q697" s="254"/>
      <c r="R697" s="254"/>
      <c r="S697" s="254"/>
      <c r="T697" s="25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56" t="s">
        <v>128</v>
      </c>
      <c r="AU697" s="256" t="s">
        <v>79</v>
      </c>
      <c r="AV697" s="15" t="s">
        <v>125</v>
      </c>
      <c r="AW697" s="15" t="s">
        <v>31</v>
      </c>
      <c r="AX697" s="15" t="s">
        <v>77</v>
      </c>
      <c r="AY697" s="256" t="s">
        <v>117</v>
      </c>
    </row>
    <row r="698" s="2" customFormat="1" ht="24.15" customHeight="1">
      <c r="A698" s="40"/>
      <c r="B698" s="41"/>
      <c r="C698" s="206" t="s">
        <v>731</v>
      </c>
      <c r="D698" s="206" t="s">
        <v>120</v>
      </c>
      <c r="E698" s="207" t="s">
        <v>916</v>
      </c>
      <c r="F698" s="208" t="s">
        <v>917</v>
      </c>
      <c r="G698" s="209" t="s">
        <v>179</v>
      </c>
      <c r="H698" s="210">
        <v>48.594000000000001</v>
      </c>
      <c r="I698" s="211"/>
      <c r="J698" s="212">
        <f>ROUND(I698*H698,2)</f>
        <v>0</v>
      </c>
      <c r="K698" s="208" t="s">
        <v>124</v>
      </c>
      <c r="L698" s="46"/>
      <c r="M698" s="213" t="s">
        <v>19</v>
      </c>
      <c r="N698" s="214" t="s">
        <v>40</v>
      </c>
      <c r="O698" s="86"/>
      <c r="P698" s="215">
        <f>O698*H698</f>
        <v>0</v>
      </c>
      <c r="Q698" s="215">
        <v>0.0075799999999999999</v>
      </c>
      <c r="R698" s="215">
        <f>Q698*H698</f>
        <v>0.36834252000000001</v>
      </c>
      <c r="S698" s="215">
        <v>0</v>
      </c>
      <c r="T698" s="216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17" t="s">
        <v>150</v>
      </c>
      <c r="AT698" s="217" t="s">
        <v>120</v>
      </c>
      <c r="AU698" s="217" t="s">
        <v>79</v>
      </c>
      <c r="AY698" s="19" t="s">
        <v>117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19" t="s">
        <v>77</v>
      </c>
      <c r="BK698" s="218">
        <f>ROUND(I698*H698,2)</f>
        <v>0</v>
      </c>
      <c r="BL698" s="19" t="s">
        <v>150</v>
      </c>
      <c r="BM698" s="217" t="s">
        <v>1806</v>
      </c>
    </row>
    <row r="699" s="2" customFormat="1">
      <c r="A699" s="40"/>
      <c r="B699" s="41"/>
      <c r="C699" s="42"/>
      <c r="D699" s="219" t="s">
        <v>126</v>
      </c>
      <c r="E699" s="42"/>
      <c r="F699" s="220" t="s">
        <v>919</v>
      </c>
      <c r="G699" s="42"/>
      <c r="H699" s="42"/>
      <c r="I699" s="221"/>
      <c r="J699" s="42"/>
      <c r="K699" s="42"/>
      <c r="L699" s="46"/>
      <c r="M699" s="222"/>
      <c r="N699" s="223"/>
      <c r="O699" s="86"/>
      <c r="P699" s="86"/>
      <c r="Q699" s="86"/>
      <c r="R699" s="86"/>
      <c r="S699" s="86"/>
      <c r="T699" s="87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T699" s="19" t="s">
        <v>126</v>
      </c>
      <c r="AU699" s="19" t="s">
        <v>79</v>
      </c>
    </row>
    <row r="700" s="13" customFormat="1">
      <c r="A700" s="13"/>
      <c r="B700" s="224"/>
      <c r="C700" s="225"/>
      <c r="D700" s="226" t="s">
        <v>128</v>
      </c>
      <c r="E700" s="227" t="s">
        <v>19</v>
      </c>
      <c r="F700" s="228" t="s">
        <v>938</v>
      </c>
      <c r="G700" s="225"/>
      <c r="H700" s="227" t="s">
        <v>19</v>
      </c>
      <c r="I700" s="229"/>
      <c r="J700" s="225"/>
      <c r="K700" s="225"/>
      <c r="L700" s="230"/>
      <c r="M700" s="231"/>
      <c r="N700" s="232"/>
      <c r="O700" s="232"/>
      <c r="P700" s="232"/>
      <c r="Q700" s="232"/>
      <c r="R700" s="232"/>
      <c r="S700" s="232"/>
      <c r="T700" s="23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4" t="s">
        <v>128</v>
      </c>
      <c r="AU700" s="234" t="s">
        <v>79</v>
      </c>
      <c r="AV700" s="13" t="s">
        <v>77</v>
      </c>
      <c r="AW700" s="13" t="s">
        <v>31</v>
      </c>
      <c r="AX700" s="13" t="s">
        <v>69</v>
      </c>
      <c r="AY700" s="234" t="s">
        <v>117</v>
      </c>
    </row>
    <row r="701" s="14" customFormat="1">
      <c r="A701" s="14"/>
      <c r="B701" s="235"/>
      <c r="C701" s="236"/>
      <c r="D701" s="226" t="s">
        <v>128</v>
      </c>
      <c r="E701" s="237" t="s">
        <v>19</v>
      </c>
      <c r="F701" s="238" t="s">
        <v>1325</v>
      </c>
      <c r="G701" s="236"/>
      <c r="H701" s="239">
        <v>8.3209999999999997</v>
      </c>
      <c r="I701" s="240"/>
      <c r="J701" s="236"/>
      <c r="K701" s="236"/>
      <c r="L701" s="241"/>
      <c r="M701" s="242"/>
      <c r="N701" s="243"/>
      <c r="O701" s="243"/>
      <c r="P701" s="243"/>
      <c r="Q701" s="243"/>
      <c r="R701" s="243"/>
      <c r="S701" s="243"/>
      <c r="T701" s="24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5" t="s">
        <v>128</v>
      </c>
      <c r="AU701" s="245" t="s">
        <v>79</v>
      </c>
      <c r="AV701" s="14" t="s">
        <v>79</v>
      </c>
      <c r="AW701" s="14" t="s">
        <v>31</v>
      </c>
      <c r="AX701" s="14" t="s">
        <v>69</v>
      </c>
      <c r="AY701" s="245" t="s">
        <v>117</v>
      </c>
    </row>
    <row r="702" s="14" customFormat="1">
      <c r="A702" s="14"/>
      <c r="B702" s="235"/>
      <c r="C702" s="236"/>
      <c r="D702" s="226" t="s">
        <v>128</v>
      </c>
      <c r="E702" s="237" t="s">
        <v>19</v>
      </c>
      <c r="F702" s="238" t="s">
        <v>1799</v>
      </c>
      <c r="G702" s="236"/>
      <c r="H702" s="239">
        <v>19.535</v>
      </c>
      <c r="I702" s="240"/>
      <c r="J702" s="236"/>
      <c r="K702" s="236"/>
      <c r="L702" s="241"/>
      <c r="M702" s="242"/>
      <c r="N702" s="243"/>
      <c r="O702" s="243"/>
      <c r="P702" s="243"/>
      <c r="Q702" s="243"/>
      <c r="R702" s="243"/>
      <c r="S702" s="243"/>
      <c r="T702" s="24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5" t="s">
        <v>128</v>
      </c>
      <c r="AU702" s="245" t="s">
        <v>79</v>
      </c>
      <c r="AV702" s="14" t="s">
        <v>79</v>
      </c>
      <c r="AW702" s="14" t="s">
        <v>31</v>
      </c>
      <c r="AX702" s="14" t="s">
        <v>69</v>
      </c>
      <c r="AY702" s="245" t="s">
        <v>117</v>
      </c>
    </row>
    <row r="703" s="14" customFormat="1">
      <c r="A703" s="14"/>
      <c r="B703" s="235"/>
      <c r="C703" s="236"/>
      <c r="D703" s="226" t="s">
        <v>128</v>
      </c>
      <c r="E703" s="237" t="s">
        <v>19</v>
      </c>
      <c r="F703" s="238" t="s">
        <v>1327</v>
      </c>
      <c r="G703" s="236"/>
      <c r="H703" s="239">
        <v>20.738</v>
      </c>
      <c r="I703" s="240"/>
      <c r="J703" s="236"/>
      <c r="K703" s="236"/>
      <c r="L703" s="241"/>
      <c r="M703" s="242"/>
      <c r="N703" s="243"/>
      <c r="O703" s="243"/>
      <c r="P703" s="243"/>
      <c r="Q703" s="243"/>
      <c r="R703" s="243"/>
      <c r="S703" s="243"/>
      <c r="T703" s="24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5" t="s">
        <v>128</v>
      </c>
      <c r="AU703" s="245" t="s">
        <v>79</v>
      </c>
      <c r="AV703" s="14" t="s">
        <v>79</v>
      </c>
      <c r="AW703" s="14" t="s">
        <v>31</v>
      </c>
      <c r="AX703" s="14" t="s">
        <v>69</v>
      </c>
      <c r="AY703" s="245" t="s">
        <v>117</v>
      </c>
    </row>
    <row r="704" s="15" customFormat="1">
      <c r="A704" s="15"/>
      <c r="B704" s="246"/>
      <c r="C704" s="247"/>
      <c r="D704" s="226" t="s">
        <v>128</v>
      </c>
      <c r="E704" s="248" t="s">
        <v>19</v>
      </c>
      <c r="F704" s="249" t="s">
        <v>130</v>
      </c>
      <c r="G704" s="247"/>
      <c r="H704" s="250">
        <v>48.594000000000001</v>
      </c>
      <c r="I704" s="251"/>
      <c r="J704" s="247"/>
      <c r="K704" s="247"/>
      <c r="L704" s="252"/>
      <c r="M704" s="253"/>
      <c r="N704" s="254"/>
      <c r="O704" s="254"/>
      <c r="P704" s="254"/>
      <c r="Q704" s="254"/>
      <c r="R704" s="254"/>
      <c r="S704" s="254"/>
      <c r="T704" s="255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56" t="s">
        <v>128</v>
      </c>
      <c r="AU704" s="256" t="s">
        <v>79</v>
      </c>
      <c r="AV704" s="15" t="s">
        <v>125</v>
      </c>
      <c r="AW704" s="15" t="s">
        <v>31</v>
      </c>
      <c r="AX704" s="15" t="s">
        <v>77</v>
      </c>
      <c r="AY704" s="256" t="s">
        <v>117</v>
      </c>
    </row>
    <row r="705" s="2" customFormat="1" ht="24.15" customHeight="1">
      <c r="A705" s="40"/>
      <c r="B705" s="41"/>
      <c r="C705" s="206" t="s">
        <v>1807</v>
      </c>
      <c r="D705" s="206" t="s">
        <v>120</v>
      </c>
      <c r="E705" s="207" t="s">
        <v>920</v>
      </c>
      <c r="F705" s="208" t="s">
        <v>921</v>
      </c>
      <c r="G705" s="209" t="s">
        <v>221</v>
      </c>
      <c r="H705" s="210">
        <v>1.79</v>
      </c>
      <c r="I705" s="211"/>
      <c r="J705" s="212">
        <f>ROUND(I705*H705,2)</f>
        <v>0</v>
      </c>
      <c r="K705" s="208" t="s">
        <v>124</v>
      </c>
      <c r="L705" s="46"/>
      <c r="M705" s="213" t="s">
        <v>19</v>
      </c>
      <c r="N705" s="214" t="s">
        <v>40</v>
      </c>
      <c r="O705" s="86"/>
      <c r="P705" s="215">
        <f>O705*H705</f>
        <v>0</v>
      </c>
      <c r="Q705" s="215">
        <v>0</v>
      </c>
      <c r="R705" s="215">
        <f>Q705*H705</f>
        <v>0</v>
      </c>
      <c r="S705" s="215">
        <v>0</v>
      </c>
      <c r="T705" s="216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17" t="s">
        <v>150</v>
      </c>
      <c r="AT705" s="217" t="s">
        <v>120</v>
      </c>
      <c r="AU705" s="217" t="s">
        <v>79</v>
      </c>
      <c r="AY705" s="19" t="s">
        <v>117</v>
      </c>
      <c r="BE705" s="218">
        <f>IF(N705="základní",J705,0)</f>
        <v>0</v>
      </c>
      <c r="BF705" s="218">
        <f>IF(N705="snížená",J705,0)</f>
        <v>0</v>
      </c>
      <c r="BG705" s="218">
        <f>IF(N705="zákl. přenesená",J705,0)</f>
        <v>0</v>
      </c>
      <c r="BH705" s="218">
        <f>IF(N705="sníž. přenesená",J705,0)</f>
        <v>0</v>
      </c>
      <c r="BI705" s="218">
        <f>IF(N705="nulová",J705,0)</f>
        <v>0</v>
      </c>
      <c r="BJ705" s="19" t="s">
        <v>77</v>
      </c>
      <c r="BK705" s="218">
        <f>ROUND(I705*H705,2)</f>
        <v>0</v>
      </c>
      <c r="BL705" s="19" t="s">
        <v>150</v>
      </c>
      <c r="BM705" s="217" t="s">
        <v>1808</v>
      </c>
    </row>
    <row r="706" s="2" customFormat="1">
      <c r="A706" s="40"/>
      <c r="B706" s="41"/>
      <c r="C706" s="42"/>
      <c r="D706" s="219" t="s">
        <v>126</v>
      </c>
      <c r="E706" s="42"/>
      <c r="F706" s="220" t="s">
        <v>923</v>
      </c>
      <c r="G706" s="42"/>
      <c r="H706" s="42"/>
      <c r="I706" s="221"/>
      <c r="J706" s="42"/>
      <c r="K706" s="42"/>
      <c r="L706" s="46"/>
      <c r="M706" s="222"/>
      <c r="N706" s="223"/>
      <c r="O706" s="86"/>
      <c r="P706" s="86"/>
      <c r="Q706" s="86"/>
      <c r="R706" s="86"/>
      <c r="S706" s="86"/>
      <c r="T706" s="87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T706" s="19" t="s">
        <v>126</v>
      </c>
      <c r="AU706" s="19" t="s">
        <v>79</v>
      </c>
    </row>
    <row r="707" s="14" customFormat="1">
      <c r="A707" s="14"/>
      <c r="B707" s="235"/>
      <c r="C707" s="236"/>
      <c r="D707" s="226" t="s">
        <v>128</v>
      </c>
      <c r="E707" s="237" t="s">
        <v>19</v>
      </c>
      <c r="F707" s="238" t="s">
        <v>1809</v>
      </c>
      <c r="G707" s="236"/>
      <c r="H707" s="239">
        <v>1.79</v>
      </c>
      <c r="I707" s="240"/>
      <c r="J707" s="236"/>
      <c r="K707" s="236"/>
      <c r="L707" s="241"/>
      <c r="M707" s="242"/>
      <c r="N707" s="243"/>
      <c r="O707" s="243"/>
      <c r="P707" s="243"/>
      <c r="Q707" s="243"/>
      <c r="R707" s="243"/>
      <c r="S707" s="243"/>
      <c r="T707" s="24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5" t="s">
        <v>128</v>
      </c>
      <c r="AU707" s="245" t="s">
        <v>79</v>
      </c>
      <c r="AV707" s="14" t="s">
        <v>79</v>
      </c>
      <c r="AW707" s="14" t="s">
        <v>31</v>
      </c>
      <c r="AX707" s="14" t="s">
        <v>69</v>
      </c>
      <c r="AY707" s="245" t="s">
        <v>117</v>
      </c>
    </row>
    <row r="708" s="15" customFormat="1">
      <c r="A708" s="15"/>
      <c r="B708" s="246"/>
      <c r="C708" s="247"/>
      <c r="D708" s="226" t="s">
        <v>128</v>
      </c>
      <c r="E708" s="248" t="s">
        <v>19</v>
      </c>
      <c r="F708" s="249" t="s">
        <v>130</v>
      </c>
      <c r="G708" s="247"/>
      <c r="H708" s="250">
        <v>1.79</v>
      </c>
      <c r="I708" s="251"/>
      <c r="J708" s="247"/>
      <c r="K708" s="247"/>
      <c r="L708" s="252"/>
      <c r="M708" s="253"/>
      <c r="N708" s="254"/>
      <c r="O708" s="254"/>
      <c r="P708" s="254"/>
      <c r="Q708" s="254"/>
      <c r="R708" s="254"/>
      <c r="S708" s="254"/>
      <c r="T708" s="255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56" t="s">
        <v>128</v>
      </c>
      <c r="AU708" s="256" t="s">
        <v>79</v>
      </c>
      <c r="AV708" s="15" t="s">
        <v>125</v>
      </c>
      <c r="AW708" s="15" t="s">
        <v>31</v>
      </c>
      <c r="AX708" s="15" t="s">
        <v>77</v>
      </c>
      <c r="AY708" s="256" t="s">
        <v>117</v>
      </c>
    </row>
    <row r="709" s="12" customFormat="1" ht="22.8" customHeight="1">
      <c r="A709" s="12"/>
      <c r="B709" s="190"/>
      <c r="C709" s="191"/>
      <c r="D709" s="192" t="s">
        <v>68</v>
      </c>
      <c r="E709" s="204" t="s">
        <v>1810</v>
      </c>
      <c r="F709" s="204" t="s">
        <v>1811</v>
      </c>
      <c r="G709" s="191"/>
      <c r="H709" s="191"/>
      <c r="I709" s="194"/>
      <c r="J709" s="205">
        <f>BK709</f>
        <v>0</v>
      </c>
      <c r="K709" s="191"/>
      <c r="L709" s="196"/>
      <c r="M709" s="197"/>
      <c r="N709" s="198"/>
      <c r="O709" s="198"/>
      <c r="P709" s="199">
        <f>SUM(P710:P731)</f>
        <v>0</v>
      </c>
      <c r="Q709" s="198"/>
      <c r="R709" s="199">
        <f>SUM(R710:R731)</f>
        <v>0.20476159999999999</v>
      </c>
      <c r="S709" s="198"/>
      <c r="T709" s="200">
        <f>SUM(T710:T731)</f>
        <v>0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201" t="s">
        <v>79</v>
      </c>
      <c r="AT709" s="202" t="s">
        <v>68</v>
      </c>
      <c r="AU709" s="202" t="s">
        <v>77</v>
      </c>
      <c r="AY709" s="201" t="s">
        <v>117</v>
      </c>
      <c r="BK709" s="203">
        <f>SUM(BK710:BK731)</f>
        <v>0</v>
      </c>
    </row>
    <row r="710" s="2" customFormat="1" ht="24.15" customHeight="1">
      <c r="A710" s="40"/>
      <c r="B710" s="41"/>
      <c r="C710" s="206" t="s">
        <v>740</v>
      </c>
      <c r="D710" s="206" t="s">
        <v>120</v>
      </c>
      <c r="E710" s="207" t="s">
        <v>1812</v>
      </c>
      <c r="F710" s="208" t="s">
        <v>1813</v>
      </c>
      <c r="G710" s="209" t="s">
        <v>179</v>
      </c>
      <c r="H710" s="210">
        <v>7.9500000000000002</v>
      </c>
      <c r="I710" s="211"/>
      <c r="J710" s="212">
        <f>ROUND(I710*H710,2)</f>
        <v>0</v>
      </c>
      <c r="K710" s="208" t="s">
        <v>124</v>
      </c>
      <c r="L710" s="46"/>
      <c r="M710" s="213" t="s">
        <v>19</v>
      </c>
      <c r="N710" s="214" t="s">
        <v>40</v>
      </c>
      <c r="O710" s="86"/>
      <c r="P710" s="215">
        <f>O710*H710</f>
        <v>0</v>
      </c>
      <c r="Q710" s="215">
        <v>0.0051000000000000004</v>
      </c>
      <c r="R710" s="215">
        <f>Q710*H710</f>
        <v>0.040545000000000005</v>
      </c>
      <c r="S710" s="215">
        <v>0</v>
      </c>
      <c r="T710" s="216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17" t="s">
        <v>150</v>
      </c>
      <c r="AT710" s="217" t="s">
        <v>120</v>
      </c>
      <c r="AU710" s="217" t="s">
        <v>79</v>
      </c>
      <c r="AY710" s="19" t="s">
        <v>117</v>
      </c>
      <c r="BE710" s="218">
        <f>IF(N710="základní",J710,0)</f>
        <v>0</v>
      </c>
      <c r="BF710" s="218">
        <f>IF(N710="snížená",J710,0)</f>
        <v>0</v>
      </c>
      <c r="BG710" s="218">
        <f>IF(N710="zákl. přenesená",J710,0)</f>
        <v>0</v>
      </c>
      <c r="BH710" s="218">
        <f>IF(N710="sníž. přenesená",J710,0)</f>
        <v>0</v>
      </c>
      <c r="BI710" s="218">
        <f>IF(N710="nulová",J710,0)</f>
        <v>0</v>
      </c>
      <c r="BJ710" s="19" t="s">
        <v>77</v>
      </c>
      <c r="BK710" s="218">
        <f>ROUND(I710*H710,2)</f>
        <v>0</v>
      </c>
      <c r="BL710" s="19" t="s">
        <v>150</v>
      </c>
      <c r="BM710" s="217" t="s">
        <v>1814</v>
      </c>
    </row>
    <row r="711" s="2" customFormat="1">
      <c r="A711" s="40"/>
      <c r="B711" s="41"/>
      <c r="C711" s="42"/>
      <c r="D711" s="219" t="s">
        <v>126</v>
      </c>
      <c r="E711" s="42"/>
      <c r="F711" s="220" t="s">
        <v>1815</v>
      </c>
      <c r="G711" s="42"/>
      <c r="H711" s="42"/>
      <c r="I711" s="221"/>
      <c r="J711" s="42"/>
      <c r="K711" s="42"/>
      <c r="L711" s="46"/>
      <c r="M711" s="222"/>
      <c r="N711" s="223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126</v>
      </c>
      <c r="AU711" s="19" t="s">
        <v>79</v>
      </c>
    </row>
    <row r="712" s="13" customFormat="1">
      <c r="A712" s="13"/>
      <c r="B712" s="224"/>
      <c r="C712" s="225"/>
      <c r="D712" s="226" t="s">
        <v>128</v>
      </c>
      <c r="E712" s="227" t="s">
        <v>19</v>
      </c>
      <c r="F712" s="228" t="s">
        <v>1816</v>
      </c>
      <c r="G712" s="225"/>
      <c r="H712" s="227" t="s">
        <v>19</v>
      </c>
      <c r="I712" s="229"/>
      <c r="J712" s="225"/>
      <c r="K712" s="225"/>
      <c r="L712" s="230"/>
      <c r="M712" s="231"/>
      <c r="N712" s="232"/>
      <c r="O712" s="232"/>
      <c r="P712" s="232"/>
      <c r="Q712" s="232"/>
      <c r="R712" s="232"/>
      <c r="S712" s="232"/>
      <c r="T712" s="23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4" t="s">
        <v>128</v>
      </c>
      <c r="AU712" s="234" t="s">
        <v>79</v>
      </c>
      <c r="AV712" s="13" t="s">
        <v>77</v>
      </c>
      <c r="AW712" s="13" t="s">
        <v>31</v>
      </c>
      <c r="AX712" s="13" t="s">
        <v>69</v>
      </c>
      <c r="AY712" s="234" t="s">
        <v>117</v>
      </c>
    </row>
    <row r="713" s="14" customFormat="1">
      <c r="A713" s="14"/>
      <c r="B713" s="235"/>
      <c r="C713" s="236"/>
      <c r="D713" s="226" t="s">
        <v>128</v>
      </c>
      <c r="E713" s="237" t="s">
        <v>19</v>
      </c>
      <c r="F713" s="238" t="s">
        <v>1340</v>
      </c>
      <c r="G713" s="236"/>
      <c r="H713" s="239">
        <v>7.9500000000000002</v>
      </c>
      <c r="I713" s="240"/>
      <c r="J713" s="236"/>
      <c r="K713" s="236"/>
      <c r="L713" s="241"/>
      <c r="M713" s="242"/>
      <c r="N713" s="243"/>
      <c r="O713" s="243"/>
      <c r="P713" s="243"/>
      <c r="Q713" s="243"/>
      <c r="R713" s="243"/>
      <c r="S713" s="243"/>
      <c r="T713" s="24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5" t="s">
        <v>128</v>
      </c>
      <c r="AU713" s="245" t="s">
        <v>79</v>
      </c>
      <c r="AV713" s="14" t="s">
        <v>79</v>
      </c>
      <c r="AW713" s="14" t="s">
        <v>31</v>
      </c>
      <c r="AX713" s="14" t="s">
        <v>69</v>
      </c>
      <c r="AY713" s="245" t="s">
        <v>117</v>
      </c>
    </row>
    <row r="714" s="15" customFormat="1">
      <c r="A714" s="15"/>
      <c r="B714" s="246"/>
      <c r="C714" s="247"/>
      <c r="D714" s="226" t="s">
        <v>128</v>
      </c>
      <c r="E714" s="248" t="s">
        <v>19</v>
      </c>
      <c r="F714" s="249" t="s">
        <v>130</v>
      </c>
      <c r="G714" s="247"/>
      <c r="H714" s="250">
        <v>7.9500000000000002</v>
      </c>
      <c r="I714" s="251"/>
      <c r="J714" s="247"/>
      <c r="K714" s="247"/>
      <c r="L714" s="252"/>
      <c r="M714" s="253"/>
      <c r="N714" s="254"/>
      <c r="O714" s="254"/>
      <c r="P714" s="254"/>
      <c r="Q714" s="254"/>
      <c r="R714" s="254"/>
      <c r="S714" s="254"/>
      <c r="T714" s="25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56" t="s">
        <v>128</v>
      </c>
      <c r="AU714" s="256" t="s">
        <v>79</v>
      </c>
      <c r="AV714" s="15" t="s">
        <v>125</v>
      </c>
      <c r="AW714" s="15" t="s">
        <v>31</v>
      </c>
      <c r="AX714" s="15" t="s">
        <v>77</v>
      </c>
      <c r="AY714" s="256" t="s">
        <v>117</v>
      </c>
    </row>
    <row r="715" s="2" customFormat="1" ht="24.15" customHeight="1">
      <c r="A715" s="40"/>
      <c r="B715" s="41"/>
      <c r="C715" s="260" t="s">
        <v>1817</v>
      </c>
      <c r="D715" s="260" t="s">
        <v>235</v>
      </c>
      <c r="E715" s="261" t="s">
        <v>1818</v>
      </c>
      <c r="F715" s="262" t="s">
        <v>1819</v>
      </c>
      <c r="G715" s="263" t="s">
        <v>179</v>
      </c>
      <c r="H715" s="264">
        <v>8.3480000000000008</v>
      </c>
      <c r="I715" s="265"/>
      <c r="J715" s="266">
        <f>ROUND(I715*H715,2)</f>
        <v>0</v>
      </c>
      <c r="K715" s="262" t="s">
        <v>124</v>
      </c>
      <c r="L715" s="267"/>
      <c r="M715" s="268" t="s">
        <v>19</v>
      </c>
      <c r="N715" s="269" t="s">
        <v>40</v>
      </c>
      <c r="O715" s="86"/>
      <c r="P715" s="215">
        <f>O715*H715</f>
        <v>0</v>
      </c>
      <c r="Q715" s="215">
        <v>0.019199999999999998</v>
      </c>
      <c r="R715" s="215">
        <f>Q715*H715</f>
        <v>0.1602816</v>
      </c>
      <c r="S715" s="215">
        <v>0</v>
      </c>
      <c r="T715" s="216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7" t="s">
        <v>286</v>
      </c>
      <c r="AT715" s="217" t="s">
        <v>235</v>
      </c>
      <c r="AU715" s="217" t="s">
        <v>79</v>
      </c>
      <c r="AY715" s="19" t="s">
        <v>117</v>
      </c>
      <c r="BE715" s="218">
        <f>IF(N715="základní",J715,0)</f>
        <v>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9" t="s">
        <v>77</v>
      </c>
      <c r="BK715" s="218">
        <f>ROUND(I715*H715,2)</f>
        <v>0</v>
      </c>
      <c r="BL715" s="19" t="s">
        <v>150</v>
      </c>
      <c r="BM715" s="217" t="s">
        <v>1820</v>
      </c>
    </row>
    <row r="716" s="2" customFormat="1" ht="16.5" customHeight="1">
      <c r="A716" s="40"/>
      <c r="B716" s="41"/>
      <c r="C716" s="206" t="s">
        <v>745</v>
      </c>
      <c r="D716" s="206" t="s">
        <v>120</v>
      </c>
      <c r="E716" s="207" t="s">
        <v>1821</v>
      </c>
      <c r="F716" s="208" t="s">
        <v>1822</v>
      </c>
      <c r="G716" s="209" t="s">
        <v>190</v>
      </c>
      <c r="H716" s="210">
        <v>5.2999999999999998</v>
      </c>
      <c r="I716" s="211"/>
      <c r="J716" s="212">
        <f>ROUND(I716*H716,2)</f>
        <v>0</v>
      </c>
      <c r="K716" s="208" t="s">
        <v>124</v>
      </c>
      <c r="L716" s="46"/>
      <c r="M716" s="213" t="s">
        <v>19</v>
      </c>
      <c r="N716" s="214" t="s">
        <v>40</v>
      </c>
      <c r="O716" s="86"/>
      <c r="P716" s="215">
        <f>O716*H716</f>
        <v>0</v>
      </c>
      <c r="Q716" s="215">
        <v>0.00055000000000000003</v>
      </c>
      <c r="R716" s="215">
        <f>Q716*H716</f>
        <v>0.0029150000000000001</v>
      </c>
      <c r="S716" s="215">
        <v>0</v>
      </c>
      <c r="T716" s="216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17" t="s">
        <v>150</v>
      </c>
      <c r="AT716" s="217" t="s">
        <v>120</v>
      </c>
      <c r="AU716" s="217" t="s">
        <v>79</v>
      </c>
      <c r="AY716" s="19" t="s">
        <v>117</v>
      </c>
      <c r="BE716" s="218">
        <f>IF(N716="základní",J716,0)</f>
        <v>0</v>
      </c>
      <c r="BF716" s="218">
        <f>IF(N716="snížená",J716,0)</f>
        <v>0</v>
      </c>
      <c r="BG716" s="218">
        <f>IF(N716="zákl. přenesená",J716,0)</f>
        <v>0</v>
      </c>
      <c r="BH716" s="218">
        <f>IF(N716="sníž. přenesená",J716,0)</f>
        <v>0</v>
      </c>
      <c r="BI716" s="218">
        <f>IF(N716="nulová",J716,0)</f>
        <v>0</v>
      </c>
      <c r="BJ716" s="19" t="s">
        <v>77</v>
      </c>
      <c r="BK716" s="218">
        <f>ROUND(I716*H716,2)</f>
        <v>0</v>
      </c>
      <c r="BL716" s="19" t="s">
        <v>150</v>
      </c>
      <c r="BM716" s="217" t="s">
        <v>1823</v>
      </c>
    </row>
    <row r="717" s="2" customFormat="1">
      <c r="A717" s="40"/>
      <c r="B717" s="41"/>
      <c r="C717" s="42"/>
      <c r="D717" s="219" t="s">
        <v>126</v>
      </c>
      <c r="E717" s="42"/>
      <c r="F717" s="220" t="s">
        <v>1824</v>
      </c>
      <c r="G717" s="42"/>
      <c r="H717" s="42"/>
      <c r="I717" s="221"/>
      <c r="J717" s="42"/>
      <c r="K717" s="42"/>
      <c r="L717" s="46"/>
      <c r="M717" s="222"/>
      <c r="N717" s="223"/>
      <c r="O717" s="86"/>
      <c r="P717" s="86"/>
      <c r="Q717" s="86"/>
      <c r="R717" s="86"/>
      <c r="S717" s="86"/>
      <c r="T717" s="87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T717" s="19" t="s">
        <v>126</v>
      </c>
      <c r="AU717" s="19" t="s">
        <v>79</v>
      </c>
    </row>
    <row r="718" s="13" customFormat="1">
      <c r="A718" s="13"/>
      <c r="B718" s="224"/>
      <c r="C718" s="225"/>
      <c r="D718" s="226" t="s">
        <v>128</v>
      </c>
      <c r="E718" s="227" t="s">
        <v>19</v>
      </c>
      <c r="F718" s="228" t="s">
        <v>1214</v>
      </c>
      <c r="G718" s="225"/>
      <c r="H718" s="227" t="s">
        <v>19</v>
      </c>
      <c r="I718" s="229"/>
      <c r="J718" s="225"/>
      <c r="K718" s="225"/>
      <c r="L718" s="230"/>
      <c r="M718" s="231"/>
      <c r="N718" s="232"/>
      <c r="O718" s="232"/>
      <c r="P718" s="232"/>
      <c r="Q718" s="232"/>
      <c r="R718" s="232"/>
      <c r="S718" s="232"/>
      <c r="T718" s="23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4" t="s">
        <v>128</v>
      </c>
      <c r="AU718" s="234" t="s">
        <v>79</v>
      </c>
      <c r="AV718" s="13" t="s">
        <v>77</v>
      </c>
      <c r="AW718" s="13" t="s">
        <v>31</v>
      </c>
      <c r="AX718" s="13" t="s">
        <v>69</v>
      </c>
      <c r="AY718" s="234" t="s">
        <v>117</v>
      </c>
    </row>
    <row r="719" s="14" customFormat="1">
      <c r="A719" s="14"/>
      <c r="B719" s="235"/>
      <c r="C719" s="236"/>
      <c r="D719" s="226" t="s">
        <v>128</v>
      </c>
      <c r="E719" s="237" t="s">
        <v>19</v>
      </c>
      <c r="F719" s="238" t="s">
        <v>1825</v>
      </c>
      <c r="G719" s="236"/>
      <c r="H719" s="239">
        <v>5.2999999999999998</v>
      </c>
      <c r="I719" s="240"/>
      <c r="J719" s="236"/>
      <c r="K719" s="236"/>
      <c r="L719" s="241"/>
      <c r="M719" s="242"/>
      <c r="N719" s="243"/>
      <c r="O719" s="243"/>
      <c r="P719" s="243"/>
      <c r="Q719" s="243"/>
      <c r="R719" s="243"/>
      <c r="S719" s="243"/>
      <c r="T719" s="24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5" t="s">
        <v>128</v>
      </c>
      <c r="AU719" s="245" t="s">
        <v>79</v>
      </c>
      <c r="AV719" s="14" t="s">
        <v>79</v>
      </c>
      <c r="AW719" s="14" t="s">
        <v>31</v>
      </c>
      <c r="AX719" s="14" t="s">
        <v>69</v>
      </c>
      <c r="AY719" s="245" t="s">
        <v>117</v>
      </c>
    </row>
    <row r="720" s="15" customFormat="1">
      <c r="A720" s="15"/>
      <c r="B720" s="246"/>
      <c r="C720" s="247"/>
      <c r="D720" s="226" t="s">
        <v>128</v>
      </c>
      <c r="E720" s="248" t="s">
        <v>19</v>
      </c>
      <c r="F720" s="249" t="s">
        <v>130</v>
      </c>
      <c r="G720" s="247"/>
      <c r="H720" s="250">
        <v>5.2999999999999998</v>
      </c>
      <c r="I720" s="251"/>
      <c r="J720" s="247"/>
      <c r="K720" s="247"/>
      <c r="L720" s="252"/>
      <c r="M720" s="253"/>
      <c r="N720" s="254"/>
      <c r="O720" s="254"/>
      <c r="P720" s="254"/>
      <c r="Q720" s="254"/>
      <c r="R720" s="254"/>
      <c r="S720" s="254"/>
      <c r="T720" s="25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6" t="s">
        <v>128</v>
      </c>
      <c r="AU720" s="256" t="s">
        <v>79</v>
      </c>
      <c r="AV720" s="15" t="s">
        <v>125</v>
      </c>
      <c r="AW720" s="15" t="s">
        <v>31</v>
      </c>
      <c r="AX720" s="15" t="s">
        <v>77</v>
      </c>
      <c r="AY720" s="256" t="s">
        <v>117</v>
      </c>
    </row>
    <row r="721" s="2" customFormat="1" ht="16.5" customHeight="1">
      <c r="A721" s="40"/>
      <c r="B721" s="41"/>
      <c r="C721" s="206" t="s">
        <v>1826</v>
      </c>
      <c r="D721" s="206" t="s">
        <v>120</v>
      </c>
      <c r="E721" s="207" t="s">
        <v>1827</v>
      </c>
      <c r="F721" s="208" t="s">
        <v>1828</v>
      </c>
      <c r="G721" s="209" t="s">
        <v>350</v>
      </c>
      <c r="H721" s="210">
        <v>2</v>
      </c>
      <c r="I721" s="211"/>
      <c r="J721" s="212">
        <f>ROUND(I721*H721,2)</f>
        <v>0</v>
      </c>
      <c r="K721" s="208" t="s">
        <v>124</v>
      </c>
      <c r="L721" s="46"/>
      <c r="M721" s="213" t="s">
        <v>19</v>
      </c>
      <c r="N721" s="214" t="s">
        <v>40</v>
      </c>
      <c r="O721" s="86"/>
      <c r="P721" s="215">
        <f>O721*H721</f>
        <v>0</v>
      </c>
      <c r="Q721" s="215">
        <v>0.00020000000000000001</v>
      </c>
      <c r="R721" s="215">
        <f>Q721*H721</f>
        <v>0.00040000000000000002</v>
      </c>
      <c r="S721" s="215">
        <v>0</v>
      </c>
      <c r="T721" s="216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17" t="s">
        <v>150</v>
      </c>
      <c r="AT721" s="217" t="s">
        <v>120</v>
      </c>
      <c r="AU721" s="217" t="s">
        <v>79</v>
      </c>
      <c r="AY721" s="19" t="s">
        <v>117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19" t="s">
        <v>77</v>
      </c>
      <c r="BK721" s="218">
        <f>ROUND(I721*H721,2)</f>
        <v>0</v>
      </c>
      <c r="BL721" s="19" t="s">
        <v>150</v>
      </c>
      <c r="BM721" s="217" t="s">
        <v>1829</v>
      </c>
    </row>
    <row r="722" s="2" customFormat="1">
      <c r="A722" s="40"/>
      <c r="B722" s="41"/>
      <c r="C722" s="42"/>
      <c r="D722" s="219" t="s">
        <v>126</v>
      </c>
      <c r="E722" s="42"/>
      <c r="F722" s="220" t="s">
        <v>1830</v>
      </c>
      <c r="G722" s="42"/>
      <c r="H722" s="42"/>
      <c r="I722" s="221"/>
      <c r="J722" s="42"/>
      <c r="K722" s="42"/>
      <c r="L722" s="46"/>
      <c r="M722" s="222"/>
      <c r="N722" s="223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126</v>
      </c>
      <c r="AU722" s="19" t="s">
        <v>79</v>
      </c>
    </row>
    <row r="723" s="13" customFormat="1">
      <c r="A723" s="13"/>
      <c r="B723" s="224"/>
      <c r="C723" s="225"/>
      <c r="D723" s="226" t="s">
        <v>128</v>
      </c>
      <c r="E723" s="227" t="s">
        <v>19</v>
      </c>
      <c r="F723" s="228" t="s">
        <v>1319</v>
      </c>
      <c r="G723" s="225"/>
      <c r="H723" s="227" t="s">
        <v>19</v>
      </c>
      <c r="I723" s="229"/>
      <c r="J723" s="225"/>
      <c r="K723" s="225"/>
      <c r="L723" s="230"/>
      <c r="M723" s="231"/>
      <c r="N723" s="232"/>
      <c r="O723" s="232"/>
      <c r="P723" s="232"/>
      <c r="Q723" s="232"/>
      <c r="R723" s="232"/>
      <c r="S723" s="232"/>
      <c r="T723" s="23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4" t="s">
        <v>128</v>
      </c>
      <c r="AU723" s="234" t="s">
        <v>79</v>
      </c>
      <c r="AV723" s="13" t="s">
        <v>77</v>
      </c>
      <c r="AW723" s="13" t="s">
        <v>31</v>
      </c>
      <c r="AX723" s="13" t="s">
        <v>69</v>
      </c>
      <c r="AY723" s="234" t="s">
        <v>117</v>
      </c>
    </row>
    <row r="724" s="14" customFormat="1">
      <c r="A724" s="14"/>
      <c r="B724" s="235"/>
      <c r="C724" s="236"/>
      <c r="D724" s="226" t="s">
        <v>128</v>
      </c>
      <c r="E724" s="237" t="s">
        <v>19</v>
      </c>
      <c r="F724" s="238" t="s">
        <v>1465</v>
      </c>
      <c r="G724" s="236"/>
      <c r="H724" s="239">
        <v>2</v>
      </c>
      <c r="I724" s="240"/>
      <c r="J724" s="236"/>
      <c r="K724" s="236"/>
      <c r="L724" s="241"/>
      <c r="M724" s="242"/>
      <c r="N724" s="243"/>
      <c r="O724" s="243"/>
      <c r="P724" s="243"/>
      <c r="Q724" s="243"/>
      <c r="R724" s="243"/>
      <c r="S724" s="243"/>
      <c r="T724" s="24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5" t="s">
        <v>128</v>
      </c>
      <c r="AU724" s="245" t="s">
        <v>79</v>
      </c>
      <c r="AV724" s="14" t="s">
        <v>79</v>
      </c>
      <c r="AW724" s="14" t="s">
        <v>31</v>
      </c>
      <c r="AX724" s="14" t="s">
        <v>69</v>
      </c>
      <c r="AY724" s="245" t="s">
        <v>117</v>
      </c>
    </row>
    <row r="725" s="15" customFormat="1">
      <c r="A725" s="15"/>
      <c r="B725" s="246"/>
      <c r="C725" s="247"/>
      <c r="D725" s="226" t="s">
        <v>128</v>
      </c>
      <c r="E725" s="248" t="s">
        <v>19</v>
      </c>
      <c r="F725" s="249" t="s">
        <v>130</v>
      </c>
      <c r="G725" s="247"/>
      <c r="H725" s="250">
        <v>2</v>
      </c>
      <c r="I725" s="251"/>
      <c r="J725" s="247"/>
      <c r="K725" s="247"/>
      <c r="L725" s="252"/>
      <c r="M725" s="253"/>
      <c r="N725" s="254"/>
      <c r="O725" s="254"/>
      <c r="P725" s="254"/>
      <c r="Q725" s="254"/>
      <c r="R725" s="254"/>
      <c r="S725" s="254"/>
      <c r="T725" s="255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56" t="s">
        <v>128</v>
      </c>
      <c r="AU725" s="256" t="s">
        <v>79</v>
      </c>
      <c r="AV725" s="15" t="s">
        <v>125</v>
      </c>
      <c r="AW725" s="15" t="s">
        <v>31</v>
      </c>
      <c r="AX725" s="15" t="s">
        <v>77</v>
      </c>
      <c r="AY725" s="256" t="s">
        <v>117</v>
      </c>
    </row>
    <row r="726" s="2" customFormat="1" ht="16.5" customHeight="1">
      <c r="A726" s="40"/>
      <c r="B726" s="41"/>
      <c r="C726" s="260" t="s">
        <v>762</v>
      </c>
      <c r="D726" s="260" t="s">
        <v>235</v>
      </c>
      <c r="E726" s="261" t="s">
        <v>1831</v>
      </c>
      <c r="F726" s="262" t="s">
        <v>1832</v>
      </c>
      <c r="G726" s="263" t="s">
        <v>350</v>
      </c>
      <c r="H726" s="264">
        <v>2</v>
      </c>
      <c r="I726" s="265"/>
      <c r="J726" s="266">
        <f>ROUND(I726*H726,2)</f>
        <v>0</v>
      </c>
      <c r="K726" s="262" t="s">
        <v>124</v>
      </c>
      <c r="L726" s="267"/>
      <c r="M726" s="268" t="s">
        <v>19</v>
      </c>
      <c r="N726" s="269" t="s">
        <v>40</v>
      </c>
      <c r="O726" s="86"/>
      <c r="P726" s="215">
        <f>O726*H726</f>
        <v>0</v>
      </c>
      <c r="Q726" s="215">
        <v>0.00031</v>
      </c>
      <c r="R726" s="215">
        <f>Q726*H726</f>
        <v>0.00062</v>
      </c>
      <c r="S726" s="215">
        <v>0</v>
      </c>
      <c r="T726" s="216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17" t="s">
        <v>286</v>
      </c>
      <c r="AT726" s="217" t="s">
        <v>235</v>
      </c>
      <c r="AU726" s="217" t="s">
        <v>79</v>
      </c>
      <c r="AY726" s="19" t="s">
        <v>117</v>
      </c>
      <c r="BE726" s="218">
        <f>IF(N726="základní",J726,0)</f>
        <v>0</v>
      </c>
      <c r="BF726" s="218">
        <f>IF(N726="snížená",J726,0)</f>
        <v>0</v>
      </c>
      <c r="BG726" s="218">
        <f>IF(N726="zákl. přenesená",J726,0)</f>
        <v>0</v>
      </c>
      <c r="BH726" s="218">
        <f>IF(N726="sníž. přenesená",J726,0)</f>
        <v>0</v>
      </c>
      <c r="BI726" s="218">
        <f>IF(N726="nulová",J726,0)</f>
        <v>0</v>
      </c>
      <c r="BJ726" s="19" t="s">
        <v>77</v>
      </c>
      <c r="BK726" s="218">
        <f>ROUND(I726*H726,2)</f>
        <v>0</v>
      </c>
      <c r="BL726" s="19" t="s">
        <v>150</v>
      </c>
      <c r="BM726" s="217" t="s">
        <v>1833</v>
      </c>
    </row>
    <row r="727" s="13" customFormat="1">
      <c r="A727" s="13"/>
      <c r="B727" s="224"/>
      <c r="C727" s="225"/>
      <c r="D727" s="226" t="s">
        <v>128</v>
      </c>
      <c r="E727" s="227" t="s">
        <v>19</v>
      </c>
      <c r="F727" s="228" t="s">
        <v>1319</v>
      </c>
      <c r="G727" s="225"/>
      <c r="H727" s="227" t="s">
        <v>19</v>
      </c>
      <c r="I727" s="229"/>
      <c r="J727" s="225"/>
      <c r="K727" s="225"/>
      <c r="L727" s="230"/>
      <c r="M727" s="231"/>
      <c r="N727" s="232"/>
      <c r="O727" s="232"/>
      <c r="P727" s="232"/>
      <c r="Q727" s="232"/>
      <c r="R727" s="232"/>
      <c r="S727" s="232"/>
      <c r="T727" s="23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4" t="s">
        <v>128</v>
      </c>
      <c r="AU727" s="234" t="s">
        <v>79</v>
      </c>
      <c r="AV727" s="13" t="s">
        <v>77</v>
      </c>
      <c r="AW727" s="13" t="s">
        <v>31</v>
      </c>
      <c r="AX727" s="13" t="s">
        <v>69</v>
      </c>
      <c r="AY727" s="234" t="s">
        <v>117</v>
      </c>
    </row>
    <row r="728" s="14" customFormat="1">
      <c r="A728" s="14"/>
      <c r="B728" s="235"/>
      <c r="C728" s="236"/>
      <c r="D728" s="226" t="s">
        <v>128</v>
      </c>
      <c r="E728" s="237" t="s">
        <v>19</v>
      </c>
      <c r="F728" s="238" t="s">
        <v>1465</v>
      </c>
      <c r="G728" s="236"/>
      <c r="H728" s="239">
        <v>2</v>
      </c>
      <c r="I728" s="240"/>
      <c r="J728" s="236"/>
      <c r="K728" s="236"/>
      <c r="L728" s="241"/>
      <c r="M728" s="242"/>
      <c r="N728" s="243"/>
      <c r="O728" s="243"/>
      <c r="P728" s="243"/>
      <c r="Q728" s="243"/>
      <c r="R728" s="243"/>
      <c r="S728" s="243"/>
      <c r="T728" s="24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5" t="s">
        <v>128</v>
      </c>
      <c r="AU728" s="245" t="s">
        <v>79</v>
      </c>
      <c r="AV728" s="14" t="s">
        <v>79</v>
      </c>
      <c r="AW728" s="14" t="s">
        <v>31</v>
      </c>
      <c r="AX728" s="14" t="s">
        <v>69</v>
      </c>
      <c r="AY728" s="245" t="s">
        <v>117</v>
      </c>
    </row>
    <row r="729" s="15" customFormat="1">
      <c r="A729" s="15"/>
      <c r="B729" s="246"/>
      <c r="C729" s="247"/>
      <c r="D729" s="226" t="s">
        <v>128</v>
      </c>
      <c r="E729" s="248" t="s">
        <v>19</v>
      </c>
      <c r="F729" s="249" t="s">
        <v>130</v>
      </c>
      <c r="G729" s="247"/>
      <c r="H729" s="250">
        <v>2</v>
      </c>
      <c r="I729" s="251"/>
      <c r="J729" s="247"/>
      <c r="K729" s="247"/>
      <c r="L729" s="252"/>
      <c r="M729" s="253"/>
      <c r="N729" s="254"/>
      <c r="O729" s="254"/>
      <c r="P729" s="254"/>
      <c r="Q729" s="254"/>
      <c r="R729" s="254"/>
      <c r="S729" s="254"/>
      <c r="T729" s="25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56" t="s">
        <v>128</v>
      </c>
      <c r="AU729" s="256" t="s">
        <v>79</v>
      </c>
      <c r="AV729" s="15" t="s">
        <v>125</v>
      </c>
      <c r="AW729" s="15" t="s">
        <v>31</v>
      </c>
      <c r="AX729" s="15" t="s">
        <v>77</v>
      </c>
      <c r="AY729" s="256" t="s">
        <v>117</v>
      </c>
    </row>
    <row r="730" s="2" customFormat="1" ht="24.15" customHeight="1">
      <c r="A730" s="40"/>
      <c r="B730" s="41"/>
      <c r="C730" s="206" t="s">
        <v>1834</v>
      </c>
      <c r="D730" s="206" t="s">
        <v>120</v>
      </c>
      <c r="E730" s="207" t="s">
        <v>1835</v>
      </c>
      <c r="F730" s="208" t="s">
        <v>1836</v>
      </c>
      <c r="G730" s="209" t="s">
        <v>221</v>
      </c>
      <c r="H730" s="210">
        <v>0.20499999999999999</v>
      </c>
      <c r="I730" s="211"/>
      <c r="J730" s="212">
        <f>ROUND(I730*H730,2)</f>
        <v>0</v>
      </c>
      <c r="K730" s="208" t="s">
        <v>124</v>
      </c>
      <c r="L730" s="46"/>
      <c r="M730" s="213" t="s">
        <v>19</v>
      </c>
      <c r="N730" s="214" t="s">
        <v>40</v>
      </c>
      <c r="O730" s="86"/>
      <c r="P730" s="215">
        <f>O730*H730</f>
        <v>0</v>
      </c>
      <c r="Q730" s="215">
        <v>0</v>
      </c>
      <c r="R730" s="215">
        <f>Q730*H730</f>
        <v>0</v>
      </c>
      <c r="S730" s="215">
        <v>0</v>
      </c>
      <c r="T730" s="216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17" t="s">
        <v>150</v>
      </c>
      <c r="AT730" s="217" t="s">
        <v>120</v>
      </c>
      <c r="AU730" s="217" t="s">
        <v>79</v>
      </c>
      <c r="AY730" s="19" t="s">
        <v>117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19" t="s">
        <v>77</v>
      </c>
      <c r="BK730" s="218">
        <f>ROUND(I730*H730,2)</f>
        <v>0</v>
      </c>
      <c r="BL730" s="19" t="s">
        <v>150</v>
      </c>
      <c r="BM730" s="217" t="s">
        <v>1837</v>
      </c>
    </row>
    <row r="731" s="2" customFormat="1">
      <c r="A731" s="40"/>
      <c r="B731" s="41"/>
      <c r="C731" s="42"/>
      <c r="D731" s="219" t="s">
        <v>126</v>
      </c>
      <c r="E731" s="42"/>
      <c r="F731" s="220" t="s">
        <v>1838</v>
      </c>
      <c r="G731" s="42"/>
      <c r="H731" s="42"/>
      <c r="I731" s="221"/>
      <c r="J731" s="42"/>
      <c r="K731" s="42"/>
      <c r="L731" s="46"/>
      <c r="M731" s="222"/>
      <c r="N731" s="223"/>
      <c r="O731" s="86"/>
      <c r="P731" s="86"/>
      <c r="Q731" s="86"/>
      <c r="R731" s="86"/>
      <c r="S731" s="86"/>
      <c r="T731" s="87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126</v>
      </c>
      <c r="AU731" s="19" t="s">
        <v>79</v>
      </c>
    </row>
    <row r="732" s="12" customFormat="1" ht="22.8" customHeight="1">
      <c r="A732" s="12"/>
      <c r="B732" s="190"/>
      <c r="C732" s="191"/>
      <c r="D732" s="192" t="s">
        <v>68</v>
      </c>
      <c r="E732" s="204" t="s">
        <v>1264</v>
      </c>
      <c r="F732" s="204" t="s">
        <v>1265</v>
      </c>
      <c r="G732" s="191"/>
      <c r="H732" s="191"/>
      <c r="I732" s="194"/>
      <c r="J732" s="205">
        <f>BK732</f>
        <v>0</v>
      </c>
      <c r="K732" s="191"/>
      <c r="L732" s="196"/>
      <c r="M732" s="197"/>
      <c r="N732" s="198"/>
      <c r="O732" s="198"/>
      <c r="P732" s="199">
        <f>SUM(P733:P779)</f>
        <v>0</v>
      </c>
      <c r="Q732" s="198"/>
      <c r="R732" s="199">
        <f>SUM(R733:R779)</f>
        <v>0.0093424800000000002</v>
      </c>
      <c r="S732" s="198"/>
      <c r="T732" s="200">
        <f>SUM(T733:T779)</f>
        <v>0</v>
      </c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R732" s="201" t="s">
        <v>79</v>
      </c>
      <c r="AT732" s="202" t="s">
        <v>68</v>
      </c>
      <c r="AU732" s="202" t="s">
        <v>77</v>
      </c>
      <c r="AY732" s="201" t="s">
        <v>117</v>
      </c>
      <c r="BK732" s="203">
        <f>SUM(BK733:BK779)</f>
        <v>0</v>
      </c>
    </row>
    <row r="733" s="2" customFormat="1" ht="21.75" customHeight="1">
      <c r="A733" s="40"/>
      <c r="B733" s="41"/>
      <c r="C733" s="206" t="s">
        <v>768</v>
      </c>
      <c r="D733" s="206" t="s">
        <v>120</v>
      </c>
      <c r="E733" s="207" t="s">
        <v>1266</v>
      </c>
      <c r="F733" s="208" t="s">
        <v>1267</v>
      </c>
      <c r="G733" s="209" t="s">
        <v>179</v>
      </c>
      <c r="H733" s="210">
        <v>1.9199999999999999</v>
      </c>
      <c r="I733" s="211"/>
      <c r="J733" s="212">
        <f>ROUND(I733*H733,2)</f>
        <v>0</v>
      </c>
      <c r="K733" s="208" t="s">
        <v>124</v>
      </c>
      <c r="L733" s="46"/>
      <c r="M733" s="213" t="s">
        <v>19</v>
      </c>
      <c r="N733" s="214" t="s">
        <v>40</v>
      </c>
      <c r="O733" s="86"/>
      <c r="P733" s="215">
        <f>O733*H733</f>
        <v>0</v>
      </c>
      <c r="Q733" s="215">
        <v>6.9999999999999994E-05</v>
      </c>
      <c r="R733" s="215">
        <f>Q733*H733</f>
        <v>0.00013439999999999999</v>
      </c>
      <c r="S733" s="215">
        <v>0</v>
      </c>
      <c r="T733" s="216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17" t="s">
        <v>150</v>
      </c>
      <c r="AT733" s="217" t="s">
        <v>120</v>
      </c>
      <c r="AU733" s="217" t="s">
        <v>79</v>
      </c>
      <c r="AY733" s="19" t="s">
        <v>117</v>
      </c>
      <c r="BE733" s="218">
        <f>IF(N733="základní",J733,0)</f>
        <v>0</v>
      </c>
      <c r="BF733" s="218">
        <f>IF(N733="snížená",J733,0)</f>
        <v>0</v>
      </c>
      <c r="BG733" s="218">
        <f>IF(N733="zákl. přenesená",J733,0)</f>
        <v>0</v>
      </c>
      <c r="BH733" s="218">
        <f>IF(N733="sníž. přenesená",J733,0)</f>
        <v>0</v>
      </c>
      <c r="BI733" s="218">
        <f>IF(N733="nulová",J733,0)</f>
        <v>0</v>
      </c>
      <c r="BJ733" s="19" t="s">
        <v>77</v>
      </c>
      <c r="BK733" s="218">
        <f>ROUND(I733*H733,2)</f>
        <v>0</v>
      </c>
      <c r="BL733" s="19" t="s">
        <v>150</v>
      </c>
      <c r="BM733" s="217" t="s">
        <v>1839</v>
      </c>
    </row>
    <row r="734" s="2" customFormat="1">
      <c r="A734" s="40"/>
      <c r="B734" s="41"/>
      <c r="C734" s="42"/>
      <c r="D734" s="219" t="s">
        <v>126</v>
      </c>
      <c r="E734" s="42"/>
      <c r="F734" s="220" t="s">
        <v>1268</v>
      </c>
      <c r="G734" s="42"/>
      <c r="H734" s="42"/>
      <c r="I734" s="221"/>
      <c r="J734" s="42"/>
      <c r="K734" s="42"/>
      <c r="L734" s="46"/>
      <c r="M734" s="222"/>
      <c r="N734" s="223"/>
      <c r="O734" s="86"/>
      <c r="P734" s="86"/>
      <c r="Q734" s="86"/>
      <c r="R734" s="86"/>
      <c r="S734" s="86"/>
      <c r="T734" s="87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T734" s="19" t="s">
        <v>126</v>
      </c>
      <c r="AU734" s="19" t="s">
        <v>79</v>
      </c>
    </row>
    <row r="735" s="13" customFormat="1">
      <c r="A735" s="13"/>
      <c r="B735" s="224"/>
      <c r="C735" s="225"/>
      <c r="D735" s="226" t="s">
        <v>128</v>
      </c>
      <c r="E735" s="227" t="s">
        <v>19</v>
      </c>
      <c r="F735" s="228" t="s">
        <v>967</v>
      </c>
      <c r="G735" s="225"/>
      <c r="H735" s="227" t="s">
        <v>19</v>
      </c>
      <c r="I735" s="229"/>
      <c r="J735" s="225"/>
      <c r="K735" s="225"/>
      <c r="L735" s="230"/>
      <c r="M735" s="231"/>
      <c r="N735" s="232"/>
      <c r="O735" s="232"/>
      <c r="P735" s="232"/>
      <c r="Q735" s="232"/>
      <c r="R735" s="232"/>
      <c r="S735" s="232"/>
      <c r="T735" s="23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4" t="s">
        <v>128</v>
      </c>
      <c r="AU735" s="234" t="s">
        <v>79</v>
      </c>
      <c r="AV735" s="13" t="s">
        <v>77</v>
      </c>
      <c r="AW735" s="13" t="s">
        <v>31</v>
      </c>
      <c r="AX735" s="13" t="s">
        <v>69</v>
      </c>
      <c r="AY735" s="234" t="s">
        <v>117</v>
      </c>
    </row>
    <row r="736" s="14" customFormat="1">
      <c r="A736" s="14"/>
      <c r="B736" s="235"/>
      <c r="C736" s="236"/>
      <c r="D736" s="226" t="s">
        <v>128</v>
      </c>
      <c r="E736" s="237" t="s">
        <v>19</v>
      </c>
      <c r="F736" s="238" t="s">
        <v>1840</v>
      </c>
      <c r="G736" s="236"/>
      <c r="H736" s="239">
        <v>0.95999999999999996</v>
      </c>
      <c r="I736" s="240"/>
      <c r="J736" s="236"/>
      <c r="K736" s="236"/>
      <c r="L736" s="241"/>
      <c r="M736" s="242"/>
      <c r="N736" s="243"/>
      <c r="O736" s="243"/>
      <c r="P736" s="243"/>
      <c r="Q736" s="243"/>
      <c r="R736" s="243"/>
      <c r="S736" s="243"/>
      <c r="T736" s="24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5" t="s">
        <v>128</v>
      </c>
      <c r="AU736" s="245" t="s">
        <v>79</v>
      </c>
      <c r="AV736" s="14" t="s">
        <v>79</v>
      </c>
      <c r="AW736" s="14" t="s">
        <v>31</v>
      </c>
      <c r="AX736" s="14" t="s">
        <v>69</v>
      </c>
      <c r="AY736" s="245" t="s">
        <v>117</v>
      </c>
    </row>
    <row r="737" s="14" customFormat="1">
      <c r="A737" s="14"/>
      <c r="B737" s="235"/>
      <c r="C737" s="236"/>
      <c r="D737" s="226" t="s">
        <v>128</v>
      </c>
      <c r="E737" s="237" t="s">
        <v>19</v>
      </c>
      <c r="F737" s="238" t="s">
        <v>1841</v>
      </c>
      <c r="G737" s="236"/>
      <c r="H737" s="239">
        <v>0.95999999999999996</v>
      </c>
      <c r="I737" s="240"/>
      <c r="J737" s="236"/>
      <c r="K737" s="236"/>
      <c r="L737" s="241"/>
      <c r="M737" s="242"/>
      <c r="N737" s="243"/>
      <c r="O737" s="243"/>
      <c r="P737" s="243"/>
      <c r="Q737" s="243"/>
      <c r="R737" s="243"/>
      <c r="S737" s="243"/>
      <c r="T737" s="24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5" t="s">
        <v>128</v>
      </c>
      <c r="AU737" s="245" t="s">
        <v>79</v>
      </c>
      <c r="AV737" s="14" t="s">
        <v>79</v>
      </c>
      <c r="AW737" s="14" t="s">
        <v>31</v>
      </c>
      <c r="AX737" s="14" t="s">
        <v>69</v>
      </c>
      <c r="AY737" s="245" t="s">
        <v>117</v>
      </c>
    </row>
    <row r="738" s="15" customFormat="1">
      <c r="A738" s="15"/>
      <c r="B738" s="246"/>
      <c r="C738" s="247"/>
      <c r="D738" s="226" t="s">
        <v>128</v>
      </c>
      <c r="E738" s="248" t="s">
        <v>19</v>
      </c>
      <c r="F738" s="249" t="s">
        <v>130</v>
      </c>
      <c r="G738" s="247"/>
      <c r="H738" s="250">
        <v>1.9199999999999999</v>
      </c>
      <c r="I738" s="251"/>
      <c r="J738" s="247"/>
      <c r="K738" s="247"/>
      <c r="L738" s="252"/>
      <c r="M738" s="253"/>
      <c r="N738" s="254"/>
      <c r="O738" s="254"/>
      <c r="P738" s="254"/>
      <c r="Q738" s="254"/>
      <c r="R738" s="254"/>
      <c r="S738" s="254"/>
      <c r="T738" s="25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56" t="s">
        <v>128</v>
      </c>
      <c r="AU738" s="256" t="s">
        <v>79</v>
      </c>
      <c r="AV738" s="15" t="s">
        <v>125</v>
      </c>
      <c r="AW738" s="15" t="s">
        <v>31</v>
      </c>
      <c r="AX738" s="15" t="s">
        <v>77</v>
      </c>
      <c r="AY738" s="256" t="s">
        <v>117</v>
      </c>
    </row>
    <row r="739" s="2" customFormat="1" ht="16.5" customHeight="1">
      <c r="A739" s="40"/>
      <c r="B739" s="41"/>
      <c r="C739" s="206" t="s">
        <v>1842</v>
      </c>
      <c r="D739" s="206" t="s">
        <v>120</v>
      </c>
      <c r="E739" s="207" t="s">
        <v>1271</v>
      </c>
      <c r="F739" s="208" t="s">
        <v>1272</v>
      </c>
      <c r="G739" s="209" t="s">
        <v>179</v>
      </c>
      <c r="H739" s="210">
        <v>1.9199999999999999</v>
      </c>
      <c r="I739" s="211"/>
      <c r="J739" s="212">
        <f>ROUND(I739*H739,2)</f>
        <v>0</v>
      </c>
      <c r="K739" s="208" t="s">
        <v>124</v>
      </c>
      <c r="L739" s="46"/>
      <c r="M739" s="213" t="s">
        <v>19</v>
      </c>
      <c r="N739" s="214" t="s">
        <v>40</v>
      </c>
      <c r="O739" s="86"/>
      <c r="P739" s="215">
        <f>O739*H739</f>
        <v>0</v>
      </c>
      <c r="Q739" s="215">
        <v>6.0000000000000002E-05</v>
      </c>
      <c r="R739" s="215">
        <f>Q739*H739</f>
        <v>0.0001152</v>
      </c>
      <c r="S739" s="215">
        <v>0</v>
      </c>
      <c r="T739" s="216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17" t="s">
        <v>150</v>
      </c>
      <c r="AT739" s="217" t="s">
        <v>120</v>
      </c>
      <c r="AU739" s="217" t="s">
        <v>79</v>
      </c>
      <c r="AY739" s="19" t="s">
        <v>117</v>
      </c>
      <c r="BE739" s="218">
        <f>IF(N739="základní",J739,0)</f>
        <v>0</v>
      </c>
      <c r="BF739" s="218">
        <f>IF(N739="snížená",J739,0)</f>
        <v>0</v>
      </c>
      <c r="BG739" s="218">
        <f>IF(N739="zákl. přenesená",J739,0)</f>
        <v>0</v>
      </c>
      <c r="BH739" s="218">
        <f>IF(N739="sníž. přenesená",J739,0)</f>
        <v>0</v>
      </c>
      <c r="BI739" s="218">
        <f>IF(N739="nulová",J739,0)</f>
        <v>0</v>
      </c>
      <c r="BJ739" s="19" t="s">
        <v>77</v>
      </c>
      <c r="BK739" s="218">
        <f>ROUND(I739*H739,2)</f>
        <v>0</v>
      </c>
      <c r="BL739" s="19" t="s">
        <v>150</v>
      </c>
      <c r="BM739" s="217" t="s">
        <v>1843</v>
      </c>
    </row>
    <row r="740" s="2" customFormat="1">
      <c r="A740" s="40"/>
      <c r="B740" s="41"/>
      <c r="C740" s="42"/>
      <c r="D740" s="219" t="s">
        <v>126</v>
      </c>
      <c r="E740" s="42"/>
      <c r="F740" s="220" t="s">
        <v>1273</v>
      </c>
      <c r="G740" s="42"/>
      <c r="H740" s="42"/>
      <c r="I740" s="221"/>
      <c r="J740" s="42"/>
      <c r="K740" s="42"/>
      <c r="L740" s="46"/>
      <c r="M740" s="222"/>
      <c r="N740" s="223"/>
      <c r="O740" s="86"/>
      <c r="P740" s="86"/>
      <c r="Q740" s="86"/>
      <c r="R740" s="86"/>
      <c r="S740" s="86"/>
      <c r="T740" s="87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T740" s="19" t="s">
        <v>126</v>
      </c>
      <c r="AU740" s="19" t="s">
        <v>79</v>
      </c>
    </row>
    <row r="741" s="13" customFormat="1">
      <c r="A741" s="13"/>
      <c r="B741" s="224"/>
      <c r="C741" s="225"/>
      <c r="D741" s="226" t="s">
        <v>128</v>
      </c>
      <c r="E741" s="227" t="s">
        <v>19</v>
      </c>
      <c r="F741" s="228" t="s">
        <v>967</v>
      </c>
      <c r="G741" s="225"/>
      <c r="H741" s="227" t="s">
        <v>19</v>
      </c>
      <c r="I741" s="229"/>
      <c r="J741" s="225"/>
      <c r="K741" s="225"/>
      <c r="L741" s="230"/>
      <c r="M741" s="231"/>
      <c r="N741" s="232"/>
      <c r="O741" s="232"/>
      <c r="P741" s="232"/>
      <c r="Q741" s="232"/>
      <c r="R741" s="232"/>
      <c r="S741" s="232"/>
      <c r="T741" s="23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4" t="s">
        <v>128</v>
      </c>
      <c r="AU741" s="234" t="s">
        <v>79</v>
      </c>
      <c r="AV741" s="13" t="s">
        <v>77</v>
      </c>
      <c r="AW741" s="13" t="s">
        <v>31</v>
      </c>
      <c r="AX741" s="13" t="s">
        <v>69</v>
      </c>
      <c r="AY741" s="234" t="s">
        <v>117</v>
      </c>
    </row>
    <row r="742" s="14" customFormat="1">
      <c r="A742" s="14"/>
      <c r="B742" s="235"/>
      <c r="C742" s="236"/>
      <c r="D742" s="226" t="s">
        <v>128</v>
      </c>
      <c r="E742" s="237" t="s">
        <v>19</v>
      </c>
      <c r="F742" s="238" t="s">
        <v>1840</v>
      </c>
      <c r="G742" s="236"/>
      <c r="H742" s="239">
        <v>0.95999999999999996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5" t="s">
        <v>128</v>
      </c>
      <c r="AU742" s="245" t="s">
        <v>79</v>
      </c>
      <c r="AV742" s="14" t="s">
        <v>79</v>
      </c>
      <c r="AW742" s="14" t="s">
        <v>31</v>
      </c>
      <c r="AX742" s="14" t="s">
        <v>69</v>
      </c>
      <c r="AY742" s="245" t="s">
        <v>117</v>
      </c>
    </row>
    <row r="743" s="14" customFormat="1">
      <c r="A743" s="14"/>
      <c r="B743" s="235"/>
      <c r="C743" s="236"/>
      <c r="D743" s="226" t="s">
        <v>128</v>
      </c>
      <c r="E743" s="237" t="s">
        <v>19</v>
      </c>
      <c r="F743" s="238" t="s">
        <v>1841</v>
      </c>
      <c r="G743" s="236"/>
      <c r="H743" s="239">
        <v>0.95999999999999996</v>
      </c>
      <c r="I743" s="240"/>
      <c r="J743" s="236"/>
      <c r="K743" s="236"/>
      <c r="L743" s="241"/>
      <c r="M743" s="242"/>
      <c r="N743" s="243"/>
      <c r="O743" s="243"/>
      <c r="P743" s="243"/>
      <c r="Q743" s="243"/>
      <c r="R743" s="243"/>
      <c r="S743" s="243"/>
      <c r="T743" s="24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5" t="s">
        <v>128</v>
      </c>
      <c r="AU743" s="245" t="s">
        <v>79</v>
      </c>
      <c r="AV743" s="14" t="s">
        <v>79</v>
      </c>
      <c r="AW743" s="14" t="s">
        <v>31</v>
      </c>
      <c r="AX743" s="14" t="s">
        <v>69</v>
      </c>
      <c r="AY743" s="245" t="s">
        <v>117</v>
      </c>
    </row>
    <row r="744" s="15" customFormat="1">
      <c r="A744" s="15"/>
      <c r="B744" s="246"/>
      <c r="C744" s="247"/>
      <c r="D744" s="226" t="s">
        <v>128</v>
      </c>
      <c r="E744" s="248" t="s">
        <v>19</v>
      </c>
      <c r="F744" s="249" t="s">
        <v>130</v>
      </c>
      <c r="G744" s="247"/>
      <c r="H744" s="250">
        <v>1.9199999999999999</v>
      </c>
      <c r="I744" s="251"/>
      <c r="J744" s="247"/>
      <c r="K744" s="247"/>
      <c r="L744" s="252"/>
      <c r="M744" s="253"/>
      <c r="N744" s="254"/>
      <c r="O744" s="254"/>
      <c r="P744" s="254"/>
      <c r="Q744" s="254"/>
      <c r="R744" s="254"/>
      <c r="S744" s="254"/>
      <c r="T744" s="25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56" t="s">
        <v>128</v>
      </c>
      <c r="AU744" s="256" t="s">
        <v>79</v>
      </c>
      <c r="AV744" s="15" t="s">
        <v>125</v>
      </c>
      <c r="AW744" s="15" t="s">
        <v>31</v>
      </c>
      <c r="AX744" s="15" t="s">
        <v>77</v>
      </c>
      <c r="AY744" s="256" t="s">
        <v>117</v>
      </c>
    </row>
    <row r="745" s="2" customFormat="1" ht="16.5" customHeight="1">
      <c r="A745" s="40"/>
      <c r="B745" s="41"/>
      <c r="C745" s="206" t="s">
        <v>773</v>
      </c>
      <c r="D745" s="206" t="s">
        <v>120</v>
      </c>
      <c r="E745" s="207" t="s">
        <v>1274</v>
      </c>
      <c r="F745" s="208" t="s">
        <v>1275</v>
      </c>
      <c r="G745" s="209" t="s">
        <v>179</v>
      </c>
      <c r="H745" s="210">
        <v>1.9199999999999999</v>
      </c>
      <c r="I745" s="211"/>
      <c r="J745" s="212">
        <f>ROUND(I745*H745,2)</f>
        <v>0</v>
      </c>
      <c r="K745" s="208" t="s">
        <v>124</v>
      </c>
      <c r="L745" s="46"/>
      <c r="M745" s="213" t="s">
        <v>19</v>
      </c>
      <c r="N745" s="214" t="s">
        <v>40</v>
      </c>
      <c r="O745" s="86"/>
      <c r="P745" s="215">
        <f>O745*H745</f>
        <v>0</v>
      </c>
      <c r="Q745" s="215">
        <v>0.00013999999999999999</v>
      </c>
      <c r="R745" s="215">
        <f>Q745*H745</f>
        <v>0.00026879999999999997</v>
      </c>
      <c r="S745" s="215">
        <v>0</v>
      </c>
      <c r="T745" s="216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17" t="s">
        <v>150</v>
      </c>
      <c r="AT745" s="217" t="s">
        <v>120</v>
      </c>
      <c r="AU745" s="217" t="s">
        <v>79</v>
      </c>
      <c r="AY745" s="19" t="s">
        <v>117</v>
      </c>
      <c r="BE745" s="218">
        <f>IF(N745="základní",J745,0)</f>
        <v>0</v>
      </c>
      <c r="BF745" s="218">
        <f>IF(N745="snížená",J745,0)</f>
        <v>0</v>
      </c>
      <c r="BG745" s="218">
        <f>IF(N745="zákl. přenesená",J745,0)</f>
        <v>0</v>
      </c>
      <c r="BH745" s="218">
        <f>IF(N745="sníž. přenesená",J745,0)</f>
        <v>0</v>
      </c>
      <c r="BI745" s="218">
        <f>IF(N745="nulová",J745,0)</f>
        <v>0</v>
      </c>
      <c r="BJ745" s="19" t="s">
        <v>77</v>
      </c>
      <c r="BK745" s="218">
        <f>ROUND(I745*H745,2)</f>
        <v>0</v>
      </c>
      <c r="BL745" s="19" t="s">
        <v>150</v>
      </c>
      <c r="BM745" s="217" t="s">
        <v>1844</v>
      </c>
    </row>
    <row r="746" s="2" customFormat="1">
      <c r="A746" s="40"/>
      <c r="B746" s="41"/>
      <c r="C746" s="42"/>
      <c r="D746" s="219" t="s">
        <v>126</v>
      </c>
      <c r="E746" s="42"/>
      <c r="F746" s="220" t="s">
        <v>1276</v>
      </c>
      <c r="G746" s="42"/>
      <c r="H746" s="42"/>
      <c r="I746" s="221"/>
      <c r="J746" s="42"/>
      <c r="K746" s="42"/>
      <c r="L746" s="46"/>
      <c r="M746" s="222"/>
      <c r="N746" s="223"/>
      <c r="O746" s="86"/>
      <c r="P746" s="86"/>
      <c r="Q746" s="86"/>
      <c r="R746" s="86"/>
      <c r="S746" s="86"/>
      <c r="T746" s="87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9" t="s">
        <v>126</v>
      </c>
      <c r="AU746" s="19" t="s">
        <v>79</v>
      </c>
    </row>
    <row r="747" s="13" customFormat="1">
      <c r="A747" s="13"/>
      <c r="B747" s="224"/>
      <c r="C747" s="225"/>
      <c r="D747" s="226" t="s">
        <v>128</v>
      </c>
      <c r="E747" s="227" t="s">
        <v>19</v>
      </c>
      <c r="F747" s="228" t="s">
        <v>967</v>
      </c>
      <c r="G747" s="225"/>
      <c r="H747" s="227" t="s">
        <v>19</v>
      </c>
      <c r="I747" s="229"/>
      <c r="J747" s="225"/>
      <c r="K747" s="225"/>
      <c r="L747" s="230"/>
      <c r="M747" s="231"/>
      <c r="N747" s="232"/>
      <c r="O747" s="232"/>
      <c r="P747" s="232"/>
      <c r="Q747" s="232"/>
      <c r="R747" s="232"/>
      <c r="S747" s="232"/>
      <c r="T747" s="23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4" t="s">
        <v>128</v>
      </c>
      <c r="AU747" s="234" t="s">
        <v>79</v>
      </c>
      <c r="AV747" s="13" t="s">
        <v>77</v>
      </c>
      <c r="AW747" s="13" t="s">
        <v>31</v>
      </c>
      <c r="AX747" s="13" t="s">
        <v>69</v>
      </c>
      <c r="AY747" s="234" t="s">
        <v>117</v>
      </c>
    </row>
    <row r="748" s="14" customFormat="1">
      <c r="A748" s="14"/>
      <c r="B748" s="235"/>
      <c r="C748" s="236"/>
      <c r="D748" s="226" t="s">
        <v>128</v>
      </c>
      <c r="E748" s="237" t="s">
        <v>19</v>
      </c>
      <c r="F748" s="238" t="s">
        <v>1840</v>
      </c>
      <c r="G748" s="236"/>
      <c r="H748" s="239">
        <v>0.95999999999999996</v>
      </c>
      <c r="I748" s="240"/>
      <c r="J748" s="236"/>
      <c r="K748" s="236"/>
      <c r="L748" s="241"/>
      <c r="M748" s="242"/>
      <c r="N748" s="243"/>
      <c r="O748" s="243"/>
      <c r="P748" s="243"/>
      <c r="Q748" s="243"/>
      <c r="R748" s="243"/>
      <c r="S748" s="243"/>
      <c r="T748" s="24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5" t="s">
        <v>128</v>
      </c>
      <c r="AU748" s="245" t="s">
        <v>79</v>
      </c>
      <c r="AV748" s="14" t="s">
        <v>79</v>
      </c>
      <c r="AW748" s="14" t="s">
        <v>31</v>
      </c>
      <c r="AX748" s="14" t="s">
        <v>69</v>
      </c>
      <c r="AY748" s="245" t="s">
        <v>117</v>
      </c>
    </row>
    <row r="749" s="14" customFormat="1">
      <c r="A749" s="14"/>
      <c r="B749" s="235"/>
      <c r="C749" s="236"/>
      <c r="D749" s="226" t="s">
        <v>128</v>
      </c>
      <c r="E749" s="237" t="s">
        <v>19</v>
      </c>
      <c r="F749" s="238" t="s">
        <v>1841</v>
      </c>
      <c r="G749" s="236"/>
      <c r="H749" s="239">
        <v>0.95999999999999996</v>
      </c>
      <c r="I749" s="240"/>
      <c r="J749" s="236"/>
      <c r="K749" s="236"/>
      <c r="L749" s="241"/>
      <c r="M749" s="242"/>
      <c r="N749" s="243"/>
      <c r="O749" s="243"/>
      <c r="P749" s="243"/>
      <c r="Q749" s="243"/>
      <c r="R749" s="243"/>
      <c r="S749" s="243"/>
      <c r="T749" s="24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5" t="s">
        <v>128</v>
      </c>
      <c r="AU749" s="245" t="s">
        <v>79</v>
      </c>
      <c r="AV749" s="14" t="s">
        <v>79</v>
      </c>
      <c r="AW749" s="14" t="s">
        <v>31</v>
      </c>
      <c r="AX749" s="14" t="s">
        <v>69</v>
      </c>
      <c r="AY749" s="245" t="s">
        <v>117</v>
      </c>
    </row>
    <row r="750" s="15" customFormat="1">
      <c r="A750" s="15"/>
      <c r="B750" s="246"/>
      <c r="C750" s="247"/>
      <c r="D750" s="226" t="s">
        <v>128</v>
      </c>
      <c r="E750" s="248" t="s">
        <v>19</v>
      </c>
      <c r="F750" s="249" t="s">
        <v>130</v>
      </c>
      <c r="G750" s="247"/>
      <c r="H750" s="250">
        <v>1.9199999999999999</v>
      </c>
      <c r="I750" s="251"/>
      <c r="J750" s="247"/>
      <c r="K750" s="247"/>
      <c r="L750" s="252"/>
      <c r="M750" s="253"/>
      <c r="N750" s="254"/>
      <c r="O750" s="254"/>
      <c r="P750" s="254"/>
      <c r="Q750" s="254"/>
      <c r="R750" s="254"/>
      <c r="S750" s="254"/>
      <c r="T750" s="25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6" t="s">
        <v>128</v>
      </c>
      <c r="AU750" s="256" t="s">
        <v>79</v>
      </c>
      <c r="AV750" s="15" t="s">
        <v>125</v>
      </c>
      <c r="AW750" s="15" t="s">
        <v>31</v>
      </c>
      <c r="AX750" s="15" t="s">
        <v>77</v>
      </c>
      <c r="AY750" s="256" t="s">
        <v>117</v>
      </c>
    </row>
    <row r="751" s="2" customFormat="1" ht="16.5" customHeight="1">
      <c r="A751" s="40"/>
      <c r="B751" s="41"/>
      <c r="C751" s="206" t="s">
        <v>1845</v>
      </c>
      <c r="D751" s="206" t="s">
        <v>120</v>
      </c>
      <c r="E751" s="207" t="s">
        <v>1277</v>
      </c>
      <c r="F751" s="208" t="s">
        <v>1278</v>
      </c>
      <c r="G751" s="209" t="s">
        <v>179</v>
      </c>
      <c r="H751" s="210">
        <v>1.9199999999999999</v>
      </c>
      <c r="I751" s="211"/>
      <c r="J751" s="212">
        <f>ROUND(I751*H751,2)</f>
        <v>0</v>
      </c>
      <c r="K751" s="208" t="s">
        <v>124</v>
      </c>
      <c r="L751" s="46"/>
      <c r="M751" s="213" t="s">
        <v>19</v>
      </c>
      <c r="N751" s="214" t="s">
        <v>40</v>
      </c>
      <c r="O751" s="86"/>
      <c r="P751" s="215">
        <f>O751*H751</f>
        <v>0</v>
      </c>
      <c r="Q751" s="215">
        <v>0.00012</v>
      </c>
      <c r="R751" s="215">
        <f>Q751*H751</f>
        <v>0.00023039999999999999</v>
      </c>
      <c r="S751" s="215">
        <v>0</v>
      </c>
      <c r="T751" s="216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17" t="s">
        <v>150</v>
      </c>
      <c r="AT751" s="217" t="s">
        <v>120</v>
      </c>
      <c r="AU751" s="217" t="s">
        <v>79</v>
      </c>
      <c r="AY751" s="19" t="s">
        <v>117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19" t="s">
        <v>77</v>
      </c>
      <c r="BK751" s="218">
        <f>ROUND(I751*H751,2)</f>
        <v>0</v>
      </c>
      <c r="BL751" s="19" t="s">
        <v>150</v>
      </c>
      <c r="BM751" s="217" t="s">
        <v>1846</v>
      </c>
    </row>
    <row r="752" s="2" customFormat="1">
      <c r="A752" s="40"/>
      <c r="B752" s="41"/>
      <c r="C752" s="42"/>
      <c r="D752" s="219" t="s">
        <v>126</v>
      </c>
      <c r="E752" s="42"/>
      <c r="F752" s="220" t="s">
        <v>1279</v>
      </c>
      <c r="G752" s="42"/>
      <c r="H752" s="42"/>
      <c r="I752" s="221"/>
      <c r="J752" s="42"/>
      <c r="K752" s="42"/>
      <c r="L752" s="46"/>
      <c r="M752" s="222"/>
      <c r="N752" s="223"/>
      <c r="O752" s="86"/>
      <c r="P752" s="86"/>
      <c r="Q752" s="86"/>
      <c r="R752" s="86"/>
      <c r="S752" s="86"/>
      <c r="T752" s="87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T752" s="19" t="s">
        <v>126</v>
      </c>
      <c r="AU752" s="19" t="s">
        <v>79</v>
      </c>
    </row>
    <row r="753" s="13" customFormat="1">
      <c r="A753" s="13"/>
      <c r="B753" s="224"/>
      <c r="C753" s="225"/>
      <c r="D753" s="226" t="s">
        <v>128</v>
      </c>
      <c r="E753" s="227" t="s">
        <v>19</v>
      </c>
      <c r="F753" s="228" t="s">
        <v>967</v>
      </c>
      <c r="G753" s="225"/>
      <c r="H753" s="227" t="s">
        <v>19</v>
      </c>
      <c r="I753" s="229"/>
      <c r="J753" s="225"/>
      <c r="K753" s="225"/>
      <c r="L753" s="230"/>
      <c r="M753" s="231"/>
      <c r="N753" s="232"/>
      <c r="O753" s="232"/>
      <c r="P753" s="232"/>
      <c r="Q753" s="232"/>
      <c r="R753" s="232"/>
      <c r="S753" s="232"/>
      <c r="T753" s="23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4" t="s">
        <v>128</v>
      </c>
      <c r="AU753" s="234" t="s">
        <v>79</v>
      </c>
      <c r="AV753" s="13" t="s">
        <v>77</v>
      </c>
      <c r="AW753" s="13" t="s">
        <v>31</v>
      </c>
      <c r="AX753" s="13" t="s">
        <v>69</v>
      </c>
      <c r="AY753" s="234" t="s">
        <v>117</v>
      </c>
    </row>
    <row r="754" s="14" customFormat="1">
      <c r="A754" s="14"/>
      <c r="B754" s="235"/>
      <c r="C754" s="236"/>
      <c r="D754" s="226" t="s">
        <v>128</v>
      </c>
      <c r="E754" s="237" t="s">
        <v>19</v>
      </c>
      <c r="F754" s="238" t="s">
        <v>1840</v>
      </c>
      <c r="G754" s="236"/>
      <c r="H754" s="239">
        <v>0.95999999999999996</v>
      </c>
      <c r="I754" s="240"/>
      <c r="J754" s="236"/>
      <c r="K754" s="236"/>
      <c r="L754" s="241"/>
      <c r="M754" s="242"/>
      <c r="N754" s="243"/>
      <c r="O754" s="243"/>
      <c r="P754" s="243"/>
      <c r="Q754" s="243"/>
      <c r="R754" s="243"/>
      <c r="S754" s="243"/>
      <c r="T754" s="24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5" t="s">
        <v>128</v>
      </c>
      <c r="AU754" s="245" t="s">
        <v>79</v>
      </c>
      <c r="AV754" s="14" t="s">
        <v>79</v>
      </c>
      <c r="AW754" s="14" t="s">
        <v>31</v>
      </c>
      <c r="AX754" s="14" t="s">
        <v>69</v>
      </c>
      <c r="AY754" s="245" t="s">
        <v>117</v>
      </c>
    </row>
    <row r="755" s="14" customFormat="1">
      <c r="A755" s="14"/>
      <c r="B755" s="235"/>
      <c r="C755" s="236"/>
      <c r="D755" s="226" t="s">
        <v>128</v>
      </c>
      <c r="E755" s="237" t="s">
        <v>19</v>
      </c>
      <c r="F755" s="238" t="s">
        <v>1841</v>
      </c>
      <c r="G755" s="236"/>
      <c r="H755" s="239">
        <v>0.95999999999999996</v>
      </c>
      <c r="I755" s="240"/>
      <c r="J755" s="236"/>
      <c r="K755" s="236"/>
      <c r="L755" s="241"/>
      <c r="M755" s="242"/>
      <c r="N755" s="243"/>
      <c r="O755" s="243"/>
      <c r="P755" s="243"/>
      <c r="Q755" s="243"/>
      <c r="R755" s="243"/>
      <c r="S755" s="243"/>
      <c r="T755" s="24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5" t="s">
        <v>128</v>
      </c>
      <c r="AU755" s="245" t="s">
        <v>79</v>
      </c>
      <c r="AV755" s="14" t="s">
        <v>79</v>
      </c>
      <c r="AW755" s="14" t="s">
        <v>31</v>
      </c>
      <c r="AX755" s="14" t="s">
        <v>69</v>
      </c>
      <c r="AY755" s="245" t="s">
        <v>117</v>
      </c>
    </row>
    <row r="756" s="15" customFormat="1">
      <c r="A756" s="15"/>
      <c r="B756" s="246"/>
      <c r="C756" s="247"/>
      <c r="D756" s="226" t="s">
        <v>128</v>
      </c>
      <c r="E756" s="248" t="s">
        <v>19</v>
      </c>
      <c r="F756" s="249" t="s">
        <v>130</v>
      </c>
      <c r="G756" s="247"/>
      <c r="H756" s="250">
        <v>1.9199999999999999</v>
      </c>
      <c r="I756" s="251"/>
      <c r="J756" s="247"/>
      <c r="K756" s="247"/>
      <c r="L756" s="252"/>
      <c r="M756" s="253"/>
      <c r="N756" s="254"/>
      <c r="O756" s="254"/>
      <c r="P756" s="254"/>
      <c r="Q756" s="254"/>
      <c r="R756" s="254"/>
      <c r="S756" s="254"/>
      <c r="T756" s="255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56" t="s">
        <v>128</v>
      </c>
      <c r="AU756" s="256" t="s">
        <v>79</v>
      </c>
      <c r="AV756" s="15" t="s">
        <v>125</v>
      </c>
      <c r="AW756" s="15" t="s">
        <v>31</v>
      </c>
      <c r="AX756" s="15" t="s">
        <v>77</v>
      </c>
      <c r="AY756" s="256" t="s">
        <v>117</v>
      </c>
    </row>
    <row r="757" s="2" customFormat="1" ht="16.5" customHeight="1">
      <c r="A757" s="40"/>
      <c r="B757" s="41"/>
      <c r="C757" s="206" t="s">
        <v>777</v>
      </c>
      <c r="D757" s="206" t="s">
        <v>120</v>
      </c>
      <c r="E757" s="207" t="s">
        <v>1847</v>
      </c>
      <c r="F757" s="208" t="s">
        <v>1848</v>
      </c>
      <c r="G757" s="209" t="s">
        <v>179</v>
      </c>
      <c r="H757" s="210">
        <v>16.408000000000001</v>
      </c>
      <c r="I757" s="211"/>
      <c r="J757" s="212">
        <f>ROUND(I757*H757,2)</f>
        <v>0</v>
      </c>
      <c r="K757" s="208" t="s">
        <v>124</v>
      </c>
      <c r="L757" s="46"/>
      <c r="M757" s="213" t="s">
        <v>19</v>
      </c>
      <c r="N757" s="214" t="s">
        <v>40</v>
      </c>
      <c r="O757" s="86"/>
      <c r="P757" s="215">
        <f>O757*H757</f>
        <v>0</v>
      </c>
      <c r="Q757" s="215">
        <v>0</v>
      </c>
      <c r="R757" s="215">
        <f>Q757*H757</f>
        <v>0</v>
      </c>
      <c r="S757" s="215">
        <v>0</v>
      </c>
      <c r="T757" s="216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17" t="s">
        <v>150</v>
      </c>
      <c r="AT757" s="217" t="s">
        <v>120</v>
      </c>
      <c r="AU757" s="217" t="s">
        <v>79</v>
      </c>
      <c r="AY757" s="19" t="s">
        <v>117</v>
      </c>
      <c r="BE757" s="218">
        <f>IF(N757="základní",J757,0)</f>
        <v>0</v>
      </c>
      <c r="BF757" s="218">
        <f>IF(N757="snížená",J757,0)</f>
        <v>0</v>
      </c>
      <c r="BG757" s="218">
        <f>IF(N757="zákl. přenesená",J757,0)</f>
        <v>0</v>
      </c>
      <c r="BH757" s="218">
        <f>IF(N757="sníž. přenesená",J757,0)</f>
        <v>0</v>
      </c>
      <c r="BI757" s="218">
        <f>IF(N757="nulová",J757,0)</f>
        <v>0</v>
      </c>
      <c r="BJ757" s="19" t="s">
        <v>77</v>
      </c>
      <c r="BK757" s="218">
        <f>ROUND(I757*H757,2)</f>
        <v>0</v>
      </c>
      <c r="BL757" s="19" t="s">
        <v>150</v>
      </c>
      <c r="BM757" s="217" t="s">
        <v>1849</v>
      </c>
    </row>
    <row r="758" s="2" customFormat="1">
      <c r="A758" s="40"/>
      <c r="B758" s="41"/>
      <c r="C758" s="42"/>
      <c r="D758" s="219" t="s">
        <v>126</v>
      </c>
      <c r="E758" s="42"/>
      <c r="F758" s="220" t="s">
        <v>1850</v>
      </c>
      <c r="G758" s="42"/>
      <c r="H758" s="42"/>
      <c r="I758" s="221"/>
      <c r="J758" s="42"/>
      <c r="K758" s="42"/>
      <c r="L758" s="46"/>
      <c r="M758" s="222"/>
      <c r="N758" s="223"/>
      <c r="O758" s="86"/>
      <c r="P758" s="86"/>
      <c r="Q758" s="86"/>
      <c r="R758" s="86"/>
      <c r="S758" s="86"/>
      <c r="T758" s="87"/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T758" s="19" t="s">
        <v>126</v>
      </c>
      <c r="AU758" s="19" t="s">
        <v>79</v>
      </c>
    </row>
    <row r="759" s="13" customFormat="1">
      <c r="A759" s="13"/>
      <c r="B759" s="224"/>
      <c r="C759" s="225"/>
      <c r="D759" s="226" t="s">
        <v>128</v>
      </c>
      <c r="E759" s="227" t="s">
        <v>19</v>
      </c>
      <c r="F759" s="228" t="s">
        <v>1138</v>
      </c>
      <c r="G759" s="225"/>
      <c r="H759" s="227" t="s">
        <v>19</v>
      </c>
      <c r="I759" s="229"/>
      <c r="J759" s="225"/>
      <c r="K759" s="225"/>
      <c r="L759" s="230"/>
      <c r="M759" s="231"/>
      <c r="N759" s="232"/>
      <c r="O759" s="232"/>
      <c r="P759" s="232"/>
      <c r="Q759" s="232"/>
      <c r="R759" s="232"/>
      <c r="S759" s="232"/>
      <c r="T759" s="23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4" t="s">
        <v>128</v>
      </c>
      <c r="AU759" s="234" t="s">
        <v>79</v>
      </c>
      <c r="AV759" s="13" t="s">
        <v>77</v>
      </c>
      <c r="AW759" s="13" t="s">
        <v>31</v>
      </c>
      <c r="AX759" s="13" t="s">
        <v>69</v>
      </c>
      <c r="AY759" s="234" t="s">
        <v>117</v>
      </c>
    </row>
    <row r="760" s="13" customFormat="1">
      <c r="A760" s="13"/>
      <c r="B760" s="224"/>
      <c r="C760" s="225"/>
      <c r="D760" s="226" t="s">
        <v>128</v>
      </c>
      <c r="E760" s="227" t="s">
        <v>19</v>
      </c>
      <c r="F760" s="228" t="s">
        <v>1314</v>
      </c>
      <c r="G760" s="225"/>
      <c r="H760" s="227" t="s">
        <v>19</v>
      </c>
      <c r="I760" s="229"/>
      <c r="J760" s="225"/>
      <c r="K760" s="225"/>
      <c r="L760" s="230"/>
      <c r="M760" s="231"/>
      <c r="N760" s="232"/>
      <c r="O760" s="232"/>
      <c r="P760" s="232"/>
      <c r="Q760" s="232"/>
      <c r="R760" s="232"/>
      <c r="S760" s="232"/>
      <c r="T760" s="23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4" t="s">
        <v>128</v>
      </c>
      <c r="AU760" s="234" t="s">
        <v>79</v>
      </c>
      <c r="AV760" s="13" t="s">
        <v>77</v>
      </c>
      <c r="AW760" s="13" t="s">
        <v>31</v>
      </c>
      <c r="AX760" s="13" t="s">
        <v>69</v>
      </c>
      <c r="AY760" s="234" t="s">
        <v>117</v>
      </c>
    </row>
    <row r="761" s="14" customFormat="1">
      <c r="A761" s="14"/>
      <c r="B761" s="235"/>
      <c r="C761" s="236"/>
      <c r="D761" s="226" t="s">
        <v>128</v>
      </c>
      <c r="E761" s="237" t="s">
        <v>19</v>
      </c>
      <c r="F761" s="238" t="s">
        <v>1851</v>
      </c>
      <c r="G761" s="236"/>
      <c r="H761" s="239">
        <v>16.408000000000001</v>
      </c>
      <c r="I761" s="240"/>
      <c r="J761" s="236"/>
      <c r="K761" s="236"/>
      <c r="L761" s="241"/>
      <c r="M761" s="242"/>
      <c r="N761" s="243"/>
      <c r="O761" s="243"/>
      <c r="P761" s="243"/>
      <c r="Q761" s="243"/>
      <c r="R761" s="243"/>
      <c r="S761" s="243"/>
      <c r="T761" s="24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5" t="s">
        <v>128</v>
      </c>
      <c r="AU761" s="245" t="s">
        <v>79</v>
      </c>
      <c r="AV761" s="14" t="s">
        <v>79</v>
      </c>
      <c r="AW761" s="14" t="s">
        <v>31</v>
      </c>
      <c r="AX761" s="14" t="s">
        <v>69</v>
      </c>
      <c r="AY761" s="245" t="s">
        <v>117</v>
      </c>
    </row>
    <row r="762" s="15" customFormat="1">
      <c r="A762" s="15"/>
      <c r="B762" s="246"/>
      <c r="C762" s="247"/>
      <c r="D762" s="226" t="s">
        <v>128</v>
      </c>
      <c r="E762" s="248" t="s">
        <v>19</v>
      </c>
      <c r="F762" s="249" t="s">
        <v>130</v>
      </c>
      <c r="G762" s="247"/>
      <c r="H762" s="250">
        <v>16.408000000000001</v>
      </c>
      <c r="I762" s="251"/>
      <c r="J762" s="247"/>
      <c r="K762" s="247"/>
      <c r="L762" s="252"/>
      <c r="M762" s="253"/>
      <c r="N762" s="254"/>
      <c r="O762" s="254"/>
      <c r="P762" s="254"/>
      <c r="Q762" s="254"/>
      <c r="R762" s="254"/>
      <c r="S762" s="254"/>
      <c r="T762" s="255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56" t="s">
        <v>128</v>
      </c>
      <c r="AU762" s="256" t="s">
        <v>79</v>
      </c>
      <c r="AV762" s="15" t="s">
        <v>125</v>
      </c>
      <c r="AW762" s="15" t="s">
        <v>31</v>
      </c>
      <c r="AX762" s="15" t="s">
        <v>77</v>
      </c>
      <c r="AY762" s="256" t="s">
        <v>117</v>
      </c>
    </row>
    <row r="763" s="2" customFormat="1" ht="16.5" customHeight="1">
      <c r="A763" s="40"/>
      <c r="B763" s="41"/>
      <c r="C763" s="206" t="s">
        <v>1852</v>
      </c>
      <c r="D763" s="206" t="s">
        <v>120</v>
      </c>
      <c r="E763" s="207" t="s">
        <v>1853</v>
      </c>
      <c r="F763" s="208" t="s">
        <v>1854</v>
      </c>
      <c r="G763" s="209" t="s">
        <v>179</v>
      </c>
      <c r="H763" s="210">
        <v>48.594000000000001</v>
      </c>
      <c r="I763" s="211"/>
      <c r="J763" s="212">
        <f>ROUND(I763*H763,2)</f>
        <v>0</v>
      </c>
      <c r="K763" s="208" t="s">
        <v>124</v>
      </c>
      <c r="L763" s="46"/>
      <c r="M763" s="213" t="s">
        <v>19</v>
      </c>
      <c r="N763" s="214" t="s">
        <v>40</v>
      </c>
      <c r="O763" s="86"/>
      <c r="P763" s="215">
        <f>O763*H763</f>
        <v>0</v>
      </c>
      <c r="Q763" s="215">
        <v>4.0000000000000003E-05</v>
      </c>
      <c r="R763" s="215">
        <f>Q763*H763</f>
        <v>0.0019437600000000001</v>
      </c>
      <c r="S763" s="215">
        <v>0</v>
      </c>
      <c r="T763" s="216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17" t="s">
        <v>150</v>
      </c>
      <c r="AT763" s="217" t="s">
        <v>120</v>
      </c>
      <c r="AU763" s="217" t="s">
        <v>79</v>
      </c>
      <c r="AY763" s="19" t="s">
        <v>117</v>
      </c>
      <c r="BE763" s="218">
        <f>IF(N763="základní",J763,0)</f>
        <v>0</v>
      </c>
      <c r="BF763" s="218">
        <f>IF(N763="snížená",J763,0)</f>
        <v>0</v>
      </c>
      <c r="BG763" s="218">
        <f>IF(N763="zákl. přenesená",J763,0)</f>
        <v>0</v>
      </c>
      <c r="BH763" s="218">
        <f>IF(N763="sníž. přenesená",J763,0)</f>
        <v>0</v>
      </c>
      <c r="BI763" s="218">
        <f>IF(N763="nulová",J763,0)</f>
        <v>0</v>
      </c>
      <c r="BJ763" s="19" t="s">
        <v>77</v>
      </c>
      <c r="BK763" s="218">
        <f>ROUND(I763*H763,2)</f>
        <v>0</v>
      </c>
      <c r="BL763" s="19" t="s">
        <v>150</v>
      </c>
      <c r="BM763" s="217" t="s">
        <v>1855</v>
      </c>
    </row>
    <row r="764" s="2" customFormat="1">
      <c r="A764" s="40"/>
      <c r="B764" s="41"/>
      <c r="C764" s="42"/>
      <c r="D764" s="219" t="s">
        <v>126</v>
      </c>
      <c r="E764" s="42"/>
      <c r="F764" s="220" t="s">
        <v>1856</v>
      </c>
      <c r="G764" s="42"/>
      <c r="H764" s="42"/>
      <c r="I764" s="221"/>
      <c r="J764" s="42"/>
      <c r="K764" s="42"/>
      <c r="L764" s="46"/>
      <c r="M764" s="222"/>
      <c r="N764" s="223"/>
      <c r="O764" s="86"/>
      <c r="P764" s="86"/>
      <c r="Q764" s="86"/>
      <c r="R764" s="86"/>
      <c r="S764" s="86"/>
      <c r="T764" s="87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T764" s="19" t="s">
        <v>126</v>
      </c>
      <c r="AU764" s="19" t="s">
        <v>79</v>
      </c>
    </row>
    <row r="765" s="13" customFormat="1">
      <c r="A765" s="13"/>
      <c r="B765" s="224"/>
      <c r="C765" s="225"/>
      <c r="D765" s="226" t="s">
        <v>128</v>
      </c>
      <c r="E765" s="227" t="s">
        <v>19</v>
      </c>
      <c r="F765" s="228" t="s">
        <v>747</v>
      </c>
      <c r="G765" s="225"/>
      <c r="H765" s="227" t="s">
        <v>19</v>
      </c>
      <c r="I765" s="229"/>
      <c r="J765" s="225"/>
      <c r="K765" s="225"/>
      <c r="L765" s="230"/>
      <c r="M765" s="231"/>
      <c r="N765" s="232"/>
      <c r="O765" s="232"/>
      <c r="P765" s="232"/>
      <c r="Q765" s="232"/>
      <c r="R765" s="232"/>
      <c r="S765" s="232"/>
      <c r="T765" s="23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4" t="s">
        <v>128</v>
      </c>
      <c r="AU765" s="234" t="s">
        <v>79</v>
      </c>
      <c r="AV765" s="13" t="s">
        <v>77</v>
      </c>
      <c r="AW765" s="13" t="s">
        <v>31</v>
      </c>
      <c r="AX765" s="13" t="s">
        <v>69</v>
      </c>
      <c r="AY765" s="234" t="s">
        <v>117</v>
      </c>
    </row>
    <row r="766" s="14" customFormat="1">
      <c r="A766" s="14"/>
      <c r="B766" s="235"/>
      <c r="C766" s="236"/>
      <c r="D766" s="226" t="s">
        <v>128</v>
      </c>
      <c r="E766" s="237" t="s">
        <v>19</v>
      </c>
      <c r="F766" s="238" t="s">
        <v>1325</v>
      </c>
      <c r="G766" s="236"/>
      <c r="H766" s="239">
        <v>8.3209999999999997</v>
      </c>
      <c r="I766" s="240"/>
      <c r="J766" s="236"/>
      <c r="K766" s="236"/>
      <c r="L766" s="241"/>
      <c r="M766" s="242"/>
      <c r="N766" s="243"/>
      <c r="O766" s="243"/>
      <c r="P766" s="243"/>
      <c r="Q766" s="243"/>
      <c r="R766" s="243"/>
      <c r="S766" s="243"/>
      <c r="T766" s="24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5" t="s">
        <v>128</v>
      </c>
      <c r="AU766" s="245" t="s">
        <v>79</v>
      </c>
      <c r="AV766" s="14" t="s">
        <v>79</v>
      </c>
      <c r="AW766" s="14" t="s">
        <v>31</v>
      </c>
      <c r="AX766" s="14" t="s">
        <v>69</v>
      </c>
      <c r="AY766" s="245" t="s">
        <v>117</v>
      </c>
    </row>
    <row r="767" s="14" customFormat="1">
      <c r="A767" s="14"/>
      <c r="B767" s="235"/>
      <c r="C767" s="236"/>
      <c r="D767" s="226" t="s">
        <v>128</v>
      </c>
      <c r="E767" s="237" t="s">
        <v>19</v>
      </c>
      <c r="F767" s="238" t="s">
        <v>1799</v>
      </c>
      <c r="G767" s="236"/>
      <c r="H767" s="239">
        <v>19.535</v>
      </c>
      <c r="I767" s="240"/>
      <c r="J767" s="236"/>
      <c r="K767" s="236"/>
      <c r="L767" s="241"/>
      <c r="M767" s="242"/>
      <c r="N767" s="243"/>
      <c r="O767" s="243"/>
      <c r="P767" s="243"/>
      <c r="Q767" s="243"/>
      <c r="R767" s="243"/>
      <c r="S767" s="243"/>
      <c r="T767" s="24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5" t="s">
        <v>128</v>
      </c>
      <c r="AU767" s="245" t="s">
        <v>79</v>
      </c>
      <c r="AV767" s="14" t="s">
        <v>79</v>
      </c>
      <c r="AW767" s="14" t="s">
        <v>31</v>
      </c>
      <c r="AX767" s="14" t="s">
        <v>69</v>
      </c>
      <c r="AY767" s="245" t="s">
        <v>117</v>
      </c>
    </row>
    <row r="768" s="14" customFormat="1">
      <c r="A768" s="14"/>
      <c r="B768" s="235"/>
      <c r="C768" s="236"/>
      <c r="D768" s="226" t="s">
        <v>128</v>
      </c>
      <c r="E768" s="237" t="s">
        <v>19</v>
      </c>
      <c r="F768" s="238" t="s">
        <v>1327</v>
      </c>
      <c r="G768" s="236"/>
      <c r="H768" s="239">
        <v>20.738</v>
      </c>
      <c r="I768" s="240"/>
      <c r="J768" s="236"/>
      <c r="K768" s="236"/>
      <c r="L768" s="241"/>
      <c r="M768" s="242"/>
      <c r="N768" s="243"/>
      <c r="O768" s="243"/>
      <c r="P768" s="243"/>
      <c r="Q768" s="243"/>
      <c r="R768" s="243"/>
      <c r="S768" s="243"/>
      <c r="T768" s="24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5" t="s">
        <v>128</v>
      </c>
      <c r="AU768" s="245" t="s">
        <v>79</v>
      </c>
      <c r="AV768" s="14" t="s">
        <v>79</v>
      </c>
      <c r="AW768" s="14" t="s">
        <v>31</v>
      </c>
      <c r="AX768" s="14" t="s">
        <v>69</v>
      </c>
      <c r="AY768" s="245" t="s">
        <v>117</v>
      </c>
    </row>
    <row r="769" s="15" customFormat="1">
      <c r="A769" s="15"/>
      <c r="B769" s="246"/>
      <c r="C769" s="247"/>
      <c r="D769" s="226" t="s">
        <v>128</v>
      </c>
      <c r="E769" s="248" t="s">
        <v>19</v>
      </c>
      <c r="F769" s="249" t="s">
        <v>130</v>
      </c>
      <c r="G769" s="247"/>
      <c r="H769" s="250">
        <v>48.594000000000001</v>
      </c>
      <c r="I769" s="251"/>
      <c r="J769" s="247"/>
      <c r="K769" s="247"/>
      <c r="L769" s="252"/>
      <c r="M769" s="253"/>
      <c r="N769" s="254"/>
      <c r="O769" s="254"/>
      <c r="P769" s="254"/>
      <c r="Q769" s="254"/>
      <c r="R769" s="254"/>
      <c r="S769" s="254"/>
      <c r="T769" s="255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56" t="s">
        <v>128</v>
      </c>
      <c r="AU769" s="256" t="s">
        <v>79</v>
      </c>
      <c r="AV769" s="15" t="s">
        <v>125</v>
      </c>
      <c r="AW769" s="15" t="s">
        <v>31</v>
      </c>
      <c r="AX769" s="15" t="s">
        <v>77</v>
      </c>
      <c r="AY769" s="256" t="s">
        <v>117</v>
      </c>
    </row>
    <row r="770" s="2" customFormat="1" ht="24.15" customHeight="1">
      <c r="A770" s="40"/>
      <c r="B770" s="41"/>
      <c r="C770" s="206" t="s">
        <v>785</v>
      </c>
      <c r="D770" s="206" t="s">
        <v>120</v>
      </c>
      <c r="E770" s="207" t="s">
        <v>1857</v>
      </c>
      <c r="F770" s="208" t="s">
        <v>1858</v>
      </c>
      <c r="G770" s="209" t="s">
        <v>179</v>
      </c>
      <c r="H770" s="210">
        <v>18.472000000000001</v>
      </c>
      <c r="I770" s="211"/>
      <c r="J770" s="212">
        <f>ROUND(I770*H770,2)</f>
        <v>0</v>
      </c>
      <c r="K770" s="208" t="s">
        <v>124</v>
      </c>
      <c r="L770" s="46"/>
      <c r="M770" s="213" t="s">
        <v>19</v>
      </c>
      <c r="N770" s="214" t="s">
        <v>40</v>
      </c>
      <c r="O770" s="86"/>
      <c r="P770" s="215">
        <f>O770*H770</f>
        <v>0</v>
      </c>
      <c r="Q770" s="215">
        <v>0.00017000000000000001</v>
      </c>
      <c r="R770" s="215">
        <f>Q770*H770</f>
        <v>0.0031402400000000003</v>
      </c>
      <c r="S770" s="215">
        <v>0</v>
      </c>
      <c r="T770" s="216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17" t="s">
        <v>150</v>
      </c>
      <c r="AT770" s="217" t="s">
        <v>120</v>
      </c>
      <c r="AU770" s="217" t="s">
        <v>79</v>
      </c>
      <c r="AY770" s="19" t="s">
        <v>117</v>
      </c>
      <c r="BE770" s="218">
        <f>IF(N770="základní",J770,0)</f>
        <v>0</v>
      </c>
      <c r="BF770" s="218">
        <f>IF(N770="snížená",J770,0)</f>
        <v>0</v>
      </c>
      <c r="BG770" s="218">
        <f>IF(N770="zákl. přenesená",J770,0)</f>
        <v>0</v>
      </c>
      <c r="BH770" s="218">
        <f>IF(N770="sníž. přenesená",J770,0)</f>
        <v>0</v>
      </c>
      <c r="BI770" s="218">
        <f>IF(N770="nulová",J770,0)</f>
        <v>0</v>
      </c>
      <c r="BJ770" s="19" t="s">
        <v>77</v>
      </c>
      <c r="BK770" s="218">
        <f>ROUND(I770*H770,2)</f>
        <v>0</v>
      </c>
      <c r="BL770" s="19" t="s">
        <v>150</v>
      </c>
      <c r="BM770" s="217" t="s">
        <v>1859</v>
      </c>
    </row>
    <row r="771" s="2" customFormat="1">
      <c r="A771" s="40"/>
      <c r="B771" s="41"/>
      <c r="C771" s="42"/>
      <c r="D771" s="219" t="s">
        <v>126</v>
      </c>
      <c r="E771" s="42"/>
      <c r="F771" s="220" t="s">
        <v>1860</v>
      </c>
      <c r="G771" s="42"/>
      <c r="H771" s="42"/>
      <c r="I771" s="221"/>
      <c r="J771" s="42"/>
      <c r="K771" s="42"/>
      <c r="L771" s="46"/>
      <c r="M771" s="222"/>
      <c r="N771" s="223"/>
      <c r="O771" s="86"/>
      <c r="P771" s="86"/>
      <c r="Q771" s="86"/>
      <c r="R771" s="86"/>
      <c r="S771" s="86"/>
      <c r="T771" s="87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T771" s="19" t="s">
        <v>126</v>
      </c>
      <c r="AU771" s="19" t="s">
        <v>79</v>
      </c>
    </row>
    <row r="772" s="13" customFormat="1">
      <c r="A772" s="13"/>
      <c r="B772" s="224"/>
      <c r="C772" s="225"/>
      <c r="D772" s="226" t="s">
        <v>128</v>
      </c>
      <c r="E772" s="227" t="s">
        <v>19</v>
      </c>
      <c r="F772" s="228" t="s">
        <v>1285</v>
      </c>
      <c r="G772" s="225"/>
      <c r="H772" s="227" t="s">
        <v>19</v>
      </c>
      <c r="I772" s="229"/>
      <c r="J772" s="225"/>
      <c r="K772" s="225"/>
      <c r="L772" s="230"/>
      <c r="M772" s="231"/>
      <c r="N772" s="232"/>
      <c r="O772" s="232"/>
      <c r="P772" s="232"/>
      <c r="Q772" s="232"/>
      <c r="R772" s="232"/>
      <c r="S772" s="232"/>
      <c r="T772" s="23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4" t="s">
        <v>128</v>
      </c>
      <c r="AU772" s="234" t="s">
        <v>79</v>
      </c>
      <c r="AV772" s="13" t="s">
        <v>77</v>
      </c>
      <c r="AW772" s="13" t="s">
        <v>31</v>
      </c>
      <c r="AX772" s="13" t="s">
        <v>69</v>
      </c>
      <c r="AY772" s="234" t="s">
        <v>117</v>
      </c>
    </row>
    <row r="773" s="14" customFormat="1">
      <c r="A773" s="14"/>
      <c r="B773" s="235"/>
      <c r="C773" s="236"/>
      <c r="D773" s="226" t="s">
        <v>128</v>
      </c>
      <c r="E773" s="237" t="s">
        <v>19</v>
      </c>
      <c r="F773" s="238" t="s">
        <v>1420</v>
      </c>
      <c r="G773" s="236"/>
      <c r="H773" s="239">
        <v>18.472000000000001</v>
      </c>
      <c r="I773" s="240"/>
      <c r="J773" s="236"/>
      <c r="K773" s="236"/>
      <c r="L773" s="241"/>
      <c r="M773" s="242"/>
      <c r="N773" s="243"/>
      <c r="O773" s="243"/>
      <c r="P773" s="243"/>
      <c r="Q773" s="243"/>
      <c r="R773" s="243"/>
      <c r="S773" s="243"/>
      <c r="T773" s="24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5" t="s">
        <v>128</v>
      </c>
      <c r="AU773" s="245" t="s">
        <v>79</v>
      </c>
      <c r="AV773" s="14" t="s">
        <v>79</v>
      </c>
      <c r="AW773" s="14" t="s">
        <v>31</v>
      </c>
      <c r="AX773" s="14" t="s">
        <v>69</v>
      </c>
      <c r="AY773" s="245" t="s">
        <v>117</v>
      </c>
    </row>
    <row r="774" s="15" customFormat="1">
      <c r="A774" s="15"/>
      <c r="B774" s="246"/>
      <c r="C774" s="247"/>
      <c r="D774" s="226" t="s">
        <v>128</v>
      </c>
      <c r="E774" s="248" t="s">
        <v>19</v>
      </c>
      <c r="F774" s="249" t="s">
        <v>130</v>
      </c>
      <c r="G774" s="247"/>
      <c r="H774" s="250">
        <v>18.472000000000001</v>
      </c>
      <c r="I774" s="251"/>
      <c r="J774" s="247"/>
      <c r="K774" s="247"/>
      <c r="L774" s="252"/>
      <c r="M774" s="253"/>
      <c r="N774" s="254"/>
      <c r="O774" s="254"/>
      <c r="P774" s="254"/>
      <c r="Q774" s="254"/>
      <c r="R774" s="254"/>
      <c r="S774" s="254"/>
      <c r="T774" s="25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56" t="s">
        <v>128</v>
      </c>
      <c r="AU774" s="256" t="s">
        <v>79</v>
      </c>
      <c r="AV774" s="15" t="s">
        <v>125</v>
      </c>
      <c r="AW774" s="15" t="s">
        <v>31</v>
      </c>
      <c r="AX774" s="15" t="s">
        <v>77</v>
      </c>
      <c r="AY774" s="256" t="s">
        <v>117</v>
      </c>
    </row>
    <row r="775" s="2" customFormat="1" ht="16.5" customHeight="1">
      <c r="A775" s="40"/>
      <c r="B775" s="41"/>
      <c r="C775" s="206" t="s">
        <v>1861</v>
      </c>
      <c r="D775" s="206" t="s">
        <v>120</v>
      </c>
      <c r="E775" s="207" t="s">
        <v>1862</v>
      </c>
      <c r="F775" s="208" t="s">
        <v>1863</v>
      </c>
      <c r="G775" s="209" t="s">
        <v>179</v>
      </c>
      <c r="H775" s="210">
        <v>18.472000000000001</v>
      </c>
      <c r="I775" s="211"/>
      <c r="J775" s="212">
        <f>ROUND(I775*H775,2)</f>
        <v>0</v>
      </c>
      <c r="K775" s="208" t="s">
        <v>124</v>
      </c>
      <c r="L775" s="46"/>
      <c r="M775" s="213" t="s">
        <v>19</v>
      </c>
      <c r="N775" s="214" t="s">
        <v>40</v>
      </c>
      <c r="O775" s="86"/>
      <c r="P775" s="215">
        <f>O775*H775</f>
        <v>0</v>
      </c>
      <c r="Q775" s="215">
        <v>0.00019000000000000001</v>
      </c>
      <c r="R775" s="215">
        <f>Q775*H775</f>
        <v>0.0035096800000000003</v>
      </c>
      <c r="S775" s="215">
        <v>0</v>
      </c>
      <c r="T775" s="216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17" t="s">
        <v>150</v>
      </c>
      <c r="AT775" s="217" t="s">
        <v>120</v>
      </c>
      <c r="AU775" s="217" t="s">
        <v>79</v>
      </c>
      <c r="AY775" s="19" t="s">
        <v>117</v>
      </c>
      <c r="BE775" s="218">
        <f>IF(N775="základní",J775,0)</f>
        <v>0</v>
      </c>
      <c r="BF775" s="218">
        <f>IF(N775="snížená",J775,0)</f>
        <v>0</v>
      </c>
      <c r="BG775" s="218">
        <f>IF(N775="zákl. přenesená",J775,0)</f>
        <v>0</v>
      </c>
      <c r="BH775" s="218">
        <f>IF(N775="sníž. přenesená",J775,0)</f>
        <v>0</v>
      </c>
      <c r="BI775" s="218">
        <f>IF(N775="nulová",J775,0)</f>
        <v>0</v>
      </c>
      <c r="BJ775" s="19" t="s">
        <v>77</v>
      </c>
      <c r="BK775" s="218">
        <f>ROUND(I775*H775,2)</f>
        <v>0</v>
      </c>
      <c r="BL775" s="19" t="s">
        <v>150</v>
      </c>
      <c r="BM775" s="217" t="s">
        <v>1864</v>
      </c>
    </row>
    <row r="776" s="2" customFormat="1">
      <c r="A776" s="40"/>
      <c r="B776" s="41"/>
      <c r="C776" s="42"/>
      <c r="D776" s="219" t="s">
        <v>126</v>
      </c>
      <c r="E776" s="42"/>
      <c r="F776" s="220" t="s">
        <v>1865</v>
      </c>
      <c r="G776" s="42"/>
      <c r="H776" s="42"/>
      <c r="I776" s="221"/>
      <c r="J776" s="42"/>
      <c r="K776" s="42"/>
      <c r="L776" s="46"/>
      <c r="M776" s="222"/>
      <c r="N776" s="223"/>
      <c r="O776" s="86"/>
      <c r="P776" s="86"/>
      <c r="Q776" s="86"/>
      <c r="R776" s="86"/>
      <c r="S776" s="86"/>
      <c r="T776" s="87"/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T776" s="19" t="s">
        <v>126</v>
      </c>
      <c r="AU776" s="19" t="s">
        <v>79</v>
      </c>
    </row>
    <row r="777" s="13" customFormat="1">
      <c r="A777" s="13"/>
      <c r="B777" s="224"/>
      <c r="C777" s="225"/>
      <c r="D777" s="226" t="s">
        <v>128</v>
      </c>
      <c r="E777" s="227" t="s">
        <v>19</v>
      </c>
      <c r="F777" s="228" t="s">
        <v>1285</v>
      </c>
      <c r="G777" s="225"/>
      <c r="H777" s="227" t="s">
        <v>19</v>
      </c>
      <c r="I777" s="229"/>
      <c r="J777" s="225"/>
      <c r="K777" s="225"/>
      <c r="L777" s="230"/>
      <c r="M777" s="231"/>
      <c r="N777" s="232"/>
      <c r="O777" s="232"/>
      <c r="P777" s="232"/>
      <c r="Q777" s="232"/>
      <c r="R777" s="232"/>
      <c r="S777" s="232"/>
      <c r="T777" s="23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4" t="s">
        <v>128</v>
      </c>
      <c r="AU777" s="234" t="s">
        <v>79</v>
      </c>
      <c r="AV777" s="13" t="s">
        <v>77</v>
      </c>
      <c r="AW777" s="13" t="s">
        <v>31</v>
      </c>
      <c r="AX777" s="13" t="s">
        <v>69</v>
      </c>
      <c r="AY777" s="234" t="s">
        <v>117</v>
      </c>
    </row>
    <row r="778" s="14" customFormat="1">
      <c r="A778" s="14"/>
      <c r="B778" s="235"/>
      <c r="C778" s="236"/>
      <c r="D778" s="226" t="s">
        <v>128</v>
      </c>
      <c r="E778" s="237" t="s">
        <v>19</v>
      </c>
      <c r="F778" s="238" t="s">
        <v>1420</v>
      </c>
      <c r="G778" s="236"/>
      <c r="H778" s="239">
        <v>18.472000000000001</v>
      </c>
      <c r="I778" s="240"/>
      <c r="J778" s="236"/>
      <c r="K778" s="236"/>
      <c r="L778" s="241"/>
      <c r="M778" s="242"/>
      <c r="N778" s="243"/>
      <c r="O778" s="243"/>
      <c r="P778" s="243"/>
      <c r="Q778" s="243"/>
      <c r="R778" s="243"/>
      <c r="S778" s="243"/>
      <c r="T778" s="24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5" t="s">
        <v>128</v>
      </c>
      <c r="AU778" s="245" t="s">
        <v>79</v>
      </c>
      <c r="AV778" s="14" t="s">
        <v>79</v>
      </c>
      <c r="AW778" s="14" t="s">
        <v>31</v>
      </c>
      <c r="AX778" s="14" t="s">
        <v>69</v>
      </c>
      <c r="AY778" s="245" t="s">
        <v>117</v>
      </c>
    </row>
    <row r="779" s="15" customFormat="1">
      <c r="A779" s="15"/>
      <c r="B779" s="246"/>
      <c r="C779" s="247"/>
      <c r="D779" s="226" t="s">
        <v>128</v>
      </c>
      <c r="E779" s="248" t="s">
        <v>19</v>
      </c>
      <c r="F779" s="249" t="s">
        <v>130</v>
      </c>
      <c r="G779" s="247"/>
      <c r="H779" s="250">
        <v>18.472000000000001</v>
      </c>
      <c r="I779" s="251"/>
      <c r="J779" s="247"/>
      <c r="K779" s="247"/>
      <c r="L779" s="252"/>
      <c r="M779" s="253"/>
      <c r="N779" s="254"/>
      <c r="O779" s="254"/>
      <c r="P779" s="254"/>
      <c r="Q779" s="254"/>
      <c r="R779" s="254"/>
      <c r="S779" s="254"/>
      <c r="T779" s="255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56" t="s">
        <v>128</v>
      </c>
      <c r="AU779" s="256" t="s">
        <v>79</v>
      </c>
      <c r="AV779" s="15" t="s">
        <v>125</v>
      </c>
      <c r="AW779" s="15" t="s">
        <v>31</v>
      </c>
      <c r="AX779" s="15" t="s">
        <v>77</v>
      </c>
      <c r="AY779" s="256" t="s">
        <v>117</v>
      </c>
    </row>
    <row r="780" s="12" customFormat="1" ht="22.8" customHeight="1">
      <c r="A780" s="12"/>
      <c r="B780" s="190"/>
      <c r="C780" s="191"/>
      <c r="D780" s="192" t="s">
        <v>68</v>
      </c>
      <c r="E780" s="204" t="s">
        <v>1866</v>
      </c>
      <c r="F780" s="204" t="s">
        <v>1867</v>
      </c>
      <c r="G780" s="191"/>
      <c r="H780" s="191"/>
      <c r="I780" s="194"/>
      <c r="J780" s="205">
        <f>BK780</f>
        <v>0</v>
      </c>
      <c r="K780" s="191"/>
      <c r="L780" s="196"/>
      <c r="M780" s="197"/>
      <c r="N780" s="198"/>
      <c r="O780" s="198"/>
      <c r="P780" s="199">
        <f>SUM(P781:P822)</f>
        <v>0</v>
      </c>
      <c r="Q780" s="198"/>
      <c r="R780" s="199">
        <f>SUM(R781:R822)</f>
        <v>0.055818300000000001</v>
      </c>
      <c r="S780" s="198"/>
      <c r="T780" s="200">
        <f>SUM(T781:T822)</f>
        <v>0.027909149999999997</v>
      </c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R780" s="201" t="s">
        <v>79</v>
      </c>
      <c r="AT780" s="202" t="s">
        <v>68</v>
      </c>
      <c r="AU780" s="202" t="s">
        <v>77</v>
      </c>
      <c r="AY780" s="201" t="s">
        <v>117</v>
      </c>
      <c r="BK780" s="203">
        <f>SUM(BK781:BK822)</f>
        <v>0</v>
      </c>
    </row>
    <row r="781" s="2" customFormat="1" ht="16.5" customHeight="1">
      <c r="A781" s="40"/>
      <c r="B781" s="41"/>
      <c r="C781" s="206" t="s">
        <v>789</v>
      </c>
      <c r="D781" s="206" t="s">
        <v>120</v>
      </c>
      <c r="E781" s="207" t="s">
        <v>1868</v>
      </c>
      <c r="F781" s="208" t="s">
        <v>1869</v>
      </c>
      <c r="G781" s="209" t="s">
        <v>179</v>
      </c>
      <c r="H781" s="210">
        <v>186.06100000000001</v>
      </c>
      <c r="I781" s="211"/>
      <c r="J781" s="212">
        <f>ROUND(I781*H781,2)</f>
        <v>0</v>
      </c>
      <c r="K781" s="208" t="s">
        <v>124</v>
      </c>
      <c r="L781" s="46"/>
      <c r="M781" s="213" t="s">
        <v>19</v>
      </c>
      <c r="N781" s="214" t="s">
        <v>40</v>
      </c>
      <c r="O781" s="86"/>
      <c r="P781" s="215">
        <f>O781*H781</f>
        <v>0</v>
      </c>
      <c r="Q781" s="215">
        <v>0</v>
      </c>
      <c r="R781" s="215">
        <f>Q781*H781</f>
        <v>0</v>
      </c>
      <c r="S781" s="215">
        <v>0.00014999999999999999</v>
      </c>
      <c r="T781" s="216">
        <f>S781*H781</f>
        <v>0.027909149999999997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17" t="s">
        <v>150</v>
      </c>
      <c r="AT781" s="217" t="s">
        <v>120</v>
      </c>
      <c r="AU781" s="217" t="s">
        <v>79</v>
      </c>
      <c r="AY781" s="19" t="s">
        <v>117</v>
      </c>
      <c r="BE781" s="218">
        <f>IF(N781="základní",J781,0)</f>
        <v>0</v>
      </c>
      <c r="BF781" s="218">
        <f>IF(N781="snížená",J781,0)</f>
        <v>0</v>
      </c>
      <c r="BG781" s="218">
        <f>IF(N781="zákl. přenesená",J781,0)</f>
        <v>0</v>
      </c>
      <c r="BH781" s="218">
        <f>IF(N781="sníž. přenesená",J781,0)</f>
        <v>0</v>
      </c>
      <c r="BI781" s="218">
        <f>IF(N781="nulová",J781,0)</f>
        <v>0</v>
      </c>
      <c r="BJ781" s="19" t="s">
        <v>77</v>
      </c>
      <c r="BK781" s="218">
        <f>ROUND(I781*H781,2)</f>
        <v>0</v>
      </c>
      <c r="BL781" s="19" t="s">
        <v>150</v>
      </c>
      <c r="BM781" s="217" t="s">
        <v>1870</v>
      </c>
    </row>
    <row r="782" s="2" customFormat="1">
      <c r="A782" s="40"/>
      <c r="B782" s="41"/>
      <c r="C782" s="42"/>
      <c r="D782" s="219" t="s">
        <v>126</v>
      </c>
      <c r="E782" s="42"/>
      <c r="F782" s="220" t="s">
        <v>1871</v>
      </c>
      <c r="G782" s="42"/>
      <c r="H782" s="42"/>
      <c r="I782" s="221"/>
      <c r="J782" s="42"/>
      <c r="K782" s="42"/>
      <c r="L782" s="46"/>
      <c r="M782" s="222"/>
      <c r="N782" s="223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9" t="s">
        <v>126</v>
      </c>
      <c r="AU782" s="19" t="s">
        <v>79</v>
      </c>
    </row>
    <row r="783" s="13" customFormat="1">
      <c r="A783" s="13"/>
      <c r="B783" s="224"/>
      <c r="C783" s="225"/>
      <c r="D783" s="226" t="s">
        <v>128</v>
      </c>
      <c r="E783" s="227" t="s">
        <v>19</v>
      </c>
      <c r="F783" s="228" t="s">
        <v>963</v>
      </c>
      <c r="G783" s="225"/>
      <c r="H783" s="227" t="s">
        <v>19</v>
      </c>
      <c r="I783" s="229"/>
      <c r="J783" s="225"/>
      <c r="K783" s="225"/>
      <c r="L783" s="230"/>
      <c r="M783" s="231"/>
      <c r="N783" s="232"/>
      <c r="O783" s="232"/>
      <c r="P783" s="232"/>
      <c r="Q783" s="232"/>
      <c r="R783" s="232"/>
      <c r="S783" s="232"/>
      <c r="T783" s="23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4" t="s">
        <v>128</v>
      </c>
      <c r="AU783" s="234" t="s">
        <v>79</v>
      </c>
      <c r="AV783" s="13" t="s">
        <v>77</v>
      </c>
      <c r="AW783" s="13" t="s">
        <v>31</v>
      </c>
      <c r="AX783" s="13" t="s">
        <v>69</v>
      </c>
      <c r="AY783" s="234" t="s">
        <v>117</v>
      </c>
    </row>
    <row r="784" s="13" customFormat="1">
      <c r="A784" s="13"/>
      <c r="B784" s="224"/>
      <c r="C784" s="225"/>
      <c r="D784" s="226" t="s">
        <v>128</v>
      </c>
      <c r="E784" s="227" t="s">
        <v>19</v>
      </c>
      <c r="F784" s="228" t="s">
        <v>1872</v>
      </c>
      <c r="G784" s="225"/>
      <c r="H784" s="227" t="s">
        <v>19</v>
      </c>
      <c r="I784" s="229"/>
      <c r="J784" s="225"/>
      <c r="K784" s="225"/>
      <c r="L784" s="230"/>
      <c r="M784" s="231"/>
      <c r="N784" s="232"/>
      <c r="O784" s="232"/>
      <c r="P784" s="232"/>
      <c r="Q784" s="232"/>
      <c r="R784" s="232"/>
      <c r="S784" s="232"/>
      <c r="T784" s="23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4" t="s">
        <v>128</v>
      </c>
      <c r="AU784" s="234" t="s">
        <v>79</v>
      </c>
      <c r="AV784" s="13" t="s">
        <v>77</v>
      </c>
      <c r="AW784" s="13" t="s">
        <v>31</v>
      </c>
      <c r="AX784" s="13" t="s">
        <v>69</v>
      </c>
      <c r="AY784" s="234" t="s">
        <v>117</v>
      </c>
    </row>
    <row r="785" s="14" customFormat="1">
      <c r="A785" s="14"/>
      <c r="B785" s="235"/>
      <c r="C785" s="236"/>
      <c r="D785" s="226" t="s">
        <v>128</v>
      </c>
      <c r="E785" s="237" t="s">
        <v>19</v>
      </c>
      <c r="F785" s="238" t="s">
        <v>1325</v>
      </c>
      <c r="G785" s="236"/>
      <c r="H785" s="239">
        <v>8.3209999999999997</v>
      </c>
      <c r="I785" s="240"/>
      <c r="J785" s="236"/>
      <c r="K785" s="236"/>
      <c r="L785" s="241"/>
      <c r="M785" s="242"/>
      <c r="N785" s="243"/>
      <c r="O785" s="243"/>
      <c r="P785" s="243"/>
      <c r="Q785" s="243"/>
      <c r="R785" s="243"/>
      <c r="S785" s="243"/>
      <c r="T785" s="244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5" t="s">
        <v>128</v>
      </c>
      <c r="AU785" s="245" t="s">
        <v>79</v>
      </c>
      <c r="AV785" s="14" t="s">
        <v>79</v>
      </c>
      <c r="AW785" s="14" t="s">
        <v>31</v>
      </c>
      <c r="AX785" s="14" t="s">
        <v>69</v>
      </c>
      <c r="AY785" s="245" t="s">
        <v>117</v>
      </c>
    </row>
    <row r="786" s="14" customFormat="1">
      <c r="A786" s="14"/>
      <c r="B786" s="235"/>
      <c r="C786" s="236"/>
      <c r="D786" s="226" t="s">
        <v>128</v>
      </c>
      <c r="E786" s="237" t="s">
        <v>19</v>
      </c>
      <c r="F786" s="238" t="s">
        <v>1326</v>
      </c>
      <c r="G786" s="236"/>
      <c r="H786" s="239">
        <v>18.968</v>
      </c>
      <c r="I786" s="240"/>
      <c r="J786" s="236"/>
      <c r="K786" s="236"/>
      <c r="L786" s="241"/>
      <c r="M786" s="242"/>
      <c r="N786" s="243"/>
      <c r="O786" s="243"/>
      <c r="P786" s="243"/>
      <c r="Q786" s="243"/>
      <c r="R786" s="243"/>
      <c r="S786" s="243"/>
      <c r="T786" s="24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5" t="s">
        <v>128</v>
      </c>
      <c r="AU786" s="245" t="s">
        <v>79</v>
      </c>
      <c r="AV786" s="14" t="s">
        <v>79</v>
      </c>
      <c r="AW786" s="14" t="s">
        <v>31</v>
      </c>
      <c r="AX786" s="14" t="s">
        <v>69</v>
      </c>
      <c r="AY786" s="245" t="s">
        <v>117</v>
      </c>
    </row>
    <row r="787" s="14" customFormat="1">
      <c r="A787" s="14"/>
      <c r="B787" s="235"/>
      <c r="C787" s="236"/>
      <c r="D787" s="226" t="s">
        <v>128</v>
      </c>
      <c r="E787" s="237" t="s">
        <v>19</v>
      </c>
      <c r="F787" s="238" t="s">
        <v>1327</v>
      </c>
      <c r="G787" s="236"/>
      <c r="H787" s="239">
        <v>20.738</v>
      </c>
      <c r="I787" s="240"/>
      <c r="J787" s="236"/>
      <c r="K787" s="236"/>
      <c r="L787" s="241"/>
      <c r="M787" s="242"/>
      <c r="N787" s="243"/>
      <c r="O787" s="243"/>
      <c r="P787" s="243"/>
      <c r="Q787" s="243"/>
      <c r="R787" s="243"/>
      <c r="S787" s="243"/>
      <c r="T787" s="24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5" t="s">
        <v>128</v>
      </c>
      <c r="AU787" s="245" t="s">
        <v>79</v>
      </c>
      <c r="AV787" s="14" t="s">
        <v>79</v>
      </c>
      <c r="AW787" s="14" t="s">
        <v>31</v>
      </c>
      <c r="AX787" s="14" t="s">
        <v>69</v>
      </c>
      <c r="AY787" s="245" t="s">
        <v>117</v>
      </c>
    </row>
    <row r="788" s="16" customFormat="1">
      <c r="A788" s="16"/>
      <c r="B788" s="270"/>
      <c r="C788" s="271"/>
      <c r="D788" s="226" t="s">
        <v>128</v>
      </c>
      <c r="E788" s="272" t="s">
        <v>19</v>
      </c>
      <c r="F788" s="273" t="s">
        <v>307</v>
      </c>
      <c r="G788" s="271"/>
      <c r="H788" s="274">
        <v>48.027000000000001</v>
      </c>
      <c r="I788" s="275"/>
      <c r="J788" s="271"/>
      <c r="K788" s="271"/>
      <c r="L788" s="276"/>
      <c r="M788" s="277"/>
      <c r="N788" s="278"/>
      <c r="O788" s="278"/>
      <c r="P788" s="278"/>
      <c r="Q788" s="278"/>
      <c r="R788" s="278"/>
      <c r="S788" s="278"/>
      <c r="T788" s="279"/>
      <c r="U788" s="16"/>
      <c r="V788" s="16"/>
      <c r="W788" s="16"/>
      <c r="X788" s="16"/>
      <c r="Y788" s="16"/>
      <c r="Z788" s="16"/>
      <c r="AA788" s="16"/>
      <c r="AB788" s="16"/>
      <c r="AC788" s="16"/>
      <c r="AD788" s="16"/>
      <c r="AE788" s="16"/>
      <c r="AT788" s="280" t="s">
        <v>128</v>
      </c>
      <c r="AU788" s="280" t="s">
        <v>79</v>
      </c>
      <c r="AV788" s="16" t="s">
        <v>140</v>
      </c>
      <c r="AW788" s="16" t="s">
        <v>31</v>
      </c>
      <c r="AX788" s="16" t="s">
        <v>69</v>
      </c>
      <c r="AY788" s="280" t="s">
        <v>117</v>
      </c>
    </row>
    <row r="789" s="13" customFormat="1">
      <c r="A789" s="13"/>
      <c r="B789" s="224"/>
      <c r="C789" s="225"/>
      <c r="D789" s="226" t="s">
        <v>128</v>
      </c>
      <c r="E789" s="227" t="s">
        <v>19</v>
      </c>
      <c r="F789" s="228" t="s">
        <v>1873</v>
      </c>
      <c r="G789" s="225"/>
      <c r="H789" s="227" t="s">
        <v>19</v>
      </c>
      <c r="I789" s="229"/>
      <c r="J789" s="225"/>
      <c r="K789" s="225"/>
      <c r="L789" s="230"/>
      <c r="M789" s="231"/>
      <c r="N789" s="232"/>
      <c r="O789" s="232"/>
      <c r="P789" s="232"/>
      <c r="Q789" s="232"/>
      <c r="R789" s="232"/>
      <c r="S789" s="232"/>
      <c r="T789" s="23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4" t="s">
        <v>128</v>
      </c>
      <c r="AU789" s="234" t="s">
        <v>79</v>
      </c>
      <c r="AV789" s="13" t="s">
        <v>77</v>
      </c>
      <c r="AW789" s="13" t="s">
        <v>31</v>
      </c>
      <c r="AX789" s="13" t="s">
        <v>69</v>
      </c>
      <c r="AY789" s="234" t="s">
        <v>117</v>
      </c>
    </row>
    <row r="790" s="14" customFormat="1">
      <c r="A790" s="14"/>
      <c r="B790" s="235"/>
      <c r="C790" s="236"/>
      <c r="D790" s="226" t="s">
        <v>128</v>
      </c>
      <c r="E790" s="237" t="s">
        <v>19</v>
      </c>
      <c r="F790" s="238" t="s">
        <v>1874</v>
      </c>
      <c r="G790" s="236"/>
      <c r="H790" s="239">
        <v>34.103999999999999</v>
      </c>
      <c r="I790" s="240"/>
      <c r="J790" s="236"/>
      <c r="K790" s="236"/>
      <c r="L790" s="241"/>
      <c r="M790" s="242"/>
      <c r="N790" s="243"/>
      <c r="O790" s="243"/>
      <c r="P790" s="243"/>
      <c r="Q790" s="243"/>
      <c r="R790" s="243"/>
      <c r="S790" s="243"/>
      <c r="T790" s="24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5" t="s">
        <v>128</v>
      </c>
      <c r="AU790" s="245" t="s">
        <v>79</v>
      </c>
      <c r="AV790" s="14" t="s">
        <v>79</v>
      </c>
      <c r="AW790" s="14" t="s">
        <v>31</v>
      </c>
      <c r="AX790" s="14" t="s">
        <v>69</v>
      </c>
      <c r="AY790" s="245" t="s">
        <v>117</v>
      </c>
    </row>
    <row r="791" s="14" customFormat="1">
      <c r="A791" s="14"/>
      <c r="B791" s="235"/>
      <c r="C791" s="236"/>
      <c r="D791" s="226" t="s">
        <v>128</v>
      </c>
      <c r="E791" s="237" t="s">
        <v>19</v>
      </c>
      <c r="F791" s="238" t="s">
        <v>1875</v>
      </c>
      <c r="G791" s="236"/>
      <c r="H791" s="239">
        <v>53.881999999999998</v>
      </c>
      <c r="I791" s="240"/>
      <c r="J791" s="236"/>
      <c r="K791" s="236"/>
      <c r="L791" s="241"/>
      <c r="M791" s="242"/>
      <c r="N791" s="243"/>
      <c r="O791" s="243"/>
      <c r="P791" s="243"/>
      <c r="Q791" s="243"/>
      <c r="R791" s="243"/>
      <c r="S791" s="243"/>
      <c r="T791" s="24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5" t="s">
        <v>128</v>
      </c>
      <c r="AU791" s="245" t="s">
        <v>79</v>
      </c>
      <c r="AV791" s="14" t="s">
        <v>79</v>
      </c>
      <c r="AW791" s="14" t="s">
        <v>31</v>
      </c>
      <c r="AX791" s="14" t="s">
        <v>69</v>
      </c>
      <c r="AY791" s="245" t="s">
        <v>117</v>
      </c>
    </row>
    <row r="792" s="14" customFormat="1">
      <c r="A792" s="14"/>
      <c r="B792" s="235"/>
      <c r="C792" s="236"/>
      <c r="D792" s="226" t="s">
        <v>128</v>
      </c>
      <c r="E792" s="237" t="s">
        <v>19</v>
      </c>
      <c r="F792" s="238" t="s">
        <v>1876</v>
      </c>
      <c r="G792" s="236"/>
      <c r="H792" s="239">
        <v>50.048000000000002</v>
      </c>
      <c r="I792" s="240"/>
      <c r="J792" s="236"/>
      <c r="K792" s="236"/>
      <c r="L792" s="241"/>
      <c r="M792" s="242"/>
      <c r="N792" s="243"/>
      <c r="O792" s="243"/>
      <c r="P792" s="243"/>
      <c r="Q792" s="243"/>
      <c r="R792" s="243"/>
      <c r="S792" s="243"/>
      <c r="T792" s="24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5" t="s">
        <v>128</v>
      </c>
      <c r="AU792" s="245" t="s">
        <v>79</v>
      </c>
      <c r="AV792" s="14" t="s">
        <v>79</v>
      </c>
      <c r="AW792" s="14" t="s">
        <v>31</v>
      </c>
      <c r="AX792" s="14" t="s">
        <v>69</v>
      </c>
      <c r="AY792" s="245" t="s">
        <v>117</v>
      </c>
    </row>
    <row r="793" s="16" customFormat="1">
      <c r="A793" s="16"/>
      <c r="B793" s="270"/>
      <c r="C793" s="271"/>
      <c r="D793" s="226" t="s">
        <v>128</v>
      </c>
      <c r="E793" s="272" t="s">
        <v>19</v>
      </c>
      <c r="F793" s="273" t="s">
        <v>307</v>
      </c>
      <c r="G793" s="271"/>
      <c r="H793" s="274">
        <v>138.03399999999999</v>
      </c>
      <c r="I793" s="275"/>
      <c r="J793" s="271"/>
      <c r="K793" s="271"/>
      <c r="L793" s="276"/>
      <c r="M793" s="277"/>
      <c r="N793" s="278"/>
      <c r="O793" s="278"/>
      <c r="P793" s="278"/>
      <c r="Q793" s="278"/>
      <c r="R793" s="278"/>
      <c r="S793" s="278"/>
      <c r="T793" s="279"/>
      <c r="U793" s="16"/>
      <c r="V793" s="16"/>
      <c r="W793" s="16"/>
      <c r="X793" s="16"/>
      <c r="Y793" s="16"/>
      <c r="Z793" s="16"/>
      <c r="AA793" s="16"/>
      <c r="AB793" s="16"/>
      <c r="AC793" s="16"/>
      <c r="AD793" s="16"/>
      <c r="AE793" s="16"/>
      <c r="AT793" s="280" t="s">
        <v>128</v>
      </c>
      <c r="AU793" s="280" t="s">
        <v>79</v>
      </c>
      <c r="AV793" s="16" t="s">
        <v>140</v>
      </c>
      <c r="AW793" s="16" t="s">
        <v>31</v>
      </c>
      <c r="AX793" s="16" t="s">
        <v>69</v>
      </c>
      <c r="AY793" s="280" t="s">
        <v>117</v>
      </c>
    </row>
    <row r="794" s="15" customFormat="1">
      <c r="A794" s="15"/>
      <c r="B794" s="246"/>
      <c r="C794" s="247"/>
      <c r="D794" s="226" t="s">
        <v>128</v>
      </c>
      <c r="E794" s="248" t="s">
        <v>19</v>
      </c>
      <c r="F794" s="249" t="s">
        <v>130</v>
      </c>
      <c r="G794" s="247"/>
      <c r="H794" s="250">
        <v>186.06100000000001</v>
      </c>
      <c r="I794" s="251"/>
      <c r="J794" s="247"/>
      <c r="K794" s="247"/>
      <c r="L794" s="252"/>
      <c r="M794" s="253"/>
      <c r="N794" s="254"/>
      <c r="O794" s="254"/>
      <c r="P794" s="254"/>
      <c r="Q794" s="254"/>
      <c r="R794" s="254"/>
      <c r="S794" s="254"/>
      <c r="T794" s="255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56" t="s">
        <v>128</v>
      </c>
      <c r="AU794" s="256" t="s">
        <v>79</v>
      </c>
      <c r="AV794" s="15" t="s">
        <v>125</v>
      </c>
      <c r="AW794" s="15" t="s">
        <v>31</v>
      </c>
      <c r="AX794" s="15" t="s">
        <v>77</v>
      </c>
      <c r="AY794" s="256" t="s">
        <v>117</v>
      </c>
    </row>
    <row r="795" s="2" customFormat="1" ht="24.15" customHeight="1">
      <c r="A795" s="40"/>
      <c r="B795" s="41"/>
      <c r="C795" s="206" t="s">
        <v>1877</v>
      </c>
      <c r="D795" s="206" t="s">
        <v>120</v>
      </c>
      <c r="E795" s="207" t="s">
        <v>1878</v>
      </c>
      <c r="F795" s="208" t="s">
        <v>1879</v>
      </c>
      <c r="G795" s="209" t="s">
        <v>179</v>
      </c>
      <c r="H795" s="210">
        <v>186.06100000000001</v>
      </c>
      <c r="I795" s="211"/>
      <c r="J795" s="212">
        <f>ROUND(I795*H795,2)</f>
        <v>0</v>
      </c>
      <c r="K795" s="208" t="s">
        <v>124</v>
      </c>
      <c r="L795" s="46"/>
      <c r="M795" s="213" t="s">
        <v>19</v>
      </c>
      <c r="N795" s="214" t="s">
        <v>40</v>
      </c>
      <c r="O795" s="86"/>
      <c r="P795" s="215">
        <f>O795*H795</f>
        <v>0</v>
      </c>
      <c r="Q795" s="215">
        <v>0.00029</v>
      </c>
      <c r="R795" s="215">
        <f>Q795*H795</f>
        <v>0.053957690000000003</v>
      </c>
      <c r="S795" s="215">
        <v>0</v>
      </c>
      <c r="T795" s="216">
        <f>S795*H795</f>
        <v>0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17" t="s">
        <v>150</v>
      </c>
      <c r="AT795" s="217" t="s">
        <v>120</v>
      </c>
      <c r="AU795" s="217" t="s">
        <v>79</v>
      </c>
      <c r="AY795" s="19" t="s">
        <v>117</v>
      </c>
      <c r="BE795" s="218">
        <f>IF(N795="základní",J795,0)</f>
        <v>0</v>
      </c>
      <c r="BF795" s="218">
        <f>IF(N795="snížená",J795,0)</f>
        <v>0</v>
      </c>
      <c r="BG795" s="218">
        <f>IF(N795="zákl. přenesená",J795,0)</f>
        <v>0</v>
      </c>
      <c r="BH795" s="218">
        <f>IF(N795="sníž. přenesená",J795,0)</f>
        <v>0</v>
      </c>
      <c r="BI795" s="218">
        <f>IF(N795="nulová",J795,0)</f>
        <v>0</v>
      </c>
      <c r="BJ795" s="19" t="s">
        <v>77</v>
      </c>
      <c r="BK795" s="218">
        <f>ROUND(I795*H795,2)</f>
        <v>0</v>
      </c>
      <c r="BL795" s="19" t="s">
        <v>150</v>
      </c>
      <c r="BM795" s="217" t="s">
        <v>1880</v>
      </c>
    </row>
    <row r="796" s="2" customFormat="1">
      <c r="A796" s="40"/>
      <c r="B796" s="41"/>
      <c r="C796" s="42"/>
      <c r="D796" s="219" t="s">
        <v>126</v>
      </c>
      <c r="E796" s="42"/>
      <c r="F796" s="220" t="s">
        <v>1881</v>
      </c>
      <c r="G796" s="42"/>
      <c r="H796" s="42"/>
      <c r="I796" s="221"/>
      <c r="J796" s="42"/>
      <c r="K796" s="42"/>
      <c r="L796" s="46"/>
      <c r="M796" s="222"/>
      <c r="N796" s="223"/>
      <c r="O796" s="86"/>
      <c r="P796" s="86"/>
      <c r="Q796" s="86"/>
      <c r="R796" s="86"/>
      <c r="S796" s="86"/>
      <c r="T796" s="87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T796" s="19" t="s">
        <v>126</v>
      </c>
      <c r="AU796" s="19" t="s">
        <v>79</v>
      </c>
    </row>
    <row r="797" s="13" customFormat="1">
      <c r="A797" s="13"/>
      <c r="B797" s="224"/>
      <c r="C797" s="225"/>
      <c r="D797" s="226" t="s">
        <v>128</v>
      </c>
      <c r="E797" s="227" t="s">
        <v>19</v>
      </c>
      <c r="F797" s="228" t="s">
        <v>963</v>
      </c>
      <c r="G797" s="225"/>
      <c r="H797" s="227" t="s">
        <v>19</v>
      </c>
      <c r="I797" s="229"/>
      <c r="J797" s="225"/>
      <c r="K797" s="225"/>
      <c r="L797" s="230"/>
      <c r="M797" s="231"/>
      <c r="N797" s="232"/>
      <c r="O797" s="232"/>
      <c r="P797" s="232"/>
      <c r="Q797" s="232"/>
      <c r="R797" s="232"/>
      <c r="S797" s="232"/>
      <c r="T797" s="23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4" t="s">
        <v>128</v>
      </c>
      <c r="AU797" s="234" t="s">
        <v>79</v>
      </c>
      <c r="AV797" s="13" t="s">
        <v>77</v>
      </c>
      <c r="AW797" s="13" t="s">
        <v>31</v>
      </c>
      <c r="AX797" s="13" t="s">
        <v>69</v>
      </c>
      <c r="AY797" s="234" t="s">
        <v>117</v>
      </c>
    </row>
    <row r="798" s="13" customFormat="1">
      <c r="A798" s="13"/>
      <c r="B798" s="224"/>
      <c r="C798" s="225"/>
      <c r="D798" s="226" t="s">
        <v>128</v>
      </c>
      <c r="E798" s="227" t="s">
        <v>19</v>
      </c>
      <c r="F798" s="228" t="s">
        <v>1872</v>
      </c>
      <c r="G798" s="225"/>
      <c r="H798" s="227" t="s">
        <v>19</v>
      </c>
      <c r="I798" s="229"/>
      <c r="J798" s="225"/>
      <c r="K798" s="225"/>
      <c r="L798" s="230"/>
      <c r="M798" s="231"/>
      <c r="N798" s="232"/>
      <c r="O798" s="232"/>
      <c r="P798" s="232"/>
      <c r="Q798" s="232"/>
      <c r="R798" s="232"/>
      <c r="S798" s="232"/>
      <c r="T798" s="23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4" t="s">
        <v>128</v>
      </c>
      <c r="AU798" s="234" t="s">
        <v>79</v>
      </c>
      <c r="AV798" s="13" t="s">
        <v>77</v>
      </c>
      <c r="AW798" s="13" t="s">
        <v>31</v>
      </c>
      <c r="AX798" s="13" t="s">
        <v>69</v>
      </c>
      <c r="AY798" s="234" t="s">
        <v>117</v>
      </c>
    </row>
    <row r="799" s="14" customFormat="1">
      <c r="A799" s="14"/>
      <c r="B799" s="235"/>
      <c r="C799" s="236"/>
      <c r="D799" s="226" t="s">
        <v>128</v>
      </c>
      <c r="E799" s="237" t="s">
        <v>19</v>
      </c>
      <c r="F799" s="238" t="s">
        <v>1325</v>
      </c>
      <c r="G799" s="236"/>
      <c r="H799" s="239">
        <v>8.3209999999999997</v>
      </c>
      <c r="I799" s="240"/>
      <c r="J799" s="236"/>
      <c r="K799" s="236"/>
      <c r="L799" s="241"/>
      <c r="M799" s="242"/>
      <c r="N799" s="243"/>
      <c r="O799" s="243"/>
      <c r="P799" s="243"/>
      <c r="Q799" s="243"/>
      <c r="R799" s="243"/>
      <c r="S799" s="243"/>
      <c r="T799" s="24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5" t="s">
        <v>128</v>
      </c>
      <c r="AU799" s="245" t="s">
        <v>79</v>
      </c>
      <c r="AV799" s="14" t="s">
        <v>79</v>
      </c>
      <c r="AW799" s="14" t="s">
        <v>31</v>
      </c>
      <c r="AX799" s="14" t="s">
        <v>69</v>
      </c>
      <c r="AY799" s="245" t="s">
        <v>117</v>
      </c>
    </row>
    <row r="800" s="14" customFormat="1">
      <c r="A800" s="14"/>
      <c r="B800" s="235"/>
      <c r="C800" s="236"/>
      <c r="D800" s="226" t="s">
        <v>128</v>
      </c>
      <c r="E800" s="237" t="s">
        <v>19</v>
      </c>
      <c r="F800" s="238" t="s">
        <v>1326</v>
      </c>
      <c r="G800" s="236"/>
      <c r="H800" s="239">
        <v>18.968</v>
      </c>
      <c r="I800" s="240"/>
      <c r="J800" s="236"/>
      <c r="K800" s="236"/>
      <c r="L800" s="241"/>
      <c r="M800" s="242"/>
      <c r="N800" s="243"/>
      <c r="O800" s="243"/>
      <c r="P800" s="243"/>
      <c r="Q800" s="243"/>
      <c r="R800" s="243"/>
      <c r="S800" s="243"/>
      <c r="T800" s="24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5" t="s">
        <v>128</v>
      </c>
      <c r="AU800" s="245" t="s">
        <v>79</v>
      </c>
      <c r="AV800" s="14" t="s">
        <v>79</v>
      </c>
      <c r="AW800" s="14" t="s">
        <v>31</v>
      </c>
      <c r="AX800" s="14" t="s">
        <v>69</v>
      </c>
      <c r="AY800" s="245" t="s">
        <v>117</v>
      </c>
    </row>
    <row r="801" s="14" customFormat="1">
      <c r="A801" s="14"/>
      <c r="B801" s="235"/>
      <c r="C801" s="236"/>
      <c r="D801" s="226" t="s">
        <v>128</v>
      </c>
      <c r="E801" s="237" t="s">
        <v>19</v>
      </c>
      <c r="F801" s="238" t="s">
        <v>1327</v>
      </c>
      <c r="G801" s="236"/>
      <c r="H801" s="239">
        <v>20.738</v>
      </c>
      <c r="I801" s="240"/>
      <c r="J801" s="236"/>
      <c r="K801" s="236"/>
      <c r="L801" s="241"/>
      <c r="M801" s="242"/>
      <c r="N801" s="243"/>
      <c r="O801" s="243"/>
      <c r="P801" s="243"/>
      <c r="Q801" s="243"/>
      <c r="R801" s="243"/>
      <c r="S801" s="243"/>
      <c r="T801" s="24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5" t="s">
        <v>128</v>
      </c>
      <c r="AU801" s="245" t="s">
        <v>79</v>
      </c>
      <c r="AV801" s="14" t="s">
        <v>79</v>
      </c>
      <c r="AW801" s="14" t="s">
        <v>31</v>
      </c>
      <c r="AX801" s="14" t="s">
        <v>69</v>
      </c>
      <c r="AY801" s="245" t="s">
        <v>117</v>
      </c>
    </row>
    <row r="802" s="16" customFormat="1">
      <c r="A802" s="16"/>
      <c r="B802" s="270"/>
      <c r="C802" s="271"/>
      <c r="D802" s="226" t="s">
        <v>128</v>
      </c>
      <c r="E802" s="272" t="s">
        <v>19</v>
      </c>
      <c r="F802" s="273" t="s">
        <v>307</v>
      </c>
      <c r="G802" s="271"/>
      <c r="H802" s="274">
        <v>48.027000000000001</v>
      </c>
      <c r="I802" s="275"/>
      <c r="J802" s="271"/>
      <c r="K802" s="271"/>
      <c r="L802" s="276"/>
      <c r="M802" s="277"/>
      <c r="N802" s="278"/>
      <c r="O802" s="278"/>
      <c r="P802" s="278"/>
      <c r="Q802" s="278"/>
      <c r="R802" s="278"/>
      <c r="S802" s="278"/>
      <c r="T802" s="279"/>
      <c r="U802" s="16"/>
      <c r="V802" s="16"/>
      <c r="W802" s="16"/>
      <c r="X802" s="16"/>
      <c r="Y802" s="16"/>
      <c r="Z802" s="16"/>
      <c r="AA802" s="16"/>
      <c r="AB802" s="16"/>
      <c r="AC802" s="16"/>
      <c r="AD802" s="16"/>
      <c r="AE802" s="16"/>
      <c r="AT802" s="280" t="s">
        <v>128</v>
      </c>
      <c r="AU802" s="280" t="s">
        <v>79</v>
      </c>
      <c r="AV802" s="16" t="s">
        <v>140</v>
      </c>
      <c r="AW802" s="16" t="s">
        <v>31</v>
      </c>
      <c r="AX802" s="16" t="s">
        <v>69</v>
      </c>
      <c r="AY802" s="280" t="s">
        <v>117</v>
      </c>
    </row>
    <row r="803" s="13" customFormat="1">
      <c r="A803" s="13"/>
      <c r="B803" s="224"/>
      <c r="C803" s="225"/>
      <c r="D803" s="226" t="s">
        <v>128</v>
      </c>
      <c r="E803" s="227" t="s">
        <v>19</v>
      </c>
      <c r="F803" s="228" t="s">
        <v>1873</v>
      </c>
      <c r="G803" s="225"/>
      <c r="H803" s="227" t="s">
        <v>19</v>
      </c>
      <c r="I803" s="229"/>
      <c r="J803" s="225"/>
      <c r="K803" s="225"/>
      <c r="L803" s="230"/>
      <c r="M803" s="231"/>
      <c r="N803" s="232"/>
      <c r="O803" s="232"/>
      <c r="P803" s="232"/>
      <c r="Q803" s="232"/>
      <c r="R803" s="232"/>
      <c r="S803" s="232"/>
      <c r="T803" s="23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4" t="s">
        <v>128</v>
      </c>
      <c r="AU803" s="234" t="s">
        <v>79</v>
      </c>
      <c r="AV803" s="13" t="s">
        <v>77</v>
      </c>
      <c r="AW803" s="13" t="s">
        <v>31</v>
      </c>
      <c r="AX803" s="13" t="s">
        <v>69</v>
      </c>
      <c r="AY803" s="234" t="s">
        <v>117</v>
      </c>
    </row>
    <row r="804" s="14" customFormat="1">
      <c r="A804" s="14"/>
      <c r="B804" s="235"/>
      <c r="C804" s="236"/>
      <c r="D804" s="226" t="s">
        <v>128</v>
      </c>
      <c r="E804" s="237" t="s">
        <v>19</v>
      </c>
      <c r="F804" s="238" t="s">
        <v>1874</v>
      </c>
      <c r="G804" s="236"/>
      <c r="H804" s="239">
        <v>34.103999999999999</v>
      </c>
      <c r="I804" s="240"/>
      <c r="J804" s="236"/>
      <c r="K804" s="236"/>
      <c r="L804" s="241"/>
      <c r="M804" s="242"/>
      <c r="N804" s="243"/>
      <c r="O804" s="243"/>
      <c r="P804" s="243"/>
      <c r="Q804" s="243"/>
      <c r="R804" s="243"/>
      <c r="S804" s="243"/>
      <c r="T804" s="24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5" t="s">
        <v>128</v>
      </c>
      <c r="AU804" s="245" t="s">
        <v>79</v>
      </c>
      <c r="AV804" s="14" t="s">
        <v>79</v>
      </c>
      <c r="AW804" s="14" t="s">
        <v>31</v>
      </c>
      <c r="AX804" s="14" t="s">
        <v>69</v>
      </c>
      <c r="AY804" s="245" t="s">
        <v>117</v>
      </c>
    </row>
    <row r="805" s="14" customFormat="1">
      <c r="A805" s="14"/>
      <c r="B805" s="235"/>
      <c r="C805" s="236"/>
      <c r="D805" s="226" t="s">
        <v>128</v>
      </c>
      <c r="E805" s="237" t="s">
        <v>19</v>
      </c>
      <c r="F805" s="238" t="s">
        <v>1875</v>
      </c>
      <c r="G805" s="236"/>
      <c r="H805" s="239">
        <v>53.881999999999998</v>
      </c>
      <c r="I805" s="240"/>
      <c r="J805" s="236"/>
      <c r="K805" s="236"/>
      <c r="L805" s="241"/>
      <c r="M805" s="242"/>
      <c r="N805" s="243"/>
      <c r="O805" s="243"/>
      <c r="P805" s="243"/>
      <c r="Q805" s="243"/>
      <c r="R805" s="243"/>
      <c r="S805" s="243"/>
      <c r="T805" s="244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5" t="s">
        <v>128</v>
      </c>
      <c r="AU805" s="245" t="s">
        <v>79</v>
      </c>
      <c r="AV805" s="14" t="s">
        <v>79</v>
      </c>
      <c r="AW805" s="14" t="s">
        <v>31</v>
      </c>
      <c r="AX805" s="14" t="s">
        <v>69</v>
      </c>
      <c r="AY805" s="245" t="s">
        <v>117</v>
      </c>
    </row>
    <row r="806" s="14" customFormat="1">
      <c r="A806" s="14"/>
      <c r="B806" s="235"/>
      <c r="C806" s="236"/>
      <c r="D806" s="226" t="s">
        <v>128</v>
      </c>
      <c r="E806" s="237" t="s">
        <v>19</v>
      </c>
      <c r="F806" s="238" t="s">
        <v>1876</v>
      </c>
      <c r="G806" s="236"/>
      <c r="H806" s="239">
        <v>50.048000000000002</v>
      </c>
      <c r="I806" s="240"/>
      <c r="J806" s="236"/>
      <c r="K806" s="236"/>
      <c r="L806" s="241"/>
      <c r="M806" s="242"/>
      <c r="N806" s="243"/>
      <c r="O806" s="243"/>
      <c r="P806" s="243"/>
      <c r="Q806" s="243"/>
      <c r="R806" s="243"/>
      <c r="S806" s="243"/>
      <c r="T806" s="24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5" t="s">
        <v>128</v>
      </c>
      <c r="AU806" s="245" t="s">
        <v>79</v>
      </c>
      <c r="AV806" s="14" t="s">
        <v>79</v>
      </c>
      <c r="AW806" s="14" t="s">
        <v>31</v>
      </c>
      <c r="AX806" s="14" t="s">
        <v>69</v>
      </c>
      <c r="AY806" s="245" t="s">
        <v>117</v>
      </c>
    </row>
    <row r="807" s="16" customFormat="1">
      <c r="A807" s="16"/>
      <c r="B807" s="270"/>
      <c r="C807" s="271"/>
      <c r="D807" s="226" t="s">
        <v>128</v>
      </c>
      <c r="E807" s="272" t="s">
        <v>19</v>
      </c>
      <c r="F807" s="273" t="s">
        <v>307</v>
      </c>
      <c r="G807" s="271"/>
      <c r="H807" s="274">
        <v>138.03399999999999</v>
      </c>
      <c r="I807" s="275"/>
      <c r="J807" s="271"/>
      <c r="K807" s="271"/>
      <c r="L807" s="276"/>
      <c r="M807" s="277"/>
      <c r="N807" s="278"/>
      <c r="O807" s="278"/>
      <c r="P807" s="278"/>
      <c r="Q807" s="278"/>
      <c r="R807" s="278"/>
      <c r="S807" s="278"/>
      <c r="T807" s="279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T807" s="280" t="s">
        <v>128</v>
      </c>
      <c r="AU807" s="280" t="s">
        <v>79</v>
      </c>
      <c r="AV807" s="16" t="s">
        <v>140</v>
      </c>
      <c r="AW807" s="16" t="s">
        <v>31</v>
      </c>
      <c r="AX807" s="16" t="s">
        <v>69</v>
      </c>
      <c r="AY807" s="280" t="s">
        <v>117</v>
      </c>
    </row>
    <row r="808" s="15" customFormat="1">
      <c r="A808" s="15"/>
      <c r="B808" s="246"/>
      <c r="C808" s="247"/>
      <c r="D808" s="226" t="s">
        <v>128</v>
      </c>
      <c r="E808" s="248" t="s">
        <v>19</v>
      </c>
      <c r="F808" s="249" t="s">
        <v>130</v>
      </c>
      <c r="G808" s="247"/>
      <c r="H808" s="250">
        <v>186.06100000000001</v>
      </c>
      <c r="I808" s="251"/>
      <c r="J808" s="247"/>
      <c r="K808" s="247"/>
      <c r="L808" s="252"/>
      <c r="M808" s="253"/>
      <c r="N808" s="254"/>
      <c r="O808" s="254"/>
      <c r="P808" s="254"/>
      <c r="Q808" s="254"/>
      <c r="R808" s="254"/>
      <c r="S808" s="254"/>
      <c r="T808" s="25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56" t="s">
        <v>128</v>
      </c>
      <c r="AU808" s="256" t="s">
        <v>79</v>
      </c>
      <c r="AV808" s="15" t="s">
        <v>125</v>
      </c>
      <c r="AW808" s="15" t="s">
        <v>31</v>
      </c>
      <c r="AX808" s="15" t="s">
        <v>77</v>
      </c>
      <c r="AY808" s="256" t="s">
        <v>117</v>
      </c>
    </row>
    <row r="809" s="2" customFormat="1" ht="24.15" customHeight="1">
      <c r="A809" s="40"/>
      <c r="B809" s="41"/>
      <c r="C809" s="206" t="s">
        <v>794</v>
      </c>
      <c r="D809" s="206" t="s">
        <v>120</v>
      </c>
      <c r="E809" s="207" t="s">
        <v>1882</v>
      </c>
      <c r="F809" s="208" t="s">
        <v>1883</v>
      </c>
      <c r="G809" s="209" t="s">
        <v>179</v>
      </c>
      <c r="H809" s="210">
        <v>186.06100000000001</v>
      </c>
      <c r="I809" s="211"/>
      <c r="J809" s="212">
        <f>ROUND(I809*H809,2)</f>
        <v>0</v>
      </c>
      <c r="K809" s="208" t="s">
        <v>124</v>
      </c>
      <c r="L809" s="46"/>
      <c r="M809" s="213" t="s">
        <v>19</v>
      </c>
      <c r="N809" s="214" t="s">
        <v>40</v>
      </c>
      <c r="O809" s="86"/>
      <c r="P809" s="215">
        <f>O809*H809</f>
        <v>0</v>
      </c>
      <c r="Q809" s="215">
        <v>1.0000000000000001E-05</v>
      </c>
      <c r="R809" s="215">
        <f>Q809*H809</f>
        <v>0.0018606100000000002</v>
      </c>
      <c r="S809" s="215">
        <v>0</v>
      </c>
      <c r="T809" s="216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17" t="s">
        <v>150</v>
      </c>
      <c r="AT809" s="217" t="s">
        <v>120</v>
      </c>
      <c r="AU809" s="217" t="s">
        <v>79</v>
      </c>
      <c r="AY809" s="19" t="s">
        <v>117</v>
      </c>
      <c r="BE809" s="218">
        <f>IF(N809="základní",J809,0)</f>
        <v>0</v>
      </c>
      <c r="BF809" s="218">
        <f>IF(N809="snížená",J809,0)</f>
        <v>0</v>
      </c>
      <c r="BG809" s="218">
        <f>IF(N809="zákl. přenesená",J809,0)</f>
        <v>0</v>
      </c>
      <c r="BH809" s="218">
        <f>IF(N809="sníž. přenesená",J809,0)</f>
        <v>0</v>
      </c>
      <c r="BI809" s="218">
        <f>IF(N809="nulová",J809,0)</f>
        <v>0</v>
      </c>
      <c r="BJ809" s="19" t="s">
        <v>77</v>
      </c>
      <c r="BK809" s="218">
        <f>ROUND(I809*H809,2)</f>
        <v>0</v>
      </c>
      <c r="BL809" s="19" t="s">
        <v>150</v>
      </c>
      <c r="BM809" s="217" t="s">
        <v>1884</v>
      </c>
    </row>
    <row r="810" s="2" customFormat="1">
      <c r="A810" s="40"/>
      <c r="B810" s="41"/>
      <c r="C810" s="42"/>
      <c r="D810" s="219" t="s">
        <v>126</v>
      </c>
      <c r="E810" s="42"/>
      <c r="F810" s="220" t="s">
        <v>1885</v>
      </c>
      <c r="G810" s="42"/>
      <c r="H810" s="42"/>
      <c r="I810" s="221"/>
      <c r="J810" s="42"/>
      <c r="K810" s="42"/>
      <c r="L810" s="46"/>
      <c r="M810" s="222"/>
      <c r="N810" s="223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126</v>
      </c>
      <c r="AU810" s="19" t="s">
        <v>79</v>
      </c>
    </row>
    <row r="811" s="13" customFormat="1">
      <c r="A811" s="13"/>
      <c r="B811" s="224"/>
      <c r="C811" s="225"/>
      <c r="D811" s="226" t="s">
        <v>128</v>
      </c>
      <c r="E811" s="227" t="s">
        <v>19</v>
      </c>
      <c r="F811" s="228" t="s">
        <v>963</v>
      </c>
      <c r="G811" s="225"/>
      <c r="H811" s="227" t="s">
        <v>19</v>
      </c>
      <c r="I811" s="229"/>
      <c r="J811" s="225"/>
      <c r="K811" s="225"/>
      <c r="L811" s="230"/>
      <c r="M811" s="231"/>
      <c r="N811" s="232"/>
      <c r="O811" s="232"/>
      <c r="P811" s="232"/>
      <c r="Q811" s="232"/>
      <c r="R811" s="232"/>
      <c r="S811" s="232"/>
      <c r="T811" s="23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4" t="s">
        <v>128</v>
      </c>
      <c r="AU811" s="234" t="s">
        <v>79</v>
      </c>
      <c r="AV811" s="13" t="s">
        <v>77</v>
      </c>
      <c r="AW811" s="13" t="s">
        <v>31</v>
      </c>
      <c r="AX811" s="13" t="s">
        <v>69</v>
      </c>
      <c r="AY811" s="234" t="s">
        <v>117</v>
      </c>
    </row>
    <row r="812" s="13" customFormat="1">
      <c r="A812" s="13"/>
      <c r="B812" s="224"/>
      <c r="C812" s="225"/>
      <c r="D812" s="226" t="s">
        <v>128</v>
      </c>
      <c r="E812" s="227" t="s">
        <v>19</v>
      </c>
      <c r="F812" s="228" t="s">
        <v>1872</v>
      </c>
      <c r="G812" s="225"/>
      <c r="H812" s="227" t="s">
        <v>19</v>
      </c>
      <c r="I812" s="229"/>
      <c r="J812" s="225"/>
      <c r="K812" s="225"/>
      <c r="L812" s="230"/>
      <c r="M812" s="231"/>
      <c r="N812" s="232"/>
      <c r="O812" s="232"/>
      <c r="P812" s="232"/>
      <c r="Q812" s="232"/>
      <c r="R812" s="232"/>
      <c r="S812" s="232"/>
      <c r="T812" s="23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4" t="s">
        <v>128</v>
      </c>
      <c r="AU812" s="234" t="s">
        <v>79</v>
      </c>
      <c r="AV812" s="13" t="s">
        <v>77</v>
      </c>
      <c r="AW812" s="13" t="s">
        <v>31</v>
      </c>
      <c r="AX812" s="13" t="s">
        <v>69</v>
      </c>
      <c r="AY812" s="234" t="s">
        <v>117</v>
      </c>
    </row>
    <row r="813" s="14" customFormat="1">
      <c r="A813" s="14"/>
      <c r="B813" s="235"/>
      <c r="C813" s="236"/>
      <c r="D813" s="226" t="s">
        <v>128</v>
      </c>
      <c r="E813" s="237" t="s">
        <v>19</v>
      </c>
      <c r="F813" s="238" t="s">
        <v>1325</v>
      </c>
      <c r="G813" s="236"/>
      <c r="H813" s="239">
        <v>8.3209999999999997</v>
      </c>
      <c r="I813" s="240"/>
      <c r="J813" s="236"/>
      <c r="K813" s="236"/>
      <c r="L813" s="241"/>
      <c r="M813" s="242"/>
      <c r="N813" s="243"/>
      <c r="O813" s="243"/>
      <c r="P813" s="243"/>
      <c r="Q813" s="243"/>
      <c r="R813" s="243"/>
      <c r="S813" s="243"/>
      <c r="T813" s="24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5" t="s">
        <v>128</v>
      </c>
      <c r="AU813" s="245" t="s">
        <v>79</v>
      </c>
      <c r="AV813" s="14" t="s">
        <v>79</v>
      </c>
      <c r="AW813" s="14" t="s">
        <v>31</v>
      </c>
      <c r="AX813" s="14" t="s">
        <v>69</v>
      </c>
      <c r="AY813" s="245" t="s">
        <v>117</v>
      </c>
    </row>
    <row r="814" s="14" customFormat="1">
      <c r="A814" s="14"/>
      <c r="B814" s="235"/>
      <c r="C814" s="236"/>
      <c r="D814" s="226" t="s">
        <v>128</v>
      </c>
      <c r="E814" s="237" t="s">
        <v>19</v>
      </c>
      <c r="F814" s="238" t="s">
        <v>1326</v>
      </c>
      <c r="G814" s="236"/>
      <c r="H814" s="239">
        <v>18.968</v>
      </c>
      <c r="I814" s="240"/>
      <c r="J814" s="236"/>
      <c r="K814" s="236"/>
      <c r="L814" s="241"/>
      <c r="M814" s="242"/>
      <c r="N814" s="243"/>
      <c r="O814" s="243"/>
      <c r="P814" s="243"/>
      <c r="Q814" s="243"/>
      <c r="R814" s="243"/>
      <c r="S814" s="243"/>
      <c r="T814" s="24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5" t="s">
        <v>128</v>
      </c>
      <c r="AU814" s="245" t="s">
        <v>79</v>
      </c>
      <c r="AV814" s="14" t="s">
        <v>79</v>
      </c>
      <c r="AW814" s="14" t="s">
        <v>31</v>
      </c>
      <c r="AX814" s="14" t="s">
        <v>69</v>
      </c>
      <c r="AY814" s="245" t="s">
        <v>117</v>
      </c>
    </row>
    <row r="815" s="14" customFormat="1">
      <c r="A815" s="14"/>
      <c r="B815" s="235"/>
      <c r="C815" s="236"/>
      <c r="D815" s="226" t="s">
        <v>128</v>
      </c>
      <c r="E815" s="237" t="s">
        <v>19</v>
      </c>
      <c r="F815" s="238" t="s">
        <v>1327</v>
      </c>
      <c r="G815" s="236"/>
      <c r="H815" s="239">
        <v>20.738</v>
      </c>
      <c r="I815" s="240"/>
      <c r="J815" s="236"/>
      <c r="K815" s="236"/>
      <c r="L815" s="241"/>
      <c r="M815" s="242"/>
      <c r="N815" s="243"/>
      <c r="O815" s="243"/>
      <c r="P815" s="243"/>
      <c r="Q815" s="243"/>
      <c r="R815" s="243"/>
      <c r="S815" s="243"/>
      <c r="T815" s="24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5" t="s">
        <v>128</v>
      </c>
      <c r="AU815" s="245" t="s">
        <v>79</v>
      </c>
      <c r="AV815" s="14" t="s">
        <v>79</v>
      </c>
      <c r="AW815" s="14" t="s">
        <v>31</v>
      </c>
      <c r="AX815" s="14" t="s">
        <v>69</v>
      </c>
      <c r="AY815" s="245" t="s">
        <v>117</v>
      </c>
    </row>
    <row r="816" s="16" customFormat="1">
      <c r="A816" s="16"/>
      <c r="B816" s="270"/>
      <c r="C816" s="271"/>
      <c r="D816" s="226" t="s">
        <v>128</v>
      </c>
      <c r="E816" s="272" t="s">
        <v>19</v>
      </c>
      <c r="F816" s="273" t="s">
        <v>307</v>
      </c>
      <c r="G816" s="271"/>
      <c r="H816" s="274">
        <v>48.027000000000001</v>
      </c>
      <c r="I816" s="275"/>
      <c r="J816" s="271"/>
      <c r="K816" s="271"/>
      <c r="L816" s="276"/>
      <c r="M816" s="277"/>
      <c r="N816" s="278"/>
      <c r="O816" s="278"/>
      <c r="P816" s="278"/>
      <c r="Q816" s="278"/>
      <c r="R816" s="278"/>
      <c r="S816" s="278"/>
      <c r="T816" s="279"/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T816" s="280" t="s">
        <v>128</v>
      </c>
      <c r="AU816" s="280" t="s">
        <v>79</v>
      </c>
      <c r="AV816" s="16" t="s">
        <v>140</v>
      </c>
      <c r="AW816" s="16" t="s">
        <v>31</v>
      </c>
      <c r="AX816" s="16" t="s">
        <v>69</v>
      </c>
      <c r="AY816" s="280" t="s">
        <v>117</v>
      </c>
    </row>
    <row r="817" s="13" customFormat="1">
      <c r="A817" s="13"/>
      <c r="B817" s="224"/>
      <c r="C817" s="225"/>
      <c r="D817" s="226" t="s">
        <v>128</v>
      </c>
      <c r="E817" s="227" t="s">
        <v>19</v>
      </c>
      <c r="F817" s="228" t="s">
        <v>1873</v>
      </c>
      <c r="G817" s="225"/>
      <c r="H817" s="227" t="s">
        <v>19</v>
      </c>
      <c r="I817" s="229"/>
      <c r="J817" s="225"/>
      <c r="K817" s="225"/>
      <c r="L817" s="230"/>
      <c r="M817" s="231"/>
      <c r="N817" s="232"/>
      <c r="O817" s="232"/>
      <c r="P817" s="232"/>
      <c r="Q817" s="232"/>
      <c r="R817" s="232"/>
      <c r="S817" s="232"/>
      <c r="T817" s="23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4" t="s">
        <v>128</v>
      </c>
      <c r="AU817" s="234" t="s">
        <v>79</v>
      </c>
      <c r="AV817" s="13" t="s">
        <v>77</v>
      </c>
      <c r="AW817" s="13" t="s">
        <v>31</v>
      </c>
      <c r="AX817" s="13" t="s">
        <v>69</v>
      </c>
      <c r="AY817" s="234" t="s">
        <v>117</v>
      </c>
    </row>
    <row r="818" s="14" customFormat="1">
      <c r="A818" s="14"/>
      <c r="B818" s="235"/>
      <c r="C818" s="236"/>
      <c r="D818" s="226" t="s">
        <v>128</v>
      </c>
      <c r="E818" s="237" t="s">
        <v>19</v>
      </c>
      <c r="F818" s="238" t="s">
        <v>1874</v>
      </c>
      <c r="G818" s="236"/>
      <c r="H818" s="239">
        <v>34.103999999999999</v>
      </c>
      <c r="I818" s="240"/>
      <c r="J818" s="236"/>
      <c r="K818" s="236"/>
      <c r="L818" s="241"/>
      <c r="M818" s="242"/>
      <c r="N818" s="243"/>
      <c r="O818" s="243"/>
      <c r="P818" s="243"/>
      <c r="Q818" s="243"/>
      <c r="R818" s="243"/>
      <c r="S818" s="243"/>
      <c r="T818" s="24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45" t="s">
        <v>128</v>
      </c>
      <c r="AU818" s="245" t="s">
        <v>79</v>
      </c>
      <c r="AV818" s="14" t="s">
        <v>79</v>
      </c>
      <c r="AW818" s="14" t="s">
        <v>31</v>
      </c>
      <c r="AX818" s="14" t="s">
        <v>69</v>
      </c>
      <c r="AY818" s="245" t="s">
        <v>117</v>
      </c>
    </row>
    <row r="819" s="14" customFormat="1">
      <c r="A819" s="14"/>
      <c r="B819" s="235"/>
      <c r="C819" s="236"/>
      <c r="D819" s="226" t="s">
        <v>128</v>
      </c>
      <c r="E819" s="237" t="s">
        <v>19</v>
      </c>
      <c r="F819" s="238" t="s">
        <v>1875</v>
      </c>
      <c r="G819" s="236"/>
      <c r="H819" s="239">
        <v>53.881999999999998</v>
      </c>
      <c r="I819" s="240"/>
      <c r="J819" s="236"/>
      <c r="K819" s="236"/>
      <c r="L819" s="241"/>
      <c r="M819" s="242"/>
      <c r="N819" s="243"/>
      <c r="O819" s="243"/>
      <c r="P819" s="243"/>
      <c r="Q819" s="243"/>
      <c r="R819" s="243"/>
      <c r="S819" s="243"/>
      <c r="T819" s="24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5" t="s">
        <v>128</v>
      </c>
      <c r="AU819" s="245" t="s">
        <v>79</v>
      </c>
      <c r="AV819" s="14" t="s">
        <v>79</v>
      </c>
      <c r="AW819" s="14" t="s">
        <v>31</v>
      </c>
      <c r="AX819" s="14" t="s">
        <v>69</v>
      </c>
      <c r="AY819" s="245" t="s">
        <v>117</v>
      </c>
    </row>
    <row r="820" s="14" customFormat="1">
      <c r="A820" s="14"/>
      <c r="B820" s="235"/>
      <c r="C820" s="236"/>
      <c r="D820" s="226" t="s">
        <v>128</v>
      </c>
      <c r="E820" s="237" t="s">
        <v>19</v>
      </c>
      <c r="F820" s="238" t="s">
        <v>1876</v>
      </c>
      <c r="G820" s="236"/>
      <c r="H820" s="239">
        <v>50.048000000000002</v>
      </c>
      <c r="I820" s="240"/>
      <c r="J820" s="236"/>
      <c r="K820" s="236"/>
      <c r="L820" s="241"/>
      <c r="M820" s="242"/>
      <c r="N820" s="243"/>
      <c r="O820" s="243"/>
      <c r="P820" s="243"/>
      <c r="Q820" s="243"/>
      <c r="R820" s="243"/>
      <c r="S820" s="243"/>
      <c r="T820" s="24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5" t="s">
        <v>128</v>
      </c>
      <c r="AU820" s="245" t="s">
        <v>79</v>
      </c>
      <c r="AV820" s="14" t="s">
        <v>79</v>
      </c>
      <c r="AW820" s="14" t="s">
        <v>31</v>
      </c>
      <c r="AX820" s="14" t="s">
        <v>69</v>
      </c>
      <c r="AY820" s="245" t="s">
        <v>117</v>
      </c>
    </row>
    <row r="821" s="16" customFormat="1">
      <c r="A821" s="16"/>
      <c r="B821" s="270"/>
      <c r="C821" s="271"/>
      <c r="D821" s="226" t="s">
        <v>128</v>
      </c>
      <c r="E821" s="272" t="s">
        <v>19</v>
      </c>
      <c r="F821" s="273" t="s">
        <v>307</v>
      </c>
      <c r="G821" s="271"/>
      <c r="H821" s="274">
        <v>138.03399999999999</v>
      </c>
      <c r="I821" s="275"/>
      <c r="J821" s="271"/>
      <c r="K821" s="271"/>
      <c r="L821" s="276"/>
      <c r="M821" s="277"/>
      <c r="N821" s="278"/>
      <c r="O821" s="278"/>
      <c r="P821" s="278"/>
      <c r="Q821" s="278"/>
      <c r="R821" s="278"/>
      <c r="S821" s="278"/>
      <c r="T821" s="279"/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T821" s="280" t="s">
        <v>128</v>
      </c>
      <c r="AU821" s="280" t="s">
        <v>79</v>
      </c>
      <c r="AV821" s="16" t="s">
        <v>140</v>
      </c>
      <c r="AW821" s="16" t="s">
        <v>31</v>
      </c>
      <c r="AX821" s="16" t="s">
        <v>69</v>
      </c>
      <c r="AY821" s="280" t="s">
        <v>117</v>
      </c>
    </row>
    <row r="822" s="15" customFormat="1">
      <c r="A822" s="15"/>
      <c r="B822" s="246"/>
      <c r="C822" s="247"/>
      <c r="D822" s="226" t="s">
        <v>128</v>
      </c>
      <c r="E822" s="248" t="s">
        <v>19</v>
      </c>
      <c r="F822" s="249" t="s">
        <v>130</v>
      </c>
      <c r="G822" s="247"/>
      <c r="H822" s="250">
        <v>186.06100000000001</v>
      </c>
      <c r="I822" s="251"/>
      <c r="J822" s="247"/>
      <c r="K822" s="247"/>
      <c r="L822" s="252"/>
      <c r="M822" s="253"/>
      <c r="N822" s="254"/>
      <c r="O822" s="254"/>
      <c r="P822" s="254"/>
      <c r="Q822" s="254"/>
      <c r="R822" s="254"/>
      <c r="S822" s="254"/>
      <c r="T822" s="25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56" t="s">
        <v>128</v>
      </c>
      <c r="AU822" s="256" t="s">
        <v>79</v>
      </c>
      <c r="AV822" s="15" t="s">
        <v>125</v>
      </c>
      <c r="AW822" s="15" t="s">
        <v>31</v>
      </c>
      <c r="AX822" s="15" t="s">
        <v>77</v>
      </c>
      <c r="AY822" s="256" t="s">
        <v>117</v>
      </c>
    </row>
    <row r="823" s="12" customFormat="1" ht="25.92" customHeight="1">
      <c r="A823" s="12"/>
      <c r="B823" s="190"/>
      <c r="C823" s="191"/>
      <c r="D823" s="192" t="s">
        <v>68</v>
      </c>
      <c r="E823" s="193" t="s">
        <v>1886</v>
      </c>
      <c r="F823" s="193" t="s">
        <v>1887</v>
      </c>
      <c r="G823" s="191"/>
      <c r="H823" s="191"/>
      <c r="I823" s="194"/>
      <c r="J823" s="195">
        <f>BK823</f>
        <v>0</v>
      </c>
      <c r="K823" s="191"/>
      <c r="L823" s="196"/>
      <c r="M823" s="197"/>
      <c r="N823" s="198"/>
      <c r="O823" s="198"/>
      <c r="P823" s="199">
        <f>SUM(P824:P860)</f>
        <v>0</v>
      </c>
      <c r="Q823" s="198"/>
      <c r="R823" s="199">
        <f>SUM(R824:R860)</f>
        <v>0</v>
      </c>
      <c r="S823" s="198"/>
      <c r="T823" s="200">
        <f>SUM(T824:T860)</f>
        <v>0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201" t="s">
        <v>77</v>
      </c>
      <c r="AT823" s="202" t="s">
        <v>68</v>
      </c>
      <c r="AU823" s="202" t="s">
        <v>69</v>
      </c>
      <c r="AY823" s="201" t="s">
        <v>117</v>
      </c>
      <c r="BK823" s="203">
        <f>SUM(BK824:BK860)</f>
        <v>0</v>
      </c>
    </row>
    <row r="824" s="2" customFormat="1" ht="16.5" customHeight="1">
      <c r="A824" s="40"/>
      <c r="B824" s="41"/>
      <c r="C824" s="206" t="s">
        <v>1888</v>
      </c>
      <c r="D824" s="206" t="s">
        <v>120</v>
      </c>
      <c r="E824" s="207" t="s">
        <v>1889</v>
      </c>
      <c r="F824" s="208" t="s">
        <v>1890</v>
      </c>
      <c r="G824" s="209" t="s">
        <v>350</v>
      </c>
      <c r="H824" s="210">
        <v>9</v>
      </c>
      <c r="I824" s="211"/>
      <c r="J824" s="212">
        <f>ROUND(I824*H824,2)</f>
        <v>0</v>
      </c>
      <c r="K824" s="208" t="s">
        <v>19</v>
      </c>
      <c r="L824" s="46"/>
      <c r="M824" s="213" t="s">
        <v>19</v>
      </c>
      <c r="N824" s="214" t="s">
        <v>40</v>
      </c>
      <c r="O824" s="86"/>
      <c r="P824" s="215">
        <f>O824*H824</f>
        <v>0</v>
      </c>
      <c r="Q824" s="215">
        <v>0</v>
      </c>
      <c r="R824" s="215">
        <f>Q824*H824</f>
        <v>0</v>
      </c>
      <c r="S824" s="215">
        <v>0</v>
      </c>
      <c r="T824" s="216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17" t="s">
        <v>125</v>
      </c>
      <c r="AT824" s="217" t="s">
        <v>120</v>
      </c>
      <c r="AU824" s="217" t="s">
        <v>77</v>
      </c>
      <c r="AY824" s="19" t="s">
        <v>117</v>
      </c>
      <c r="BE824" s="218">
        <f>IF(N824="základní",J824,0)</f>
        <v>0</v>
      </c>
      <c r="BF824" s="218">
        <f>IF(N824="snížená",J824,0)</f>
        <v>0</v>
      </c>
      <c r="BG824" s="218">
        <f>IF(N824="zákl. přenesená",J824,0)</f>
        <v>0</v>
      </c>
      <c r="BH824" s="218">
        <f>IF(N824="sníž. přenesená",J824,0)</f>
        <v>0</v>
      </c>
      <c r="BI824" s="218">
        <f>IF(N824="nulová",J824,0)</f>
        <v>0</v>
      </c>
      <c r="BJ824" s="19" t="s">
        <v>77</v>
      </c>
      <c r="BK824" s="218">
        <f>ROUND(I824*H824,2)</f>
        <v>0</v>
      </c>
      <c r="BL824" s="19" t="s">
        <v>125</v>
      </c>
      <c r="BM824" s="217" t="s">
        <v>1891</v>
      </c>
    </row>
    <row r="825" s="2" customFormat="1" ht="16.5" customHeight="1">
      <c r="A825" s="40"/>
      <c r="B825" s="41"/>
      <c r="C825" s="206" t="s">
        <v>1246</v>
      </c>
      <c r="D825" s="206" t="s">
        <v>120</v>
      </c>
      <c r="E825" s="207" t="s">
        <v>1892</v>
      </c>
      <c r="F825" s="208" t="s">
        <v>1893</v>
      </c>
      <c r="G825" s="209" t="s">
        <v>350</v>
      </c>
      <c r="H825" s="210">
        <v>8</v>
      </c>
      <c r="I825" s="211"/>
      <c r="J825" s="212">
        <f>ROUND(I825*H825,2)</f>
        <v>0</v>
      </c>
      <c r="K825" s="208" t="s">
        <v>19</v>
      </c>
      <c r="L825" s="46"/>
      <c r="M825" s="213" t="s">
        <v>19</v>
      </c>
      <c r="N825" s="214" t="s">
        <v>40</v>
      </c>
      <c r="O825" s="86"/>
      <c r="P825" s="215">
        <f>O825*H825</f>
        <v>0</v>
      </c>
      <c r="Q825" s="215">
        <v>0</v>
      </c>
      <c r="R825" s="215">
        <f>Q825*H825</f>
        <v>0</v>
      </c>
      <c r="S825" s="215">
        <v>0</v>
      </c>
      <c r="T825" s="216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17" t="s">
        <v>125</v>
      </c>
      <c r="AT825" s="217" t="s">
        <v>120</v>
      </c>
      <c r="AU825" s="217" t="s">
        <v>77</v>
      </c>
      <c r="AY825" s="19" t="s">
        <v>117</v>
      </c>
      <c r="BE825" s="218">
        <f>IF(N825="základní",J825,0)</f>
        <v>0</v>
      </c>
      <c r="BF825" s="218">
        <f>IF(N825="snížená",J825,0)</f>
        <v>0</v>
      </c>
      <c r="BG825" s="218">
        <f>IF(N825="zákl. přenesená",J825,0)</f>
        <v>0</v>
      </c>
      <c r="BH825" s="218">
        <f>IF(N825="sníž. přenesená",J825,0)</f>
        <v>0</v>
      </c>
      <c r="BI825" s="218">
        <f>IF(N825="nulová",J825,0)</f>
        <v>0</v>
      </c>
      <c r="BJ825" s="19" t="s">
        <v>77</v>
      </c>
      <c r="BK825" s="218">
        <f>ROUND(I825*H825,2)</f>
        <v>0</v>
      </c>
      <c r="BL825" s="19" t="s">
        <v>125</v>
      </c>
      <c r="BM825" s="217" t="s">
        <v>1894</v>
      </c>
    </row>
    <row r="826" s="2" customFormat="1" ht="16.5" customHeight="1">
      <c r="A826" s="40"/>
      <c r="B826" s="41"/>
      <c r="C826" s="206" t="s">
        <v>1895</v>
      </c>
      <c r="D826" s="206" t="s">
        <v>120</v>
      </c>
      <c r="E826" s="207" t="s">
        <v>1896</v>
      </c>
      <c r="F826" s="208" t="s">
        <v>1897</v>
      </c>
      <c r="G826" s="209" t="s">
        <v>350</v>
      </c>
      <c r="H826" s="210">
        <v>37</v>
      </c>
      <c r="I826" s="211"/>
      <c r="J826" s="212">
        <f>ROUND(I826*H826,2)</f>
        <v>0</v>
      </c>
      <c r="K826" s="208" t="s">
        <v>19</v>
      </c>
      <c r="L826" s="46"/>
      <c r="M826" s="213" t="s">
        <v>19</v>
      </c>
      <c r="N826" s="214" t="s">
        <v>40</v>
      </c>
      <c r="O826" s="86"/>
      <c r="P826" s="215">
        <f>O826*H826</f>
        <v>0</v>
      </c>
      <c r="Q826" s="215">
        <v>0</v>
      </c>
      <c r="R826" s="215">
        <f>Q826*H826</f>
        <v>0</v>
      </c>
      <c r="S826" s="215">
        <v>0</v>
      </c>
      <c r="T826" s="216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17" t="s">
        <v>125</v>
      </c>
      <c r="AT826" s="217" t="s">
        <v>120</v>
      </c>
      <c r="AU826" s="217" t="s">
        <v>77</v>
      </c>
      <c r="AY826" s="19" t="s">
        <v>117</v>
      </c>
      <c r="BE826" s="218">
        <f>IF(N826="základní",J826,0)</f>
        <v>0</v>
      </c>
      <c r="BF826" s="218">
        <f>IF(N826="snížená",J826,0)</f>
        <v>0</v>
      </c>
      <c r="BG826" s="218">
        <f>IF(N826="zákl. přenesená",J826,0)</f>
        <v>0</v>
      </c>
      <c r="BH826" s="218">
        <f>IF(N826="sníž. přenesená",J826,0)</f>
        <v>0</v>
      </c>
      <c r="BI826" s="218">
        <f>IF(N826="nulová",J826,0)</f>
        <v>0</v>
      </c>
      <c r="BJ826" s="19" t="s">
        <v>77</v>
      </c>
      <c r="BK826" s="218">
        <f>ROUND(I826*H826,2)</f>
        <v>0</v>
      </c>
      <c r="BL826" s="19" t="s">
        <v>125</v>
      </c>
      <c r="BM826" s="217" t="s">
        <v>1898</v>
      </c>
    </row>
    <row r="827" s="2" customFormat="1" ht="16.5" customHeight="1">
      <c r="A827" s="40"/>
      <c r="B827" s="41"/>
      <c r="C827" s="206" t="s">
        <v>1252</v>
      </c>
      <c r="D827" s="206" t="s">
        <v>120</v>
      </c>
      <c r="E827" s="207" t="s">
        <v>1899</v>
      </c>
      <c r="F827" s="208" t="s">
        <v>1900</v>
      </c>
      <c r="G827" s="209" t="s">
        <v>350</v>
      </c>
      <c r="H827" s="210">
        <v>18</v>
      </c>
      <c r="I827" s="211"/>
      <c r="J827" s="212">
        <f>ROUND(I827*H827,2)</f>
        <v>0</v>
      </c>
      <c r="K827" s="208" t="s">
        <v>19</v>
      </c>
      <c r="L827" s="46"/>
      <c r="M827" s="213" t="s">
        <v>19</v>
      </c>
      <c r="N827" s="214" t="s">
        <v>40</v>
      </c>
      <c r="O827" s="86"/>
      <c r="P827" s="215">
        <f>O827*H827</f>
        <v>0</v>
      </c>
      <c r="Q827" s="215">
        <v>0</v>
      </c>
      <c r="R827" s="215">
        <f>Q827*H827</f>
        <v>0</v>
      </c>
      <c r="S827" s="215">
        <v>0</v>
      </c>
      <c r="T827" s="216">
        <f>S827*H827</f>
        <v>0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17" t="s">
        <v>125</v>
      </c>
      <c r="AT827" s="217" t="s">
        <v>120</v>
      </c>
      <c r="AU827" s="217" t="s">
        <v>77</v>
      </c>
      <c r="AY827" s="19" t="s">
        <v>117</v>
      </c>
      <c r="BE827" s="218">
        <f>IF(N827="základní",J827,0)</f>
        <v>0</v>
      </c>
      <c r="BF827" s="218">
        <f>IF(N827="snížená",J827,0)</f>
        <v>0</v>
      </c>
      <c r="BG827" s="218">
        <f>IF(N827="zákl. přenesená",J827,0)</f>
        <v>0</v>
      </c>
      <c r="BH827" s="218">
        <f>IF(N827="sníž. přenesená",J827,0)</f>
        <v>0</v>
      </c>
      <c r="BI827" s="218">
        <f>IF(N827="nulová",J827,0)</f>
        <v>0</v>
      </c>
      <c r="BJ827" s="19" t="s">
        <v>77</v>
      </c>
      <c r="BK827" s="218">
        <f>ROUND(I827*H827,2)</f>
        <v>0</v>
      </c>
      <c r="BL827" s="19" t="s">
        <v>125</v>
      </c>
      <c r="BM827" s="217" t="s">
        <v>1901</v>
      </c>
    </row>
    <row r="828" s="2" customFormat="1" ht="16.5" customHeight="1">
      <c r="A828" s="40"/>
      <c r="B828" s="41"/>
      <c r="C828" s="206" t="s">
        <v>1902</v>
      </c>
      <c r="D828" s="206" t="s">
        <v>120</v>
      </c>
      <c r="E828" s="207" t="s">
        <v>1903</v>
      </c>
      <c r="F828" s="208" t="s">
        <v>1904</v>
      </c>
      <c r="G828" s="209" t="s">
        <v>350</v>
      </c>
      <c r="H828" s="210">
        <v>3</v>
      </c>
      <c r="I828" s="211"/>
      <c r="J828" s="212">
        <f>ROUND(I828*H828,2)</f>
        <v>0</v>
      </c>
      <c r="K828" s="208" t="s">
        <v>19</v>
      </c>
      <c r="L828" s="46"/>
      <c r="M828" s="213" t="s">
        <v>19</v>
      </c>
      <c r="N828" s="214" t="s">
        <v>40</v>
      </c>
      <c r="O828" s="86"/>
      <c r="P828" s="215">
        <f>O828*H828</f>
        <v>0</v>
      </c>
      <c r="Q828" s="215">
        <v>0</v>
      </c>
      <c r="R828" s="215">
        <f>Q828*H828</f>
        <v>0</v>
      </c>
      <c r="S828" s="215">
        <v>0</v>
      </c>
      <c r="T828" s="216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17" t="s">
        <v>125</v>
      </c>
      <c r="AT828" s="217" t="s">
        <v>120</v>
      </c>
      <c r="AU828" s="217" t="s">
        <v>77</v>
      </c>
      <c r="AY828" s="19" t="s">
        <v>117</v>
      </c>
      <c r="BE828" s="218">
        <f>IF(N828="základní",J828,0)</f>
        <v>0</v>
      </c>
      <c r="BF828" s="218">
        <f>IF(N828="snížená",J828,0)</f>
        <v>0</v>
      </c>
      <c r="BG828" s="218">
        <f>IF(N828="zákl. přenesená",J828,0)</f>
        <v>0</v>
      </c>
      <c r="BH828" s="218">
        <f>IF(N828="sníž. přenesená",J828,0)</f>
        <v>0</v>
      </c>
      <c r="BI828" s="218">
        <f>IF(N828="nulová",J828,0)</f>
        <v>0</v>
      </c>
      <c r="BJ828" s="19" t="s">
        <v>77</v>
      </c>
      <c r="BK828" s="218">
        <f>ROUND(I828*H828,2)</f>
        <v>0</v>
      </c>
      <c r="BL828" s="19" t="s">
        <v>125</v>
      </c>
      <c r="BM828" s="217" t="s">
        <v>1905</v>
      </c>
    </row>
    <row r="829" s="2" customFormat="1" ht="16.5" customHeight="1">
      <c r="A829" s="40"/>
      <c r="B829" s="41"/>
      <c r="C829" s="206" t="s">
        <v>1259</v>
      </c>
      <c r="D829" s="206" t="s">
        <v>120</v>
      </c>
      <c r="E829" s="207" t="s">
        <v>1906</v>
      </c>
      <c r="F829" s="208" t="s">
        <v>1907</v>
      </c>
      <c r="G829" s="209" t="s">
        <v>350</v>
      </c>
      <c r="H829" s="210">
        <v>2</v>
      </c>
      <c r="I829" s="211"/>
      <c r="J829" s="212">
        <f>ROUND(I829*H829,2)</f>
        <v>0</v>
      </c>
      <c r="K829" s="208" t="s">
        <v>19</v>
      </c>
      <c r="L829" s="46"/>
      <c r="M829" s="213" t="s">
        <v>19</v>
      </c>
      <c r="N829" s="214" t="s">
        <v>40</v>
      </c>
      <c r="O829" s="86"/>
      <c r="P829" s="215">
        <f>O829*H829</f>
        <v>0</v>
      </c>
      <c r="Q829" s="215">
        <v>0</v>
      </c>
      <c r="R829" s="215">
        <f>Q829*H829</f>
        <v>0</v>
      </c>
      <c r="S829" s="215">
        <v>0</v>
      </c>
      <c r="T829" s="216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17" t="s">
        <v>125</v>
      </c>
      <c r="AT829" s="217" t="s">
        <v>120</v>
      </c>
      <c r="AU829" s="217" t="s">
        <v>77</v>
      </c>
      <c r="AY829" s="19" t="s">
        <v>117</v>
      </c>
      <c r="BE829" s="218">
        <f>IF(N829="základní",J829,0)</f>
        <v>0</v>
      </c>
      <c r="BF829" s="218">
        <f>IF(N829="snížená",J829,0)</f>
        <v>0</v>
      </c>
      <c r="BG829" s="218">
        <f>IF(N829="zákl. přenesená",J829,0)</f>
        <v>0</v>
      </c>
      <c r="BH829" s="218">
        <f>IF(N829="sníž. přenesená",J829,0)</f>
        <v>0</v>
      </c>
      <c r="BI829" s="218">
        <f>IF(N829="nulová",J829,0)</f>
        <v>0</v>
      </c>
      <c r="BJ829" s="19" t="s">
        <v>77</v>
      </c>
      <c r="BK829" s="218">
        <f>ROUND(I829*H829,2)</f>
        <v>0</v>
      </c>
      <c r="BL829" s="19" t="s">
        <v>125</v>
      </c>
      <c r="BM829" s="217" t="s">
        <v>1908</v>
      </c>
    </row>
    <row r="830" s="2" customFormat="1" ht="16.5" customHeight="1">
      <c r="A830" s="40"/>
      <c r="B830" s="41"/>
      <c r="C830" s="206" t="s">
        <v>1909</v>
      </c>
      <c r="D830" s="206" t="s">
        <v>120</v>
      </c>
      <c r="E830" s="207" t="s">
        <v>1910</v>
      </c>
      <c r="F830" s="208" t="s">
        <v>1911</v>
      </c>
      <c r="G830" s="209" t="s">
        <v>350</v>
      </c>
      <c r="H830" s="210">
        <v>3</v>
      </c>
      <c r="I830" s="211"/>
      <c r="J830" s="212">
        <f>ROUND(I830*H830,2)</f>
        <v>0</v>
      </c>
      <c r="K830" s="208" t="s">
        <v>19</v>
      </c>
      <c r="L830" s="46"/>
      <c r="M830" s="213" t="s">
        <v>19</v>
      </c>
      <c r="N830" s="214" t="s">
        <v>40</v>
      </c>
      <c r="O830" s="86"/>
      <c r="P830" s="215">
        <f>O830*H830</f>
        <v>0</v>
      </c>
      <c r="Q830" s="215">
        <v>0</v>
      </c>
      <c r="R830" s="215">
        <f>Q830*H830</f>
        <v>0</v>
      </c>
      <c r="S830" s="215">
        <v>0</v>
      </c>
      <c r="T830" s="216">
        <f>S830*H830</f>
        <v>0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17" t="s">
        <v>125</v>
      </c>
      <c r="AT830" s="217" t="s">
        <v>120</v>
      </c>
      <c r="AU830" s="217" t="s">
        <v>77</v>
      </c>
      <c r="AY830" s="19" t="s">
        <v>117</v>
      </c>
      <c r="BE830" s="218">
        <f>IF(N830="základní",J830,0)</f>
        <v>0</v>
      </c>
      <c r="BF830" s="218">
        <f>IF(N830="snížená",J830,0)</f>
        <v>0</v>
      </c>
      <c r="BG830" s="218">
        <f>IF(N830="zákl. přenesená",J830,0)</f>
        <v>0</v>
      </c>
      <c r="BH830" s="218">
        <f>IF(N830="sníž. přenesená",J830,0)</f>
        <v>0</v>
      </c>
      <c r="BI830" s="218">
        <f>IF(N830="nulová",J830,0)</f>
        <v>0</v>
      </c>
      <c r="BJ830" s="19" t="s">
        <v>77</v>
      </c>
      <c r="BK830" s="218">
        <f>ROUND(I830*H830,2)</f>
        <v>0</v>
      </c>
      <c r="BL830" s="19" t="s">
        <v>125</v>
      </c>
      <c r="BM830" s="217" t="s">
        <v>1912</v>
      </c>
    </row>
    <row r="831" s="2" customFormat="1" ht="16.5" customHeight="1">
      <c r="A831" s="40"/>
      <c r="B831" s="41"/>
      <c r="C831" s="206" t="s">
        <v>807</v>
      </c>
      <c r="D831" s="206" t="s">
        <v>120</v>
      </c>
      <c r="E831" s="207" t="s">
        <v>1913</v>
      </c>
      <c r="F831" s="208" t="s">
        <v>1914</v>
      </c>
      <c r="G831" s="209" t="s">
        <v>350</v>
      </c>
      <c r="H831" s="210">
        <v>2</v>
      </c>
      <c r="I831" s="211"/>
      <c r="J831" s="212">
        <f>ROUND(I831*H831,2)</f>
        <v>0</v>
      </c>
      <c r="K831" s="208" t="s">
        <v>19</v>
      </c>
      <c r="L831" s="46"/>
      <c r="M831" s="213" t="s">
        <v>19</v>
      </c>
      <c r="N831" s="214" t="s">
        <v>40</v>
      </c>
      <c r="O831" s="86"/>
      <c r="P831" s="215">
        <f>O831*H831</f>
        <v>0</v>
      </c>
      <c r="Q831" s="215">
        <v>0</v>
      </c>
      <c r="R831" s="215">
        <f>Q831*H831</f>
        <v>0</v>
      </c>
      <c r="S831" s="215">
        <v>0</v>
      </c>
      <c r="T831" s="216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17" t="s">
        <v>125</v>
      </c>
      <c r="AT831" s="217" t="s">
        <v>120</v>
      </c>
      <c r="AU831" s="217" t="s">
        <v>77</v>
      </c>
      <c r="AY831" s="19" t="s">
        <v>117</v>
      </c>
      <c r="BE831" s="218">
        <f>IF(N831="základní",J831,0)</f>
        <v>0</v>
      </c>
      <c r="BF831" s="218">
        <f>IF(N831="snížená",J831,0)</f>
        <v>0</v>
      </c>
      <c r="BG831" s="218">
        <f>IF(N831="zákl. přenesená",J831,0)</f>
        <v>0</v>
      </c>
      <c r="BH831" s="218">
        <f>IF(N831="sníž. přenesená",J831,0)</f>
        <v>0</v>
      </c>
      <c r="BI831" s="218">
        <f>IF(N831="nulová",J831,0)</f>
        <v>0</v>
      </c>
      <c r="BJ831" s="19" t="s">
        <v>77</v>
      </c>
      <c r="BK831" s="218">
        <f>ROUND(I831*H831,2)</f>
        <v>0</v>
      </c>
      <c r="BL831" s="19" t="s">
        <v>125</v>
      </c>
      <c r="BM831" s="217" t="s">
        <v>1915</v>
      </c>
    </row>
    <row r="832" s="2" customFormat="1" ht="16.5" customHeight="1">
      <c r="A832" s="40"/>
      <c r="B832" s="41"/>
      <c r="C832" s="206" t="s">
        <v>1916</v>
      </c>
      <c r="D832" s="206" t="s">
        <v>120</v>
      </c>
      <c r="E832" s="207" t="s">
        <v>1917</v>
      </c>
      <c r="F832" s="208" t="s">
        <v>1918</v>
      </c>
      <c r="G832" s="209" t="s">
        <v>350</v>
      </c>
      <c r="H832" s="210">
        <v>2</v>
      </c>
      <c r="I832" s="211"/>
      <c r="J832" s="212">
        <f>ROUND(I832*H832,2)</f>
        <v>0</v>
      </c>
      <c r="K832" s="208" t="s">
        <v>19</v>
      </c>
      <c r="L832" s="46"/>
      <c r="M832" s="213" t="s">
        <v>19</v>
      </c>
      <c r="N832" s="214" t="s">
        <v>40</v>
      </c>
      <c r="O832" s="86"/>
      <c r="P832" s="215">
        <f>O832*H832</f>
        <v>0</v>
      </c>
      <c r="Q832" s="215">
        <v>0</v>
      </c>
      <c r="R832" s="215">
        <f>Q832*H832</f>
        <v>0</v>
      </c>
      <c r="S832" s="215">
        <v>0</v>
      </c>
      <c r="T832" s="216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17" t="s">
        <v>125</v>
      </c>
      <c r="AT832" s="217" t="s">
        <v>120</v>
      </c>
      <c r="AU832" s="217" t="s">
        <v>77</v>
      </c>
      <c r="AY832" s="19" t="s">
        <v>117</v>
      </c>
      <c r="BE832" s="218">
        <f>IF(N832="základní",J832,0)</f>
        <v>0</v>
      </c>
      <c r="BF832" s="218">
        <f>IF(N832="snížená",J832,0)</f>
        <v>0</v>
      </c>
      <c r="BG832" s="218">
        <f>IF(N832="zákl. přenesená",J832,0)</f>
        <v>0</v>
      </c>
      <c r="BH832" s="218">
        <f>IF(N832="sníž. přenesená",J832,0)</f>
        <v>0</v>
      </c>
      <c r="BI832" s="218">
        <f>IF(N832="nulová",J832,0)</f>
        <v>0</v>
      </c>
      <c r="BJ832" s="19" t="s">
        <v>77</v>
      </c>
      <c r="BK832" s="218">
        <f>ROUND(I832*H832,2)</f>
        <v>0</v>
      </c>
      <c r="BL832" s="19" t="s">
        <v>125</v>
      </c>
      <c r="BM832" s="217" t="s">
        <v>1919</v>
      </c>
    </row>
    <row r="833" s="2" customFormat="1" ht="16.5" customHeight="1">
      <c r="A833" s="40"/>
      <c r="B833" s="41"/>
      <c r="C833" s="206" t="s">
        <v>812</v>
      </c>
      <c r="D833" s="206" t="s">
        <v>120</v>
      </c>
      <c r="E833" s="207" t="s">
        <v>1920</v>
      </c>
      <c r="F833" s="208" t="s">
        <v>1921</v>
      </c>
      <c r="G833" s="209" t="s">
        <v>350</v>
      </c>
      <c r="H833" s="210">
        <v>2</v>
      </c>
      <c r="I833" s="211"/>
      <c r="J833" s="212">
        <f>ROUND(I833*H833,2)</f>
        <v>0</v>
      </c>
      <c r="K833" s="208" t="s">
        <v>19</v>
      </c>
      <c r="L833" s="46"/>
      <c r="M833" s="213" t="s">
        <v>19</v>
      </c>
      <c r="N833" s="214" t="s">
        <v>40</v>
      </c>
      <c r="O833" s="86"/>
      <c r="P833" s="215">
        <f>O833*H833</f>
        <v>0</v>
      </c>
      <c r="Q833" s="215">
        <v>0</v>
      </c>
      <c r="R833" s="215">
        <f>Q833*H833</f>
        <v>0</v>
      </c>
      <c r="S833" s="215">
        <v>0</v>
      </c>
      <c r="T833" s="216">
        <f>S833*H833</f>
        <v>0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17" t="s">
        <v>125</v>
      </c>
      <c r="AT833" s="217" t="s">
        <v>120</v>
      </c>
      <c r="AU833" s="217" t="s">
        <v>77</v>
      </c>
      <c r="AY833" s="19" t="s">
        <v>117</v>
      </c>
      <c r="BE833" s="218">
        <f>IF(N833="základní",J833,0)</f>
        <v>0</v>
      </c>
      <c r="BF833" s="218">
        <f>IF(N833="snížená",J833,0)</f>
        <v>0</v>
      </c>
      <c r="BG833" s="218">
        <f>IF(N833="zákl. přenesená",J833,0)</f>
        <v>0</v>
      </c>
      <c r="BH833" s="218">
        <f>IF(N833="sníž. přenesená",J833,0)</f>
        <v>0</v>
      </c>
      <c r="BI833" s="218">
        <f>IF(N833="nulová",J833,0)</f>
        <v>0</v>
      </c>
      <c r="BJ833" s="19" t="s">
        <v>77</v>
      </c>
      <c r="BK833" s="218">
        <f>ROUND(I833*H833,2)</f>
        <v>0</v>
      </c>
      <c r="BL833" s="19" t="s">
        <v>125</v>
      </c>
      <c r="BM833" s="217" t="s">
        <v>1922</v>
      </c>
    </row>
    <row r="834" s="2" customFormat="1" ht="16.5" customHeight="1">
      <c r="A834" s="40"/>
      <c r="B834" s="41"/>
      <c r="C834" s="206" t="s">
        <v>1923</v>
      </c>
      <c r="D834" s="206" t="s">
        <v>120</v>
      </c>
      <c r="E834" s="207" t="s">
        <v>1924</v>
      </c>
      <c r="F834" s="208" t="s">
        <v>1925</v>
      </c>
      <c r="G834" s="209" t="s">
        <v>350</v>
      </c>
      <c r="H834" s="210">
        <v>4</v>
      </c>
      <c r="I834" s="211"/>
      <c r="J834" s="212">
        <f>ROUND(I834*H834,2)</f>
        <v>0</v>
      </c>
      <c r="K834" s="208" t="s">
        <v>19</v>
      </c>
      <c r="L834" s="46"/>
      <c r="M834" s="213" t="s">
        <v>19</v>
      </c>
      <c r="N834" s="214" t="s">
        <v>40</v>
      </c>
      <c r="O834" s="86"/>
      <c r="P834" s="215">
        <f>O834*H834</f>
        <v>0</v>
      </c>
      <c r="Q834" s="215">
        <v>0</v>
      </c>
      <c r="R834" s="215">
        <f>Q834*H834</f>
        <v>0</v>
      </c>
      <c r="S834" s="215">
        <v>0</v>
      </c>
      <c r="T834" s="216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17" t="s">
        <v>125</v>
      </c>
      <c r="AT834" s="217" t="s">
        <v>120</v>
      </c>
      <c r="AU834" s="217" t="s">
        <v>77</v>
      </c>
      <c r="AY834" s="19" t="s">
        <v>117</v>
      </c>
      <c r="BE834" s="218">
        <f>IF(N834="základní",J834,0)</f>
        <v>0</v>
      </c>
      <c r="BF834" s="218">
        <f>IF(N834="snížená",J834,0)</f>
        <v>0</v>
      </c>
      <c r="BG834" s="218">
        <f>IF(N834="zákl. přenesená",J834,0)</f>
        <v>0</v>
      </c>
      <c r="BH834" s="218">
        <f>IF(N834="sníž. přenesená",J834,0)</f>
        <v>0</v>
      </c>
      <c r="BI834" s="218">
        <f>IF(N834="nulová",J834,0)</f>
        <v>0</v>
      </c>
      <c r="BJ834" s="19" t="s">
        <v>77</v>
      </c>
      <c r="BK834" s="218">
        <f>ROUND(I834*H834,2)</f>
        <v>0</v>
      </c>
      <c r="BL834" s="19" t="s">
        <v>125</v>
      </c>
      <c r="BM834" s="217" t="s">
        <v>1926</v>
      </c>
    </row>
    <row r="835" s="2" customFormat="1" ht="16.5" customHeight="1">
      <c r="A835" s="40"/>
      <c r="B835" s="41"/>
      <c r="C835" s="206" t="s">
        <v>820</v>
      </c>
      <c r="D835" s="206" t="s">
        <v>120</v>
      </c>
      <c r="E835" s="207" t="s">
        <v>1927</v>
      </c>
      <c r="F835" s="208" t="s">
        <v>1928</v>
      </c>
      <c r="G835" s="209" t="s">
        <v>350</v>
      </c>
      <c r="H835" s="210">
        <v>1</v>
      </c>
      <c r="I835" s="211"/>
      <c r="J835" s="212">
        <f>ROUND(I835*H835,2)</f>
        <v>0</v>
      </c>
      <c r="K835" s="208" t="s">
        <v>19</v>
      </c>
      <c r="L835" s="46"/>
      <c r="M835" s="213" t="s">
        <v>19</v>
      </c>
      <c r="N835" s="214" t="s">
        <v>40</v>
      </c>
      <c r="O835" s="86"/>
      <c r="P835" s="215">
        <f>O835*H835</f>
        <v>0</v>
      </c>
      <c r="Q835" s="215">
        <v>0</v>
      </c>
      <c r="R835" s="215">
        <f>Q835*H835</f>
        <v>0</v>
      </c>
      <c r="S835" s="215">
        <v>0</v>
      </c>
      <c r="T835" s="216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17" t="s">
        <v>125</v>
      </c>
      <c r="AT835" s="217" t="s">
        <v>120</v>
      </c>
      <c r="AU835" s="217" t="s">
        <v>77</v>
      </c>
      <c r="AY835" s="19" t="s">
        <v>117</v>
      </c>
      <c r="BE835" s="218">
        <f>IF(N835="základní",J835,0)</f>
        <v>0</v>
      </c>
      <c r="BF835" s="218">
        <f>IF(N835="snížená",J835,0)</f>
        <v>0</v>
      </c>
      <c r="BG835" s="218">
        <f>IF(N835="zákl. přenesená",J835,0)</f>
        <v>0</v>
      </c>
      <c r="BH835" s="218">
        <f>IF(N835="sníž. přenesená",J835,0)</f>
        <v>0</v>
      </c>
      <c r="BI835" s="218">
        <f>IF(N835="nulová",J835,0)</f>
        <v>0</v>
      </c>
      <c r="BJ835" s="19" t="s">
        <v>77</v>
      </c>
      <c r="BK835" s="218">
        <f>ROUND(I835*H835,2)</f>
        <v>0</v>
      </c>
      <c r="BL835" s="19" t="s">
        <v>125</v>
      </c>
      <c r="BM835" s="217" t="s">
        <v>1929</v>
      </c>
    </row>
    <row r="836" s="2" customFormat="1" ht="16.5" customHeight="1">
      <c r="A836" s="40"/>
      <c r="B836" s="41"/>
      <c r="C836" s="206" t="s">
        <v>1930</v>
      </c>
      <c r="D836" s="206" t="s">
        <v>120</v>
      </c>
      <c r="E836" s="207" t="s">
        <v>1931</v>
      </c>
      <c r="F836" s="208" t="s">
        <v>1932</v>
      </c>
      <c r="G836" s="209" t="s">
        <v>350</v>
      </c>
      <c r="H836" s="210">
        <v>1</v>
      </c>
      <c r="I836" s="211"/>
      <c r="J836" s="212">
        <f>ROUND(I836*H836,2)</f>
        <v>0</v>
      </c>
      <c r="K836" s="208" t="s">
        <v>19</v>
      </c>
      <c r="L836" s="46"/>
      <c r="M836" s="213" t="s">
        <v>19</v>
      </c>
      <c r="N836" s="214" t="s">
        <v>40</v>
      </c>
      <c r="O836" s="86"/>
      <c r="P836" s="215">
        <f>O836*H836</f>
        <v>0</v>
      </c>
      <c r="Q836" s="215">
        <v>0</v>
      </c>
      <c r="R836" s="215">
        <f>Q836*H836</f>
        <v>0</v>
      </c>
      <c r="S836" s="215">
        <v>0</v>
      </c>
      <c r="T836" s="216">
        <f>S836*H836</f>
        <v>0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17" t="s">
        <v>125</v>
      </c>
      <c r="AT836" s="217" t="s">
        <v>120</v>
      </c>
      <c r="AU836" s="217" t="s">
        <v>77</v>
      </c>
      <c r="AY836" s="19" t="s">
        <v>117</v>
      </c>
      <c r="BE836" s="218">
        <f>IF(N836="základní",J836,0)</f>
        <v>0</v>
      </c>
      <c r="BF836" s="218">
        <f>IF(N836="snížená",J836,0)</f>
        <v>0</v>
      </c>
      <c r="BG836" s="218">
        <f>IF(N836="zákl. přenesená",J836,0)</f>
        <v>0</v>
      </c>
      <c r="BH836" s="218">
        <f>IF(N836="sníž. přenesená",J836,0)</f>
        <v>0</v>
      </c>
      <c r="BI836" s="218">
        <f>IF(N836="nulová",J836,0)</f>
        <v>0</v>
      </c>
      <c r="BJ836" s="19" t="s">
        <v>77</v>
      </c>
      <c r="BK836" s="218">
        <f>ROUND(I836*H836,2)</f>
        <v>0</v>
      </c>
      <c r="BL836" s="19" t="s">
        <v>125</v>
      </c>
      <c r="BM836" s="217" t="s">
        <v>1933</v>
      </c>
    </row>
    <row r="837" s="2" customFormat="1" ht="16.5" customHeight="1">
      <c r="A837" s="40"/>
      <c r="B837" s="41"/>
      <c r="C837" s="206" t="s">
        <v>824</v>
      </c>
      <c r="D837" s="206" t="s">
        <v>120</v>
      </c>
      <c r="E837" s="207" t="s">
        <v>1934</v>
      </c>
      <c r="F837" s="208" t="s">
        <v>1935</v>
      </c>
      <c r="G837" s="209" t="s">
        <v>350</v>
      </c>
      <c r="H837" s="210">
        <v>2</v>
      </c>
      <c r="I837" s="211"/>
      <c r="J837" s="212">
        <f>ROUND(I837*H837,2)</f>
        <v>0</v>
      </c>
      <c r="K837" s="208" t="s">
        <v>19</v>
      </c>
      <c r="L837" s="46"/>
      <c r="M837" s="213" t="s">
        <v>19</v>
      </c>
      <c r="N837" s="214" t="s">
        <v>40</v>
      </c>
      <c r="O837" s="86"/>
      <c r="P837" s="215">
        <f>O837*H837</f>
        <v>0</v>
      </c>
      <c r="Q837" s="215">
        <v>0</v>
      </c>
      <c r="R837" s="215">
        <f>Q837*H837</f>
        <v>0</v>
      </c>
      <c r="S837" s="215">
        <v>0</v>
      </c>
      <c r="T837" s="216">
        <f>S837*H837</f>
        <v>0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17" t="s">
        <v>125</v>
      </c>
      <c r="AT837" s="217" t="s">
        <v>120</v>
      </c>
      <c r="AU837" s="217" t="s">
        <v>77</v>
      </c>
      <c r="AY837" s="19" t="s">
        <v>117</v>
      </c>
      <c r="BE837" s="218">
        <f>IF(N837="základní",J837,0)</f>
        <v>0</v>
      </c>
      <c r="BF837" s="218">
        <f>IF(N837="snížená",J837,0)</f>
        <v>0</v>
      </c>
      <c r="BG837" s="218">
        <f>IF(N837="zákl. přenesená",J837,0)</f>
        <v>0</v>
      </c>
      <c r="BH837" s="218">
        <f>IF(N837="sníž. přenesená",J837,0)</f>
        <v>0</v>
      </c>
      <c r="BI837" s="218">
        <f>IF(N837="nulová",J837,0)</f>
        <v>0</v>
      </c>
      <c r="BJ837" s="19" t="s">
        <v>77</v>
      </c>
      <c r="BK837" s="218">
        <f>ROUND(I837*H837,2)</f>
        <v>0</v>
      </c>
      <c r="BL837" s="19" t="s">
        <v>125</v>
      </c>
      <c r="BM837" s="217" t="s">
        <v>1936</v>
      </c>
    </row>
    <row r="838" s="2" customFormat="1" ht="16.5" customHeight="1">
      <c r="A838" s="40"/>
      <c r="B838" s="41"/>
      <c r="C838" s="206" t="s">
        <v>1937</v>
      </c>
      <c r="D838" s="206" t="s">
        <v>120</v>
      </c>
      <c r="E838" s="207" t="s">
        <v>1938</v>
      </c>
      <c r="F838" s="208" t="s">
        <v>1939</v>
      </c>
      <c r="G838" s="209" t="s">
        <v>350</v>
      </c>
      <c r="H838" s="210">
        <v>2</v>
      </c>
      <c r="I838" s="211"/>
      <c r="J838" s="212">
        <f>ROUND(I838*H838,2)</f>
        <v>0</v>
      </c>
      <c r="K838" s="208" t="s">
        <v>19</v>
      </c>
      <c r="L838" s="46"/>
      <c r="M838" s="213" t="s">
        <v>19</v>
      </c>
      <c r="N838" s="214" t="s">
        <v>40</v>
      </c>
      <c r="O838" s="86"/>
      <c r="P838" s="215">
        <f>O838*H838</f>
        <v>0</v>
      </c>
      <c r="Q838" s="215">
        <v>0</v>
      </c>
      <c r="R838" s="215">
        <f>Q838*H838</f>
        <v>0</v>
      </c>
      <c r="S838" s="215">
        <v>0</v>
      </c>
      <c r="T838" s="216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17" t="s">
        <v>125</v>
      </c>
      <c r="AT838" s="217" t="s">
        <v>120</v>
      </c>
      <c r="AU838" s="217" t="s">
        <v>77</v>
      </c>
      <c r="AY838" s="19" t="s">
        <v>117</v>
      </c>
      <c r="BE838" s="218">
        <f>IF(N838="základní",J838,0)</f>
        <v>0</v>
      </c>
      <c r="BF838" s="218">
        <f>IF(N838="snížená",J838,0)</f>
        <v>0</v>
      </c>
      <c r="BG838" s="218">
        <f>IF(N838="zákl. přenesená",J838,0)</f>
        <v>0</v>
      </c>
      <c r="BH838" s="218">
        <f>IF(N838="sníž. přenesená",J838,0)</f>
        <v>0</v>
      </c>
      <c r="BI838" s="218">
        <f>IF(N838="nulová",J838,0)</f>
        <v>0</v>
      </c>
      <c r="BJ838" s="19" t="s">
        <v>77</v>
      </c>
      <c r="BK838" s="218">
        <f>ROUND(I838*H838,2)</f>
        <v>0</v>
      </c>
      <c r="BL838" s="19" t="s">
        <v>125</v>
      </c>
      <c r="BM838" s="217" t="s">
        <v>1940</v>
      </c>
    </row>
    <row r="839" s="2" customFormat="1" ht="16.5" customHeight="1">
      <c r="A839" s="40"/>
      <c r="B839" s="41"/>
      <c r="C839" s="206" t="s">
        <v>833</v>
      </c>
      <c r="D839" s="206" t="s">
        <v>120</v>
      </c>
      <c r="E839" s="207" t="s">
        <v>1941</v>
      </c>
      <c r="F839" s="208" t="s">
        <v>1942</v>
      </c>
      <c r="G839" s="209" t="s">
        <v>350</v>
      </c>
      <c r="H839" s="210">
        <v>4</v>
      </c>
      <c r="I839" s="211"/>
      <c r="J839" s="212">
        <f>ROUND(I839*H839,2)</f>
        <v>0</v>
      </c>
      <c r="K839" s="208" t="s">
        <v>19</v>
      </c>
      <c r="L839" s="46"/>
      <c r="M839" s="213" t="s">
        <v>19</v>
      </c>
      <c r="N839" s="214" t="s">
        <v>40</v>
      </c>
      <c r="O839" s="86"/>
      <c r="P839" s="215">
        <f>O839*H839</f>
        <v>0</v>
      </c>
      <c r="Q839" s="215">
        <v>0</v>
      </c>
      <c r="R839" s="215">
        <f>Q839*H839</f>
        <v>0</v>
      </c>
      <c r="S839" s="215">
        <v>0</v>
      </c>
      <c r="T839" s="216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17" t="s">
        <v>125</v>
      </c>
      <c r="AT839" s="217" t="s">
        <v>120</v>
      </c>
      <c r="AU839" s="217" t="s">
        <v>77</v>
      </c>
      <c r="AY839" s="19" t="s">
        <v>117</v>
      </c>
      <c r="BE839" s="218">
        <f>IF(N839="základní",J839,0)</f>
        <v>0</v>
      </c>
      <c r="BF839" s="218">
        <f>IF(N839="snížená",J839,0)</f>
        <v>0</v>
      </c>
      <c r="BG839" s="218">
        <f>IF(N839="zákl. přenesená",J839,0)</f>
        <v>0</v>
      </c>
      <c r="BH839" s="218">
        <f>IF(N839="sníž. přenesená",J839,0)</f>
        <v>0</v>
      </c>
      <c r="BI839" s="218">
        <f>IF(N839="nulová",J839,0)</f>
        <v>0</v>
      </c>
      <c r="BJ839" s="19" t="s">
        <v>77</v>
      </c>
      <c r="BK839" s="218">
        <f>ROUND(I839*H839,2)</f>
        <v>0</v>
      </c>
      <c r="BL839" s="19" t="s">
        <v>125</v>
      </c>
      <c r="BM839" s="217" t="s">
        <v>1943</v>
      </c>
    </row>
    <row r="840" s="2" customFormat="1" ht="16.5" customHeight="1">
      <c r="A840" s="40"/>
      <c r="B840" s="41"/>
      <c r="C840" s="206" t="s">
        <v>1944</v>
      </c>
      <c r="D840" s="206" t="s">
        <v>120</v>
      </c>
      <c r="E840" s="207" t="s">
        <v>1945</v>
      </c>
      <c r="F840" s="208" t="s">
        <v>1946</v>
      </c>
      <c r="G840" s="209" t="s">
        <v>350</v>
      </c>
      <c r="H840" s="210">
        <v>6</v>
      </c>
      <c r="I840" s="211"/>
      <c r="J840" s="212">
        <f>ROUND(I840*H840,2)</f>
        <v>0</v>
      </c>
      <c r="K840" s="208" t="s">
        <v>19</v>
      </c>
      <c r="L840" s="46"/>
      <c r="M840" s="213" t="s">
        <v>19</v>
      </c>
      <c r="N840" s="214" t="s">
        <v>40</v>
      </c>
      <c r="O840" s="86"/>
      <c r="P840" s="215">
        <f>O840*H840</f>
        <v>0</v>
      </c>
      <c r="Q840" s="215">
        <v>0</v>
      </c>
      <c r="R840" s="215">
        <f>Q840*H840</f>
        <v>0</v>
      </c>
      <c r="S840" s="215">
        <v>0</v>
      </c>
      <c r="T840" s="216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17" t="s">
        <v>125</v>
      </c>
      <c r="AT840" s="217" t="s">
        <v>120</v>
      </c>
      <c r="AU840" s="217" t="s">
        <v>77</v>
      </c>
      <c r="AY840" s="19" t="s">
        <v>117</v>
      </c>
      <c r="BE840" s="218">
        <f>IF(N840="základní",J840,0)</f>
        <v>0</v>
      </c>
      <c r="BF840" s="218">
        <f>IF(N840="snížená",J840,0)</f>
        <v>0</v>
      </c>
      <c r="BG840" s="218">
        <f>IF(N840="zákl. přenesená",J840,0)</f>
        <v>0</v>
      </c>
      <c r="BH840" s="218">
        <f>IF(N840="sníž. přenesená",J840,0)</f>
        <v>0</v>
      </c>
      <c r="BI840" s="218">
        <f>IF(N840="nulová",J840,0)</f>
        <v>0</v>
      </c>
      <c r="BJ840" s="19" t="s">
        <v>77</v>
      </c>
      <c r="BK840" s="218">
        <f>ROUND(I840*H840,2)</f>
        <v>0</v>
      </c>
      <c r="BL840" s="19" t="s">
        <v>125</v>
      </c>
      <c r="BM840" s="217" t="s">
        <v>1947</v>
      </c>
    </row>
    <row r="841" s="2" customFormat="1" ht="16.5" customHeight="1">
      <c r="A841" s="40"/>
      <c r="B841" s="41"/>
      <c r="C841" s="206" t="s">
        <v>839</v>
      </c>
      <c r="D841" s="206" t="s">
        <v>120</v>
      </c>
      <c r="E841" s="207" t="s">
        <v>1948</v>
      </c>
      <c r="F841" s="208" t="s">
        <v>1949</v>
      </c>
      <c r="G841" s="209" t="s">
        <v>350</v>
      </c>
      <c r="H841" s="210">
        <v>6</v>
      </c>
      <c r="I841" s="211"/>
      <c r="J841" s="212">
        <f>ROUND(I841*H841,2)</f>
        <v>0</v>
      </c>
      <c r="K841" s="208" t="s">
        <v>19</v>
      </c>
      <c r="L841" s="46"/>
      <c r="M841" s="213" t="s">
        <v>19</v>
      </c>
      <c r="N841" s="214" t="s">
        <v>40</v>
      </c>
      <c r="O841" s="86"/>
      <c r="P841" s="215">
        <f>O841*H841</f>
        <v>0</v>
      </c>
      <c r="Q841" s="215">
        <v>0</v>
      </c>
      <c r="R841" s="215">
        <f>Q841*H841</f>
        <v>0</v>
      </c>
      <c r="S841" s="215">
        <v>0</v>
      </c>
      <c r="T841" s="216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17" t="s">
        <v>125</v>
      </c>
      <c r="AT841" s="217" t="s">
        <v>120</v>
      </c>
      <c r="AU841" s="217" t="s">
        <v>77</v>
      </c>
      <c r="AY841" s="19" t="s">
        <v>117</v>
      </c>
      <c r="BE841" s="218">
        <f>IF(N841="základní",J841,0)</f>
        <v>0</v>
      </c>
      <c r="BF841" s="218">
        <f>IF(N841="snížená",J841,0)</f>
        <v>0</v>
      </c>
      <c r="BG841" s="218">
        <f>IF(N841="zákl. přenesená",J841,0)</f>
        <v>0</v>
      </c>
      <c r="BH841" s="218">
        <f>IF(N841="sníž. přenesená",J841,0)</f>
        <v>0</v>
      </c>
      <c r="BI841" s="218">
        <f>IF(N841="nulová",J841,0)</f>
        <v>0</v>
      </c>
      <c r="BJ841" s="19" t="s">
        <v>77</v>
      </c>
      <c r="BK841" s="218">
        <f>ROUND(I841*H841,2)</f>
        <v>0</v>
      </c>
      <c r="BL841" s="19" t="s">
        <v>125</v>
      </c>
      <c r="BM841" s="217" t="s">
        <v>1950</v>
      </c>
    </row>
    <row r="842" s="2" customFormat="1" ht="16.5" customHeight="1">
      <c r="A842" s="40"/>
      <c r="B842" s="41"/>
      <c r="C842" s="206" t="s">
        <v>1951</v>
      </c>
      <c r="D842" s="206" t="s">
        <v>120</v>
      </c>
      <c r="E842" s="207" t="s">
        <v>1952</v>
      </c>
      <c r="F842" s="208" t="s">
        <v>1953</v>
      </c>
      <c r="G842" s="209" t="s">
        <v>350</v>
      </c>
      <c r="H842" s="210">
        <v>1</v>
      </c>
      <c r="I842" s="211"/>
      <c r="J842" s="212">
        <f>ROUND(I842*H842,2)</f>
        <v>0</v>
      </c>
      <c r="K842" s="208" t="s">
        <v>19</v>
      </c>
      <c r="L842" s="46"/>
      <c r="M842" s="213" t="s">
        <v>19</v>
      </c>
      <c r="N842" s="214" t="s">
        <v>40</v>
      </c>
      <c r="O842" s="86"/>
      <c r="P842" s="215">
        <f>O842*H842</f>
        <v>0</v>
      </c>
      <c r="Q842" s="215">
        <v>0</v>
      </c>
      <c r="R842" s="215">
        <f>Q842*H842</f>
        <v>0</v>
      </c>
      <c r="S842" s="215">
        <v>0</v>
      </c>
      <c r="T842" s="216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17" t="s">
        <v>125</v>
      </c>
      <c r="AT842" s="217" t="s">
        <v>120</v>
      </c>
      <c r="AU842" s="217" t="s">
        <v>77</v>
      </c>
      <c r="AY842" s="19" t="s">
        <v>117</v>
      </c>
      <c r="BE842" s="218">
        <f>IF(N842="základní",J842,0)</f>
        <v>0</v>
      </c>
      <c r="BF842" s="218">
        <f>IF(N842="snížená",J842,0)</f>
        <v>0</v>
      </c>
      <c r="BG842" s="218">
        <f>IF(N842="zákl. přenesená",J842,0)</f>
        <v>0</v>
      </c>
      <c r="BH842" s="218">
        <f>IF(N842="sníž. přenesená",J842,0)</f>
        <v>0</v>
      </c>
      <c r="BI842" s="218">
        <f>IF(N842="nulová",J842,0)</f>
        <v>0</v>
      </c>
      <c r="BJ842" s="19" t="s">
        <v>77</v>
      </c>
      <c r="BK842" s="218">
        <f>ROUND(I842*H842,2)</f>
        <v>0</v>
      </c>
      <c r="BL842" s="19" t="s">
        <v>125</v>
      </c>
      <c r="BM842" s="217" t="s">
        <v>1954</v>
      </c>
    </row>
    <row r="843" s="2" customFormat="1" ht="16.5" customHeight="1">
      <c r="A843" s="40"/>
      <c r="B843" s="41"/>
      <c r="C843" s="206" t="s">
        <v>849</v>
      </c>
      <c r="D843" s="206" t="s">
        <v>120</v>
      </c>
      <c r="E843" s="207" t="s">
        <v>1955</v>
      </c>
      <c r="F843" s="208" t="s">
        <v>1956</v>
      </c>
      <c r="G843" s="209" t="s">
        <v>350</v>
      </c>
      <c r="H843" s="210">
        <v>1</v>
      </c>
      <c r="I843" s="211"/>
      <c r="J843" s="212">
        <f>ROUND(I843*H843,2)</f>
        <v>0</v>
      </c>
      <c r="K843" s="208" t="s">
        <v>19</v>
      </c>
      <c r="L843" s="46"/>
      <c r="M843" s="213" t="s">
        <v>19</v>
      </c>
      <c r="N843" s="214" t="s">
        <v>40</v>
      </c>
      <c r="O843" s="86"/>
      <c r="P843" s="215">
        <f>O843*H843</f>
        <v>0</v>
      </c>
      <c r="Q843" s="215">
        <v>0</v>
      </c>
      <c r="R843" s="215">
        <f>Q843*H843</f>
        <v>0</v>
      </c>
      <c r="S843" s="215">
        <v>0</v>
      </c>
      <c r="T843" s="216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17" t="s">
        <v>125</v>
      </c>
      <c r="AT843" s="217" t="s">
        <v>120</v>
      </c>
      <c r="AU843" s="217" t="s">
        <v>77</v>
      </c>
      <c r="AY843" s="19" t="s">
        <v>117</v>
      </c>
      <c r="BE843" s="218">
        <f>IF(N843="základní",J843,0)</f>
        <v>0</v>
      </c>
      <c r="BF843" s="218">
        <f>IF(N843="snížená",J843,0)</f>
        <v>0</v>
      </c>
      <c r="BG843" s="218">
        <f>IF(N843="zákl. přenesená",J843,0)</f>
        <v>0</v>
      </c>
      <c r="BH843" s="218">
        <f>IF(N843="sníž. přenesená",J843,0)</f>
        <v>0</v>
      </c>
      <c r="BI843" s="218">
        <f>IF(N843="nulová",J843,0)</f>
        <v>0</v>
      </c>
      <c r="BJ843" s="19" t="s">
        <v>77</v>
      </c>
      <c r="BK843" s="218">
        <f>ROUND(I843*H843,2)</f>
        <v>0</v>
      </c>
      <c r="BL843" s="19" t="s">
        <v>125</v>
      </c>
      <c r="BM843" s="217" t="s">
        <v>1957</v>
      </c>
    </row>
    <row r="844" s="2" customFormat="1" ht="16.5" customHeight="1">
      <c r="A844" s="40"/>
      <c r="B844" s="41"/>
      <c r="C844" s="206" t="s">
        <v>1958</v>
      </c>
      <c r="D844" s="206" t="s">
        <v>120</v>
      </c>
      <c r="E844" s="207" t="s">
        <v>1959</v>
      </c>
      <c r="F844" s="208" t="s">
        <v>1960</v>
      </c>
      <c r="G844" s="209" t="s">
        <v>350</v>
      </c>
      <c r="H844" s="210">
        <v>1</v>
      </c>
      <c r="I844" s="211"/>
      <c r="J844" s="212">
        <f>ROUND(I844*H844,2)</f>
        <v>0</v>
      </c>
      <c r="K844" s="208" t="s">
        <v>19</v>
      </c>
      <c r="L844" s="46"/>
      <c r="M844" s="213" t="s">
        <v>19</v>
      </c>
      <c r="N844" s="214" t="s">
        <v>40</v>
      </c>
      <c r="O844" s="86"/>
      <c r="P844" s="215">
        <f>O844*H844</f>
        <v>0</v>
      </c>
      <c r="Q844" s="215">
        <v>0</v>
      </c>
      <c r="R844" s="215">
        <f>Q844*H844</f>
        <v>0</v>
      </c>
      <c r="S844" s="215">
        <v>0</v>
      </c>
      <c r="T844" s="216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17" t="s">
        <v>125</v>
      </c>
      <c r="AT844" s="217" t="s">
        <v>120</v>
      </c>
      <c r="AU844" s="217" t="s">
        <v>77</v>
      </c>
      <c r="AY844" s="19" t="s">
        <v>117</v>
      </c>
      <c r="BE844" s="218">
        <f>IF(N844="základní",J844,0)</f>
        <v>0</v>
      </c>
      <c r="BF844" s="218">
        <f>IF(N844="snížená",J844,0)</f>
        <v>0</v>
      </c>
      <c r="BG844" s="218">
        <f>IF(N844="zákl. přenesená",J844,0)</f>
        <v>0</v>
      </c>
      <c r="BH844" s="218">
        <f>IF(N844="sníž. přenesená",J844,0)</f>
        <v>0</v>
      </c>
      <c r="BI844" s="218">
        <f>IF(N844="nulová",J844,0)</f>
        <v>0</v>
      </c>
      <c r="BJ844" s="19" t="s">
        <v>77</v>
      </c>
      <c r="BK844" s="218">
        <f>ROUND(I844*H844,2)</f>
        <v>0</v>
      </c>
      <c r="BL844" s="19" t="s">
        <v>125</v>
      </c>
      <c r="BM844" s="217" t="s">
        <v>1961</v>
      </c>
    </row>
    <row r="845" s="2" customFormat="1" ht="16.5" customHeight="1">
      <c r="A845" s="40"/>
      <c r="B845" s="41"/>
      <c r="C845" s="206" t="s">
        <v>853</v>
      </c>
      <c r="D845" s="206" t="s">
        <v>120</v>
      </c>
      <c r="E845" s="207" t="s">
        <v>1962</v>
      </c>
      <c r="F845" s="208" t="s">
        <v>1963</v>
      </c>
      <c r="G845" s="209" t="s">
        <v>350</v>
      </c>
      <c r="H845" s="210">
        <v>2</v>
      </c>
      <c r="I845" s="211"/>
      <c r="J845" s="212">
        <f>ROUND(I845*H845,2)</f>
        <v>0</v>
      </c>
      <c r="K845" s="208" t="s">
        <v>19</v>
      </c>
      <c r="L845" s="46"/>
      <c r="M845" s="213" t="s">
        <v>19</v>
      </c>
      <c r="N845" s="214" t="s">
        <v>40</v>
      </c>
      <c r="O845" s="86"/>
      <c r="P845" s="215">
        <f>O845*H845</f>
        <v>0</v>
      </c>
      <c r="Q845" s="215">
        <v>0</v>
      </c>
      <c r="R845" s="215">
        <f>Q845*H845</f>
        <v>0</v>
      </c>
      <c r="S845" s="215">
        <v>0</v>
      </c>
      <c r="T845" s="216">
        <f>S845*H845</f>
        <v>0</v>
      </c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R845" s="217" t="s">
        <v>125</v>
      </c>
      <c r="AT845" s="217" t="s">
        <v>120</v>
      </c>
      <c r="AU845" s="217" t="s">
        <v>77</v>
      </c>
      <c r="AY845" s="19" t="s">
        <v>117</v>
      </c>
      <c r="BE845" s="218">
        <f>IF(N845="základní",J845,0)</f>
        <v>0</v>
      </c>
      <c r="BF845" s="218">
        <f>IF(N845="snížená",J845,0)</f>
        <v>0</v>
      </c>
      <c r="BG845" s="218">
        <f>IF(N845="zákl. přenesená",J845,0)</f>
        <v>0</v>
      </c>
      <c r="BH845" s="218">
        <f>IF(N845="sníž. přenesená",J845,0)</f>
        <v>0</v>
      </c>
      <c r="BI845" s="218">
        <f>IF(N845="nulová",J845,0)</f>
        <v>0</v>
      </c>
      <c r="BJ845" s="19" t="s">
        <v>77</v>
      </c>
      <c r="BK845" s="218">
        <f>ROUND(I845*H845,2)</f>
        <v>0</v>
      </c>
      <c r="BL845" s="19" t="s">
        <v>125</v>
      </c>
      <c r="BM845" s="217" t="s">
        <v>1964</v>
      </c>
    </row>
    <row r="846" s="2" customFormat="1" ht="16.5" customHeight="1">
      <c r="A846" s="40"/>
      <c r="B846" s="41"/>
      <c r="C846" s="206" t="s">
        <v>1965</v>
      </c>
      <c r="D846" s="206" t="s">
        <v>120</v>
      </c>
      <c r="E846" s="207" t="s">
        <v>1966</v>
      </c>
      <c r="F846" s="208" t="s">
        <v>1967</v>
      </c>
      <c r="G846" s="209" t="s">
        <v>350</v>
      </c>
      <c r="H846" s="210">
        <v>6</v>
      </c>
      <c r="I846" s="211"/>
      <c r="J846" s="212">
        <f>ROUND(I846*H846,2)</f>
        <v>0</v>
      </c>
      <c r="K846" s="208" t="s">
        <v>19</v>
      </c>
      <c r="L846" s="46"/>
      <c r="M846" s="213" t="s">
        <v>19</v>
      </c>
      <c r="N846" s="214" t="s">
        <v>40</v>
      </c>
      <c r="O846" s="86"/>
      <c r="P846" s="215">
        <f>O846*H846</f>
        <v>0</v>
      </c>
      <c r="Q846" s="215">
        <v>0</v>
      </c>
      <c r="R846" s="215">
        <f>Q846*H846</f>
        <v>0</v>
      </c>
      <c r="S846" s="215">
        <v>0</v>
      </c>
      <c r="T846" s="216">
        <f>S846*H846</f>
        <v>0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17" t="s">
        <v>125</v>
      </c>
      <c r="AT846" s="217" t="s">
        <v>120</v>
      </c>
      <c r="AU846" s="217" t="s">
        <v>77</v>
      </c>
      <c r="AY846" s="19" t="s">
        <v>117</v>
      </c>
      <c r="BE846" s="218">
        <f>IF(N846="základní",J846,0)</f>
        <v>0</v>
      </c>
      <c r="BF846" s="218">
        <f>IF(N846="snížená",J846,0)</f>
        <v>0</v>
      </c>
      <c r="BG846" s="218">
        <f>IF(N846="zákl. přenesená",J846,0)</f>
        <v>0</v>
      </c>
      <c r="BH846" s="218">
        <f>IF(N846="sníž. přenesená",J846,0)</f>
        <v>0</v>
      </c>
      <c r="BI846" s="218">
        <f>IF(N846="nulová",J846,0)</f>
        <v>0</v>
      </c>
      <c r="BJ846" s="19" t="s">
        <v>77</v>
      </c>
      <c r="BK846" s="218">
        <f>ROUND(I846*H846,2)</f>
        <v>0</v>
      </c>
      <c r="BL846" s="19" t="s">
        <v>125</v>
      </c>
      <c r="BM846" s="217" t="s">
        <v>1968</v>
      </c>
    </row>
    <row r="847" s="2" customFormat="1" ht="16.5" customHeight="1">
      <c r="A847" s="40"/>
      <c r="B847" s="41"/>
      <c r="C847" s="206" t="s">
        <v>858</v>
      </c>
      <c r="D847" s="206" t="s">
        <v>120</v>
      </c>
      <c r="E847" s="207" t="s">
        <v>1969</v>
      </c>
      <c r="F847" s="208" t="s">
        <v>1970</v>
      </c>
      <c r="G847" s="209" t="s">
        <v>350</v>
      </c>
      <c r="H847" s="210">
        <v>5</v>
      </c>
      <c r="I847" s="211"/>
      <c r="J847" s="212">
        <f>ROUND(I847*H847,2)</f>
        <v>0</v>
      </c>
      <c r="K847" s="208" t="s">
        <v>19</v>
      </c>
      <c r="L847" s="46"/>
      <c r="M847" s="213" t="s">
        <v>19</v>
      </c>
      <c r="N847" s="214" t="s">
        <v>40</v>
      </c>
      <c r="O847" s="86"/>
      <c r="P847" s="215">
        <f>O847*H847</f>
        <v>0</v>
      </c>
      <c r="Q847" s="215">
        <v>0</v>
      </c>
      <c r="R847" s="215">
        <f>Q847*H847</f>
        <v>0</v>
      </c>
      <c r="S847" s="215">
        <v>0</v>
      </c>
      <c r="T847" s="216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17" t="s">
        <v>125</v>
      </c>
      <c r="AT847" s="217" t="s">
        <v>120</v>
      </c>
      <c r="AU847" s="217" t="s">
        <v>77</v>
      </c>
      <c r="AY847" s="19" t="s">
        <v>117</v>
      </c>
      <c r="BE847" s="218">
        <f>IF(N847="základní",J847,0)</f>
        <v>0</v>
      </c>
      <c r="BF847" s="218">
        <f>IF(N847="snížená",J847,0)</f>
        <v>0</v>
      </c>
      <c r="BG847" s="218">
        <f>IF(N847="zákl. přenesená",J847,0)</f>
        <v>0</v>
      </c>
      <c r="BH847" s="218">
        <f>IF(N847="sníž. přenesená",J847,0)</f>
        <v>0</v>
      </c>
      <c r="BI847" s="218">
        <f>IF(N847="nulová",J847,0)</f>
        <v>0</v>
      </c>
      <c r="BJ847" s="19" t="s">
        <v>77</v>
      </c>
      <c r="BK847" s="218">
        <f>ROUND(I847*H847,2)</f>
        <v>0</v>
      </c>
      <c r="BL847" s="19" t="s">
        <v>125</v>
      </c>
      <c r="BM847" s="217" t="s">
        <v>1971</v>
      </c>
    </row>
    <row r="848" s="2" customFormat="1" ht="16.5" customHeight="1">
      <c r="A848" s="40"/>
      <c r="B848" s="41"/>
      <c r="C848" s="206" t="s">
        <v>1972</v>
      </c>
      <c r="D848" s="206" t="s">
        <v>120</v>
      </c>
      <c r="E848" s="207" t="s">
        <v>1973</v>
      </c>
      <c r="F848" s="208" t="s">
        <v>1974</v>
      </c>
      <c r="G848" s="209" t="s">
        <v>350</v>
      </c>
      <c r="H848" s="210">
        <v>2</v>
      </c>
      <c r="I848" s="211"/>
      <c r="J848" s="212">
        <f>ROUND(I848*H848,2)</f>
        <v>0</v>
      </c>
      <c r="K848" s="208" t="s">
        <v>19</v>
      </c>
      <c r="L848" s="46"/>
      <c r="M848" s="213" t="s">
        <v>19</v>
      </c>
      <c r="N848" s="214" t="s">
        <v>40</v>
      </c>
      <c r="O848" s="86"/>
      <c r="P848" s="215">
        <f>O848*H848</f>
        <v>0</v>
      </c>
      <c r="Q848" s="215">
        <v>0</v>
      </c>
      <c r="R848" s="215">
        <f>Q848*H848</f>
        <v>0</v>
      </c>
      <c r="S848" s="215">
        <v>0</v>
      </c>
      <c r="T848" s="216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17" t="s">
        <v>125</v>
      </c>
      <c r="AT848" s="217" t="s">
        <v>120</v>
      </c>
      <c r="AU848" s="217" t="s">
        <v>77</v>
      </c>
      <c r="AY848" s="19" t="s">
        <v>117</v>
      </c>
      <c r="BE848" s="218">
        <f>IF(N848="základní",J848,0)</f>
        <v>0</v>
      </c>
      <c r="BF848" s="218">
        <f>IF(N848="snížená",J848,0)</f>
        <v>0</v>
      </c>
      <c r="BG848" s="218">
        <f>IF(N848="zákl. přenesená",J848,0)</f>
        <v>0</v>
      </c>
      <c r="BH848" s="218">
        <f>IF(N848="sníž. přenesená",J848,0)</f>
        <v>0</v>
      </c>
      <c r="BI848" s="218">
        <f>IF(N848="nulová",J848,0)</f>
        <v>0</v>
      </c>
      <c r="BJ848" s="19" t="s">
        <v>77</v>
      </c>
      <c r="BK848" s="218">
        <f>ROUND(I848*H848,2)</f>
        <v>0</v>
      </c>
      <c r="BL848" s="19" t="s">
        <v>125</v>
      </c>
      <c r="BM848" s="217" t="s">
        <v>1975</v>
      </c>
    </row>
    <row r="849" s="2" customFormat="1" ht="16.5" customHeight="1">
      <c r="A849" s="40"/>
      <c r="B849" s="41"/>
      <c r="C849" s="206" t="s">
        <v>864</v>
      </c>
      <c r="D849" s="206" t="s">
        <v>120</v>
      </c>
      <c r="E849" s="207" t="s">
        <v>1976</v>
      </c>
      <c r="F849" s="208" t="s">
        <v>1977</v>
      </c>
      <c r="G849" s="209" t="s">
        <v>190</v>
      </c>
      <c r="H849" s="210">
        <v>80</v>
      </c>
      <c r="I849" s="211"/>
      <c r="J849" s="212">
        <f>ROUND(I849*H849,2)</f>
        <v>0</v>
      </c>
      <c r="K849" s="208" t="s">
        <v>19</v>
      </c>
      <c r="L849" s="46"/>
      <c r="M849" s="213" t="s">
        <v>19</v>
      </c>
      <c r="N849" s="214" t="s">
        <v>40</v>
      </c>
      <c r="O849" s="86"/>
      <c r="P849" s="215">
        <f>O849*H849</f>
        <v>0</v>
      </c>
      <c r="Q849" s="215">
        <v>0</v>
      </c>
      <c r="R849" s="215">
        <f>Q849*H849</f>
        <v>0</v>
      </c>
      <c r="S849" s="215">
        <v>0</v>
      </c>
      <c r="T849" s="216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17" t="s">
        <v>125</v>
      </c>
      <c r="AT849" s="217" t="s">
        <v>120</v>
      </c>
      <c r="AU849" s="217" t="s">
        <v>77</v>
      </c>
      <c r="AY849" s="19" t="s">
        <v>117</v>
      </c>
      <c r="BE849" s="218">
        <f>IF(N849="základní",J849,0)</f>
        <v>0</v>
      </c>
      <c r="BF849" s="218">
        <f>IF(N849="snížená",J849,0)</f>
        <v>0</v>
      </c>
      <c r="BG849" s="218">
        <f>IF(N849="zákl. přenesená",J849,0)</f>
        <v>0</v>
      </c>
      <c r="BH849" s="218">
        <f>IF(N849="sníž. přenesená",J849,0)</f>
        <v>0</v>
      </c>
      <c r="BI849" s="218">
        <f>IF(N849="nulová",J849,0)</f>
        <v>0</v>
      </c>
      <c r="BJ849" s="19" t="s">
        <v>77</v>
      </c>
      <c r="BK849" s="218">
        <f>ROUND(I849*H849,2)</f>
        <v>0</v>
      </c>
      <c r="BL849" s="19" t="s">
        <v>125</v>
      </c>
      <c r="BM849" s="217" t="s">
        <v>1978</v>
      </c>
    </row>
    <row r="850" s="2" customFormat="1" ht="16.5" customHeight="1">
      <c r="A850" s="40"/>
      <c r="B850" s="41"/>
      <c r="C850" s="206" t="s">
        <v>1979</v>
      </c>
      <c r="D850" s="206" t="s">
        <v>120</v>
      </c>
      <c r="E850" s="207" t="s">
        <v>1980</v>
      </c>
      <c r="F850" s="208" t="s">
        <v>1981</v>
      </c>
      <c r="G850" s="209" t="s">
        <v>190</v>
      </c>
      <c r="H850" s="210">
        <v>30</v>
      </c>
      <c r="I850" s="211"/>
      <c r="J850" s="212">
        <f>ROUND(I850*H850,2)</f>
        <v>0</v>
      </c>
      <c r="K850" s="208" t="s">
        <v>19</v>
      </c>
      <c r="L850" s="46"/>
      <c r="M850" s="213" t="s">
        <v>19</v>
      </c>
      <c r="N850" s="214" t="s">
        <v>40</v>
      </c>
      <c r="O850" s="86"/>
      <c r="P850" s="215">
        <f>O850*H850</f>
        <v>0</v>
      </c>
      <c r="Q850" s="215">
        <v>0</v>
      </c>
      <c r="R850" s="215">
        <f>Q850*H850</f>
        <v>0</v>
      </c>
      <c r="S850" s="215">
        <v>0</v>
      </c>
      <c r="T850" s="216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17" t="s">
        <v>125</v>
      </c>
      <c r="AT850" s="217" t="s">
        <v>120</v>
      </c>
      <c r="AU850" s="217" t="s">
        <v>77</v>
      </c>
      <c r="AY850" s="19" t="s">
        <v>117</v>
      </c>
      <c r="BE850" s="218">
        <f>IF(N850="základní",J850,0)</f>
        <v>0</v>
      </c>
      <c r="BF850" s="218">
        <f>IF(N850="snížená",J850,0)</f>
        <v>0</v>
      </c>
      <c r="BG850" s="218">
        <f>IF(N850="zákl. přenesená",J850,0)</f>
        <v>0</v>
      </c>
      <c r="BH850" s="218">
        <f>IF(N850="sníž. přenesená",J850,0)</f>
        <v>0</v>
      </c>
      <c r="BI850" s="218">
        <f>IF(N850="nulová",J850,0)</f>
        <v>0</v>
      </c>
      <c r="BJ850" s="19" t="s">
        <v>77</v>
      </c>
      <c r="BK850" s="218">
        <f>ROUND(I850*H850,2)</f>
        <v>0</v>
      </c>
      <c r="BL850" s="19" t="s">
        <v>125</v>
      </c>
      <c r="BM850" s="217" t="s">
        <v>1982</v>
      </c>
    </row>
    <row r="851" s="2" customFormat="1" ht="16.5" customHeight="1">
      <c r="A851" s="40"/>
      <c r="B851" s="41"/>
      <c r="C851" s="206" t="s">
        <v>873</v>
      </c>
      <c r="D851" s="206" t="s">
        <v>120</v>
      </c>
      <c r="E851" s="207" t="s">
        <v>1983</v>
      </c>
      <c r="F851" s="208" t="s">
        <v>1984</v>
      </c>
      <c r="G851" s="209" t="s">
        <v>190</v>
      </c>
      <c r="H851" s="210">
        <v>100</v>
      </c>
      <c r="I851" s="211"/>
      <c r="J851" s="212">
        <f>ROUND(I851*H851,2)</f>
        <v>0</v>
      </c>
      <c r="K851" s="208" t="s">
        <v>19</v>
      </c>
      <c r="L851" s="46"/>
      <c r="M851" s="213" t="s">
        <v>19</v>
      </c>
      <c r="N851" s="214" t="s">
        <v>40</v>
      </c>
      <c r="O851" s="86"/>
      <c r="P851" s="215">
        <f>O851*H851</f>
        <v>0</v>
      </c>
      <c r="Q851" s="215">
        <v>0</v>
      </c>
      <c r="R851" s="215">
        <f>Q851*H851</f>
        <v>0</v>
      </c>
      <c r="S851" s="215">
        <v>0</v>
      </c>
      <c r="T851" s="216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17" t="s">
        <v>125</v>
      </c>
      <c r="AT851" s="217" t="s">
        <v>120</v>
      </c>
      <c r="AU851" s="217" t="s">
        <v>77</v>
      </c>
      <c r="AY851" s="19" t="s">
        <v>117</v>
      </c>
      <c r="BE851" s="218">
        <f>IF(N851="základní",J851,0)</f>
        <v>0</v>
      </c>
      <c r="BF851" s="218">
        <f>IF(N851="snížená",J851,0)</f>
        <v>0</v>
      </c>
      <c r="BG851" s="218">
        <f>IF(N851="zákl. přenesená",J851,0)</f>
        <v>0</v>
      </c>
      <c r="BH851" s="218">
        <f>IF(N851="sníž. přenesená",J851,0)</f>
        <v>0</v>
      </c>
      <c r="BI851" s="218">
        <f>IF(N851="nulová",J851,0)</f>
        <v>0</v>
      </c>
      <c r="BJ851" s="19" t="s">
        <v>77</v>
      </c>
      <c r="BK851" s="218">
        <f>ROUND(I851*H851,2)</f>
        <v>0</v>
      </c>
      <c r="BL851" s="19" t="s">
        <v>125</v>
      </c>
      <c r="BM851" s="217" t="s">
        <v>1985</v>
      </c>
    </row>
    <row r="852" s="2" customFormat="1" ht="16.5" customHeight="1">
      <c r="A852" s="40"/>
      <c r="B852" s="41"/>
      <c r="C852" s="206" t="s">
        <v>1986</v>
      </c>
      <c r="D852" s="206" t="s">
        <v>120</v>
      </c>
      <c r="E852" s="207" t="s">
        <v>1987</v>
      </c>
      <c r="F852" s="208" t="s">
        <v>1988</v>
      </c>
      <c r="G852" s="209" t="s">
        <v>190</v>
      </c>
      <c r="H852" s="210">
        <v>135</v>
      </c>
      <c r="I852" s="211"/>
      <c r="J852" s="212">
        <f>ROUND(I852*H852,2)</f>
        <v>0</v>
      </c>
      <c r="K852" s="208" t="s">
        <v>19</v>
      </c>
      <c r="L852" s="46"/>
      <c r="M852" s="213" t="s">
        <v>19</v>
      </c>
      <c r="N852" s="214" t="s">
        <v>40</v>
      </c>
      <c r="O852" s="86"/>
      <c r="P852" s="215">
        <f>O852*H852</f>
        <v>0</v>
      </c>
      <c r="Q852" s="215">
        <v>0</v>
      </c>
      <c r="R852" s="215">
        <f>Q852*H852</f>
        <v>0</v>
      </c>
      <c r="S852" s="215">
        <v>0</v>
      </c>
      <c r="T852" s="216">
        <f>S852*H852</f>
        <v>0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17" t="s">
        <v>125</v>
      </c>
      <c r="AT852" s="217" t="s">
        <v>120</v>
      </c>
      <c r="AU852" s="217" t="s">
        <v>77</v>
      </c>
      <c r="AY852" s="19" t="s">
        <v>117</v>
      </c>
      <c r="BE852" s="218">
        <f>IF(N852="základní",J852,0)</f>
        <v>0</v>
      </c>
      <c r="BF852" s="218">
        <f>IF(N852="snížená",J852,0)</f>
        <v>0</v>
      </c>
      <c r="BG852" s="218">
        <f>IF(N852="zákl. přenesená",J852,0)</f>
        <v>0</v>
      </c>
      <c r="BH852" s="218">
        <f>IF(N852="sníž. přenesená",J852,0)</f>
        <v>0</v>
      </c>
      <c r="BI852" s="218">
        <f>IF(N852="nulová",J852,0)</f>
        <v>0</v>
      </c>
      <c r="BJ852" s="19" t="s">
        <v>77</v>
      </c>
      <c r="BK852" s="218">
        <f>ROUND(I852*H852,2)</f>
        <v>0</v>
      </c>
      <c r="BL852" s="19" t="s">
        <v>125</v>
      </c>
      <c r="BM852" s="217" t="s">
        <v>1989</v>
      </c>
    </row>
    <row r="853" s="2" customFormat="1" ht="16.5" customHeight="1">
      <c r="A853" s="40"/>
      <c r="B853" s="41"/>
      <c r="C853" s="206" t="s">
        <v>878</v>
      </c>
      <c r="D853" s="206" t="s">
        <v>120</v>
      </c>
      <c r="E853" s="207" t="s">
        <v>1990</v>
      </c>
      <c r="F853" s="208" t="s">
        <v>1991</v>
      </c>
      <c r="G853" s="209" t="s">
        <v>190</v>
      </c>
      <c r="H853" s="210">
        <v>10</v>
      </c>
      <c r="I853" s="211"/>
      <c r="J853" s="212">
        <f>ROUND(I853*H853,2)</f>
        <v>0</v>
      </c>
      <c r="K853" s="208" t="s">
        <v>19</v>
      </c>
      <c r="L853" s="46"/>
      <c r="M853" s="213" t="s">
        <v>19</v>
      </c>
      <c r="N853" s="214" t="s">
        <v>40</v>
      </c>
      <c r="O853" s="86"/>
      <c r="P853" s="215">
        <f>O853*H853</f>
        <v>0</v>
      </c>
      <c r="Q853" s="215">
        <v>0</v>
      </c>
      <c r="R853" s="215">
        <f>Q853*H853</f>
        <v>0</v>
      </c>
      <c r="S853" s="215">
        <v>0</v>
      </c>
      <c r="T853" s="216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17" t="s">
        <v>125</v>
      </c>
      <c r="AT853" s="217" t="s">
        <v>120</v>
      </c>
      <c r="AU853" s="217" t="s">
        <v>77</v>
      </c>
      <c r="AY853" s="19" t="s">
        <v>117</v>
      </c>
      <c r="BE853" s="218">
        <f>IF(N853="základní",J853,0)</f>
        <v>0</v>
      </c>
      <c r="BF853" s="218">
        <f>IF(N853="snížená",J853,0)</f>
        <v>0</v>
      </c>
      <c r="BG853" s="218">
        <f>IF(N853="zákl. přenesená",J853,0)</f>
        <v>0</v>
      </c>
      <c r="BH853" s="218">
        <f>IF(N853="sníž. přenesená",J853,0)</f>
        <v>0</v>
      </c>
      <c r="BI853" s="218">
        <f>IF(N853="nulová",J853,0)</f>
        <v>0</v>
      </c>
      <c r="BJ853" s="19" t="s">
        <v>77</v>
      </c>
      <c r="BK853" s="218">
        <f>ROUND(I853*H853,2)</f>
        <v>0</v>
      </c>
      <c r="BL853" s="19" t="s">
        <v>125</v>
      </c>
      <c r="BM853" s="217" t="s">
        <v>1992</v>
      </c>
    </row>
    <row r="854" s="2" customFormat="1" ht="16.5" customHeight="1">
      <c r="A854" s="40"/>
      <c r="B854" s="41"/>
      <c r="C854" s="206" t="s">
        <v>1993</v>
      </c>
      <c r="D854" s="206" t="s">
        <v>120</v>
      </c>
      <c r="E854" s="207" t="s">
        <v>1994</v>
      </c>
      <c r="F854" s="208" t="s">
        <v>1995</v>
      </c>
      <c r="G854" s="209" t="s">
        <v>190</v>
      </c>
      <c r="H854" s="210">
        <v>5</v>
      </c>
      <c r="I854" s="211"/>
      <c r="J854" s="212">
        <f>ROUND(I854*H854,2)</f>
        <v>0</v>
      </c>
      <c r="K854" s="208" t="s">
        <v>19</v>
      </c>
      <c r="L854" s="46"/>
      <c r="M854" s="213" t="s">
        <v>19</v>
      </c>
      <c r="N854" s="214" t="s">
        <v>40</v>
      </c>
      <c r="O854" s="86"/>
      <c r="P854" s="215">
        <f>O854*H854</f>
        <v>0</v>
      </c>
      <c r="Q854" s="215">
        <v>0</v>
      </c>
      <c r="R854" s="215">
        <f>Q854*H854</f>
        <v>0</v>
      </c>
      <c r="S854" s="215">
        <v>0</v>
      </c>
      <c r="T854" s="216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17" t="s">
        <v>125</v>
      </c>
      <c r="AT854" s="217" t="s">
        <v>120</v>
      </c>
      <c r="AU854" s="217" t="s">
        <v>77</v>
      </c>
      <c r="AY854" s="19" t="s">
        <v>117</v>
      </c>
      <c r="BE854" s="218">
        <f>IF(N854="základní",J854,0)</f>
        <v>0</v>
      </c>
      <c r="BF854" s="218">
        <f>IF(N854="snížená",J854,0)</f>
        <v>0</v>
      </c>
      <c r="BG854" s="218">
        <f>IF(N854="zákl. přenesená",J854,0)</f>
        <v>0</v>
      </c>
      <c r="BH854" s="218">
        <f>IF(N854="sníž. přenesená",J854,0)</f>
        <v>0</v>
      </c>
      <c r="BI854" s="218">
        <f>IF(N854="nulová",J854,0)</f>
        <v>0</v>
      </c>
      <c r="BJ854" s="19" t="s">
        <v>77</v>
      </c>
      <c r="BK854" s="218">
        <f>ROUND(I854*H854,2)</f>
        <v>0</v>
      </c>
      <c r="BL854" s="19" t="s">
        <v>125</v>
      </c>
      <c r="BM854" s="217" t="s">
        <v>1996</v>
      </c>
    </row>
    <row r="855" s="2" customFormat="1" ht="16.5" customHeight="1">
      <c r="A855" s="40"/>
      <c r="B855" s="41"/>
      <c r="C855" s="206" t="s">
        <v>888</v>
      </c>
      <c r="D855" s="206" t="s">
        <v>120</v>
      </c>
      <c r="E855" s="207" t="s">
        <v>1997</v>
      </c>
      <c r="F855" s="208" t="s">
        <v>1998</v>
      </c>
      <c r="G855" s="209" t="s">
        <v>1999</v>
      </c>
      <c r="H855" s="210">
        <v>35</v>
      </c>
      <c r="I855" s="211"/>
      <c r="J855" s="212">
        <f>ROUND(I855*H855,2)</f>
        <v>0</v>
      </c>
      <c r="K855" s="208" t="s">
        <v>124</v>
      </c>
      <c r="L855" s="46"/>
      <c r="M855" s="213" t="s">
        <v>19</v>
      </c>
      <c r="N855" s="214" t="s">
        <v>40</v>
      </c>
      <c r="O855" s="86"/>
      <c r="P855" s="215">
        <f>O855*H855</f>
        <v>0</v>
      </c>
      <c r="Q855" s="215">
        <v>0</v>
      </c>
      <c r="R855" s="215">
        <f>Q855*H855</f>
        <v>0</v>
      </c>
      <c r="S855" s="215">
        <v>0</v>
      </c>
      <c r="T855" s="216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17" t="s">
        <v>125</v>
      </c>
      <c r="AT855" s="217" t="s">
        <v>120</v>
      </c>
      <c r="AU855" s="217" t="s">
        <v>77</v>
      </c>
      <c r="AY855" s="19" t="s">
        <v>117</v>
      </c>
      <c r="BE855" s="218">
        <f>IF(N855="základní",J855,0)</f>
        <v>0</v>
      </c>
      <c r="BF855" s="218">
        <f>IF(N855="snížená",J855,0)</f>
        <v>0</v>
      </c>
      <c r="BG855" s="218">
        <f>IF(N855="zákl. přenesená",J855,0)</f>
        <v>0</v>
      </c>
      <c r="BH855" s="218">
        <f>IF(N855="sníž. přenesená",J855,0)</f>
        <v>0</v>
      </c>
      <c r="BI855" s="218">
        <f>IF(N855="nulová",J855,0)</f>
        <v>0</v>
      </c>
      <c r="BJ855" s="19" t="s">
        <v>77</v>
      </c>
      <c r="BK855" s="218">
        <f>ROUND(I855*H855,2)</f>
        <v>0</v>
      </c>
      <c r="BL855" s="19" t="s">
        <v>125</v>
      </c>
      <c r="BM855" s="217" t="s">
        <v>2000</v>
      </c>
    </row>
    <row r="856" s="2" customFormat="1">
      <c r="A856" s="40"/>
      <c r="B856" s="41"/>
      <c r="C856" s="42"/>
      <c r="D856" s="219" t="s">
        <v>126</v>
      </c>
      <c r="E856" s="42"/>
      <c r="F856" s="220" t="s">
        <v>2001</v>
      </c>
      <c r="G856" s="42"/>
      <c r="H856" s="42"/>
      <c r="I856" s="221"/>
      <c r="J856" s="42"/>
      <c r="K856" s="42"/>
      <c r="L856" s="46"/>
      <c r="M856" s="222"/>
      <c r="N856" s="223"/>
      <c r="O856" s="86"/>
      <c r="P856" s="86"/>
      <c r="Q856" s="86"/>
      <c r="R856" s="86"/>
      <c r="S856" s="86"/>
      <c r="T856" s="87"/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T856" s="19" t="s">
        <v>126</v>
      </c>
      <c r="AU856" s="19" t="s">
        <v>77</v>
      </c>
    </row>
    <row r="857" s="2" customFormat="1" ht="16.5" customHeight="1">
      <c r="A857" s="40"/>
      <c r="B857" s="41"/>
      <c r="C857" s="206" t="s">
        <v>2002</v>
      </c>
      <c r="D857" s="206" t="s">
        <v>120</v>
      </c>
      <c r="E857" s="207" t="s">
        <v>2003</v>
      </c>
      <c r="F857" s="208" t="s">
        <v>2004</v>
      </c>
      <c r="G857" s="209" t="s">
        <v>1999</v>
      </c>
      <c r="H857" s="210">
        <v>12</v>
      </c>
      <c r="I857" s="211"/>
      <c r="J857" s="212">
        <f>ROUND(I857*H857,2)</f>
        <v>0</v>
      </c>
      <c r="K857" s="208" t="s">
        <v>124</v>
      </c>
      <c r="L857" s="46"/>
      <c r="M857" s="213" t="s">
        <v>19</v>
      </c>
      <c r="N857" s="214" t="s">
        <v>40</v>
      </c>
      <c r="O857" s="86"/>
      <c r="P857" s="215">
        <f>O857*H857</f>
        <v>0</v>
      </c>
      <c r="Q857" s="215">
        <v>0</v>
      </c>
      <c r="R857" s="215">
        <f>Q857*H857</f>
        <v>0</v>
      </c>
      <c r="S857" s="215">
        <v>0</v>
      </c>
      <c r="T857" s="216">
        <f>S857*H857</f>
        <v>0</v>
      </c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R857" s="217" t="s">
        <v>125</v>
      </c>
      <c r="AT857" s="217" t="s">
        <v>120</v>
      </c>
      <c r="AU857" s="217" t="s">
        <v>77</v>
      </c>
      <c r="AY857" s="19" t="s">
        <v>117</v>
      </c>
      <c r="BE857" s="218">
        <f>IF(N857="základní",J857,0)</f>
        <v>0</v>
      </c>
      <c r="BF857" s="218">
        <f>IF(N857="snížená",J857,0)</f>
        <v>0</v>
      </c>
      <c r="BG857" s="218">
        <f>IF(N857="zákl. přenesená",J857,0)</f>
        <v>0</v>
      </c>
      <c r="BH857" s="218">
        <f>IF(N857="sníž. přenesená",J857,0)</f>
        <v>0</v>
      </c>
      <c r="BI857" s="218">
        <f>IF(N857="nulová",J857,0)</f>
        <v>0</v>
      </c>
      <c r="BJ857" s="19" t="s">
        <v>77</v>
      </c>
      <c r="BK857" s="218">
        <f>ROUND(I857*H857,2)</f>
        <v>0</v>
      </c>
      <c r="BL857" s="19" t="s">
        <v>125</v>
      </c>
      <c r="BM857" s="217" t="s">
        <v>2005</v>
      </c>
    </row>
    <row r="858" s="2" customFormat="1">
      <c r="A858" s="40"/>
      <c r="B858" s="41"/>
      <c r="C858" s="42"/>
      <c r="D858" s="219" t="s">
        <v>126</v>
      </c>
      <c r="E858" s="42"/>
      <c r="F858" s="220" t="s">
        <v>2006</v>
      </c>
      <c r="G858" s="42"/>
      <c r="H858" s="42"/>
      <c r="I858" s="221"/>
      <c r="J858" s="42"/>
      <c r="K858" s="42"/>
      <c r="L858" s="46"/>
      <c r="M858" s="222"/>
      <c r="N858" s="223"/>
      <c r="O858" s="86"/>
      <c r="P858" s="86"/>
      <c r="Q858" s="86"/>
      <c r="R858" s="86"/>
      <c r="S858" s="86"/>
      <c r="T858" s="87"/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T858" s="19" t="s">
        <v>126</v>
      </c>
      <c r="AU858" s="19" t="s">
        <v>77</v>
      </c>
    </row>
    <row r="859" s="2" customFormat="1" ht="16.5" customHeight="1">
      <c r="A859" s="40"/>
      <c r="B859" s="41"/>
      <c r="C859" s="206" t="s">
        <v>894</v>
      </c>
      <c r="D859" s="206" t="s">
        <v>120</v>
      </c>
      <c r="E859" s="207" t="s">
        <v>2007</v>
      </c>
      <c r="F859" s="208" t="s">
        <v>2008</v>
      </c>
      <c r="G859" s="209" t="s">
        <v>350</v>
      </c>
      <c r="H859" s="210">
        <v>1</v>
      </c>
      <c r="I859" s="211"/>
      <c r="J859" s="212">
        <f>ROUND(I859*H859,2)</f>
        <v>0</v>
      </c>
      <c r="K859" s="208" t="s">
        <v>19</v>
      </c>
      <c r="L859" s="46"/>
      <c r="M859" s="213" t="s">
        <v>19</v>
      </c>
      <c r="N859" s="214" t="s">
        <v>40</v>
      </c>
      <c r="O859" s="86"/>
      <c r="P859" s="215">
        <f>O859*H859</f>
        <v>0</v>
      </c>
      <c r="Q859" s="215">
        <v>0</v>
      </c>
      <c r="R859" s="215">
        <f>Q859*H859</f>
        <v>0</v>
      </c>
      <c r="S859" s="215">
        <v>0</v>
      </c>
      <c r="T859" s="216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17" t="s">
        <v>125</v>
      </c>
      <c r="AT859" s="217" t="s">
        <v>120</v>
      </c>
      <c r="AU859" s="217" t="s">
        <v>77</v>
      </c>
      <c r="AY859" s="19" t="s">
        <v>117</v>
      </c>
      <c r="BE859" s="218">
        <f>IF(N859="základní",J859,0)</f>
        <v>0</v>
      </c>
      <c r="BF859" s="218">
        <f>IF(N859="snížená",J859,0)</f>
        <v>0</v>
      </c>
      <c r="BG859" s="218">
        <f>IF(N859="zákl. přenesená",J859,0)</f>
        <v>0</v>
      </c>
      <c r="BH859" s="218">
        <f>IF(N859="sníž. přenesená",J859,0)</f>
        <v>0</v>
      </c>
      <c r="BI859" s="218">
        <f>IF(N859="nulová",J859,0)</f>
        <v>0</v>
      </c>
      <c r="BJ859" s="19" t="s">
        <v>77</v>
      </c>
      <c r="BK859" s="218">
        <f>ROUND(I859*H859,2)</f>
        <v>0</v>
      </c>
      <c r="BL859" s="19" t="s">
        <v>125</v>
      </c>
      <c r="BM859" s="217" t="s">
        <v>2009</v>
      </c>
    </row>
    <row r="860" s="2" customFormat="1" ht="16.5" customHeight="1">
      <c r="A860" s="40"/>
      <c r="B860" s="41"/>
      <c r="C860" s="206" t="s">
        <v>2010</v>
      </c>
      <c r="D860" s="206" t="s">
        <v>120</v>
      </c>
      <c r="E860" s="207" t="s">
        <v>2011</v>
      </c>
      <c r="F860" s="208" t="s">
        <v>2012</v>
      </c>
      <c r="G860" s="209" t="s">
        <v>350</v>
      </c>
      <c r="H860" s="210">
        <v>1</v>
      </c>
      <c r="I860" s="211"/>
      <c r="J860" s="212">
        <f>ROUND(I860*H860,2)</f>
        <v>0</v>
      </c>
      <c r="K860" s="208" t="s">
        <v>19</v>
      </c>
      <c r="L860" s="46"/>
      <c r="M860" s="286" t="s">
        <v>19</v>
      </c>
      <c r="N860" s="287" t="s">
        <v>40</v>
      </c>
      <c r="O860" s="283"/>
      <c r="P860" s="288">
        <f>O860*H860</f>
        <v>0</v>
      </c>
      <c r="Q860" s="288">
        <v>0</v>
      </c>
      <c r="R860" s="288">
        <f>Q860*H860</f>
        <v>0</v>
      </c>
      <c r="S860" s="288">
        <v>0</v>
      </c>
      <c r="T860" s="289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17" t="s">
        <v>125</v>
      </c>
      <c r="AT860" s="217" t="s">
        <v>120</v>
      </c>
      <c r="AU860" s="217" t="s">
        <v>77</v>
      </c>
      <c r="AY860" s="19" t="s">
        <v>117</v>
      </c>
      <c r="BE860" s="218">
        <f>IF(N860="základní",J860,0)</f>
        <v>0</v>
      </c>
      <c r="BF860" s="218">
        <f>IF(N860="snížená",J860,0)</f>
        <v>0</v>
      </c>
      <c r="BG860" s="218">
        <f>IF(N860="zákl. přenesená",J860,0)</f>
        <v>0</v>
      </c>
      <c r="BH860" s="218">
        <f>IF(N860="sníž. přenesená",J860,0)</f>
        <v>0</v>
      </c>
      <c r="BI860" s="218">
        <f>IF(N860="nulová",J860,0)</f>
        <v>0</v>
      </c>
      <c r="BJ860" s="19" t="s">
        <v>77</v>
      </c>
      <c r="BK860" s="218">
        <f>ROUND(I860*H860,2)</f>
        <v>0</v>
      </c>
      <c r="BL860" s="19" t="s">
        <v>125</v>
      </c>
      <c r="BM860" s="217" t="s">
        <v>2013</v>
      </c>
    </row>
    <row r="861" s="2" customFormat="1" ht="6.96" customHeight="1">
      <c r="A861" s="40"/>
      <c r="B861" s="61"/>
      <c r="C861" s="62"/>
      <c r="D861" s="62"/>
      <c r="E861" s="62"/>
      <c r="F861" s="62"/>
      <c r="G861" s="62"/>
      <c r="H861" s="62"/>
      <c r="I861" s="62"/>
      <c r="J861" s="62"/>
      <c r="K861" s="62"/>
      <c r="L861" s="46"/>
      <c r="M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</row>
  </sheetData>
  <sheetProtection sheet="1" autoFilter="0" formatColumns="0" formatRows="0" objects="1" scenarios="1" spinCount="100000" saltValue="YbKtp5LBIdDvr0L4p4CQ+047K0i0oCNDPE2FdCYEXKu2xVQMGcJD6wpcWhiTUaO3NeOFnUO8/IXu6ZOKxguyuQ==" hashValue="LhHTpXdyxqutdMWZjvN/8cncumx/F9mgHPzd7GMmYFDf/KzehNFydej4CANZmZy773StNTdjQ8Q1nTsS0yQsoA==" algorithmName="SHA-512" password="C70A"/>
  <autoFilter ref="C99:K860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2_02/340236212"/>
    <hyperlink ref="F109" r:id="rId2" display="https://podminky.urs.cz/item/CS_URS_2022_02/310231055"/>
    <hyperlink ref="F115" r:id="rId3" display="https://podminky.urs.cz/item/CS_URS_2022_02/346244352"/>
    <hyperlink ref="F121" r:id="rId4" display="https://podminky.urs.cz/item/CS_URS_2022_02/611131121"/>
    <hyperlink ref="F129" r:id="rId5" display="https://podminky.urs.cz/item/CS_URS_2022_02/611311131"/>
    <hyperlink ref="F137" r:id="rId6" display="https://podminky.urs.cz/item/CS_URS_2022_02/611325412"/>
    <hyperlink ref="F145" r:id="rId7" display="https://podminky.urs.cz/item/CS_URS_2022_02/612131101"/>
    <hyperlink ref="F151" r:id="rId8" display="https://podminky.urs.cz/item/CS_URS_2022_02/612131121"/>
    <hyperlink ref="F159" r:id="rId9" display="https://podminky.urs.cz/item/CS_URS_2022_02/612135101"/>
    <hyperlink ref="F165" r:id="rId10" display="https://podminky.urs.cz/item/CS_URS_2022_02/612311131"/>
    <hyperlink ref="F173" r:id="rId11" display="https://podminky.urs.cz/item/CS_URS_2022_02/612325212"/>
    <hyperlink ref="F178" r:id="rId12" display="https://podminky.urs.cz/item/CS_URS_2022_02/612325213"/>
    <hyperlink ref="F183" r:id="rId13" display="https://podminky.urs.cz/item/CS_URS_2022_02/612325215"/>
    <hyperlink ref="F188" r:id="rId14" display="https://podminky.urs.cz/item/CS_URS_2022_02/612325301"/>
    <hyperlink ref="F196" r:id="rId15" display="https://podminky.urs.cz/item/CS_URS_2022_02/612325412"/>
    <hyperlink ref="F204" r:id="rId16" display="https://podminky.urs.cz/item/CS_URS_2022_02/612326191"/>
    <hyperlink ref="F211" r:id="rId17" display="https://podminky.urs.cz/item/CS_URS_2022_02/612328131"/>
    <hyperlink ref="F217" r:id="rId18" display="https://podminky.urs.cz/item/CS_URS_2022_02/612331121"/>
    <hyperlink ref="F223" r:id="rId19" display="https://podminky.urs.cz/item/CS_URS_2022_02/612326121"/>
    <hyperlink ref="F229" r:id="rId20" display="https://podminky.urs.cz/item/CS_URS_2022_02/619995001"/>
    <hyperlink ref="F238" r:id="rId21" display="https://podminky.urs.cz/item/CS_URS_2022_02/629135101"/>
    <hyperlink ref="F246" r:id="rId22" display="https://podminky.urs.cz/item/CS_URS_2022_02/631312141"/>
    <hyperlink ref="F251" r:id="rId23" display="https://podminky.urs.cz/item/CS_URS_2022_02/632453451"/>
    <hyperlink ref="F256" r:id="rId24" display="https://podminky.urs.cz/item/CS_URS_2022_02/633811111"/>
    <hyperlink ref="F262" r:id="rId25" display="https://podminky.urs.cz/item/CS_URS_2022_02/949101111"/>
    <hyperlink ref="F270" r:id="rId26" display="https://podminky.urs.cz/item/CS_URS_2022_02/952901111"/>
    <hyperlink ref="F278" r:id="rId27" display="https://podminky.urs.cz/item/CS_URS_2022_02/968072244"/>
    <hyperlink ref="F285" r:id="rId28" display="https://podminky.urs.cz/item/CS_URS_2022_02/968072455"/>
    <hyperlink ref="F290" r:id="rId29" display="https://podminky.urs.cz/item/CS_URS_2022_02/968072559"/>
    <hyperlink ref="F295" r:id="rId30" display="https://podminky.urs.cz/item/CS_URS_2022_02/971033351"/>
    <hyperlink ref="F300" r:id="rId31" display="https://podminky.urs.cz/item/CS_URS_2022_02/974031153"/>
    <hyperlink ref="F306" r:id="rId32" display="https://podminky.urs.cz/item/CS_URS_2022_02/974042564"/>
    <hyperlink ref="F311" r:id="rId33" display="https://podminky.urs.cz/item/CS_URS_2022_02/976074121"/>
    <hyperlink ref="F316" r:id="rId34" display="https://podminky.urs.cz/item/CS_URS_2022_02/976085211"/>
    <hyperlink ref="F321" r:id="rId35" display="https://podminky.urs.cz/item/CS_URS_2022_02/978011141"/>
    <hyperlink ref="F329" r:id="rId36" display="https://podminky.urs.cz/item/CS_URS_2022_02/978013141"/>
    <hyperlink ref="F337" r:id="rId37" display="https://podminky.urs.cz/item/CS_URS_2022_02/978013191"/>
    <hyperlink ref="F347" r:id="rId38" display="https://podminky.urs.cz/item/CS_URS_2022_02/997013111"/>
    <hyperlink ref="F349" r:id="rId39" display="https://podminky.urs.cz/item/CS_URS_2022_02/997013501"/>
    <hyperlink ref="F351" r:id="rId40" display="https://podminky.urs.cz/item/CS_URS_2022_02/997013509"/>
    <hyperlink ref="F354" r:id="rId41" display="https://podminky.urs.cz/item/CS_URS_2022_02/997013631"/>
    <hyperlink ref="F357" r:id="rId42" display="https://podminky.urs.cz/item/CS_URS_2022_02/998011001"/>
    <hyperlink ref="F361" r:id="rId43" display="https://podminky.urs.cz/item/CS_URS_2022_02/721171808"/>
    <hyperlink ref="F363" r:id="rId44" display="https://podminky.urs.cz/item/CS_URS_2022_02/721174043"/>
    <hyperlink ref="F365" r:id="rId45" display="https://podminky.urs.cz/item/CS_URS_2022_02/721174044"/>
    <hyperlink ref="F367" r:id="rId46" display="https://podminky.urs.cz/item/CS_URS_2022_02/721174045"/>
    <hyperlink ref="F369" r:id="rId47" display="https://podminky.urs.cz/item/CS_URS_2022_02/721194105"/>
    <hyperlink ref="F375" r:id="rId48" display="https://podminky.urs.cz/item/CS_URS_2022_02/721211421"/>
    <hyperlink ref="F379" r:id="rId49" display="https://podminky.urs.cz/item/CS_URS_2022_02/721226521"/>
    <hyperlink ref="F381" r:id="rId50" display="https://podminky.urs.cz/item/CS_URS_2022_02/721290111"/>
    <hyperlink ref="F383" r:id="rId51" display="https://podminky.urs.cz/item/CS_URS_2022_02/997013111"/>
    <hyperlink ref="F385" r:id="rId52" display="https://podminky.urs.cz/item/CS_URS_2022_02/998721101"/>
    <hyperlink ref="F388" r:id="rId53" display="https://podminky.urs.cz/item/CS_URS_2022_02/722130802"/>
    <hyperlink ref="F393" r:id="rId54" display="https://podminky.urs.cz/item/CS_URS_2022_02/722174003"/>
    <hyperlink ref="F395" r:id="rId55" display="https://podminky.urs.cz/item/CS_URS_2022_02/722174004"/>
    <hyperlink ref="F397" r:id="rId56" display="https://podminky.urs.cz/item/CS_URS_2022_02/722174005"/>
    <hyperlink ref="F399" r:id="rId57" display="https://podminky.urs.cz/item/CS_URS_2022_02/722181241"/>
    <hyperlink ref="F401" r:id="rId58" display="https://podminky.urs.cz/item/CS_URS_2022_02/722181242"/>
    <hyperlink ref="F403" r:id="rId59" display="https://podminky.urs.cz/item/CS_URS_2022_02/722181812"/>
    <hyperlink ref="F405" r:id="rId60" display="https://podminky.urs.cz/item/CS_URS_2022_02/722182013"/>
    <hyperlink ref="F407" r:id="rId61" display="https://podminky.urs.cz/item/CS_URS_2022_02/722220112"/>
    <hyperlink ref="F409" r:id="rId62" display="https://podminky.urs.cz/item/CS_URS_2022_02/722220122"/>
    <hyperlink ref="F411" r:id="rId63" display="https://podminky.urs.cz/item/CS_URS_2022_02/722232045"/>
    <hyperlink ref="F413" r:id="rId64" display="https://podminky.urs.cz/item/CS_URS_2022_02/722232046"/>
    <hyperlink ref="F415" r:id="rId65" display="https://podminky.urs.cz/item/CS_URS_2022_02/722290226"/>
    <hyperlink ref="F417" r:id="rId66" display="https://podminky.urs.cz/item/CS_URS_2022_02/997013111"/>
    <hyperlink ref="F419" r:id="rId67" display="https://podminky.urs.cz/item/CS_URS_2022_02/998722101"/>
    <hyperlink ref="F426" r:id="rId68" display="https://podminky.urs.cz/item/CS_URS_2022_02/725530823"/>
    <hyperlink ref="F431" r:id="rId69" display="https://podminky.urs.cz/item/CS_URS_2022_02/725532319"/>
    <hyperlink ref="F436" r:id="rId70" display="https://podminky.urs.cz/item/CS_URS_2022_02/725535211"/>
    <hyperlink ref="F438" r:id="rId71" display="https://podminky.urs.cz/item/CS_URS_2022_02/997013111"/>
    <hyperlink ref="F446" r:id="rId72" display="https://podminky.urs.cz/item/CS_URS_2022_02/725813112"/>
    <hyperlink ref="F448" r:id="rId73" display="https://podminky.urs.cz/item/CS_URS_2022_02/725831323"/>
    <hyperlink ref="F453" r:id="rId74" display="https://podminky.urs.cz/item/CS_URS_2022_02/725865501"/>
    <hyperlink ref="F458" r:id="rId75" display="https://podminky.urs.cz/item/CS_URS_2022_02/998725101"/>
    <hyperlink ref="F461" r:id="rId76" display="https://podminky.urs.cz/item/CS_URS_2022_02/734200821"/>
    <hyperlink ref="F463" r:id="rId77" display="https://podminky.urs.cz/item/CS_URS_2022_02/734211113"/>
    <hyperlink ref="F465" r:id="rId78" display="https://podminky.urs.cz/item/CS_URS_2022_02/734221545"/>
    <hyperlink ref="F467" r:id="rId79" display="https://podminky.urs.cz/item/CS_URS_2022_02/734221682"/>
    <hyperlink ref="F469" r:id="rId80" display="https://podminky.urs.cz/item/CS_URS_2022_02/734261233"/>
    <hyperlink ref="F471" r:id="rId81" display="https://podminky.urs.cz/item/CS_URS_2022_02/734291122"/>
    <hyperlink ref="F473" r:id="rId82" display="https://podminky.urs.cz/item/CS_URS_2022_02/734300821"/>
    <hyperlink ref="F475" r:id="rId83" display="https://podminky.urs.cz/item/CS_URS_2022_02/997013111"/>
    <hyperlink ref="F477" r:id="rId84" display="https://podminky.urs.cz/item/CS_URS_2022_02/998734101"/>
    <hyperlink ref="F480" r:id="rId85" display="https://podminky.urs.cz/item/CS_URS_2022_02/735151580"/>
    <hyperlink ref="F482" r:id="rId86" display="https://podminky.urs.cz/item/CS_URS_2022_02/735151581"/>
    <hyperlink ref="F484" r:id="rId87" display="https://podminky.urs.cz/item/CS_URS_2022_02/735151821"/>
    <hyperlink ref="F486" r:id="rId88" display="https://podminky.urs.cz/item/CS_URS_2022_02/735151822"/>
    <hyperlink ref="F488" r:id="rId89" display="https://podminky.urs.cz/item/CS_URS_2022_02/735494811"/>
    <hyperlink ref="F490" r:id="rId90" display="https://podminky.urs.cz/item/CS_URS_2022_02/997013111"/>
    <hyperlink ref="F492" r:id="rId91" display="https://podminky.urs.cz/item/CS_URS_2022_02/998735101"/>
    <hyperlink ref="F495" r:id="rId92" display="https://podminky.urs.cz/item/CS_URS_2022_02/751111012"/>
    <hyperlink ref="F506" r:id="rId93" display="https://podminky.urs.cz/item/CS_URS_2022_02/751111812"/>
    <hyperlink ref="F511" r:id="rId94" display="https://podminky.urs.cz/item/CS_URS_2022_02/751398031"/>
    <hyperlink ref="F522" r:id="rId95" display="https://podminky.urs.cz/item/CS_URS_2022_02/751398041"/>
    <hyperlink ref="F533" r:id="rId96" display="https://podminky.urs.cz/item/CS_URS_2022_02/751398852"/>
    <hyperlink ref="F538" r:id="rId97" display="https://podminky.urs.cz/item/CS_URS_2022_02/751510042"/>
    <hyperlink ref="F544" r:id="rId98" display="https://podminky.urs.cz/item/CS_URS_2022_02/751510871"/>
    <hyperlink ref="F549" r:id="rId99" display="https://podminky.urs.cz/item/CS_URS_2022_02/998751101"/>
    <hyperlink ref="F552" r:id="rId100" display="https://podminky.urs.cz/item/CS_URS_2022_02/764002851"/>
    <hyperlink ref="F557" r:id="rId101" display="https://podminky.urs.cz/item/CS_URS_2022_02/764216643"/>
    <hyperlink ref="F564" r:id="rId102" display="https://podminky.urs.cz/item/CS_URS_2022_02/998764101"/>
    <hyperlink ref="F567" r:id="rId103" display="https://podminky.urs.cz/item/CS_URS_2022_02/766622216"/>
    <hyperlink ref="F586" r:id="rId104" display="https://podminky.urs.cz/item/CS_URS_2022_02/766660001"/>
    <hyperlink ref="F597" r:id="rId105" display="https://podminky.urs.cz/item/CS_URS_2022_02/766660411"/>
    <hyperlink ref="F606" r:id="rId106" display="https://podminky.urs.cz/item/CS_URS_2022_02/766691914"/>
    <hyperlink ref="F612" r:id="rId107" display="https://podminky.urs.cz/item/CS_URS_2022_02/766694112"/>
    <hyperlink ref="F635" r:id="rId108" display="https://podminky.urs.cz/item/CS_URS_2022_02/998766101"/>
    <hyperlink ref="F638" r:id="rId109" display="https://podminky.urs.cz/item/CS_URS_2022_02/767651112"/>
    <hyperlink ref="F646" r:id="rId110" display="https://podminky.urs.cz/item/CS_URS_2022_02/767651126"/>
    <hyperlink ref="F653" r:id="rId111" display="https://podminky.urs.cz/item/CS_URS_2022_02/767691812"/>
    <hyperlink ref="F660" r:id="rId112" display="https://podminky.urs.cz/item/CS_URS_2022_02/998767101"/>
    <hyperlink ref="F663" r:id="rId113" display="https://podminky.urs.cz/item/CS_URS_2022_02/771473113"/>
    <hyperlink ref="F674" r:id="rId114" display="https://podminky.urs.cz/item/CS_URS_2022_02/771573113"/>
    <hyperlink ref="F685" r:id="rId115" display="https://podminky.urs.cz/item/CS_URS_2022_02/771591111"/>
    <hyperlink ref="F692" r:id="rId116" display="https://podminky.urs.cz/item/CS_URS_2022_02/771591115"/>
    <hyperlink ref="F699" r:id="rId117" display="https://podminky.urs.cz/item/CS_URS_2022_02/771151012"/>
    <hyperlink ref="F706" r:id="rId118" display="https://podminky.urs.cz/item/CS_URS_2022_02/998771101"/>
    <hyperlink ref="F711" r:id="rId119" display="https://podminky.urs.cz/item/CS_URS_2022_02/781473115"/>
    <hyperlink ref="F717" r:id="rId120" display="https://podminky.urs.cz/item/CS_URS_2022_02/781493211"/>
    <hyperlink ref="F722" r:id="rId121" display="https://podminky.urs.cz/item/CS_URS_2022_02/781493611"/>
    <hyperlink ref="F731" r:id="rId122" display="https://podminky.urs.cz/item/CS_URS_2022_02/998781101"/>
    <hyperlink ref="F734" r:id="rId123" display="https://podminky.urs.cz/item/CS_URS_2022_02/783301313"/>
    <hyperlink ref="F740" r:id="rId124" display="https://podminky.urs.cz/item/CS_URS_2022_02/783306801"/>
    <hyperlink ref="F746" r:id="rId125" display="https://podminky.urs.cz/item/CS_URS_2022_02/783314203"/>
    <hyperlink ref="F752" r:id="rId126" display="https://podminky.urs.cz/item/CS_URS_2022_02/783317101"/>
    <hyperlink ref="F758" r:id="rId127" display="https://podminky.urs.cz/item/CS_URS_2022_02/783806811"/>
    <hyperlink ref="F764" r:id="rId128" display="https://podminky.urs.cz/item/CS_URS_2022_02/783906851"/>
    <hyperlink ref="F771" r:id="rId129" display="https://podminky.urs.cz/item/CS_URS_2022_02/783913151"/>
    <hyperlink ref="F776" r:id="rId130" display="https://podminky.urs.cz/item/CS_URS_2022_02/783917151"/>
    <hyperlink ref="F782" r:id="rId131" display="https://podminky.urs.cz/item/CS_URS_2022_02/784111011"/>
    <hyperlink ref="F796" r:id="rId132" display="https://podminky.urs.cz/item/CS_URS_2022_02/784221101"/>
    <hyperlink ref="F810" r:id="rId133" display="https://podminky.urs.cz/item/CS_URS_2022_02/784221141"/>
    <hyperlink ref="F856" r:id="rId134" display="https://podminky.urs.cz/item/CS_URS_2022_02/HZS1301"/>
    <hyperlink ref="F858" r:id="rId135" display="https://podminky.urs.cz/item/CS_URS_2022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7" customFormat="1" ht="45" customHeight="1">
      <c r="B3" s="294"/>
      <c r="C3" s="295" t="s">
        <v>2014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2015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2016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2017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2018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2019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2020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2021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2022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2023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2024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76</v>
      </c>
      <c r="F18" s="301" t="s">
        <v>2025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2026</v>
      </c>
      <c r="F19" s="301" t="s">
        <v>2027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2028</v>
      </c>
      <c r="F20" s="301" t="s">
        <v>2029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2030</v>
      </c>
      <c r="F21" s="301" t="s">
        <v>2031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74</v>
      </c>
      <c r="F22" s="301" t="s">
        <v>2032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2033</v>
      </c>
      <c r="F23" s="301" t="s">
        <v>2034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2035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2036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2037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2038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2039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2040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2041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2042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2043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102</v>
      </c>
      <c r="F36" s="301"/>
      <c r="G36" s="301" t="s">
        <v>2044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2045</v>
      </c>
      <c r="F37" s="301"/>
      <c r="G37" s="301" t="s">
        <v>2046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50</v>
      </c>
      <c r="F38" s="301"/>
      <c r="G38" s="301" t="s">
        <v>2047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51</v>
      </c>
      <c r="F39" s="301"/>
      <c r="G39" s="301" t="s">
        <v>2048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103</v>
      </c>
      <c r="F40" s="301"/>
      <c r="G40" s="301" t="s">
        <v>2049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104</v>
      </c>
      <c r="F41" s="301"/>
      <c r="G41" s="301" t="s">
        <v>2050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2051</v>
      </c>
      <c r="F42" s="301"/>
      <c r="G42" s="301" t="s">
        <v>2052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2053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2054</v>
      </c>
      <c r="F44" s="301"/>
      <c r="G44" s="301" t="s">
        <v>2055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106</v>
      </c>
      <c r="F45" s="301"/>
      <c r="G45" s="301" t="s">
        <v>2056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2057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2058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2059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2060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2061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2062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2063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2064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2065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2066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2067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2068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2069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2070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2071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2072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2073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2074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2075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2076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2077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2078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2079</v>
      </c>
      <c r="D76" s="319"/>
      <c r="E76" s="319"/>
      <c r="F76" s="319" t="s">
        <v>2080</v>
      </c>
      <c r="G76" s="320"/>
      <c r="H76" s="319" t="s">
        <v>51</v>
      </c>
      <c r="I76" s="319" t="s">
        <v>54</v>
      </c>
      <c r="J76" s="319" t="s">
        <v>2081</v>
      </c>
      <c r="K76" s="318"/>
    </row>
    <row r="77" s="1" customFormat="1" ht="17.25" customHeight="1">
      <c r="B77" s="316"/>
      <c r="C77" s="321" t="s">
        <v>2082</v>
      </c>
      <c r="D77" s="321"/>
      <c r="E77" s="321"/>
      <c r="F77" s="322" t="s">
        <v>2083</v>
      </c>
      <c r="G77" s="323"/>
      <c r="H77" s="321"/>
      <c r="I77" s="321"/>
      <c r="J77" s="321" t="s">
        <v>2084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50</v>
      </c>
      <c r="D79" s="326"/>
      <c r="E79" s="326"/>
      <c r="F79" s="327" t="s">
        <v>2085</v>
      </c>
      <c r="G79" s="328"/>
      <c r="H79" s="304" t="s">
        <v>2086</v>
      </c>
      <c r="I79" s="304" t="s">
        <v>2087</v>
      </c>
      <c r="J79" s="304">
        <v>20</v>
      </c>
      <c r="K79" s="318"/>
    </row>
    <row r="80" s="1" customFormat="1" ht="15" customHeight="1">
      <c r="B80" s="316"/>
      <c r="C80" s="304" t="s">
        <v>2088</v>
      </c>
      <c r="D80" s="304"/>
      <c r="E80" s="304"/>
      <c r="F80" s="327" t="s">
        <v>2085</v>
      </c>
      <c r="G80" s="328"/>
      <c r="H80" s="304" t="s">
        <v>2089</v>
      </c>
      <c r="I80" s="304" t="s">
        <v>2087</v>
      </c>
      <c r="J80" s="304">
        <v>120</v>
      </c>
      <c r="K80" s="318"/>
    </row>
    <row r="81" s="1" customFormat="1" ht="15" customHeight="1">
      <c r="B81" s="329"/>
      <c r="C81" s="304" t="s">
        <v>2090</v>
      </c>
      <c r="D81" s="304"/>
      <c r="E81" s="304"/>
      <c r="F81" s="327" t="s">
        <v>2091</v>
      </c>
      <c r="G81" s="328"/>
      <c r="H81" s="304" t="s">
        <v>2092</v>
      </c>
      <c r="I81" s="304" t="s">
        <v>2087</v>
      </c>
      <c r="J81" s="304">
        <v>50</v>
      </c>
      <c r="K81" s="318"/>
    </row>
    <row r="82" s="1" customFormat="1" ht="15" customHeight="1">
      <c r="B82" s="329"/>
      <c r="C82" s="304" t="s">
        <v>2093</v>
      </c>
      <c r="D82" s="304"/>
      <c r="E82" s="304"/>
      <c r="F82" s="327" t="s">
        <v>2085</v>
      </c>
      <c r="G82" s="328"/>
      <c r="H82" s="304" t="s">
        <v>2094</v>
      </c>
      <c r="I82" s="304" t="s">
        <v>2095</v>
      </c>
      <c r="J82" s="304"/>
      <c r="K82" s="318"/>
    </row>
    <row r="83" s="1" customFormat="1" ht="15" customHeight="1">
      <c r="B83" s="329"/>
      <c r="C83" s="330" t="s">
        <v>2096</v>
      </c>
      <c r="D83" s="330"/>
      <c r="E83" s="330"/>
      <c r="F83" s="331" t="s">
        <v>2091</v>
      </c>
      <c r="G83" s="330"/>
      <c r="H83" s="330" t="s">
        <v>2097</v>
      </c>
      <c r="I83" s="330" t="s">
        <v>2087</v>
      </c>
      <c r="J83" s="330">
        <v>15</v>
      </c>
      <c r="K83" s="318"/>
    </row>
    <row r="84" s="1" customFormat="1" ht="15" customHeight="1">
      <c r="B84" s="329"/>
      <c r="C84" s="330" t="s">
        <v>2098</v>
      </c>
      <c r="D84" s="330"/>
      <c r="E84" s="330"/>
      <c r="F84" s="331" t="s">
        <v>2091</v>
      </c>
      <c r="G84" s="330"/>
      <c r="H84" s="330" t="s">
        <v>2099</v>
      </c>
      <c r="I84" s="330" t="s">
        <v>2087</v>
      </c>
      <c r="J84" s="330">
        <v>15</v>
      </c>
      <c r="K84" s="318"/>
    </row>
    <row r="85" s="1" customFormat="1" ht="15" customHeight="1">
      <c r="B85" s="329"/>
      <c r="C85" s="330" t="s">
        <v>2100</v>
      </c>
      <c r="D85" s="330"/>
      <c r="E85" s="330"/>
      <c r="F85" s="331" t="s">
        <v>2091</v>
      </c>
      <c r="G85" s="330"/>
      <c r="H85" s="330" t="s">
        <v>2101</v>
      </c>
      <c r="I85" s="330" t="s">
        <v>2087</v>
      </c>
      <c r="J85" s="330">
        <v>20</v>
      </c>
      <c r="K85" s="318"/>
    </row>
    <row r="86" s="1" customFormat="1" ht="15" customHeight="1">
      <c r="B86" s="329"/>
      <c r="C86" s="330" t="s">
        <v>2102</v>
      </c>
      <c r="D86" s="330"/>
      <c r="E86" s="330"/>
      <c r="F86" s="331" t="s">
        <v>2091</v>
      </c>
      <c r="G86" s="330"/>
      <c r="H86" s="330" t="s">
        <v>2103</v>
      </c>
      <c r="I86" s="330" t="s">
        <v>2087</v>
      </c>
      <c r="J86" s="330">
        <v>20</v>
      </c>
      <c r="K86" s="318"/>
    </row>
    <row r="87" s="1" customFormat="1" ht="15" customHeight="1">
      <c r="B87" s="329"/>
      <c r="C87" s="304" t="s">
        <v>2104</v>
      </c>
      <c r="D87" s="304"/>
      <c r="E87" s="304"/>
      <c r="F87" s="327" t="s">
        <v>2091</v>
      </c>
      <c r="G87" s="328"/>
      <c r="H87" s="304" t="s">
        <v>2105</v>
      </c>
      <c r="I87" s="304" t="s">
        <v>2087</v>
      </c>
      <c r="J87" s="304">
        <v>50</v>
      </c>
      <c r="K87" s="318"/>
    </row>
    <row r="88" s="1" customFormat="1" ht="15" customHeight="1">
      <c r="B88" s="329"/>
      <c r="C88" s="304" t="s">
        <v>2106</v>
      </c>
      <c r="D88" s="304"/>
      <c r="E88" s="304"/>
      <c r="F88" s="327" t="s">
        <v>2091</v>
      </c>
      <c r="G88" s="328"/>
      <c r="H88" s="304" t="s">
        <v>2107</v>
      </c>
      <c r="I88" s="304" t="s">
        <v>2087</v>
      </c>
      <c r="J88" s="304">
        <v>20</v>
      </c>
      <c r="K88" s="318"/>
    </row>
    <row r="89" s="1" customFormat="1" ht="15" customHeight="1">
      <c r="B89" s="329"/>
      <c r="C89" s="304" t="s">
        <v>2108</v>
      </c>
      <c r="D89" s="304"/>
      <c r="E89" s="304"/>
      <c r="F89" s="327" t="s">
        <v>2091</v>
      </c>
      <c r="G89" s="328"/>
      <c r="H89" s="304" t="s">
        <v>2109</v>
      </c>
      <c r="I89" s="304" t="s">
        <v>2087</v>
      </c>
      <c r="J89" s="304">
        <v>20</v>
      </c>
      <c r="K89" s="318"/>
    </row>
    <row r="90" s="1" customFormat="1" ht="15" customHeight="1">
      <c r="B90" s="329"/>
      <c r="C90" s="304" t="s">
        <v>2110</v>
      </c>
      <c r="D90" s="304"/>
      <c r="E90" s="304"/>
      <c r="F90" s="327" t="s">
        <v>2091</v>
      </c>
      <c r="G90" s="328"/>
      <c r="H90" s="304" t="s">
        <v>2111</v>
      </c>
      <c r="I90" s="304" t="s">
        <v>2087</v>
      </c>
      <c r="J90" s="304">
        <v>50</v>
      </c>
      <c r="K90" s="318"/>
    </row>
    <row r="91" s="1" customFormat="1" ht="15" customHeight="1">
      <c r="B91" s="329"/>
      <c r="C91" s="304" t="s">
        <v>2112</v>
      </c>
      <c r="D91" s="304"/>
      <c r="E91" s="304"/>
      <c r="F91" s="327" t="s">
        <v>2091</v>
      </c>
      <c r="G91" s="328"/>
      <c r="H91" s="304" t="s">
        <v>2112</v>
      </c>
      <c r="I91" s="304" t="s">
        <v>2087</v>
      </c>
      <c r="J91" s="304">
        <v>50</v>
      </c>
      <c r="K91" s="318"/>
    </row>
    <row r="92" s="1" customFormat="1" ht="15" customHeight="1">
      <c r="B92" s="329"/>
      <c r="C92" s="304" t="s">
        <v>2113</v>
      </c>
      <c r="D92" s="304"/>
      <c r="E92" s="304"/>
      <c r="F92" s="327" t="s">
        <v>2091</v>
      </c>
      <c r="G92" s="328"/>
      <c r="H92" s="304" t="s">
        <v>2114</v>
      </c>
      <c r="I92" s="304" t="s">
        <v>2087</v>
      </c>
      <c r="J92" s="304">
        <v>255</v>
      </c>
      <c r="K92" s="318"/>
    </row>
    <row r="93" s="1" customFormat="1" ht="15" customHeight="1">
      <c r="B93" s="329"/>
      <c r="C93" s="304" t="s">
        <v>2115</v>
      </c>
      <c r="D93" s="304"/>
      <c r="E93" s="304"/>
      <c r="F93" s="327" t="s">
        <v>2085</v>
      </c>
      <c r="G93" s="328"/>
      <c r="H93" s="304" t="s">
        <v>2116</v>
      </c>
      <c r="I93" s="304" t="s">
        <v>2117</v>
      </c>
      <c r="J93" s="304"/>
      <c r="K93" s="318"/>
    </row>
    <row r="94" s="1" customFormat="1" ht="15" customHeight="1">
      <c r="B94" s="329"/>
      <c r="C94" s="304" t="s">
        <v>2118</v>
      </c>
      <c r="D94" s="304"/>
      <c r="E94" s="304"/>
      <c r="F94" s="327" t="s">
        <v>2085</v>
      </c>
      <c r="G94" s="328"/>
      <c r="H94" s="304" t="s">
        <v>2119</v>
      </c>
      <c r="I94" s="304" t="s">
        <v>2120</v>
      </c>
      <c r="J94" s="304"/>
      <c r="K94" s="318"/>
    </row>
    <row r="95" s="1" customFormat="1" ht="15" customHeight="1">
      <c r="B95" s="329"/>
      <c r="C95" s="304" t="s">
        <v>2121</v>
      </c>
      <c r="D95" s="304"/>
      <c r="E95" s="304"/>
      <c r="F95" s="327" t="s">
        <v>2085</v>
      </c>
      <c r="G95" s="328"/>
      <c r="H95" s="304" t="s">
        <v>2121</v>
      </c>
      <c r="I95" s="304" t="s">
        <v>2120</v>
      </c>
      <c r="J95" s="304"/>
      <c r="K95" s="318"/>
    </row>
    <row r="96" s="1" customFormat="1" ht="15" customHeight="1">
      <c r="B96" s="329"/>
      <c r="C96" s="304" t="s">
        <v>35</v>
      </c>
      <c r="D96" s="304"/>
      <c r="E96" s="304"/>
      <c r="F96" s="327" t="s">
        <v>2085</v>
      </c>
      <c r="G96" s="328"/>
      <c r="H96" s="304" t="s">
        <v>2122</v>
      </c>
      <c r="I96" s="304" t="s">
        <v>2120</v>
      </c>
      <c r="J96" s="304"/>
      <c r="K96" s="318"/>
    </row>
    <row r="97" s="1" customFormat="1" ht="15" customHeight="1">
      <c r="B97" s="329"/>
      <c r="C97" s="304" t="s">
        <v>45</v>
      </c>
      <c r="D97" s="304"/>
      <c r="E97" s="304"/>
      <c r="F97" s="327" t="s">
        <v>2085</v>
      </c>
      <c r="G97" s="328"/>
      <c r="H97" s="304" t="s">
        <v>2123</v>
      </c>
      <c r="I97" s="304" t="s">
        <v>2120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2124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2079</v>
      </c>
      <c r="D103" s="319"/>
      <c r="E103" s="319"/>
      <c r="F103" s="319" t="s">
        <v>2080</v>
      </c>
      <c r="G103" s="320"/>
      <c r="H103" s="319" t="s">
        <v>51</v>
      </c>
      <c r="I103" s="319" t="s">
        <v>54</v>
      </c>
      <c r="J103" s="319" t="s">
        <v>2081</v>
      </c>
      <c r="K103" s="318"/>
    </row>
    <row r="104" s="1" customFormat="1" ht="17.25" customHeight="1">
      <c r="B104" s="316"/>
      <c r="C104" s="321" t="s">
        <v>2082</v>
      </c>
      <c r="D104" s="321"/>
      <c r="E104" s="321"/>
      <c r="F104" s="322" t="s">
        <v>2083</v>
      </c>
      <c r="G104" s="323"/>
      <c r="H104" s="321"/>
      <c r="I104" s="321"/>
      <c r="J104" s="321" t="s">
        <v>2084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50</v>
      </c>
      <c r="D106" s="326"/>
      <c r="E106" s="326"/>
      <c r="F106" s="327" t="s">
        <v>2085</v>
      </c>
      <c r="G106" s="304"/>
      <c r="H106" s="304" t="s">
        <v>2125</v>
      </c>
      <c r="I106" s="304" t="s">
        <v>2087</v>
      </c>
      <c r="J106" s="304">
        <v>20</v>
      </c>
      <c r="K106" s="318"/>
    </row>
    <row r="107" s="1" customFormat="1" ht="15" customHeight="1">
      <c r="B107" s="316"/>
      <c r="C107" s="304" t="s">
        <v>2088</v>
      </c>
      <c r="D107" s="304"/>
      <c r="E107" s="304"/>
      <c r="F107" s="327" t="s">
        <v>2085</v>
      </c>
      <c r="G107" s="304"/>
      <c r="H107" s="304" t="s">
        <v>2125</v>
      </c>
      <c r="I107" s="304" t="s">
        <v>2087</v>
      </c>
      <c r="J107" s="304">
        <v>120</v>
      </c>
      <c r="K107" s="318"/>
    </row>
    <row r="108" s="1" customFormat="1" ht="15" customHeight="1">
      <c r="B108" s="329"/>
      <c r="C108" s="304" t="s">
        <v>2090</v>
      </c>
      <c r="D108" s="304"/>
      <c r="E108" s="304"/>
      <c r="F108" s="327" t="s">
        <v>2091</v>
      </c>
      <c r="G108" s="304"/>
      <c r="H108" s="304" t="s">
        <v>2125</v>
      </c>
      <c r="I108" s="304" t="s">
        <v>2087</v>
      </c>
      <c r="J108" s="304">
        <v>50</v>
      </c>
      <c r="K108" s="318"/>
    </row>
    <row r="109" s="1" customFormat="1" ht="15" customHeight="1">
      <c r="B109" s="329"/>
      <c r="C109" s="304" t="s">
        <v>2093</v>
      </c>
      <c r="D109" s="304"/>
      <c r="E109" s="304"/>
      <c r="F109" s="327" t="s">
        <v>2085</v>
      </c>
      <c r="G109" s="304"/>
      <c r="H109" s="304" t="s">
        <v>2125</v>
      </c>
      <c r="I109" s="304" t="s">
        <v>2095</v>
      </c>
      <c r="J109" s="304"/>
      <c r="K109" s="318"/>
    </row>
    <row r="110" s="1" customFormat="1" ht="15" customHeight="1">
      <c r="B110" s="329"/>
      <c r="C110" s="304" t="s">
        <v>2104</v>
      </c>
      <c r="D110" s="304"/>
      <c r="E110" s="304"/>
      <c r="F110" s="327" t="s">
        <v>2091</v>
      </c>
      <c r="G110" s="304"/>
      <c r="H110" s="304" t="s">
        <v>2125</v>
      </c>
      <c r="I110" s="304" t="s">
        <v>2087</v>
      </c>
      <c r="J110" s="304">
        <v>50</v>
      </c>
      <c r="K110" s="318"/>
    </row>
    <row r="111" s="1" customFormat="1" ht="15" customHeight="1">
      <c r="B111" s="329"/>
      <c r="C111" s="304" t="s">
        <v>2112</v>
      </c>
      <c r="D111" s="304"/>
      <c r="E111" s="304"/>
      <c r="F111" s="327" t="s">
        <v>2091</v>
      </c>
      <c r="G111" s="304"/>
      <c r="H111" s="304" t="s">
        <v>2125</v>
      </c>
      <c r="I111" s="304" t="s">
        <v>2087</v>
      </c>
      <c r="J111" s="304">
        <v>50</v>
      </c>
      <c r="K111" s="318"/>
    </row>
    <row r="112" s="1" customFormat="1" ht="15" customHeight="1">
      <c r="B112" s="329"/>
      <c r="C112" s="304" t="s">
        <v>2110</v>
      </c>
      <c r="D112" s="304"/>
      <c r="E112" s="304"/>
      <c r="F112" s="327" t="s">
        <v>2091</v>
      </c>
      <c r="G112" s="304"/>
      <c r="H112" s="304" t="s">
        <v>2125</v>
      </c>
      <c r="I112" s="304" t="s">
        <v>2087</v>
      </c>
      <c r="J112" s="304">
        <v>50</v>
      </c>
      <c r="K112" s="318"/>
    </row>
    <row r="113" s="1" customFormat="1" ht="15" customHeight="1">
      <c r="B113" s="329"/>
      <c r="C113" s="304" t="s">
        <v>50</v>
      </c>
      <c r="D113" s="304"/>
      <c r="E113" s="304"/>
      <c r="F113" s="327" t="s">
        <v>2085</v>
      </c>
      <c r="G113" s="304"/>
      <c r="H113" s="304" t="s">
        <v>2126</v>
      </c>
      <c r="I113" s="304" t="s">
        <v>2087</v>
      </c>
      <c r="J113" s="304">
        <v>20</v>
      </c>
      <c r="K113" s="318"/>
    </row>
    <row r="114" s="1" customFormat="1" ht="15" customHeight="1">
      <c r="B114" s="329"/>
      <c r="C114" s="304" t="s">
        <v>2127</v>
      </c>
      <c r="D114" s="304"/>
      <c r="E114" s="304"/>
      <c r="F114" s="327" t="s">
        <v>2085</v>
      </c>
      <c r="G114" s="304"/>
      <c r="H114" s="304" t="s">
        <v>2128</v>
      </c>
      <c r="I114" s="304" t="s">
        <v>2087</v>
      </c>
      <c r="J114" s="304">
        <v>120</v>
      </c>
      <c r="K114" s="318"/>
    </row>
    <row r="115" s="1" customFormat="1" ht="15" customHeight="1">
      <c r="B115" s="329"/>
      <c r="C115" s="304" t="s">
        <v>35</v>
      </c>
      <c r="D115" s="304"/>
      <c r="E115" s="304"/>
      <c r="F115" s="327" t="s">
        <v>2085</v>
      </c>
      <c r="G115" s="304"/>
      <c r="H115" s="304" t="s">
        <v>2129</v>
      </c>
      <c r="I115" s="304" t="s">
        <v>2120</v>
      </c>
      <c r="J115" s="304"/>
      <c r="K115" s="318"/>
    </row>
    <row r="116" s="1" customFormat="1" ht="15" customHeight="1">
      <c r="B116" s="329"/>
      <c r="C116" s="304" t="s">
        <v>45</v>
      </c>
      <c r="D116" s="304"/>
      <c r="E116" s="304"/>
      <c r="F116" s="327" t="s">
        <v>2085</v>
      </c>
      <c r="G116" s="304"/>
      <c r="H116" s="304" t="s">
        <v>2130</v>
      </c>
      <c r="I116" s="304" t="s">
        <v>2120</v>
      </c>
      <c r="J116" s="304"/>
      <c r="K116" s="318"/>
    </row>
    <row r="117" s="1" customFormat="1" ht="15" customHeight="1">
      <c r="B117" s="329"/>
      <c r="C117" s="304" t="s">
        <v>54</v>
      </c>
      <c r="D117" s="304"/>
      <c r="E117" s="304"/>
      <c r="F117" s="327" t="s">
        <v>2085</v>
      </c>
      <c r="G117" s="304"/>
      <c r="H117" s="304" t="s">
        <v>2131</v>
      </c>
      <c r="I117" s="304" t="s">
        <v>2132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2133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2079</v>
      </c>
      <c r="D123" s="319"/>
      <c r="E123" s="319"/>
      <c r="F123" s="319" t="s">
        <v>2080</v>
      </c>
      <c r="G123" s="320"/>
      <c r="H123" s="319" t="s">
        <v>51</v>
      </c>
      <c r="I123" s="319" t="s">
        <v>54</v>
      </c>
      <c r="J123" s="319" t="s">
        <v>2081</v>
      </c>
      <c r="K123" s="348"/>
    </row>
    <row r="124" s="1" customFormat="1" ht="17.25" customHeight="1">
      <c r="B124" s="347"/>
      <c r="C124" s="321" t="s">
        <v>2082</v>
      </c>
      <c r="D124" s="321"/>
      <c r="E124" s="321"/>
      <c r="F124" s="322" t="s">
        <v>2083</v>
      </c>
      <c r="G124" s="323"/>
      <c r="H124" s="321"/>
      <c r="I124" s="321"/>
      <c r="J124" s="321" t="s">
        <v>2084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2088</v>
      </c>
      <c r="D126" s="326"/>
      <c r="E126" s="326"/>
      <c r="F126" s="327" t="s">
        <v>2085</v>
      </c>
      <c r="G126" s="304"/>
      <c r="H126" s="304" t="s">
        <v>2125</v>
      </c>
      <c r="I126" s="304" t="s">
        <v>2087</v>
      </c>
      <c r="J126" s="304">
        <v>120</v>
      </c>
      <c r="K126" s="352"/>
    </row>
    <row r="127" s="1" customFormat="1" ht="15" customHeight="1">
      <c r="B127" s="349"/>
      <c r="C127" s="304" t="s">
        <v>2134</v>
      </c>
      <c r="D127" s="304"/>
      <c r="E127" s="304"/>
      <c r="F127" s="327" t="s">
        <v>2085</v>
      </c>
      <c r="G127" s="304"/>
      <c r="H127" s="304" t="s">
        <v>2135</v>
      </c>
      <c r="I127" s="304" t="s">
        <v>2087</v>
      </c>
      <c r="J127" s="304" t="s">
        <v>2136</v>
      </c>
      <c r="K127" s="352"/>
    </row>
    <row r="128" s="1" customFormat="1" ht="15" customHeight="1">
      <c r="B128" s="349"/>
      <c r="C128" s="304" t="s">
        <v>2033</v>
      </c>
      <c r="D128" s="304"/>
      <c r="E128" s="304"/>
      <c r="F128" s="327" t="s">
        <v>2085</v>
      </c>
      <c r="G128" s="304"/>
      <c r="H128" s="304" t="s">
        <v>2137</v>
      </c>
      <c r="I128" s="304" t="s">
        <v>2087</v>
      </c>
      <c r="J128" s="304" t="s">
        <v>2136</v>
      </c>
      <c r="K128" s="352"/>
    </row>
    <row r="129" s="1" customFormat="1" ht="15" customHeight="1">
      <c r="B129" s="349"/>
      <c r="C129" s="304" t="s">
        <v>2096</v>
      </c>
      <c r="D129" s="304"/>
      <c r="E129" s="304"/>
      <c r="F129" s="327" t="s">
        <v>2091</v>
      </c>
      <c r="G129" s="304"/>
      <c r="H129" s="304" t="s">
        <v>2097</v>
      </c>
      <c r="I129" s="304" t="s">
        <v>2087</v>
      </c>
      <c r="J129" s="304">
        <v>15</v>
      </c>
      <c r="K129" s="352"/>
    </row>
    <row r="130" s="1" customFormat="1" ht="15" customHeight="1">
      <c r="B130" s="349"/>
      <c r="C130" s="330" t="s">
        <v>2098</v>
      </c>
      <c r="D130" s="330"/>
      <c r="E130" s="330"/>
      <c r="F130" s="331" t="s">
        <v>2091</v>
      </c>
      <c r="G130" s="330"/>
      <c r="H130" s="330" t="s">
        <v>2099</v>
      </c>
      <c r="I130" s="330" t="s">
        <v>2087</v>
      </c>
      <c r="J130" s="330">
        <v>15</v>
      </c>
      <c r="K130" s="352"/>
    </row>
    <row r="131" s="1" customFormat="1" ht="15" customHeight="1">
      <c r="B131" s="349"/>
      <c r="C131" s="330" t="s">
        <v>2100</v>
      </c>
      <c r="D131" s="330"/>
      <c r="E131" s="330"/>
      <c r="F131" s="331" t="s">
        <v>2091</v>
      </c>
      <c r="G131" s="330"/>
      <c r="H131" s="330" t="s">
        <v>2101</v>
      </c>
      <c r="I131" s="330" t="s">
        <v>2087</v>
      </c>
      <c r="J131" s="330">
        <v>20</v>
      </c>
      <c r="K131" s="352"/>
    </row>
    <row r="132" s="1" customFormat="1" ht="15" customHeight="1">
      <c r="B132" s="349"/>
      <c r="C132" s="330" t="s">
        <v>2102</v>
      </c>
      <c r="D132" s="330"/>
      <c r="E132" s="330"/>
      <c r="F132" s="331" t="s">
        <v>2091</v>
      </c>
      <c r="G132" s="330"/>
      <c r="H132" s="330" t="s">
        <v>2103</v>
      </c>
      <c r="I132" s="330" t="s">
        <v>2087</v>
      </c>
      <c r="J132" s="330">
        <v>20</v>
      </c>
      <c r="K132" s="352"/>
    </row>
    <row r="133" s="1" customFormat="1" ht="15" customHeight="1">
      <c r="B133" s="349"/>
      <c r="C133" s="304" t="s">
        <v>2090</v>
      </c>
      <c r="D133" s="304"/>
      <c r="E133" s="304"/>
      <c r="F133" s="327" t="s">
        <v>2091</v>
      </c>
      <c r="G133" s="304"/>
      <c r="H133" s="304" t="s">
        <v>2125</v>
      </c>
      <c r="I133" s="304" t="s">
        <v>2087</v>
      </c>
      <c r="J133" s="304">
        <v>50</v>
      </c>
      <c r="K133" s="352"/>
    </row>
    <row r="134" s="1" customFormat="1" ht="15" customHeight="1">
      <c r="B134" s="349"/>
      <c r="C134" s="304" t="s">
        <v>2104</v>
      </c>
      <c r="D134" s="304"/>
      <c r="E134" s="304"/>
      <c r="F134" s="327" t="s">
        <v>2091</v>
      </c>
      <c r="G134" s="304"/>
      <c r="H134" s="304" t="s">
        <v>2125</v>
      </c>
      <c r="I134" s="304" t="s">
        <v>2087</v>
      </c>
      <c r="J134" s="304">
        <v>50</v>
      </c>
      <c r="K134" s="352"/>
    </row>
    <row r="135" s="1" customFormat="1" ht="15" customHeight="1">
      <c r="B135" s="349"/>
      <c r="C135" s="304" t="s">
        <v>2110</v>
      </c>
      <c r="D135" s="304"/>
      <c r="E135" s="304"/>
      <c r="F135" s="327" t="s">
        <v>2091</v>
      </c>
      <c r="G135" s="304"/>
      <c r="H135" s="304" t="s">
        <v>2125</v>
      </c>
      <c r="I135" s="304" t="s">
        <v>2087</v>
      </c>
      <c r="J135" s="304">
        <v>50</v>
      </c>
      <c r="K135" s="352"/>
    </row>
    <row r="136" s="1" customFormat="1" ht="15" customHeight="1">
      <c r="B136" s="349"/>
      <c r="C136" s="304" t="s">
        <v>2112</v>
      </c>
      <c r="D136" s="304"/>
      <c r="E136" s="304"/>
      <c r="F136" s="327" t="s">
        <v>2091</v>
      </c>
      <c r="G136" s="304"/>
      <c r="H136" s="304" t="s">
        <v>2125</v>
      </c>
      <c r="I136" s="304" t="s">
        <v>2087</v>
      </c>
      <c r="J136" s="304">
        <v>50</v>
      </c>
      <c r="K136" s="352"/>
    </row>
    <row r="137" s="1" customFormat="1" ht="15" customHeight="1">
      <c r="B137" s="349"/>
      <c r="C137" s="304" t="s">
        <v>2113</v>
      </c>
      <c r="D137" s="304"/>
      <c r="E137" s="304"/>
      <c r="F137" s="327" t="s">
        <v>2091</v>
      </c>
      <c r="G137" s="304"/>
      <c r="H137" s="304" t="s">
        <v>2138</v>
      </c>
      <c r="I137" s="304" t="s">
        <v>2087</v>
      </c>
      <c r="J137" s="304">
        <v>255</v>
      </c>
      <c r="K137" s="352"/>
    </row>
    <row r="138" s="1" customFormat="1" ht="15" customHeight="1">
      <c r="B138" s="349"/>
      <c r="C138" s="304" t="s">
        <v>2115</v>
      </c>
      <c r="D138" s="304"/>
      <c r="E138" s="304"/>
      <c r="F138" s="327" t="s">
        <v>2085</v>
      </c>
      <c r="G138" s="304"/>
      <c r="H138" s="304" t="s">
        <v>2139</v>
      </c>
      <c r="I138" s="304" t="s">
        <v>2117</v>
      </c>
      <c r="J138" s="304"/>
      <c r="K138" s="352"/>
    </row>
    <row r="139" s="1" customFormat="1" ht="15" customHeight="1">
      <c r="B139" s="349"/>
      <c r="C139" s="304" t="s">
        <v>2118</v>
      </c>
      <c r="D139" s="304"/>
      <c r="E139" s="304"/>
      <c r="F139" s="327" t="s">
        <v>2085</v>
      </c>
      <c r="G139" s="304"/>
      <c r="H139" s="304" t="s">
        <v>2140</v>
      </c>
      <c r="I139" s="304" t="s">
        <v>2120</v>
      </c>
      <c r="J139" s="304"/>
      <c r="K139" s="352"/>
    </row>
    <row r="140" s="1" customFormat="1" ht="15" customHeight="1">
      <c r="B140" s="349"/>
      <c r="C140" s="304" t="s">
        <v>2121</v>
      </c>
      <c r="D140" s="304"/>
      <c r="E140" s="304"/>
      <c r="F140" s="327" t="s">
        <v>2085</v>
      </c>
      <c r="G140" s="304"/>
      <c r="H140" s="304" t="s">
        <v>2121</v>
      </c>
      <c r="I140" s="304" t="s">
        <v>2120</v>
      </c>
      <c r="J140" s="304"/>
      <c r="K140" s="352"/>
    </row>
    <row r="141" s="1" customFormat="1" ht="15" customHeight="1">
      <c r="B141" s="349"/>
      <c r="C141" s="304" t="s">
        <v>35</v>
      </c>
      <c r="D141" s="304"/>
      <c r="E141" s="304"/>
      <c r="F141" s="327" t="s">
        <v>2085</v>
      </c>
      <c r="G141" s="304"/>
      <c r="H141" s="304" t="s">
        <v>2141</v>
      </c>
      <c r="I141" s="304" t="s">
        <v>2120</v>
      </c>
      <c r="J141" s="304"/>
      <c r="K141" s="352"/>
    </row>
    <row r="142" s="1" customFormat="1" ht="15" customHeight="1">
      <c r="B142" s="349"/>
      <c r="C142" s="304" t="s">
        <v>2142</v>
      </c>
      <c r="D142" s="304"/>
      <c r="E142" s="304"/>
      <c r="F142" s="327" t="s">
        <v>2085</v>
      </c>
      <c r="G142" s="304"/>
      <c r="H142" s="304" t="s">
        <v>2143</v>
      </c>
      <c r="I142" s="304" t="s">
        <v>2120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2144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2079</v>
      </c>
      <c r="D148" s="319"/>
      <c r="E148" s="319"/>
      <c r="F148" s="319" t="s">
        <v>2080</v>
      </c>
      <c r="G148" s="320"/>
      <c r="H148" s="319" t="s">
        <v>51</v>
      </c>
      <c r="I148" s="319" t="s">
        <v>54</v>
      </c>
      <c r="J148" s="319" t="s">
        <v>2081</v>
      </c>
      <c r="K148" s="318"/>
    </row>
    <row r="149" s="1" customFormat="1" ht="17.25" customHeight="1">
      <c r="B149" s="316"/>
      <c r="C149" s="321" t="s">
        <v>2082</v>
      </c>
      <c r="D149" s="321"/>
      <c r="E149" s="321"/>
      <c r="F149" s="322" t="s">
        <v>2083</v>
      </c>
      <c r="G149" s="323"/>
      <c r="H149" s="321"/>
      <c r="I149" s="321"/>
      <c r="J149" s="321" t="s">
        <v>2084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2088</v>
      </c>
      <c r="D151" s="304"/>
      <c r="E151" s="304"/>
      <c r="F151" s="357" t="s">
        <v>2085</v>
      </c>
      <c r="G151" s="304"/>
      <c r="H151" s="356" t="s">
        <v>2125</v>
      </c>
      <c r="I151" s="356" t="s">
        <v>2087</v>
      </c>
      <c r="J151" s="356">
        <v>120</v>
      </c>
      <c r="K151" s="352"/>
    </row>
    <row r="152" s="1" customFormat="1" ht="15" customHeight="1">
      <c r="B152" s="329"/>
      <c r="C152" s="356" t="s">
        <v>2134</v>
      </c>
      <c r="D152" s="304"/>
      <c r="E152" s="304"/>
      <c r="F152" s="357" t="s">
        <v>2085</v>
      </c>
      <c r="G152" s="304"/>
      <c r="H152" s="356" t="s">
        <v>2145</v>
      </c>
      <c r="I152" s="356" t="s">
        <v>2087</v>
      </c>
      <c r="J152" s="356" t="s">
        <v>2136</v>
      </c>
      <c r="K152" s="352"/>
    </row>
    <row r="153" s="1" customFormat="1" ht="15" customHeight="1">
      <c r="B153" s="329"/>
      <c r="C153" s="356" t="s">
        <v>2033</v>
      </c>
      <c r="D153" s="304"/>
      <c r="E153" s="304"/>
      <c r="F153" s="357" t="s">
        <v>2085</v>
      </c>
      <c r="G153" s="304"/>
      <c r="H153" s="356" t="s">
        <v>2146</v>
      </c>
      <c r="I153" s="356" t="s">
        <v>2087</v>
      </c>
      <c r="J153" s="356" t="s">
        <v>2136</v>
      </c>
      <c r="K153" s="352"/>
    </row>
    <row r="154" s="1" customFormat="1" ht="15" customHeight="1">
      <c r="B154" s="329"/>
      <c r="C154" s="356" t="s">
        <v>2090</v>
      </c>
      <c r="D154" s="304"/>
      <c r="E154" s="304"/>
      <c r="F154" s="357" t="s">
        <v>2091</v>
      </c>
      <c r="G154" s="304"/>
      <c r="H154" s="356" t="s">
        <v>2125</v>
      </c>
      <c r="I154" s="356" t="s">
        <v>2087</v>
      </c>
      <c r="J154" s="356">
        <v>50</v>
      </c>
      <c r="K154" s="352"/>
    </row>
    <row r="155" s="1" customFormat="1" ht="15" customHeight="1">
      <c r="B155" s="329"/>
      <c r="C155" s="356" t="s">
        <v>2093</v>
      </c>
      <c r="D155" s="304"/>
      <c r="E155" s="304"/>
      <c r="F155" s="357" t="s">
        <v>2085</v>
      </c>
      <c r="G155" s="304"/>
      <c r="H155" s="356" t="s">
        <v>2125</v>
      </c>
      <c r="I155" s="356" t="s">
        <v>2095</v>
      </c>
      <c r="J155" s="356"/>
      <c r="K155" s="352"/>
    </row>
    <row r="156" s="1" customFormat="1" ht="15" customHeight="1">
      <c r="B156" s="329"/>
      <c r="C156" s="356" t="s">
        <v>2104</v>
      </c>
      <c r="D156" s="304"/>
      <c r="E156" s="304"/>
      <c r="F156" s="357" t="s">
        <v>2091</v>
      </c>
      <c r="G156" s="304"/>
      <c r="H156" s="356" t="s">
        <v>2125</v>
      </c>
      <c r="I156" s="356" t="s">
        <v>2087</v>
      </c>
      <c r="J156" s="356">
        <v>50</v>
      </c>
      <c r="K156" s="352"/>
    </row>
    <row r="157" s="1" customFormat="1" ht="15" customHeight="1">
      <c r="B157" s="329"/>
      <c r="C157" s="356" t="s">
        <v>2112</v>
      </c>
      <c r="D157" s="304"/>
      <c r="E157" s="304"/>
      <c r="F157" s="357" t="s">
        <v>2091</v>
      </c>
      <c r="G157" s="304"/>
      <c r="H157" s="356" t="s">
        <v>2125</v>
      </c>
      <c r="I157" s="356" t="s">
        <v>2087</v>
      </c>
      <c r="J157" s="356">
        <v>50</v>
      </c>
      <c r="K157" s="352"/>
    </row>
    <row r="158" s="1" customFormat="1" ht="15" customHeight="1">
      <c r="B158" s="329"/>
      <c r="C158" s="356" t="s">
        <v>2110</v>
      </c>
      <c r="D158" s="304"/>
      <c r="E158" s="304"/>
      <c r="F158" s="357" t="s">
        <v>2091</v>
      </c>
      <c r="G158" s="304"/>
      <c r="H158" s="356" t="s">
        <v>2125</v>
      </c>
      <c r="I158" s="356" t="s">
        <v>2087</v>
      </c>
      <c r="J158" s="356">
        <v>50</v>
      </c>
      <c r="K158" s="352"/>
    </row>
    <row r="159" s="1" customFormat="1" ht="15" customHeight="1">
      <c r="B159" s="329"/>
      <c r="C159" s="356" t="s">
        <v>93</v>
      </c>
      <c r="D159" s="304"/>
      <c r="E159" s="304"/>
      <c r="F159" s="357" t="s">
        <v>2085</v>
      </c>
      <c r="G159" s="304"/>
      <c r="H159" s="356" t="s">
        <v>2147</v>
      </c>
      <c r="I159" s="356" t="s">
        <v>2087</v>
      </c>
      <c r="J159" s="356" t="s">
        <v>2148</v>
      </c>
      <c r="K159" s="352"/>
    </row>
    <row r="160" s="1" customFormat="1" ht="15" customHeight="1">
      <c r="B160" s="329"/>
      <c r="C160" s="356" t="s">
        <v>2149</v>
      </c>
      <c r="D160" s="304"/>
      <c r="E160" s="304"/>
      <c r="F160" s="357" t="s">
        <v>2085</v>
      </c>
      <c r="G160" s="304"/>
      <c r="H160" s="356" t="s">
        <v>2150</v>
      </c>
      <c r="I160" s="356" t="s">
        <v>2120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2151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2079</v>
      </c>
      <c r="D166" s="319"/>
      <c r="E166" s="319"/>
      <c r="F166" s="319" t="s">
        <v>2080</v>
      </c>
      <c r="G166" s="361"/>
      <c r="H166" s="362" t="s">
        <v>51</v>
      </c>
      <c r="I166" s="362" t="s">
        <v>54</v>
      </c>
      <c r="J166" s="319" t="s">
        <v>2081</v>
      </c>
      <c r="K166" s="296"/>
    </row>
    <row r="167" s="1" customFormat="1" ht="17.25" customHeight="1">
      <c r="B167" s="297"/>
      <c r="C167" s="321" t="s">
        <v>2082</v>
      </c>
      <c r="D167" s="321"/>
      <c r="E167" s="321"/>
      <c r="F167" s="322" t="s">
        <v>2083</v>
      </c>
      <c r="G167" s="363"/>
      <c r="H167" s="364"/>
      <c r="I167" s="364"/>
      <c r="J167" s="321" t="s">
        <v>2084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2088</v>
      </c>
      <c r="D169" s="304"/>
      <c r="E169" s="304"/>
      <c r="F169" s="327" t="s">
        <v>2085</v>
      </c>
      <c r="G169" s="304"/>
      <c r="H169" s="304" t="s">
        <v>2125</v>
      </c>
      <c r="I169" s="304" t="s">
        <v>2087</v>
      </c>
      <c r="J169" s="304">
        <v>120</v>
      </c>
      <c r="K169" s="352"/>
    </row>
    <row r="170" s="1" customFormat="1" ht="15" customHeight="1">
      <c r="B170" s="329"/>
      <c r="C170" s="304" t="s">
        <v>2134</v>
      </c>
      <c r="D170" s="304"/>
      <c r="E170" s="304"/>
      <c r="F170" s="327" t="s">
        <v>2085</v>
      </c>
      <c r="G170" s="304"/>
      <c r="H170" s="304" t="s">
        <v>2135</v>
      </c>
      <c r="I170" s="304" t="s">
        <v>2087</v>
      </c>
      <c r="J170" s="304" t="s">
        <v>2136</v>
      </c>
      <c r="K170" s="352"/>
    </row>
    <row r="171" s="1" customFormat="1" ht="15" customHeight="1">
      <c r="B171" s="329"/>
      <c r="C171" s="304" t="s">
        <v>2033</v>
      </c>
      <c r="D171" s="304"/>
      <c r="E171" s="304"/>
      <c r="F171" s="327" t="s">
        <v>2085</v>
      </c>
      <c r="G171" s="304"/>
      <c r="H171" s="304" t="s">
        <v>2152</v>
      </c>
      <c r="I171" s="304" t="s">
        <v>2087</v>
      </c>
      <c r="J171" s="304" t="s">
        <v>2136</v>
      </c>
      <c r="K171" s="352"/>
    </row>
    <row r="172" s="1" customFormat="1" ht="15" customHeight="1">
      <c r="B172" s="329"/>
      <c r="C172" s="304" t="s">
        <v>2090</v>
      </c>
      <c r="D172" s="304"/>
      <c r="E172" s="304"/>
      <c r="F172" s="327" t="s">
        <v>2091</v>
      </c>
      <c r="G172" s="304"/>
      <c r="H172" s="304" t="s">
        <v>2152</v>
      </c>
      <c r="I172" s="304" t="s">
        <v>2087</v>
      </c>
      <c r="J172" s="304">
        <v>50</v>
      </c>
      <c r="K172" s="352"/>
    </row>
    <row r="173" s="1" customFormat="1" ht="15" customHeight="1">
      <c r="B173" s="329"/>
      <c r="C173" s="304" t="s">
        <v>2093</v>
      </c>
      <c r="D173" s="304"/>
      <c r="E173" s="304"/>
      <c r="F173" s="327" t="s">
        <v>2085</v>
      </c>
      <c r="G173" s="304"/>
      <c r="H173" s="304" t="s">
        <v>2152</v>
      </c>
      <c r="I173" s="304" t="s">
        <v>2095</v>
      </c>
      <c r="J173" s="304"/>
      <c r="K173" s="352"/>
    </row>
    <row r="174" s="1" customFormat="1" ht="15" customHeight="1">
      <c r="B174" s="329"/>
      <c r="C174" s="304" t="s">
        <v>2104</v>
      </c>
      <c r="D174" s="304"/>
      <c r="E174" s="304"/>
      <c r="F174" s="327" t="s">
        <v>2091</v>
      </c>
      <c r="G174" s="304"/>
      <c r="H174" s="304" t="s">
        <v>2152</v>
      </c>
      <c r="I174" s="304" t="s">
        <v>2087</v>
      </c>
      <c r="J174" s="304">
        <v>50</v>
      </c>
      <c r="K174" s="352"/>
    </row>
    <row r="175" s="1" customFormat="1" ht="15" customHeight="1">
      <c r="B175" s="329"/>
      <c r="C175" s="304" t="s">
        <v>2112</v>
      </c>
      <c r="D175" s="304"/>
      <c r="E175" s="304"/>
      <c r="F175" s="327" t="s">
        <v>2091</v>
      </c>
      <c r="G175" s="304"/>
      <c r="H175" s="304" t="s">
        <v>2152</v>
      </c>
      <c r="I175" s="304" t="s">
        <v>2087</v>
      </c>
      <c r="J175" s="304">
        <v>50</v>
      </c>
      <c r="K175" s="352"/>
    </row>
    <row r="176" s="1" customFormat="1" ht="15" customHeight="1">
      <c r="B176" s="329"/>
      <c r="C176" s="304" t="s">
        <v>2110</v>
      </c>
      <c r="D176" s="304"/>
      <c r="E176" s="304"/>
      <c r="F176" s="327" t="s">
        <v>2091</v>
      </c>
      <c r="G176" s="304"/>
      <c r="H176" s="304" t="s">
        <v>2152</v>
      </c>
      <c r="I176" s="304" t="s">
        <v>2087</v>
      </c>
      <c r="J176" s="304">
        <v>50</v>
      </c>
      <c r="K176" s="352"/>
    </row>
    <row r="177" s="1" customFormat="1" ht="15" customHeight="1">
      <c r="B177" s="329"/>
      <c r="C177" s="304" t="s">
        <v>102</v>
      </c>
      <c r="D177" s="304"/>
      <c r="E177" s="304"/>
      <c r="F177" s="327" t="s">
        <v>2085</v>
      </c>
      <c r="G177" s="304"/>
      <c r="H177" s="304" t="s">
        <v>2153</v>
      </c>
      <c r="I177" s="304" t="s">
        <v>2154</v>
      </c>
      <c r="J177" s="304"/>
      <c r="K177" s="352"/>
    </row>
    <row r="178" s="1" customFormat="1" ht="15" customHeight="1">
      <c r="B178" s="329"/>
      <c r="C178" s="304" t="s">
        <v>54</v>
      </c>
      <c r="D178" s="304"/>
      <c r="E178" s="304"/>
      <c r="F178" s="327" t="s">
        <v>2085</v>
      </c>
      <c r="G178" s="304"/>
      <c r="H178" s="304" t="s">
        <v>2155</v>
      </c>
      <c r="I178" s="304" t="s">
        <v>2156</v>
      </c>
      <c r="J178" s="304">
        <v>1</v>
      </c>
      <c r="K178" s="352"/>
    </row>
    <row r="179" s="1" customFormat="1" ht="15" customHeight="1">
      <c r="B179" s="329"/>
      <c r="C179" s="304" t="s">
        <v>50</v>
      </c>
      <c r="D179" s="304"/>
      <c r="E179" s="304"/>
      <c r="F179" s="327" t="s">
        <v>2085</v>
      </c>
      <c r="G179" s="304"/>
      <c r="H179" s="304" t="s">
        <v>2157</v>
      </c>
      <c r="I179" s="304" t="s">
        <v>2087</v>
      </c>
      <c r="J179" s="304">
        <v>20</v>
      </c>
      <c r="K179" s="352"/>
    </row>
    <row r="180" s="1" customFormat="1" ht="15" customHeight="1">
      <c r="B180" s="329"/>
      <c r="C180" s="304" t="s">
        <v>51</v>
      </c>
      <c r="D180" s="304"/>
      <c r="E180" s="304"/>
      <c r="F180" s="327" t="s">
        <v>2085</v>
      </c>
      <c r="G180" s="304"/>
      <c r="H180" s="304" t="s">
        <v>2158</v>
      </c>
      <c r="I180" s="304" t="s">
        <v>2087</v>
      </c>
      <c r="J180" s="304">
        <v>255</v>
      </c>
      <c r="K180" s="352"/>
    </row>
    <row r="181" s="1" customFormat="1" ht="15" customHeight="1">
      <c r="B181" s="329"/>
      <c r="C181" s="304" t="s">
        <v>103</v>
      </c>
      <c r="D181" s="304"/>
      <c r="E181" s="304"/>
      <c r="F181" s="327" t="s">
        <v>2085</v>
      </c>
      <c r="G181" s="304"/>
      <c r="H181" s="304" t="s">
        <v>2049</v>
      </c>
      <c r="I181" s="304" t="s">
        <v>2087</v>
      </c>
      <c r="J181" s="304">
        <v>10</v>
      </c>
      <c r="K181" s="352"/>
    </row>
    <row r="182" s="1" customFormat="1" ht="15" customHeight="1">
      <c r="B182" s="329"/>
      <c r="C182" s="304" t="s">
        <v>104</v>
      </c>
      <c r="D182" s="304"/>
      <c r="E182" s="304"/>
      <c r="F182" s="327" t="s">
        <v>2085</v>
      </c>
      <c r="G182" s="304"/>
      <c r="H182" s="304" t="s">
        <v>2159</v>
      </c>
      <c r="I182" s="304" t="s">
        <v>2120</v>
      </c>
      <c r="J182" s="304"/>
      <c r="K182" s="352"/>
    </row>
    <row r="183" s="1" customFormat="1" ht="15" customHeight="1">
      <c r="B183" s="329"/>
      <c r="C183" s="304" t="s">
        <v>2160</v>
      </c>
      <c r="D183" s="304"/>
      <c r="E183" s="304"/>
      <c r="F183" s="327" t="s">
        <v>2085</v>
      </c>
      <c r="G183" s="304"/>
      <c r="H183" s="304" t="s">
        <v>2161</v>
      </c>
      <c r="I183" s="304" t="s">
        <v>2120</v>
      </c>
      <c r="J183" s="304"/>
      <c r="K183" s="352"/>
    </row>
    <row r="184" s="1" customFormat="1" ht="15" customHeight="1">
      <c r="B184" s="329"/>
      <c r="C184" s="304" t="s">
        <v>2149</v>
      </c>
      <c r="D184" s="304"/>
      <c r="E184" s="304"/>
      <c r="F184" s="327" t="s">
        <v>2085</v>
      </c>
      <c r="G184" s="304"/>
      <c r="H184" s="304" t="s">
        <v>2162</v>
      </c>
      <c r="I184" s="304" t="s">
        <v>2120</v>
      </c>
      <c r="J184" s="304"/>
      <c r="K184" s="352"/>
    </row>
    <row r="185" s="1" customFormat="1" ht="15" customHeight="1">
      <c r="B185" s="329"/>
      <c r="C185" s="304" t="s">
        <v>106</v>
      </c>
      <c r="D185" s="304"/>
      <c r="E185" s="304"/>
      <c r="F185" s="327" t="s">
        <v>2091</v>
      </c>
      <c r="G185" s="304"/>
      <c r="H185" s="304" t="s">
        <v>2163</v>
      </c>
      <c r="I185" s="304" t="s">
        <v>2087</v>
      </c>
      <c r="J185" s="304">
        <v>50</v>
      </c>
      <c r="K185" s="352"/>
    </row>
    <row r="186" s="1" customFormat="1" ht="15" customHeight="1">
      <c r="B186" s="329"/>
      <c r="C186" s="304" t="s">
        <v>2164</v>
      </c>
      <c r="D186" s="304"/>
      <c r="E186" s="304"/>
      <c r="F186" s="327" t="s">
        <v>2091</v>
      </c>
      <c r="G186" s="304"/>
      <c r="H186" s="304" t="s">
        <v>2165</v>
      </c>
      <c r="I186" s="304" t="s">
        <v>2166</v>
      </c>
      <c r="J186" s="304"/>
      <c r="K186" s="352"/>
    </row>
    <row r="187" s="1" customFormat="1" ht="15" customHeight="1">
      <c r="B187" s="329"/>
      <c r="C187" s="304" t="s">
        <v>2167</v>
      </c>
      <c r="D187" s="304"/>
      <c r="E187" s="304"/>
      <c r="F187" s="327" t="s">
        <v>2091</v>
      </c>
      <c r="G187" s="304"/>
      <c r="H187" s="304" t="s">
        <v>2168</v>
      </c>
      <c r="I187" s="304" t="s">
        <v>2166</v>
      </c>
      <c r="J187" s="304"/>
      <c r="K187" s="352"/>
    </row>
    <row r="188" s="1" customFormat="1" ht="15" customHeight="1">
      <c r="B188" s="329"/>
      <c r="C188" s="304" t="s">
        <v>2169</v>
      </c>
      <c r="D188" s="304"/>
      <c r="E188" s="304"/>
      <c r="F188" s="327" t="s">
        <v>2091</v>
      </c>
      <c r="G188" s="304"/>
      <c r="H188" s="304" t="s">
        <v>2170</v>
      </c>
      <c r="I188" s="304" t="s">
        <v>2166</v>
      </c>
      <c r="J188" s="304"/>
      <c r="K188" s="352"/>
    </row>
    <row r="189" s="1" customFormat="1" ht="15" customHeight="1">
      <c r="B189" s="329"/>
      <c r="C189" s="365" t="s">
        <v>2171</v>
      </c>
      <c r="D189" s="304"/>
      <c r="E189" s="304"/>
      <c r="F189" s="327" t="s">
        <v>2091</v>
      </c>
      <c r="G189" s="304"/>
      <c r="H189" s="304" t="s">
        <v>2172</v>
      </c>
      <c r="I189" s="304" t="s">
        <v>2173</v>
      </c>
      <c r="J189" s="366" t="s">
        <v>2174</v>
      </c>
      <c r="K189" s="352"/>
    </row>
    <row r="190" s="1" customFormat="1" ht="15" customHeight="1">
      <c r="B190" s="329"/>
      <c r="C190" s="365" t="s">
        <v>39</v>
      </c>
      <c r="D190" s="304"/>
      <c r="E190" s="304"/>
      <c r="F190" s="327" t="s">
        <v>2085</v>
      </c>
      <c r="G190" s="304"/>
      <c r="H190" s="301" t="s">
        <v>2175</v>
      </c>
      <c r="I190" s="304" t="s">
        <v>2176</v>
      </c>
      <c r="J190" s="304"/>
      <c r="K190" s="352"/>
    </row>
    <row r="191" s="1" customFormat="1" ht="15" customHeight="1">
      <c r="B191" s="329"/>
      <c r="C191" s="365" t="s">
        <v>2177</v>
      </c>
      <c r="D191" s="304"/>
      <c r="E191" s="304"/>
      <c r="F191" s="327" t="s">
        <v>2085</v>
      </c>
      <c r="G191" s="304"/>
      <c r="H191" s="304" t="s">
        <v>2178</v>
      </c>
      <c r="I191" s="304" t="s">
        <v>2120</v>
      </c>
      <c r="J191" s="304"/>
      <c r="K191" s="352"/>
    </row>
    <row r="192" s="1" customFormat="1" ht="15" customHeight="1">
      <c r="B192" s="329"/>
      <c r="C192" s="365" t="s">
        <v>2179</v>
      </c>
      <c r="D192" s="304"/>
      <c r="E192" s="304"/>
      <c r="F192" s="327" t="s">
        <v>2085</v>
      </c>
      <c r="G192" s="304"/>
      <c r="H192" s="304" t="s">
        <v>2180</v>
      </c>
      <c r="I192" s="304" t="s">
        <v>2120</v>
      </c>
      <c r="J192" s="304"/>
      <c r="K192" s="352"/>
    </row>
    <row r="193" s="1" customFormat="1" ht="15" customHeight="1">
      <c r="B193" s="329"/>
      <c r="C193" s="365" t="s">
        <v>2181</v>
      </c>
      <c r="D193" s="304"/>
      <c r="E193" s="304"/>
      <c r="F193" s="327" t="s">
        <v>2091</v>
      </c>
      <c r="G193" s="304"/>
      <c r="H193" s="304" t="s">
        <v>2182</v>
      </c>
      <c r="I193" s="304" t="s">
        <v>2120</v>
      </c>
      <c r="J193" s="304"/>
      <c r="K193" s="352"/>
    </row>
    <row r="194" s="1" customFormat="1" ht="15" customHeight="1">
      <c r="B194" s="358"/>
      <c r="C194" s="367"/>
      <c r="D194" s="338"/>
      <c r="E194" s="338"/>
      <c r="F194" s="338"/>
      <c r="G194" s="338"/>
      <c r="H194" s="338"/>
      <c r="I194" s="338"/>
      <c r="J194" s="338"/>
      <c r="K194" s="359"/>
    </row>
    <row r="195" s="1" customFormat="1" ht="18.75" customHeight="1">
      <c r="B195" s="340"/>
      <c r="C195" s="350"/>
      <c r="D195" s="350"/>
      <c r="E195" s="350"/>
      <c r="F195" s="360"/>
      <c r="G195" s="350"/>
      <c r="H195" s="350"/>
      <c r="I195" s="350"/>
      <c r="J195" s="350"/>
      <c r="K195" s="340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12"/>
      <c r="C197" s="312"/>
      <c r="D197" s="312"/>
      <c r="E197" s="312"/>
      <c r="F197" s="312"/>
      <c r="G197" s="312"/>
      <c r="H197" s="312"/>
      <c r="I197" s="312"/>
      <c r="J197" s="312"/>
      <c r="K197" s="312"/>
    </row>
    <row r="198" s="1" customFormat="1" ht="13.5">
      <c r="B198" s="291"/>
      <c r="C198" s="292"/>
      <c r="D198" s="292"/>
      <c r="E198" s="292"/>
      <c r="F198" s="292"/>
      <c r="G198" s="292"/>
      <c r="H198" s="292"/>
      <c r="I198" s="292"/>
      <c r="J198" s="292"/>
      <c r="K198" s="293"/>
    </row>
    <row r="199" s="1" customFormat="1" ht="21">
      <c r="B199" s="294"/>
      <c r="C199" s="295" t="s">
        <v>2183</v>
      </c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5.5" customHeight="1">
      <c r="B200" s="294"/>
      <c r="C200" s="368" t="s">
        <v>2184</v>
      </c>
      <c r="D200" s="368"/>
      <c r="E200" s="368"/>
      <c r="F200" s="368" t="s">
        <v>2185</v>
      </c>
      <c r="G200" s="369"/>
      <c r="H200" s="368" t="s">
        <v>2186</v>
      </c>
      <c r="I200" s="368"/>
      <c r="J200" s="368"/>
      <c r="K200" s="296"/>
    </row>
    <row r="201" s="1" customFormat="1" ht="5.25" customHeight="1">
      <c r="B201" s="329"/>
      <c r="C201" s="324"/>
      <c r="D201" s="324"/>
      <c r="E201" s="324"/>
      <c r="F201" s="324"/>
      <c r="G201" s="350"/>
      <c r="H201" s="324"/>
      <c r="I201" s="324"/>
      <c r="J201" s="324"/>
      <c r="K201" s="352"/>
    </row>
    <row r="202" s="1" customFormat="1" ht="15" customHeight="1">
      <c r="B202" s="329"/>
      <c r="C202" s="304" t="s">
        <v>2176</v>
      </c>
      <c r="D202" s="304"/>
      <c r="E202" s="304"/>
      <c r="F202" s="327" t="s">
        <v>40</v>
      </c>
      <c r="G202" s="304"/>
      <c r="H202" s="304" t="s">
        <v>2187</v>
      </c>
      <c r="I202" s="304"/>
      <c r="J202" s="304"/>
      <c r="K202" s="352"/>
    </row>
    <row r="203" s="1" customFormat="1" ht="15" customHeight="1">
      <c r="B203" s="329"/>
      <c r="C203" s="304"/>
      <c r="D203" s="304"/>
      <c r="E203" s="304"/>
      <c r="F203" s="327" t="s">
        <v>41</v>
      </c>
      <c r="G203" s="304"/>
      <c r="H203" s="304" t="s">
        <v>2188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44</v>
      </c>
      <c r="G204" s="304"/>
      <c r="H204" s="304" t="s">
        <v>2189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42</v>
      </c>
      <c r="G205" s="304"/>
      <c r="H205" s="304" t="s">
        <v>2190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43</v>
      </c>
      <c r="G206" s="304"/>
      <c r="H206" s="304" t="s">
        <v>2191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/>
      <c r="G207" s="304"/>
      <c r="H207" s="304"/>
      <c r="I207" s="304"/>
      <c r="J207" s="304"/>
      <c r="K207" s="352"/>
    </row>
    <row r="208" s="1" customFormat="1" ht="15" customHeight="1">
      <c r="B208" s="329"/>
      <c r="C208" s="304" t="s">
        <v>2132</v>
      </c>
      <c r="D208" s="304"/>
      <c r="E208" s="304"/>
      <c r="F208" s="327" t="s">
        <v>76</v>
      </c>
      <c r="G208" s="304"/>
      <c r="H208" s="304" t="s">
        <v>2192</v>
      </c>
      <c r="I208" s="304"/>
      <c r="J208" s="304"/>
      <c r="K208" s="352"/>
    </row>
    <row r="209" s="1" customFormat="1" ht="15" customHeight="1">
      <c r="B209" s="329"/>
      <c r="C209" s="304"/>
      <c r="D209" s="304"/>
      <c r="E209" s="304"/>
      <c r="F209" s="327" t="s">
        <v>2028</v>
      </c>
      <c r="G209" s="304"/>
      <c r="H209" s="304" t="s">
        <v>2029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2026</v>
      </c>
      <c r="G210" s="304"/>
      <c r="H210" s="304" t="s">
        <v>2193</v>
      </c>
      <c r="I210" s="304"/>
      <c r="J210" s="304"/>
      <c r="K210" s="352"/>
    </row>
    <row r="211" s="1" customFormat="1" ht="15" customHeight="1">
      <c r="B211" s="370"/>
      <c r="C211" s="304"/>
      <c r="D211" s="304"/>
      <c r="E211" s="304"/>
      <c r="F211" s="327" t="s">
        <v>2030</v>
      </c>
      <c r="G211" s="365"/>
      <c r="H211" s="356" t="s">
        <v>2031</v>
      </c>
      <c r="I211" s="356"/>
      <c r="J211" s="356"/>
      <c r="K211" s="371"/>
    </row>
    <row r="212" s="1" customFormat="1" ht="15" customHeight="1">
      <c r="B212" s="370"/>
      <c r="C212" s="304"/>
      <c r="D212" s="304"/>
      <c r="E212" s="304"/>
      <c r="F212" s="327" t="s">
        <v>74</v>
      </c>
      <c r="G212" s="365"/>
      <c r="H212" s="356" t="s">
        <v>2194</v>
      </c>
      <c r="I212" s="356"/>
      <c r="J212" s="356"/>
      <c r="K212" s="371"/>
    </row>
    <row r="213" s="1" customFormat="1" ht="15" customHeight="1">
      <c r="B213" s="370"/>
      <c r="C213" s="304"/>
      <c r="D213" s="304"/>
      <c r="E213" s="304"/>
      <c r="F213" s="327"/>
      <c r="G213" s="365"/>
      <c r="H213" s="356"/>
      <c r="I213" s="356"/>
      <c r="J213" s="356"/>
      <c r="K213" s="371"/>
    </row>
    <row r="214" s="1" customFormat="1" ht="15" customHeight="1">
      <c r="B214" s="370"/>
      <c r="C214" s="304" t="s">
        <v>2156</v>
      </c>
      <c r="D214" s="304"/>
      <c r="E214" s="304"/>
      <c r="F214" s="327">
        <v>1</v>
      </c>
      <c r="G214" s="365"/>
      <c r="H214" s="356" t="s">
        <v>2195</v>
      </c>
      <c r="I214" s="356"/>
      <c r="J214" s="356"/>
      <c r="K214" s="371"/>
    </row>
    <row r="215" s="1" customFormat="1" ht="15" customHeight="1">
      <c r="B215" s="370"/>
      <c r="C215" s="304"/>
      <c r="D215" s="304"/>
      <c r="E215" s="304"/>
      <c r="F215" s="327">
        <v>2</v>
      </c>
      <c r="G215" s="365"/>
      <c r="H215" s="356" t="s">
        <v>2196</v>
      </c>
      <c r="I215" s="356"/>
      <c r="J215" s="356"/>
      <c r="K215" s="371"/>
    </row>
    <row r="216" s="1" customFormat="1" ht="15" customHeight="1">
      <c r="B216" s="370"/>
      <c r="C216" s="304"/>
      <c r="D216" s="304"/>
      <c r="E216" s="304"/>
      <c r="F216" s="327">
        <v>3</v>
      </c>
      <c r="G216" s="365"/>
      <c r="H216" s="356" t="s">
        <v>2197</v>
      </c>
      <c r="I216" s="356"/>
      <c r="J216" s="356"/>
      <c r="K216" s="371"/>
    </row>
    <row r="217" s="1" customFormat="1" ht="15" customHeight="1">
      <c r="B217" s="370"/>
      <c r="C217" s="304"/>
      <c r="D217" s="304"/>
      <c r="E217" s="304"/>
      <c r="F217" s="327">
        <v>4</v>
      </c>
      <c r="G217" s="365"/>
      <c r="H217" s="356" t="s">
        <v>2198</v>
      </c>
      <c r="I217" s="356"/>
      <c r="J217" s="356"/>
      <c r="K217" s="371"/>
    </row>
    <row r="218" s="1" customFormat="1" ht="12.75" customHeight="1">
      <c r="B218" s="372"/>
      <c r="C218" s="373"/>
      <c r="D218" s="373"/>
      <c r="E218" s="373"/>
      <c r="F218" s="373"/>
      <c r="G218" s="373"/>
      <c r="H218" s="373"/>
      <c r="I218" s="373"/>
      <c r="J218" s="373"/>
      <c r="K218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Juříček Pavel</dc:creator>
  <cp:lastModifiedBy>Juříček Pavel</cp:lastModifiedBy>
  <dcterms:created xsi:type="dcterms:W3CDTF">2022-07-15T10:08:24Z</dcterms:created>
  <dcterms:modified xsi:type="dcterms:W3CDTF">2022-07-15T10:08:35Z</dcterms:modified>
</cp:coreProperties>
</file>