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EDDC216B-A0A1-4E3A-8F66-377C461A94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3" i="2" l="1"/>
  <c r="G102" i="2"/>
  <c r="G101" i="2"/>
  <c r="G93" i="2"/>
  <c r="G90" i="2"/>
  <c r="G91" i="2"/>
  <c r="G92" i="2"/>
  <c r="G82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64" i="2"/>
  <c r="G55" i="2"/>
  <c r="G52" i="2"/>
  <c r="G53" i="2"/>
  <c r="G54" i="2"/>
  <c r="G51" i="2"/>
  <c r="G42" i="2"/>
  <c r="G34" i="2"/>
  <c r="G35" i="2"/>
  <c r="G36" i="2"/>
  <c r="G37" i="2"/>
  <c r="G38" i="2"/>
  <c r="G39" i="2"/>
  <c r="G40" i="2"/>
  <c r="G41" i="2"/>
  <c r="G33" i="2"/>
  <c r="G24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3" i="2"/>
  <c r="G43" i="2" l="1"/>
  <c r="D47" i="2" s="1"/>
  <c r="G84" i="2"/>
  <c r="C7" i="3" s="1"/>
  <c r="G25" i="2"/>
  <c r="D29" i="2" s="1"/>
  <c r="G56" i="2"/>
  <c r="D60" i="2" s="1"/>
  <c r="G95" i="2"/>
  <c r="C16" i="3" s="1"/>
  <c r="C17" i="3" s="1"/>
  <c r="G105" i="2"/>
  <c r="D107" i="2" s="1"/>
  <c r="D97" i="2"/>
  <c r="C5" i="3"/>
  <c r="C8" i="3"/>
  <c r="D86" i="2"/>
  <c r="C6" i="3" l="1"/>
  <c r="C9" i="3" s="1"/>
  <c r="C22" i="3" s="1"/>
  <c r="C25" i="3" s="1"/>
  <c r="C12" i="3"/>
  <c r="C13" i="3" s="1"/>
  <c r="G45" i="2"/>
  <c r="G58" i="2"/>
  <c r="G27" i="2"/>
</calcChain>
</file>

<file path=xl/sharedStrings.xml><?xml version="1.0" encoding="utf-8"?>
<sst xmlns="http://schemas.openxmlformats.org/spreadsheetml/2006/main" count="289" uniqueCount="183">
  <si>
    <t>Zakázka číslo:</t>
  </si>
  <si>
    <t>název:</t>
  </si>
  <si>
    <t>Zateplení, stavební úpravy a větrání pavilonů ZŠ U Červených domků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</si>
  <si>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</si>
  <si>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</si>
  <si>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</si>
  <si>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</si>
  <si>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</si>
  <si>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</si>
  <si>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</si>
  <si>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</si>
  <si>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</si>
  <si>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</si>
  <si>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210010035</t>
  </si>
  <si>
    <t>trubka ohebná r=40mm (VU)</t>
  </si>
  <si>
    <t>m</t>
  </si>
  <si>
    <t>210010036</t>
  </si>
  <si>
    <t>trubka ohebná r=63mm (VU)</t>
  </si>
  <si>
    <t>210010351</t>
  </si>
  <si>
    <t>krabicová rozvodka v těsném provedení, vč. zapojení</t>
  </si>
  <si>
    <t>ks</t>
  </si>
  <si>
    <t>210020303</t>
  </si>
  <si>
    <t>kabelový žlab drátěný 50/50mm vč. nosných prvků a příslušenství</t>
  </si>
  <si>
    <t>210020652</t>
  </si>
  <si>
    <t>nosné konstrukce pro zařízení o váze do 10 kg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</si>
  <si>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</si>
  <si>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</si>
  <si>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</si>
  <si>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</si>
  <si>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</si>
  <si>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</si>
  <si>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</si>
  <si>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210100004</t>
  </si>
  <si>
    <t>ukončení vodičů v rozvaděči vč. zapojení do 25mm2</t>
  </si>
  <si>
    <t>210120021</t>
  </si>
  <si>
    <t>pojistka nožová do 80A</t>
  </si>
  <si>
    <t>210220022</t>
  </si>
  <si>
    <t>uzemnění v zemi FeZn R=10mm</t>
  </si>
  <si>
    <t>210220301</t>
  </si>
  <si>
    <t>svorky hromosvodové do 2 šroubů</t>
  </si>
  <si>
    <t>210800607</t>
  </si>
  <si>
    <t>CYA 10 mm2 zelenožlutý (TR)</t>
  </si>
  <si>
    <t>210803511</t>
  </si>
  <si>
    <t>vodič rozvodu strukturované kabeláže (PU)</t>
  </si>
  <si>
    <t>210810045</t>
  </si>
  <si>
    <t>CYKY-CYKYm 3Cx1,5 mm2 750V (PU)</t>
  </si>
  <si>
    <t>210810056</t>
  </si>
  <si>
    <t>CYKY-CYKYm 5Cx2,5 mm2 750V (PU)</t>
  </si>
  <si>
    <t>210810057</t>
  </si>
  <si>
    <t>CYKY-CYKYm 5Cx4 mm2 750V (PU)</t>
  </si>
  <si>
    <t>210810059</t>
  </si>
  <si>
    <t>CYKY-CYKYm 5Cx10 mm2 750V (PU)</t>
  </si>
  <si>
    <t>210810110</t>
  </si>
  <si>
    <t>CYKY-CYKYm 4Bx25 mm2 1kV (PU)</t>
  </si>
  <si>
    <t>210850201</t>
  </si>
  <si>
    <t>příplatek za zatahování kabelu při váze do 0,75kg/1m</t>
  </si>
  <si>
    <t>215191310</t>
  </si>
  <si>
    <t>montáž a osazení kompaktního pilíře</t>
  </si>
  <si>
    <t>Celkem za ceník:</t>
  </si>
  <si>
    <t>C46M - Zemní práce</t>
  </si>
  <si>
    <t>460030031</t>
  </si>
  <si>
    <t>rozebrání dlážděného chodníku z písku, zámková dlažba (5,6 x 0,5m)</t>
  </si>
  <si>
    <t>m2</t>
  </si>
  <si>
    <t>460030071</t>
  </si>
  <si>
    <t>bourání betonových povrchů do 10cm (2,8m x 0,5m)</t>
  </si>
  <si>
    <t>460030081</t>
  </si>
  <si>
    <t>řezání spáry v asfaltu nebo betonu (2 x 2,8m)</t>
  </si>
  <si>
    <t>460200163</t>
  </si>
  <si>
    <t>kabelová rýha šíř. 35cm / hl. 80cm / zemina tř.3</t>
  </si>
  <si>
    <t>460300006</t>
  </si>
  <si>
    <t>hutnění zeminy vrstvy 20cm (73m x 0,35m x 0,2m x 3 vrstvy)</t>
  </si>
  <si>
    <t>m3</t>
  </si>
  <si>
    <t>460420022</t>
  </si>
  <si>
    <t>kabelové lože z kopaného písku rýha tl. 24cm</t>
  </si>
  <si>
    <t>460490011</t>
  </si>
  <si>
    <t>fólie výstražná z PVC šířky 22cm</t>
  </si>
  <si>
    <t>460560163</t>
  </si>
  <si>
    <t>ruční zához kabelové rýhy šíř. 35cm / hl. 80cm / zemina tř.3</t>
  </si>
  <si>
    <t>460620015</t>
  </si>
  <si>
    <t>obnova povrchu stávajícími dlaždicemi - zámková dlažba (5,6 x 0,5m)</t>
  </si>
  <si>
    <t>460620020</t>
  </si>
  <si>
    <t>oprava betonového povrchu (2,8m x 0,5m)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</si>
  <si>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</si>
  <si>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</si>
  <si>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</si>
  <si>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</si>
  <si>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</si>
  <si>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</si>
  <si>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</si>
  <si>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</si>
  <si>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</si>
  <si>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97403-1122</t>
  </si>
  <si>
    <t>vysekání rýh do cihlového zdiva - hl. do 30mm / š. do 70mm</t>
  </si>
  <si>
    <t>objem</t>
  </si>
  <si>
    <t>Materiály</t>
  </si>
  <si>
    <t>00001</t>
  </si>
  <si>
    <t>CYKY-J 3x1.5mm2</t>
  </si>
  <si>
    <t>00002</t>
  </si>
  <si>
    <t>CYKY-J 5x2.5mm2</t>
  </si>
  <si>
    <t>00003</t>
  </si>
  <si>
    <t>CYKY-J 5x4mm2</t>
  </si>
  <si>
    <t>00004</t>
  </si>
  <si>
    <t>CYKY-J 5x10mm2</t>
  </si>
  <si>
    <t>00005</t>
  </si>
  <si>
    <t>CYKY-J 4x25mm2</t>
  </si>
  <si>
    <t>00006</t>
  </si>
  <si>
    <t>CYA 10mm2 zelenožlutý</t>
  </si>
  <si>
    <t>00007</t>
  </si>
  <si>
    <t>Fe profil U 40</t>
  </si>
  <si>
    <t>kg</t>
  </si>
  <si>
    <t>00008</t>
  </si>
  <si>
    <t>krabice rozvodná v těsném provedení</t>
  </si>
  <si>
    <t>00009</t>
  </si>
  <si>
    <t>trubka elektroinstalační ohebná r=40mm</t>
  </si>
  <si>
    <t>00010</t>
  </si>
  <si>
    <t>trubka elektroinstalační ohebná r=63mm</t>
  </si>
  <si>
    <t>00011</t>
  </si>
  <si>
    <t>drátěný kabelový  žlab 50/50 vč. nosných prvků a příslušenství</t>
  </si>
  <si>
    <t>00012</t>
  </si>
  <si>
    <t>pojistková vložka nožová 80A</t>
  </si>
  <si>
    <t>00013</t>
  </si>
  <si>
    <t>kopaný písek (73m x 0,35m x 0,24m)</t>
  </si>
  <si>
    <t>00014</t>
  </si>
  <si>
    <t>fólie z polyetylenu šíře 220mm</t>
  </si>
  <si>
    <t>00015</t>
  </si>
  <si>
    <t>směs betonová tř. B 01 vč. dopravy (1,4m2 x 0,2m)</t>
  </si>
  <si>
    <t>00016</t>
  </si>
  <si>
    <t>venkovní kabel U/FTP CAT.6A</t>
  </si>
  <si>
    <t>00017</t>
  </si>
  <si>
    <t>FeZn R=10mm</t>
  </si>
  <si>
    <t>00018</t>
  </si>
  <si>
    <t>svorka SP připojovací</t>
  </si>
  <si>
    <t>00019</t>
  </si>
  <si>
    <t>svorka SU univerzální</t>
  </si>
  <si>
    <t>Celkem za materiály:</t>
  </si>
  <si>
    <t>Dodávky zařízení (specifikace)</t>
  </si>
  <si>
    <t>instalační materiál (sádra, hmoždinky, vruty, příchytky, svorky, ...)</t>
  </si>
  <si>
    <t>rozvaděč RM3 - viz specifikaci na výkrese č. D.1.4.2.3</t>
  </si>
  <si>
    <t>1x patch panel 19U - 24 modulů, 1x montážní sada, 4x konektor RJ45, 4x Key Stone</t>
  </si>
  <si>
    <t>certifikované měření datové kabeláže</t>
  </si>
  <si>
    <t>Celkem za dodávky:</t>
  </si>
  <si>
    <t>Práce v HZS</t>
  </si>
  <si>
    <t>vypnutí, zajištění a opětovné zapnutí</t>
  </si>
  <si>
    <t>hod.</t>
  </si>
  <si>
    <t>koordinace s dodavatelem vzt. zařízení</t>
  </si>
  <si>
    <t>ukončení datových kabelů ve stávajícím datovém rozvaděči a na vzt. zařízeních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</si>
  <si>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</si>
  <si>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</si>
  <si>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</si>
  <si>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</si>
  <si>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</si>
  <si>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</si>
  <si>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</si>
  <si>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C46M - Zemní práce (MONTÁŽ)</t>
  </si>
  <si>
    <t>C801-3 - Stavební práce - výseky, kapsy, rýhy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</si>
  <si>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</si>
  <si>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</si>
  <si>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</si>
  <si>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</si>
  <si>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</si>
  <si>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</si>
  <si>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</si>
  <si>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</si>
  <si>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</si>
  <si>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</si>
  <si>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</si>
  <si>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</si>
  <si>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</si>
  <si>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</si>
  <si>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</si>
  <si>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</si>
  <si>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</si>
  <si>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</si>
  <si>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</si>
  <si>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MAT.NOSNÝ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</si>
  <si>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</si>
  <si>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</si>
  <si>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</si>
  <si>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</si>
  <si>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</si>
  <si>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</si>
  <si>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>15-2022-3.1</t>
  </si>
  <si>
    <t>SO 03 - Modrý pavilon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</si>
</sst>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176</v>
      </c>
      <c r="B1" s="41"/>
      <c r="C1" s="41"/>
      <c r="D1" s="41"/>
      <c r="E1" s="41"/>
      <c r="F1" s="41"/>
      <c r="G1" s="41"/>
    </row>
    <row r="2" spans="1:7" ht="67.5" customHeight="1" x14ac:dyDescent="0.2">
      <c r="A2" s="46" t="s">
        <v>177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179</v>
      </c>
      <c r="B1" s="43"/>
      <c r="C1" s="2"/>
    </row>
    <row r="2" spans="1:3" x14ac:dyDescent="0.2">
      <c r="A2" s="2" t="s">
        <v>180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181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182</v>
      </c>
      <c r="C6" s="12"/>
    </row>
    <row r="8" spans="1:3" ht="15" x14ac:dyDescent="0.2">
      <c r="A8" s="3" t="s">
        <v>3</v>
      </c>
    </row>
    <row r="10" spans="1:3" x14ac:dyDescent="0.2">
      <c r="A10" s="2" t="s">
        <v>4</v>
      </c>
      <c r="B10" s="43"/>
    </row>
    <row r="11" spans="1:3" x14ac:dyDescent="0.2">
      <c r="A11" s="2" t="s">
        <v>178</v>
      </c>
      <c r="B11" s="43"/>
    </row>
    <row r="12" spans="1:3" x14ac:dyDescent="0.2">
      <c r="A12" s="2"/>
      <c r="B12" s="13"/>
    </row>
  </sheetData>
  <sheetProtection algorithmName="SHA-512" hashValue="e/B65AIx4vXaDJCM/N4q+I1o2lD8iwa5PAAZoskSq6C2LoxJuxOF4fRvaqQW3zNo3up6S1q/3AuqC3Twy+PgZA==" saltValue="CBXLNrV5WEEKsGXZs9xl3Q==" spinCount="100000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7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5</v>
      </c>
      <c r="B1" s="47"/>
      <c r="C1" s="47"/>
      <c r="D1" s="47"/>
      <c r="E1" s="47"/>
      <c r="F1" s="47"/>
      <c r="G1" s="47"/>
    </row>
    <row r="2" spans="1:7" x14ac:dyDescent="0.2">
      <c r="A2" s="14" t="s">
        <v>6</v>
      </c>
      <c r="B2" s="15" t="s">
        <v>7</v>
      </c>
      <c r="C2" s="15" t="s">
        <v>8</v>
      </c>
      <c r="D2" s="44" t="s">
        <v>9</v>
      </c>
      <c r="E2" s="14" t="s">
        <v>10</v>
      </c>
      <c r="F2" s="15" t="s">
        <v>11</v>
      </c>
      <c r="G2" s="14" t="s">
        <v>12</v>
      </c>
    </row>
    <row r="3" spans="1:7" ht="22.5" x14ac:dyDescent="0.2">
      <c r="A3" s="16">
        <v>1</v>
      </c>
      <c r="B3" s="17" t="s">
        <v>13</v>
      </c>
      <c r="C3" s="17" t="s">
        <v>14</v>
      </c>
      <c r="D3" s="45"/>
      <c r="E3" s="18">
        <v>252</v>
      </c>
      <c r="F3" s="17" t="s">
        <v>15</v>
      </c>
      <c r="G3" s="18">
        <f>(D3)*(E3)</f>
        <v>0</v>
      </c>
    </row>
    <row r="4" spans="1:7" ht="22.5" x14ac:dyDescent="0.2">
      <c r="A4" s="16">
        <v>2</v>
      </c>
      <c r="B4" s="17" t="s">
        <v>16</v>
      </c>
      <c r="C4" s="17" t="s">
        <v>17</v>
      </c>
      <c r="D4" s="45"/>
      <c r="E4" s="18">
        <v>175</v>
      </c>
      <c r="F4" s="17" t="s">
        <v>15</v>
      </c>
      <c r="G4" s="18">
        <f t="shared" ref="G4:G23" si="0">(D4)*(E4)</f>
        <v>0</v>
      </c>
    </row>
    <row r="5" spans="1:7" ht="33.75" x14ac:dyDescent="0.2">
      <c r="A5" s="16">
        <v>3</v>
      </c>
      <c r="B5" s="17" t="s">
        <v>18</v>
      </c>
      <c r="C5" s="17" t="s">
        <v>19</v>
      </c>
      <c r="D5" s="45"/>
      <c r="E5" s="18">
        <v>36</v>
      </c>
      <c r="F5" s="17" t="s">
        <v>20</v>
      </c>
      <c r="G5" s="18">
        <f t="shared" si="0"/>
        <v>0</v>
      </c>
    </row>
    <row r="6" spans="1:7" ht="33.75" x14ac:dyDescent="0.2">
      <c r="A6" s="16">
        <v>4</v>
      </c>
      <c r="B6" s="17" t="s">
        <v>21</v>
      </c>
      <c r="C6" s="17" t="s">
        <v>22</v>
      </c>
      <c r="D6" s="45"/>
      <c r="E6" s="18">
        <v>124</v>
      </c>
      <c r="F6" s="17" t="s">
        <v>15</v>
      </c>
      <c r="G6" s="18">
        <f t="shared" si="0"/>
        <v>0</v>
      </c>
    </row>
    <row r="7" spans="1:7" ht="33.75" x14ac:dyDescent="0.2">
      <c r="A7" s="16">
        <v>5</v>
      </c>
      <c r="B7" s="17" t="s">
        <v>23</v>
      </c>
      <c r="C7" s="17" t="s">
        <v>24</v>
      </c>
      <c r="D7" s="45"/>
      <c r="E7" s="18">
        <v>5</v>
      </c>
      <c r="F7" s="17" t="s">
        <v>20</v>
      </c>
      <c r="G7" s="18">
        <f t="shared" si="0"/>
        <v>0</v>
      </c>
    </row>
    <row r="8" spans="1:7" ht="33.75" x14ac:dyDescent="0.2">
      <c r="A8" s="16">
        <v>6</v>
      </c>
      <c r="B8" s="17" t="s">
        <v>25</v>
      </c>
      <c r="C8" s="17" t="s">
        <v>26</v>
      </c>
      <c r="D8" s="45"/>
      <c r="E8" s="18">
        <v>81</v>
      </c>
      <c r="F8" s="17" t="s">
        <v>20</v>
      </c>
      <c r="G8" s="18">
        <f t="shared" si="0"/>
        <v>0</v>
      </c>
    </row>
    <row r="9" spans="1:7" ht="33.75" x14ac:dyDescent="0.2">
      <c r="A9" s="16">
        <v>7</v>
      </c>
      <c r="B9" s="17" t="s">
        <v>25</v>
      </c>
      <c r="C9" s="17" t="s">
        <v>27</v>
      </c>
      <c r="D9" s="45"/>
      <c r="E9" s="18">
        <v>40</v>
      </c>
      <c r="F9" s="17" t="s">
        <v>20</v>
      </c>
      <c r="G9" s="18">
        <f t="shared" si="0"/>
        <v>0</v>
      </c>
    </row>
    <row r="10" spans="1:7" ht="33.75" x14ac:dyDescent="0.2">
      <c r="A10" s="16">
        <v>8</v>
      </c>
      <c r="B10" s="17" t="s">
        <v>28</v>
      </c>
      <c r="C10" s="17" t="s">
        <v>29</v>
      </c>
      <c r="D10" s="45"/>
      <c r="E10" s="18">
        <v>10</v>
      </c>
      <c r="F10" s="17" t="s">
        <v>20</v>
      </c>
      <c r="G10" s="18">
        <f t="shared" si="0"/>
        <v>0</v>
      </c>
    </row>
    <row r="11" spans="1:7" ht="33.75" x14ac:dyDescent="0.2">
      <c r="A11" s="16">
        <v>9</v>
      </c>
      <c r="B11" s="17" t="s">
        <v>30</v>
      </c>
      <c r="C11" s="17" t="s">
        <v>31</v>
      </c>
      <c r="D11" s="45"/>
      <c r="E11" s="18">
        <v>10</v>
      </c>
      <c r="F11" s="17" t="s">
        <v>20</v>
      </c>
      <c r="G11" s="18">
        <f t="shared" si="0"/>
        <v>0</v>
      </c>
    </row>
    <row r="12" spans="1:7" ht="33.75" x14ac:dyDescent="0.2">
      <c r="A12" s="16">
        <v>10</v>
      </c>
      <c r="B12" s="17" t="s">
        <v>32</v>
      </c>
      <c r="C12" s="17" t="s">
        <v>33</v>
      </c>
      <c r="D12" s="45"/>
      <c r="E12" s="18">
        <v>8</v>
      </c>
      <c r="F12" s="17" t="s">
        <v>20</v>
      </c>
      <c r="G12" s="18">
        <f t="shared" si="0"/>
        <v>0</v>
      </c>
    </row>
    <row r="13" spans="1:7" ht="22.5" x14ac:dyDescent="0.2">
      <c r="A13" s="16">
        <v>11</v>
      </c>
      <c r="B13" s="17" t="s">
        <v>34</v>
      </c>
      <c r="C13" s="17" t="s">
        <v>35</v>
      </c>
      <c r="D13" s="45"/>
      <c r="E13" s="18">
        <v>3</v>
      </c>
      <c r="F13" s="17" t="s">
        <v>20</v>
      </c>
      <c r="G13" s="18">
        <f t="shared" si="0"/>
        <v>0</v>
      </c>
    </row>
    <row r="14" spans="1:7" ht="22.5" x14ac:dyDescent="0.2">
      <c r="A14" s="16">
        <v>12</v>
      </c>
      <c r="B14" s="17" t="s">
        <v>36</v>
      </c>
      <c r="C14" s="17" t="s">
        <v>37</v>
      </c>
      <c r="D14" s="45"/>
      <c r="E14" s="18">
        <v>33</v>
      </c>
      <c r="F14" s="17" t="s">
        <v>15</v>
      </c>
      <c r="G14" s="18">
        <f t="shared" si="0"/>
        <v>0</v>
      </c>
    </row>
    <row r="15" spans="1:7" ht="22.5" x14ac:dyDescent="0.2">
      <c r="A15" s="16">
        <v>13</v>
      </c>
      <c r="B15" s="17" t="s">
        <v>38</v>
      </c>
      <c r="C15" s="17" t="s">
        <v>39</v>
      </c>
      <c r="D15" s="45"/>
      <c r="E15" s="18">
        <v>6</v>
      </c>
      <c r="F15" s="17" t="s">
        <v>20</v>
      </c>
      <c r="G15" s="18">
        <f t="shared" si="0"/>
        <v>0</v>
      </c>
    </row>
    <row r="16" spans="1:7" ht="22.5" x14ac:dyDescent="0.2">
      <c r="A16" s="16">
        <v>14</v>
      </c>
      <c r="B16" s="17" t="s">
        <v>40</v>
      </c>
      <c r="C16" s="17" t="s">
        <v>41</v>
      </c>
      <c r="D16" s="45"/>
      <c r="E16" s="18">
        <v>44</v>
      </c>
      <c r="F16" s="17" t="s">
        <v>15</v>
      </c>
      <c r="G16" s="18">
        <f t="shared" si="0"/>
        <v>0</v>
      </c>
    </row>
    <row r="17" spans="1:7" ht="33.75" x14ac:dyDescent="0.2">
      <c r="A17" s="16">
        <v>15</v>
      </c>
      <c r="B17" s="17" t="s">
        <v>42</v>
      </c>
      <c r="C17" s="17" t="s">
        <v>43</v>
      </c>
      <c r="D17" s="45"/>
      <c r="E17" s="18">
        <v>202</v>
      </c>
      <c r="F17" s="17" t="s">
        <v>15</v>
      </c>
      <c r="G17" s="18">
        <f t="shared" si="0"/>
        <v>0</v>
      </c>
    </row>
    <row r="18" spans="1:7" ht="22.5" x14ac:dyDescent="0.2">
      <c r="A18" s="16">
        <v>16</v>
      </c>
      <c r="B18" s="17" t="s">
        <v>44</v>
      </c>
      <c r="C18" s="17" t="s">
        <v>45</v>
      </c>
      <c r="D18" s="45"/>
      <c r="E18" s="18">
        <v>576</v>
      </c>
      <c r="F18" s="17" t="s">
        <v>15</v>
      </c>
      <c r="G18" s="18">
        <f t="shared" si="0"/>
        <v>0</v>
      </c>
    </row>
    <row r="19" spans="1:7" ht="22.5" x14ac:dyDescent="0.2">
      <c r="A19" s="16">
        <v>17</v>
      </c>
      <c r="B19" s="17" t="s">
        <v>46</v>
      </c>
      <c r="C19" s="17" t="s">
        <v>47</v>
      </c>
      <c r="D19" s="45"/>
      <c r="E19" s="18">
        <v>10</v>
      </c>
      <c r="F19" s="17" t="s">
        <v>15</v>
      </c>
      <c r="G19" s="18">
        <f t="shared" si="0"/>
        <v>0</v>
      </c>
    </row>
    <row r="20" spans="1:7" ht="22.5" x14ac:dyDescent="0.2">
      <c r="A20" s="16">
        <v>18</v>
      </c>
      <c r="B20" s="17" t="s">
        <v>48</v>
      </c>
      <c r="C20" s="17" t="s">
        <v>49</v>
      </c>
      <c r="D20" s="45"/>
      <c r="E20" s="18">
        <v>17</v>
      </c>
      <c r="F20" s="17" t="s">
        <v>15</v>
      </c>
      <c r="G20" s="18">
        <f t="shared" si="0"/>
        <v>0</v>
      </c>
    </row>
    <row r="21" spans="1:7" ht="22.5" x14ac:dyDescent="0.2">
      <c r="A21" s="16">
        <v>19</v>
      </c>
      <c r="B21" s="17" t="s">
        <v>50</v>
      </c>
      <c r="C21" s="17" t="s">
        <v>51</v>
      </c>
      <c r="D21" s="45"/>
      <c r="E21" s="18">
        <v>19</v>
      </c>
      <c r="F21" s="17" t="s">
        <v>15</v>
      </c>
      <c r="G21" s="18">
        <f t="shared" si="0"/>
        <v>0</v>
      </c>
    </row>
    <row r="22" spans="1:7" ht="22.5" x14ac:dyDescent="0.2">
      <c r="A22" s="16">
        <v>20</v>
      </c>
      <c r="B22" s="17" t="s">
        <v>52</v>
      </c>
      <c r="C22" s="17" t="s">
        <v>53</v>
      </c>
      <c r="D22" s="45"/>
      <c r="E22" s="18">
        <v>73</v>
      </c>
      <c r="F22" s="17" t="s">
        <v>15</v>
      </c>
      <c r="G22" s="18">
        <f t="shared" si="0"/>
        <v>0</v>
      </c>
    </row>
    <row r="23" spans="1:7" ht="33.75" x14ac:dyDescent="0.2">
      <c r="A23" s="16">
        <v>21</v>
      </c>
      <c r="B23" s="17" t="s">
        <v>54</v>
      </c>
      <c r="C23" s="17" t="s">
        <v>55</v>
      </c>
      <c r="D23" s="45"/>
      <c r="E23" s="18">
        <v>941</v>
      </c>
      <c r="F23" s="17" t="s">
        <v>15</v>
      </c>
      <c r="G23" s="18">
        <f t="shared" si="0"/>
        <v>0</v>
      </c>
    </row>
    <row r="24" spans="1:7" ht="22.5" x14ac:dyDescent="0.2">
      <c r="A24" s="16">
        <v>22</v>
      </c>
      <c r="B24" s="17" t="s">
        <v>56</v>
      </c>
      <c r="C24" s="17" t="s">
        <v>57</v>
      </c>
      <c r="D24" s="45"/>
      <c r="E24" s="18">
        <v>1</v>
      </c>
      <c r="F24" s="17" t="s">
        <v>20</v>
      </c>
      <c r="G24" s="18">
        <f>(D24)*(E24)</f>
        <v>0</v>
      </c>
    </row>
    <row r="25" spans="1:7" x14ac:dyDescent="0.2">
      <c r="F25" s="2" t="s">
        <v>169</v>
      </c>
      <c r="G25" s="36">
        <f>SUM(G3:G24)</f>
        <v>0</v>
      </c>
    </row>
    <row r="26" spans="1:7" ht="12" thickBot="1" x14ac:dyDescent="0.25">
      <c r="A26" s="19" t="s">
        <v>58</v>
      </c>
    </row>
    <row r="27" spans="1:7" ht="12.75" thickTop="1" x14ac:dyDescent="0.2">
      <c r="A27" s="20"/>
      <c r="B27" s="20"/>
      <c r="C27" s="20"/>
      <c r="D27" s="20"/>
      <c r="E27" s="20"/>
      <c r="F27" s="20"/>
      <c r="G27" s="21">
        <f>(G25)</f>
        <v>0</v>
      </c>
    </row>
    <row r="29" spans="1:7" ht="12" x14ac:dyDescent="0.2">
      <c r="C29" s="37" t="s">
        <v>170</v>
      </c>
      <c r="D29" s="38">
        <f>(G25)</f>
        <v>0</v>
      </c>
    </row>
    <row r="31" spans="1:7" ht="15.75" x14ac:dyDescent="0.2">
      <c r="A31" s="47" t="s">
        <v>59</v>
      </c>
      <c r="B31" s="47"/>
      <c r="C31" s="47"/>
      <c r="D31" s="47"/>
      <c r="E31" s="47"/>
      <c r="F31" s="47"/>
      <c r="G31" s="47"/>
    </row>
    <row r="32" spans="1:7" x14ac:dyDescent="0.2">
      <c r="A32" s="14" t="s">
        <v>6</v>
      </c>
      <c r="B32" s="15" t="s">
        <v>7</v>
      </c>
      <c r="C32" s="15" t="s">
        <v>8</v>
      </c>
      <c r="D32" s="14" t="s">
        <v>9</v>
      </c>
      <c r="E32" s="14" t="s">
        <v>10</v>
      </c>
      <c r="F32" s="15" t="s">
        <v>11</v>
      </c>
      <c r="G32" s="14" t="s">
        <v>12</v>
      </c>
    </row>
    <row r="33" spans="1:7" ht="45" x14ac:dyDescent="0.2">
      <c r="A33" s="16">
        <v>1</v>
      </c>
      <c r="B33" s="17" t="s">
        <v>60</v>
      </c>
      <c r="C33" s="17" t="s">
        <v>61</v>
      </c>
      <c r="D33" s="45"/>
      <c r="E33" s="18">
        <v>2.8</v>
      </c>
      <c r="F33" s="17" t="s">
        <v>62</v>
      </c>
      <c r="G33" s="18">
        <f>(D33)*(E33)</f>
        <v>0</v>
      </c>
    </row>
    <row r="34" spans="1:7" ht="33.75" x14ac:dyDescent="0.2">
      <c r="A34" s="16">
        <v>2</v>
      </c>
      <c r="B34" s="17" t="s">
        <v>63</v>
      </c>
      <c r="C34" s="17" t="s">
        <v>64</v>
      </c>
      <c r="D34" s="45"/>
      <c r="E34" s="18">
        <v>1.4</v>
      </c>
      <c r="F34" s="17" t="s">
        <v>62</v>
      </c>
      <c r="G34" s="18">
        <f t="shared" ref="G34:G41" si="1">(D34)*(E34)</f>
        <v>0</v>
      </c>
    </row>
    <row r="35" spans="1:7" ht="33.75" x14ac:dyDescent="0.2">
      <c r="A35" s="16">
        <v>3</v>
      </c>
      <c r="B35" s="17" t="s">
        <v>65</v>
      </c>
      <c r="C35" s="17" t="s">
        <v>66</v>
      </c>
      <c r="D35" s="45"/>
      <c r="E35" s="18">
        <v>5.6</v>
      </c>
      <c r="F35" s="17" t="s">
        <v>15</v>
      </c>
      <c r="G35" s="18">
        <f t="shared" si="1"/>
        <v>0</v>
      </c>
    </row>
    <row r="36" spans="1:7" ht="33.75" x14ac:dyDescent="0.2">
      <c r="A36" s="16">
        <v>4</v>
      </c>
      <c r="B36" s="17" t="s">
        <v>67</v>
      </c>
      <c r="C36" s="17" t="s">
        <v>68</v>
      </c>
      <c r="D36" s="45"/>
      <c r="E36" s="18">
        <v>91</v>
      </c>
      <c r="F36" s="17" t="s">
        <v>15</v>
      </c>
      <c r="G36" s="18">
        <f t="shared" si="1"/>
        <v>0</v>
      </c>
    </row>
    <row r="37" spans="1:7" ht="33.75" x14ac:dyDescent="0.2">
      <c r="A37" s="16">
        <v>5</v>
      </c>
      <c r="B37" s="17" t="s">
        <v>69</v>
      </c>
      <c r="C37" s="17" t="s">
        <v>70</v>
      </c>
      <c r="D37" s="45"/>
      <c r="E37" s="18">
        <v>19.11</v>
      </c>
      <c r="F37" s="17" t="s">
        <v>71</v>
      </c>
      <c r="G37" s="18">
        <f t="shared" si="1"/>
        <v>0</v>
      </c>
    </row>
    <row r="38" spans="1:7" ht="33.75" x14ac:dyDescent="0.2">
      <c r="A38" s="16">
        <v>6</v>
      </c>
      <c r="B38" s="17" t="s">
        <v>72</v>
      </c>
      <c r="C38" s="17" t="s">
        <v>73</v>
      </c>
      <c r="D38" s="45"/>
      <c r="E38" s="18">
        <v>91</v>
      </c>
      <c r="F38" s="17" t="s">
        <v>15</v>
      </c>
      <c r="G38" s="18">
        <f t="shared" si="1"/>
        <v>0</v>
      </c>
    </row>
    <row r="39" spans="1:7" ht="22.5" x14ac:dyDescent="0.2">
      <c r="A39" s="16">
        <v>7</v>
      </c>
      <c r="B39" s="17" t="s">
        <v>74</v>
      </c>
      <c r="C39" s="17" t="s">
        <v>75</v>
      </c>
      <c r="D39" s="45"/>
      <c r="E39" s="18">
        <v>91</v>
      </c>
      <c r="F39" s="17" t="s">
        <v>15</v>
      </c>
      <c r="G39" s="18">
        <f t="shared" si="1"/>
        <v>0</v>
      </c>
    </row>
    <row r="40" spans="1:7" ht="33.75" x14ac:dyDescent="0.2">
      <c r="A40" s="16">
        <v>8</v>
      </c>
      <c r="B40" s="17" t="s">
        <v>76</v>
      </c>
      <c r="C40" s="17" t="s">
        <v>77</v>
      </c>
      <c r="D40" s="45"/>
      <c r="E40" s="18">
        <v>91</v>
      </c>
      <c r="F40" s="17" t="s">
        <v>15</v>
      </c>
      <c r="G40" s="18">
        <f t="shared" si="1"/>
        <v>0</v>
      </c>
    </row>
    <row r="41" spans="1:7" ht="45" x14ac:dyDescent="0.2">
      <c r="A41" s="16">
        <v>9</v>
      </c>
      <c r="B41" s="17" t="s">
        <v>78</v>
      </c>
      <c r="C41" s="17" t="s">
        <v>79</v>
      </c>
      <c r="D41" s="45"/>
      <c r="E41" s="18">
        <v>2.8</v>
      </c>
      <c r="F41" s="17" t="s">
        <v>62</v>
      </c>
      <c r="G41" s="18">
        <f t="shared" si="1"/>
        <v>0</v>
      </c>
    </row>
    <row r="42" spans="1:7" ht="22.5" x14ac:dyDescent="0.2">
      <c r="A42" s="16">
        <v>10</v>
      </c>
      <c r="B42" s="17" t="s">
        <v>80</v>
      </c>
      <c r="C42" s="17" t="s">
        <v>81</v>
      </c>
      <c r="D42" s="45"/>
      <c r="E42" s="18">
        <v>1.4</v>
      </c>
      <c r="F42" s="17" t="s">
        <v>62</v>
      </c>
      <c r="G42" s="18">
        <f>(D42)*(E42)</f>
        <v>0</v>
      </c>
    </row>
    <row r="43" spans="1:7" x14ac:dyDescent="0.2">
      <c r="F43" s="2" t="s">
        <v>169</v>
      </c>
      <c r="G43" s="36">
        <f>SUM(G33:G42)</f>
        <v>0</v>
      </c>
    </row>
    <row r="44" spans="1:7" ht="12" thickBot="1" x14ac:dyDescent="0.25">
      <c r="A44" s="19" t="s">
        <v>58</v>
      </c>
    </row>
    <row r="45" spans="1:7" ht="12.75" thickTop="1" x14ac:dyDescent="0.2">
      <c r="A45" s="20"/>
      <c r="B45" s="20"/>
      <c r="C45" s="20"/>
      <c r="D45" s="20"/>
      <c r="E45" s="20"/>
      <c r="F45" s="20"/>
      <c r="G45" s="21">
        <f>(G43)</f>
        <v>0</v>
      </c>
    </row>
    <row r="47" spans="1:7" ht="12" x14ac:dyDescent="0.2">
      <c r="C47" s="37" t="s">
        <v>170</v>
      </c>
      <c r="D47" s="38">
        <f>(G43)</f>
        <v>0</v>
      </c>
    </row>
    <row r="49" spans="1:7" ht="15.75" x14ac:dyDescent="0.2">
      <c r="A49" s="47" t="s">
        <v>82</v>
      </c>
      <c r="B49" s="47"/>
      <c r="C49" s="47"/>
      <c r="D49" s="47"/>
      <c r="E49" s="47"/>
      <c r="F49" s="47"/>
      <c r="G49" s="47"/>
    </row>
    <row r="50" spans="1:7" x14ac:dyDescent="0.2">
      <c r="A50" s="14" t="s">
        <v>6</v>
      </c>
      <c r="B50" s="15" t="s">
        <v>7</v>
      </c>
      <c r="C50" s="15" t="s">
        <v>8</v>
      </c>
      <c r="D50" s="14" t="s">
        <v>9</v>
      </c>
      <c r="E50" s="14" t="s">
        <v>10</v>
      </c>
      <c r="F50" s="15" t="s">
        <v>11</v>
      </c>
      <c r="G50" s="14" t="s">
        <v>12</v>
      </c>
    </row>
    <row r="51" spans="1:7" ht="45" x14ac:dyDescent="0.2">
      <c r="A51" s="16">
        <v>1</v>
      </c>
      <c r="B51" s="17" t="s">
        <v>83</v>
      </c>
      <c r="C51" s="17" t="s">
        <v>84</v>
      </c>
      <c r="D51" s="45"/>
      <c r="E51" s="18">
        <v>15</v>
      </c>
      <c r="F51" s="17" t="s">
        <v>20</v>
      </c>
      <c r="G51" s="18">
        <f>(D51)*(E51)</f>
        <v>0</v>
      </c>
    </row>
    <row r="52" spans="1:7" ht="45" x14ac:dyDescent="0.2">
      <c r="A52" s="16">
        <v>2</v>
      </c>
      <c r="B52" s="17" t="s">
        <v>85</v>
      </c>
      <c r="C52" s="17" t="s">
        <v>86</v>
      </c>
      <c r="D52" s="45"/>
      <c r="E52" s="18">
        <v>5</v>
      </c>
      <c r="F52" s="17" t="s">
        <v>20</v>
      </c>
      <c r="G52" s="18">
        <f>(D52)*(E52)</f>
        <v>0</v>
      </c>
    </row>
    <row r="53" spans="1:7" ht="45" x14ac:dyDescent="0.2">
      <c r="A53" s="16">
        <v>3</v>
      </c>
      <c r="B53" s="17" t="s">
        <v>87</v>
      </c>
      <c r="C53" s="17" t="s">
        <v>88</v>
      </c>
      <c r="D53" s="45"/>
      <c r="E53" s="18">
        <v>5</v>
      </c>
      <c r="F53" s="17" t="s">
        <v>20</v>
      </c>
      <c r="G53" s="18">
        <f>(D53)*(E53)</f>
        <v>0</v>
      </c>
    </row>
    <row r="54" spans="1:7" ht="33.75" x14ac:dyDescent="0.2">
      <c r="A54" s="16">
        <v>4</v>
      </c>
      <c r="B54" s="17" t="s">
        <v>89</v>
      </c>
      <c r="C54" s="17" t="s">
        <v>90</v>
      </c>
      <c r="D54" s="45"/>
      <c r="E54" s="18">
        <v>5</v>
      </c>
      <c r="F54" s="17" t="s">
        <v>20</v>
      </c>
      <c r="G54" s="18">
        <f>(D54)*(E54)</f>
        <v>0</v>
      </c>
    </row>
    <row r="55" spans="1:7" ht="33.75" x14ac:dyDescent="0.2">
      <c r="A55" s="16">
        <v>5</v>
      </c>
      <c r="B55" s="17" t="s">
        <v>91</v>
      </c>
      <c r="C55" s="17" t="s">
        <v>92</v>
      </c>
      <c r="D55" s="45"/>
      <c r="E55" s="18">
        <v>15</v>
      </c>
      <c r="F55" s="17" t="s">
        <v>15</v>
      </c>
      <c r="G55" s="18">
        <f>(D55)*(E55)</f>
        <v>0</v>
      </c>
    </row>
    <row r="56" spans="1:7" x14ac:dyDescent="0.2">
      <c r="F56" s="2" t="s">
        <v>169</v>
      </c>
      <c r="G56" s="36">
        <f>SUM(G51:G55)</f>
        <v>0</v>
      </c>
    </row>
    <row r="57" spans="1:7" ht="12" thickBot="1" x14ac:dyDescent="0.25">
      <c r="A57" s="19" t="s">
        <v>58</v>
      </c>
    </row>
    <row r="58" spans="1:7" ht="12.75" thickTop="1" x14ac:dyDescent="0.2">
      <c r="A58" s="20"/>
      <c r="B58" s="20"/>
      <c r="C58" s="20"/>
      <c r="D58" s="20"/>
      <c r="E58" s="20"/>
      <c r="F58" s="20"/>
      <c r="G58" s="21">
        <f>(G56)</f>
        <v>0</v>
      </c>
    </row>
    <row r="60" spans="1:7" ht="12" x14ac:dyDescent="0.2">
      <c r="C60" s="37" t="s">
        <v>170</v>
      </c>
      <c r="D60" s="38">
        <f>(G56)</f>
        <v>0</v>
      </c>
    </row>
    <row r="62" spans="1:7" ht="15.75" x14ac:dyDescent="0.2">
      <c r="A62" s="47" t="s">
        <v>94</v>
      </c>
      <c r="B62" s="47"/>
      <c r="C62" s="47"/>
      <c r="D62" s="47"/>
      <c r="E62" s="47"/>
      <c r="F62" s="47"/>
      <c r="G62" s="47"/>
    </row>
    <row r="63" spans="1:7" x14ac:dyDescent="0.2">
      <c r="A63" s="14" t="s">
        <v>6</v>
      </c>
      <c r="B63" s="15" t="s">
        <v>7</v>
      </c>
      <c r="C63" s="15" t="s">
        <v>8</v>
      </c>
      <c r="D63" s="14" t="s">
        <v>9</v>
      </c>
      <c r="E63" s="14" t="s">
        <v>10</v>
      </c>
      <c r="F63" s="15" t="s">
        <v>11</v>
      </c>
      <c r="G63" s="14" t="s">
        <v>12</v>
      </c>
    </row>
    <row r="64" spans="1:7" x14ac:dyDescent="0.2">
      <c r="A64" s="16">
        <v>1</v>
      </c>
      <c r="B64" s="17" t="s">
        <v>95</v>
      </c>
      <c r="C64" s="17" t="s">
        <v>96</v>
      </c>
      <c r="D64" s="45"/>
      <c r="E64" s="18">
        <v>576</v>
      </c>
      <c r="F64" s="17" t="s">
        <v>15</v>
      </c>
      <c r="G64" s="18">
        <f>(D64)*(E64)</f>
        <v>0</v>
      </c>
    </row>
    <row r="65" spans="1:7" x14ac:dyDescent="0.2">
      <c r="A65" s="16">
        <v>2</v>
      </c>
      <c r="B65" s="17" t="s">
        <v>97</v>
      </c>
      <c r="C65" s="17" t="s">
        <v>98</v>
      </c>
      <c r="D65" s="45"/>
      <c r="E65" s="18">
        <v>10</v>
      </c>
      <c r="F65" s="17" t="s">
        <v>15</v>
      </c>
      <c r="G65" s="18">
        <f t="shared" ref="G65:G81" si="2">(D65)*(E65)</f>
        <v>0</v>
      </c>
    </row>
    <row r="66" spans="1:7" x14ac:dyDescent="0.2">
      <c r="A66" s="16">
        <v>3</v>
      </c>
      <c r="B66" s="17" t="s">
        <v>99</v>
      </c>
      <c r="C66" s="17" t="s">
        <v>100</v>
      </c>
      <c r="D66" s="45"/>
      <c r="E66" s="18">
        <v>17</v>
      </c>
      <c r="F66" s="17" t="s">
        <v>15</v>
      </c>
      <c r="G66" s="18">
        <f t="shared" si="2"/>
        <v>0</v>
      </c>
    </row>
    <row r="67" spans="1:7" x14ac:dyDescent="0.2">
      <c r="A67" s="16">
        <v>4</v>
      </c>
      <c r="B67" s="17" t="s">
        <v>101</v>
      </c>
      <c r="C67" s="17" t="s">
        <v>102</v>
      </c>
      <c r="D67" s="45"/>
      <c r="E67" s="18">
        <v>19</v>
      </c>
      <c r="F67" s="17" t="s">
        <v>15</v>
      </c>
      <c r="G67" s="18">
        <f t="shared" si="2"/>
        <v>0</v>
      </c>
    </row>
    <row r="68" spans="1:7" x14ac:dyDescent="0.2">
      <c r="A68" s="16">
        <v>5</v>
      </c>
      <c r="B68" s="17" t="s">
        <v>103</v>
      </c>
      <c r="C68" s="17" t="s">
        <v>104</v>
      </c>
      <c r="D68" s="45"/>
      <c r="E68" s="18">
        <v>73</v>
      </c>
      <c r="F68" s="17" t="s">
        <v>15</v>
      </c>
      <c r="G68" s="18">
        <f t="shared" si="2"/>
        <v>0</v>
      </c>
    </row>
    <row r="69" spans="1:7" ht="22.5" x14ac:dyDescent="0.2">
      <c r="A69" s="16">
        <v>6</v>
      </c>
      <c r="B69" s="17" t="s">
        <v>105</v>
      </c>
      <c r="C69" s="17" t="s">
        <v>106</v>
      </c>
      <c r="D69" s="45"/>
      <c r="E69" s="18">
        <v>44</v>
      </c>
      <c r="F69" s="17" t="s">
        <v>15</v>
      </c>
      <c r="G69" s="18">
        <f t="shared" si="2"/>
        <v>0</v>
      </c>
    </row>
    <row r="70" spans="1:7" x14ac:dyDescent="0.2">
      <c r="A70" s="16">
        <v>7</v>
      </c>
      <c r="B70" s="17" t="s">
        <v>107</v>
      </c>
      <c r="C70" s="17" t="s">
        <v>108</v>
      </c>
      <c r="D70" s="45"/>
      <c r="E70" s="18">
        <v>10</v>
      </c>
      <c r="F70" s="17" t="s">
        <v>109</v>
      </c>
      <c r="G70" s="18">
        <f t="shared" si="2"/>
        <v>0</v>
      </c>
    </row>
    <row r="71" spans="1:7" ht="22.5" x14ac:dyDescent="0.2">
      <c r="A71" s="16">
        <v>8</v>
      </c>
      <c r="B71" s="17" t="s">
        <v>110</v>
      </c>
      <c r="C71" s="17" t="s">
        <v>111</v>
      </c>
      <c r="D71" s="45"/>
      <c r="E71" s="18">
        <v>36</v>
      </c>
      <c r="F71" s="17" t="s">
        <v>20</v>
      </c>
      <c r="G71" s="18">
        <f t="shared" si="2"/>
        <v>0</v>
      </c>
    </row>
    <row r="72" spans="1:7" ht="33.75" x14ac:dyDescent="0.2">
      <c r="A72" s="16">
        <v>9</v>
      </c>
      <c r="B72" s="17" t="s">
        <v>112</v>
      </c>
      <c r="C72" s="17" t="s">
        <v>113</v>
      </c>
      <c r="D72" s="45"/>
      <c r="E72" s="18">
        <v>252</v>
      </c>
      <c r="F72" s="17" t="s">
        <v>15</v>
      </c>
      <c r="G72" s="18">
        <f t="shared" si="2"/>
        <v>0</v>
      </c>
    </row>
    <row r="73" spans="1:7" ht="33.75" x14ac:dyDescent="0.2">
      <c r="A73" s="16">
        <v>10</v>
      </c>
      <c r="B73" s="17" t="s">
        <v>114</v>
      </c>
      <c r="C73" s="17" t="s">
        <v>115</v>
      </c>
      <c r="D73" s="45"/>
      <c r="E73" s="18">
        <v>175</v>
      </c>
      <c r="F73" s="17" t="s">
        <v>15</v>
      </c>
      <c r="G73" s="18">
        <f t="shared" si="2"/>
        <v>0</v>
      </c>
    </row>
    <row r="74" spans="1:7" ht="33.75" x14ac:dyDescent="0.2">
      <c r="A74" s="16">
        <v>11</v>
      </c>
      <c r="B74" s="17" t="s">
        <v>116</v>
      </c>
      <c r="C74" s="17" t="s">
        <v>117</v>
      </c>
      <c r="D74" s="45"/>
      <c r="E74" s="18">
        <v>124</v>
      </c>
      <c r="F74" s="17" t="s">
        <v>15</v>
      </c>
      <c r="G74" s="18">
        <f t="shared" si="2"/>
        <v>0</v>
      </c>
    </row>
    <row r="75" spans="1:7" ht="22.5" x14ac:dyDescent="0.2">
      <c r="A75" s="16">
        <v>12</v>
      </c>
      <c r="B75" s="17" t="s">
        <v>118</v>
      </c>
      <c r="C75" s="17" t="s">
        <v>119</v>
      </c>
      <c r="D75" s="45"/>
      <c r="E75" s="18">
        <v>3</v>
      </c>
      <c r="F75" s="17" t="s">
        <v>20</v>
      </c>
      <c r="G75" s="18">
        <f t="shared" si="2"/>
        <v>0</v>
      </c>
    </row>
    <row r="76" spans="1:7" ht="22.5" x14ac:dyDescent="0.2">
      <c r="A76" s="16">
        <v>13</v>
      </c>
      <c r="B76" s="17" t="s">
        <v>120</v>
      </c>
      <c r="C76" s="17" t="s">
        <v>121</v>
      </c>
      <c r="D76" s="45"/>
      <c r="E76" s="18">
        <v>7.64</v>
      </c>
      <c r="F76" s="17" t="s">
        <v>71</v>
      </c>
      <c r="G76" s="18">
        <f t="shared" si="2"/>
        <v>0</v>
      </c>
    </row>
    <row r="77" spans="1:7" ht="22.5" x14ac:dyDescent="0.2">
      <c r="A77" s="16">
        <v>14</v>
      </c>
      <c r="B77" s="17" t="s">
        <v>122</v>
      </c>
      <c r="C77" s="17" t="s">
        <v>123</v>
      </c>
      <c r="D77" s="45"/>
      <c r="E77" s="18">
        <v>91</v>
      </c>
      <c r="F77" s="17" t="s">
        <v>15</v>
      </c>
      <c r="G77" s="18">
        <f t="shared" si="2"/>
        <v>0</v>
      </c>
    </row>
    <row r="78" spans="1:7" ht="33.75" x14ac:dyDescent="0.2">
      <c r="A78" s="16">
        <v>15</v>
      </c>
      <c r="B78" s="17" t="s">
        <v>124</v>
      </c>
      <c r="C78" s="17" t="s">
        <v>125</v>
      </c>
      <c r="D78" s="45"/>
      <c r="E78" s="18">
        <v>0.28000000000000003</v>
      </c>
      <c r="F78" s="17" t="s">
        <v>71</v>
      </c>
      <c r="G78" s="18">
        <f t="shared" si="2"/>
        <v>0</v>
      </c>
    </row>
    <row r="79" spans="1:7" ht="22.5" x14ac:dyDescent="0.2">
      <c r="A79" s="16">
        <v>16</v>
      </c>
      <c r="B79" s="17" t="s">
        <v>126</v>
      </c>
      <c r="C79" s="17" t="s">
        <v>127</v>
      </c>
      <c r="D79" s="45"/>
      <c r="E79" s="18">
        <v>202</v>
      </c>
      <c r="F79" s="17" t="s">
        <v>15</v>
      </c>
      <c r="G79" s="18">
        <f t="shared" si="2"/>
        <v>0</v>
      </c>
    </row>
    <row r="80" spans="1:7" x14ac:dyDescent="0.2">
      <c r="A80" s="16">
        <v>17</v>
      </c>
      <c r="B80" s="17" t="s">
        <v>128</v>
      </c>
      <c r="C80" s="17" t="s">
        <v>129</v>
      </c>
      <c r="D80" s="45"/>
      <c r="E80" s="18">
        <v>20.46</v>
      </c>
      <c r="F80" s="17" t="s">
        <v>109</v>
      </c>
      <c r="G80" s="18">
        <f t="shared" si="2"/>
        <v>0</v>
      </c>
    </row>
    <row r="81" spans="1:7" x14ac:dyDescent="0.2">
      <c r="A81" s="16">
        <v>18</v>
      </c>
      <c r="B81" s="17" t="s">
        <v>130</v>
      </c>
      <c r="C81" s="17" t="s">
        <v>131</v>
      </c>
      <c r="D81" s="45"/>
      <c r="E81" s="18">
        <v>3</v>
      </c>
      <c r="F81" s="17" t="s">
        <v>20</v>
      </c>
      <c r="G81" s="18">
        <f t="shared" si="2"/>
        <v>0</v>
      </c>
    </row>
    <row r="82" spans="1:7" x14ac:dyDescent="0.2">
      <c r="A82" s="16">
        <v>19</v>
      </c>
      <c r="B82" s="17" t="s">
        <v>132</v>
      </c>
      <c r="C82" s="17" t="s">
        <v>133</v>
      </c>
      <c r="D82" s="45"/>
      <c r="E82" s="18">
        <v>3</v>
      </c>
      <c r="F82" s="17" t="s">
        <v>20</v>
      </c>
      <c r="G82" s="18">
        <f>(D82)*(E82)</f>
        <v>0</v>
      </c>
    </row>
    <row r="83" spans="1:7" ht="12" thickBot="1" x14ac:dyDescent="0.25">
      <c r="A83" s="19" t="s">
        <v>134</v>
      </c>
    </row>
    <row r="84" spans="1:7" ht="12.75" thickTop="1" x14ac:dyDescent="0.2">
      <c r="A84" s="20"/>
      <c r="B84" s="20"/>
      <c r="C84" s="20"/>
      <c r="D84" s="20"/>
      <c r="E84" s="20"/>
      <c r="F84" s="20"/>
      <c r="G84" s="21">
        <f>SUM(G64:G82)</f>
        <v>0</v>
      </c>
    </row>
    <row r="86" spans="1:7" ht="12" x14ac:dyDescent="0.2">
      <c r="C86" s="37" t="s">
        <v>171</v>
      </c>
      <c r="D86" s="38">
        <f>(G84)</f>
        <v>0</v>
      </c>
    </row>
    <row r="88" spans="1:7" ht="15.75" x14ac:dyDescent="0.2">
      <c r="A88" s="47" t="s">
        <v>135</v>
      </c>
      <c r="B88" s="47"/>
      <c r="C88" s="47"/>
      <c r="D88" s="47"/>
      <c r="E88" s="47"/>
      <c r="F88" s="47"/>
      <c r="G88" s="47"/>
    </row>
    <row r="89" spans="1:7" x14ac:dyDescent="0.2">
      <c r="A89" s="14" t="s">
        <v>6</v>
      </c>
      <c r="B89" s="15" t="s">
        <v>7</v>
      </c>
      <c r="C89" s="15" t="s">
        <v>8</v>
      </c>
      <c r="D89" s="14" t="s">
        <v>9</v>
      </c>
      <c r="E89" s="14" t="s">
        <v>10</v>
      </c>
      <c r="F89" s="15" t="s">
        <v>11</v>
      </c>
      <c r="G89" s="14" t="s">
        <v>12</v>
      </c>
    </row>
    <row r="90" spans="1:7" ht="45" x14ac:dyDescent="0.2">
      <c r="A90" s="16">
        <v>1</v>
      </c>
      <c r="B90" s="17" t="s">
        <v>95</v>
      </c>
      <c r="C90" s="17" t="s">
        <v>136</v>
      </c>
      <c r="D90" s="45"/>
      <c r="E90" s="18">
        <v>3</v>
      </c>
      <c r="F90" s="17" t="s">
        <v>93</v>
      </c>
      <c r="G90" s="18">
        <f>(D90)*(E90)</f>
        <v>0</v>
      </c>
    </row>
    <row r="91" spans="1:7" ht="33.75" x14ac:dyDescent="0.2">
      <c r="A91" s="16">
        <v>2</v>
      </c>
      <c r="B91" s="17" t="s">
        <v>97</v>
      </c>
      <c r="C91" s="17" t="s">
        <v>137</v>
      </c>
      <c r="D91" s="45"/>
      <c r="E91" s="18">
        <v>1</v>
      </c>
      <c r="F91" s="17" t="s">
        <v>20</v>
      </c>
      <c r="G91" s="18">
        <f>(D91)*(E91)</f>
        <v>0</v>
      </c>
    </row>
    <row r="92" spans="1:7" ht="56.25" x14ac:dyDescent="0.2">
      <c r="A92" s="16">
        <v>3</v>
      </c>
      <c r="B92" s="17" t="s">
        <v>99</v>
      </c>
      <c r="C92" s="17" t="s">
        <v>138</v>
      </c>
      <c r="D92" s="45"/>
      <c r="E92" s="18">
        <v>3</v>
      </c>
      <c r="F92" s="17" t="s">
        <v>93</v>
      </c>
      <c r="G92" s="18">
        <f>(D92)*(E92)</f>
        <v>0</v>
      </c>
    </row>
    <row r="93" spans="1:7" ht="22.5" x14ac:dyDescent="0.2">
      <c r="A93" s="16">
        <v>4</v>
      </c>
      <c r="B93" s="17" t="s">
        <v>101</v>
      </c>
      <c r="C93" s="17" t="s">
        <v>139</v>
      </c>
      <c r="D93" s="45"/>
      <c r="E93" s="18">
        <v>3</v>
      </c>
      <c r="F93" s="17" t="s">
        <v>93</v>
      </c>
      <c r="G93" s="18">
        <f>(D93)*(E93)</f>
        <v>0</v>
      </c>
    </row>
    <row r="94" spans="1:7" ht="12" thickBot="1" x14ac:dyDescent="0.25">
      <c r="A94" s="19" t="s">
        <v>140</v>
      </c>
    </row>
    <row r="95" spans="1:7" ht="12.75" thickTop="1" x14ac:dyDescent="0.2">
      <c r="A95" s="20"/>
      <c r="B95" s="20"/>
      <c r="C95" s="20"/>
      <c r="D95" s="20"/>
      <c r="E95" s="20"/>
      <c r="F95" s="20"/>
      <c r="G95" s="21">
        <f>SUM(G90:G93)</f>
        <v>0</v>
      </c>
    </row>
    <row r="97" spans="1:7" ht="12" x14ac:dyDescent="0.2">
      <c r="C97" s="37" t="s">
        <v>172</v>
      </c>
      <c r="D97" s="38">
        <f>(G95)</f>
        <v>0</v>
      </c>
    </row>
    <row r="99" spans="1:7" ht="15.75" x14ac:dyDescent="0.2">
      <c r="A99" s="47" t="s">
        <v>141</v>
      </c>
      <c r="B99" s="47"/>
      <c r="C99" s="47"/>
      <c r="D99" s="47"/>
      <c r="E99" s="47"/>
      <c r="F99" s="47"/>
      <c r="G99" s="47"/>
    </row>
    <row r="100" spans="1:7" x14ac:dyDescent="0.2">
      <c r="A100" s="14" t="s">
        <v>6</v>
      </c>
      <c r="B100" s="15" t="s">
        <v>7</v>
      </c>
      <c r="C100" s="15" t="s">
        <v>8</v>
      </c>
      <c r="D100" s="14" t="s">
        <v>9</v>
      </c>
      <c r="E100" s="14" t="s">
        <v>10</v>
      </c>
      <c r="F100" s="15" t="s">
        <v>11</v>
      </c>
      <c r="G100" s="14" t="s">
        <v>12</v>
      </c>
    </row>
    <row r="101" spans="1:7" ht="22.5" x14ac:dyDescent="0.2">
      <c r="A101" s="16">
        <v>1</v>
      </c>
      <c r="B101" s="17" t="s">
        <v>95</v>
      </c>
      <c r="C101" s="17" t="s">
        <v>142</v>
      </c>
      <c r="D101" s="45"/>
      <c r="E101" s="18">
        <v>12</v>
      </c>
      <c r="F101" s="17" t="s">
        <v>143</v>
      </c>
      <c r="G101" s="18">
        <f>(D101)*(E101)</f>
        <v>0</v>
      </c>
    </row>
    <row r="102" spans="1:7" ht="33.75" x14ac:dyDescent="0.2">
      <c r="A102" s="16">
        <v>2</v>
      </c>
      <c r="B102" s="17" t="s">
        <v>97</v>
      </c>
      <c r="C102" s="17" t="s">
        <v>144</v>
      </c>
      <c r="D102" s="45"/>
      <c r="E102" s="18">
        <v>24</v>
      </c>
      <c r="F102" s="17" t="s">
        <v>143</v>
      </c>
      <c r="G102" s="18">
        <f>(D102)*(E102)</f>
        <v>0</v>
      </c>
    </row>
    <row r="103" spans="1:7" ht="45" x14ac:dyDescent="0.2">
      <c r="A103" s="16">
        <v>3</v>
      </c>
      <c r="B103" s="17" t="s">
        <v>99</v>
      </c>
      <c r="C103" s="17" t="s">
        <v>145</v>
      </c>
      <c r="D103" s="45"/>
      <c r="E103" s="18">
        <v>12</v>
      </c>
      <c r="F103" s="17" t="s">
        <v>143</v>
      </c>
      <c r="G103" s="18">
        <f>(D103)*(E103)</f>
        <v>0</v>
      </c>
    </row>
    <row r="104" spans="1:7" ht="12" thickBot="1" x14ac:dyDescent="0.25">
      <c r="A104" s="19" t="s">
        <v>146</v>
      </c>
    </row>
    <row r="105" spans="1:7" ht="12.75" thickTop="1" x14ac:dyDescent="0.2">
      <c r="A105" s="20"/>
      <c r="B105" s="20"/>
      <c r="C105" s="20"/>
      <c r="D105" s="20"/>
      <c r="E105" s="20"/>
      <c r="F105" s="20"/>
      <c r="G105" s="21">
        <f>SUM(G101:G103)</f>
        <v>0</v>
      </c>
    </row>
    <row r="107" spans="1:7" ht="12" x14ac:dyDescent="0.2">
      <c r="C107" s="37" t="s">
        <v>173</v>
      </c>
      <c r="D107" s="38">
        <f>(G105)</f>
        <v>0</v>
      </c>
    </row>
  </sheetData>
  <sheetProtection algorithmName="SHA-512" hashValue="F9QRT1F6x/QoWHJFQPULdwb6KunaQ95cfoTUnn9fPmnNpnhsIve8J34/CXCIKMCLHaQ1LKdxxSxBm54LdvK3gQ==" saltValue="MMdIHmqeDCMI8yWLa+Nejw==" spinCount="100000" sheet="1"/>
  <protectedRanges>
    <protectedRange sqref="D3:D24 D33:D42 D51:D55 D101:D103 D64:D82 D90:D93" name="Oblast1"/>
  </protectedRanges>
  <mergeCells count="6">
    <mergeCell ref="A62:G62"/>
    <mergeCell ref="A88:G88"/>
    <mergeCell ref="A99:G99"/>
    <mergeCell ref="A1:G1"/>
    <mergeCell ref="A31:G31"/>
    <mergeCell ref="A49:G4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149</v>
      </c>
      <c r="B1" s="48"/>
      <c r="C1" s="48"/>
    </row>
    <row r="3" spans="1:3" x14ac:dyDescent="0.2">
      <c r="A3" s="14" t="s">
        <v>147</v>
      </c>
      <c r="B3" s="22" t="s">
        <v>8</v>
      </c>
      <c r="C3" s="14" t="s">
        <v>148</v>
      </c>
    </row>
    <row r="4" spans="1:3" x14ac:dyDescent="0.2">
      <c r="A4" s="25" t="s">
        <v>150</v>
      </c>
      <c r="B4" s="26" t="s">
        <v>151</v>
      </c>
      <c r="C4" s="27"/>
    </row>
    <row r="5" spans="1:3" x14ac:dyDescent="0.2">
      <c r="A5" s="2">
        <v>1</v>
      </c>
      <c r="B5" s="23" t="s">
        <v>152</v>
      </c>
      <c r="C5" s="24">
        <f>Položky!G25</f>
        <v>0</v>
      </c>
    </row>
    <row r="6" spans="1:3" x14ac:dyDescent="0.2">
      <c r="A6" s="2">
        <v>2</v>
      </c>
      <c r="B6" s="23" t="s">
        <v>153</v>
      </c>
      <c r="C6" s="24">
        <f>Položky!G43</f>
        <v>0</v>
      </c>
    </row>
    <row r="7" spans="1:3" x14ac:dyDescent="0.2">
      <c r="A7" s="2">
        <v>3</v>
      </c>
      <c r="B7" s="23" t="s">
        <v>174</v>
      </c>
      <c r="C7" s="24">
        <f>Položky!G84</f>
        <v>0</v>
      </c>
    </row>
    <row r="8" spans="1:3" x14ac:dyDescent="0.2">
      <c r="A8" s="2">
        <v>4</v>
      </c>
      <c r="B8" s="23" t="s">
        <v>154</v>
      </c>
      <c r="C8" s="24">
        <f>Položky!G56</f>
        <v>0</v>
      </c>
    </row>
    <row r="9" spans="1:3" x14ac:dyDescent="0.2">
      <c r="A9" s="28"/>
      <c r="B9" s="29" t="s">
        <v>155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156</v>
      </c>
      <c r="B11" s="26" t="s">
        <v>157</v>
      </c>
      <c r="C11" s="27"/>
    </row>
    <row r="12" spans="1:3" x14ac:dyDescent="0.2">
      <c r="A12" s="2">
        <v>5</v>
      </c>
      <c r="B12" s="23" t="s">
        <v>158</v>
      </c>
      <c r="C12" s="24">
        <f>Položky!G105</f>
        <v>0</v>
      </c>
    </row>
    <row r="13" spans="1:3" x14ac:dyDescent="0.2">
      <c r="A13" s="28"/>
      <c r="B13" s="29" t="s">
        <v>159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160</v>
      </c>
      <c r="B15" s="26" t="s">
        <v>161</v>
      </c>
      <c r="C15" s="27"/>
    </row>
    <row r="16" spans="1:3" x14ac:dyDescent="0.2">
      <c r="A16" s="2">
        <v>6</v>
      </c>
      <c r="B16" s="23" t="s">
        <v>162</v>
      </c>
      <c r="C16" s="24">
        <f>Položky!G95</f>
        <v>0</v>
      </c>
    </row>
    <row r="17" spans="1:3" x14ac:dyDescent="0.2">
      <c r="A17" s="28"/>
      <c r="B17" s="29" t="s">
        <v>163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164</v>
      </c>
      <c r="B19" s="26" t="s">
        <v>165</v>
      </c>
      <c r="C19" s="27"/>
    </row>
    <row r="20" spans="1:3" x14ac:dyDescent="0.2">
      <c r="A20" s="28"/>
      <c r="B20" s="29" t="s">
        <v>166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167</v>
      </c>
      <c r="C22" s="33">
        <f>C9+C13+C17</f>
        <v>0</v>
      </c>
    </row>
    <row r="25" spans="1:3" ht="12" x14ac:dyDescent="0.2">
      <c r="A25" s="34" t="s">
        <v>175</v>
      </c>
      <c r="C25" s="39">
        <f>C22</f>
        <v>0</v>
      </c>
    </row>
    <row r="27" spans="1:3" x14ac:dyDescent="0.2">
      <c r="B27" s="35" t="s">
        <v>168</v>
      </c>
    </row>
  </sheetData>
  <sheetProtection algorithmName="SHA-512" hashValue="JjjHTDvlc4WVh1vtXasmtDwFMm3evHFijwskegRsIKxliA4cWHcW73GA1CXc5TWuW3E97C6MkjmNKEwU+kEZyQ==" saltValue="32Elk+M08K457d9XtpMAGg==" spinCount="100000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2022-03-19T20:21:35Z</dcterms:created>
  <dcterms:modified xsi:type="dcterms:W3CDTF">2022-05-24T19:55:30Z</dcterms:modified>
</cp:coreProperties>
</file>