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19440" windowHeight="15600" activeTab="3"/>
  </bookViews>
  <sheets>
    <sheet name="Pokyny pro vyplnění" sheetId="11" r:id="rId1"/>
    <sheet name="Stavba" sheetId="1" r:id="rId2"/>
    <sheet name="VzorPolozky" sheetId="10" state="hidden" r:id="rId3"/>
    <sheet name="SO.101 a 102 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'SO.101 a 102 1b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'SO.101 a 102 1b Pol'!$A$1:$X$510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50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7" i="12"/>
  <c r="I17" i="12"/>
  <c r="K17" i="12"/>
  <c r="M17" i="12"/>
  <c r="O17" i="12"/>
  <c r="Q17" i="12"/>
  <c r="V17" i="12"/>
  <c r="G37" i="12"/>
  <c r="G8" i="12" s="1"/>
  <c r="I37" i="12"/>
  <c r="K37" i="12"/>
  <c r="O37" i="12"/>
  <c r="O8" i="12" s="1"/>
  <c r="Q37" i="12"/>
  <c r="V37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8" i="12"/>
  <c r="M78" i="12" s="1"/>
  <c r="I78" i="12"/>
  <c r="K78" i="12"/>
  <c r="O78" i="12"/>
  <c r="Q78" i="12"/>
  <c r="V78" i="12"/>
  <c r="G98" i="12"/>
  <c r="I98" i="12"/>
  <c r="K98" i="12"/>
  <c r="M98" i="12"/>
  <c r="O98" i="12"/>
  <c r="Q98" i="12"/>
  <c r="V98" i="12"/>
  <c r="G102" i="12"/>
  <c r="M102" i="12" s="1"/>
  <c r="I102" i="12"/>
  <c r="K102" i="12"/>
  <c r="O102" i="12"/>
  <c r="Q102" i="12"/>
  <c r="V102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29" i="12"/>
  <c r="I129" i="12"/>
  <c r="K129" i="12"/>
  <c r="M129" i="12"/>
  <c r="O129" i="12"/>
  <c r="Q129" i="12"/>
  <c r="V129" i="12"/>
  <c r="G134" i="12"/>
  <c r="M134" i="12" s="1"/>
  <c r="I134" i="12"/>
  <c r="K134" i="12"/>
  <c r="O134" i="12"/>
  <c r="Q134" i="12"/>
  <c r="V134" i="12"/>
  <c r="G138" i="12"/>
  <c r="I138" i="12"/>
  <c r="K138" i="12"/>
  <c r="M138" i="12"/>
  <c r="O138" i="12"/>
  <c r="Q138" i="12"/>
  <c r="V138" i="12"/>
  <c r="G141" i="12"/>
  <c r="I141" i="12"/>
  <c r="K141" i="12"/>
  <c r="M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66" i="12"/>
  <c r="I166" i="12"/>
  <c r="K166" i="12"/>
  <c r="M166" i="12"/>
  <c r="O166" i="12"/>
  <c r="Q166" i="12"/>
  <c r="V166" i="12"/>
  <c r="G168" i="12"/>
  <c r="I168" i="12"/>
  <c r="K168" i="12"/>
  <c r="M168" i="12"/>
  <c r="O168" i="12"/>
  <c r="Q168" i="12"/>
  <c r="V168" i="12"/>
  <c r="G173" i="12"/>
  <c r="I173" i="12"/>
  <c r="K173" i="12"/>
  <c r="M173" i="12"/>
  <c r="O173" i="12"/>
  <c r="Q173" i="12"/>
  <c r="V173" i="12"/>
  <c r="G176" i="12"/>
  <c r="M176" i="12" s="1"/>
  <c r="I176" i="12"/>
  <c r="K176" i="12"/>
  <c r="O176" i="12"/>
  <c r="Q176" i="12"/>
  <c r="V176" i="12"/>
  <c r="G180" i="12"/>
  <c r="I180" i="12"/>
  <c r="K180" i="12"/>
  <c r="M180" i="12"/>
  <c r="O180" i="12"/>
  <c r="Q180" i="12"/>
  <c r="V180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7" i="12"/>
  <c r="I187" i="12"/>
  <c r="I186" i="12" s="1"/>
  <c r="K187" i="12"/>
  <c r="K186" i="12" s="1"/>
  <c r="M187" i="12"/>
  <c r="O187" i="12"/>
  <c r="Q187" i="12"/>
  <c r="Q186" i="12" s="1"/>
  <c r="V187" i="12"/>
  <c r="V186" i="12" s="1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3" i="12"/>
  <c r="G186" i="12" s="1"/>
  <c r="I193" i="12"/>
  <c r="K193" i="12"/>
  <c r="O193" i="12"/>
  <c r="O186" i="12" s="1"/>
  <c r="Q193" i="12"/>
  <c r="V193" i="12"/>
  <c r="G198" i="12"/>
  <c r="I198" i="12"/>
  <c r="K198" i="12"/>
  <c r="M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I202" i="12"/>
  <c r="K202" i="12"/>
  <c r="M202" i="12"/>
  <c r="O202" i="12"/>
  <c r="Q202" i="12"/>
  <c r="V202" i="12"/>
  <c r="G204" i="12"/>
  <c r="M204" i="12" s="1"/>
  <c r="I204" i="12"/>
  <c r="K204" i="12"/>
  <c r="O204" i="12"/>
  <c r="Q204" i="12"/>
  <c r="V204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2" i="12"/>
  <c r="G211" i="12" s="1"/>
  <c r="I212" i="12"/>
  <c r="I211" i="12" s="1"/>
  <c r="K212" i="12"/>
  <c r="K211" i="12" s="1"/>
  <c r="O212" i="12"/>
  <c r="O211" i="12" s="1"/>
  <c r="Q212" i="12"/>
  <c r="Q211" i="12" s="1"/>
  <c r="V212" i="12"/>
  <c r="V211" i="12" s="1"/>
  <c r="G214" i="12"/>
  <c r="I214" i="12"/>
  <c r="K214" i="12"/>
  <c r="M214" i="12"/>
  <c r="O214" i="12"/>
  <c r="Q214" i="12"/>
  <c r="V214" i="12"/>
  <c r="G220" i="12"/>
  <c r="G219" i="12" s="1"/>
  <c r="I220" i="12"/>
  <c r="I219" i="12" s="1"/>
  <c r="K220" i="12"/>
  <c r="M220" i="12"/>
  <c r="O220" i="12"/>
  <c r="O219" i="12" s="1"/>
  <c r="Q220" i="12"/>
  <c r="Q219" i="12" s="1"/>
  <c r="V220" i="12"/>
  <c r="G222" i="12"/>
  <c r="M222" i="12" s="1"/>
  <c r="I222" i="12"/>
  <c r="K222" i="12"/>
  <c r="O222" i="12"/>
  <c r="Q222" i="12"/>
  <c r="V222" i="12"/>
  <c r="G224" i="12"/>
  <c r="I224" i="12"/>
  <c r="K224" i="12"/>
  <c r="M224" i="12"/>
  <c r="O224" i="12"/>
  <c r="Q224" i="12"/>
  <c r="V224" i="12"/>
  <c r="G243" i="12"/>
  <c r="I243" i="12"/>
  <c r="K243" i="12"/>
  <c r="K219" i="12" s="1"/>
  <c r="M243" i="12"/>
  <c r="O243" i="12"/>
  <c r="Q243" i="12"/>
  <c r="V243" i="12"/>
  <c r="V219" i="12" s="1"/>
  <c r="G248" i="12"/>
  <c r="I248" i="12"/>
  <c r="K248" i="12"/>
  <c r="M248" i="12"/>
  <c r="O248" i="12"/>
  <c r="Q248" i="12"/>
  <c r="V248" i="12"/>
  <c r="G261" i="12"/>
  <c r="M261" i="12" s="1"/>
  <c r="I261" i="12"/>
  <c r="K261" i="12"/>
  <c r="O261" i="12"/>
  <c r="Q261" i="12"/>
  <c r="V261" i="12"/>
  <c r="G264" i="12"/>
  <c r="I264" i="12"/>
  <c r="K264" i="12"/>
  <c r="M264" i="12"/>
  <c r="O264" i="12"/>
  <c r="Q264" i="12"/>
  <c r="V264" i="12"/>
  <c r="G267" i="12"/>
  <c r="I267" i="12"/>
  <c r="K267" i="12"/>
  <c r="M267" i="12"/>
  <c r="O267" i="12"/>
  <c r="Q267" i="12"/>
  <c r="V267" i="12"/>
  <c r="G281" i="12"/>
  <c r="I281" i="12"/>
  <c r="K281" i="12"/>
  <c r="M281" i="12"/>
  <c r="O281" i="12"/>
  <c r="Q281" i="12"/>
  <c r="V281" i="12"/>
  <c r="G285" i="12"/>
  <c r="M285" i="12" s="1"/>
  <c r="I285" i="12"/>
  <c r="K285" i="12"/>
  <c r="O285" i="12"/>
  <c r="Q285" i="12"/>
  <c r="V285" i="12"/>
  <c r="G291" i="12"/>
  <c r="I291" i="12"/>
  <c r="K291" i="12"/>
  <c r="M291" i="12"/>
  <c r="O291" i="12"/>
  <c r="Q291" i="12"/>
  <c r="V291" i="12"/>
  <c r="G299" i="12"/>
  <c r="I299" i="12"/>
  <c r="K299" i="12"/>
  <c r="M299" i="12"/>
  <c r="O299" i="12"/>
  <c r="Q299" i="12"/>
  <c r="V299" i="12"/>
  <c r="G302" i="12"/>
  <c r="I302" i="12"/>
  <c r="K302" i="12"/>
  <c r="M302" i="12"/>
  <c r="O302" i="12"/>
  <c r="Q302" i="12"/>
  <c r="V302" i="12"/>
  <c r="G304" i="12"/>
  <c r="M304" i="12" s="1"/>
  <c r="I304" i="12"/>
  <c r="K304" i="12"/>
  <c r="O304" i="12"/>
  <c r="Q304" i="12"/>
  <c r="V304" i="12"/>
  <c r="G306" i="12"/>
  <c r="I306" i="12"/>
  <c r="K306" i="12"/>
  <c r="M306" i="12"/>
  <c r="O306" i="12"/>
  <c r="Q306" i="12"/>
  <c r="V306" i="12"/>
  <c r="G309" i="12"/>
  <c r="I309" i="12"/>
  <c r="K309" i="12"/>
  <c r="M309" i="12"/>
  <c r="O309" i="12"/>
  <c r="Q309" i="12"/>
  <c r="V309" i="12"/>
  <c r="G312" i="12"/>
  <c r="I312" i="12"/>
  <c r="K312" i="12"/>
  <c r="M312" i="12"/>
  <c r="O312" i="12"/>
  <c r="Q312" i="12"/>
  <c r="V312" i="12"/>
  <c r="G315" i="12"/>
  <c r="M315" i="12" s="1"/>
  <c r="I315" i="12"/>
  <c r="K315" i="12"/>
  <c r="O315" i="12"/>
  <c r="Q315" i="12"/>
  <c r="V315" i="12"/>
  <c r="G318" i="12"/>
  <c r="I318" i="12"/>
  <c r="K318" i="12"/>
  <c r="M318" i="12"/>
  <c r="O318" i="12"/>
  <c r="Q318" i="12"/>
  <c r="V318" i="12"/>
  <c r="G324" i="12"/>
  <c r="I324" i="12"/>
  <c r="K324" i="12"/>
  <c r="M324" i="12"/>
  <c r="O324" i="12"/>
  <c r="Q324" i="12"/>
  <c r="V324" i="12"/>
  <c r="G328" i="12"/>
  <c r="G327" i="12" s="1"/>
  <c r="I328" i="12"/>
  <c r="I327" i="12" s="1"/>
  <c r="K328" i="12"/>
  <c r="K327" i="12" s="1"/>
  <c r="O328" i="12"/>
  <c r="O327" i="12" s="1"/>
  <c r="Q328" i="12"/>
  <c r="Q327" i="12" s="1"/>
  <c r="V328" i="12"/>
  <c r="V327" i="12" s="1"/>
  <c r="G338" i="12"/>
  <c r="I338" i="12"/>
  <c r="K338" i="12"/>
  <c r="M338" i="12"/>
  <c r="O338" i="12"/>
  <c r="Q338" i="12"/>
  <c r="V338" i="12"/>
  <c r="G340" i="12"/>
  <c r="I340" i="12"/>
  <c r="K340" i="12"/>
  <c r="M340" i="12"/>
  <c r="O340" i="12"/>
  <c r="Q340" i="12"/>
  <c r="V340" i="12"/>
  <c r="G343" i="12"/>
  <c r="G342" i="12" s="1"/>
  <c r="I343" i="12"/>
  <c r="I342" i="12" s="1"/>
  <c r="K343" i="12"/>
  <c r="K342" i="12" s="1"/>
  <c r="O343" i="12"/>
  <c r="O342" i="12" s="1"/>
  <c r="Q343" i="12"/>
  <c r="Q342" i="12" s="1"/>
  <c r="V343" i="12"/>
  <c r="V342" i="12" s="1"/>
  <c r="G346" i="12"/>
  <c r="I346" i="12"/>
  <c r="K346" i="12"/>
  <c r="M346" i="12"/>
  <c r="O346" i="12"/>
  <c r="Q346" i="12"/>
  <c r="V346" i="12"/>
  <c r="G348" i="12"/>
  <c r="I348" i="12"/>
  <c r="K348" i="12"/>
  <c r="M348" i="12"/>
  <c r="O348" i="12"/>
  <c r="Q348" i="12"/>
  <c r="V348" i="12"/>
  <c r="G350" i="12"/>
  <c r="I350" i="12"/>
  <c r="K350" i="12"/>
  <c r="M350" i="12"/>
  <c r="O350" i="12"/>
  <c r="Q350" i="12"/>
  <c r="V350" i="12"/>
  <c r="G354" i="12"/>
  <c r="M354" i="12" s="1"/>
  <c r="I354" i="12"/>
  <c r="K354" i="12"/>
  <c r="O354" i="12"/>
  <c r="Q354" i="12"/>
  <c r="V354" i="12"/>
  <c r="G358" i="12"/>
  <c r="I358" i="12"/>
  <c r="K358" i="12"/>
  <c r="M358" i="12"/>
  <c r="O358" i="12"/>
  <c r="Q358" i="12"/>
  <c r="V358" i="12"/>
  <c r="G362" i="12"/>
  <c r="I362" i="12"/>
  <c r="K362" i="12"/>
  <c r="M362" i="12"/>
  <c r="O362" i="12"/>
  <c r="Q362" i="12"/>
  <c r="V362" i="12"/>
  <c r="G365" i="12"/>
  <c r="I365" i="12"/>
  <c r="K365" i="12"/>
  <c r="M365" i="12"/>
  <c r="O365" i="12"/>
  <c r="Q365" i="12"/>
  <c r="V365" i="12"/>
  <c r="G368" i="12"/>
  <c r="M368" i="12" s="1"/>
  <c r="I368" i="12"/>
  <c r="K368" i="12"/>
  <c r="O368" i="12"/>
  <c r="Q368" i="12"/>
  <c r="V368" i="12"/>
  <c r="G371" i="12"/>
  <c r="I371" i="12"/>
  <c r="K371" i="12"/>
  <c r="M371" i="12"/>
  <c r="O371" i="12"/>
  <c r="Q371" i="12"/>
  <c r="V371" i="12"/>
  <c r="G374" i="12"/>
  <c r="I374" i="12"/>
  <c r="K374" i="12"/>
  <c r="M374" i="12"/>
  <c r="O374" i="12"/>
  <c r="Q374" i="12"/>
  <c r="V374" i="12"/>
  <c r="G377" i="12"/>
  <c r="I377" i="12"/>
  <c r="K377" i="12"/>
  <c r="M377" i="12"/>
  <c r="O377" i="12"/>
  <c r="Q377" i="12"/>
  <c r="V377" i="12"/>
  <c r="G380" i="12"/>
  <c r="M380" i="12" s="1"/>
  <c r="I380" i="12"/>
  <c r="K380" i="12"/>
  <c r="O380" i="12"/>
  <c r="Q380" i="12"/>
  <c r="V380" i="12"/>
  <c r="G386" i="12"/>
  <c r="I386" i="12"/>
  <c r="K386" i="12"/>
  <c r="M386" i="12"/>
  <c r="O386" i="12"/>
  <c r="Q386" i="12"/>
  <c r="V386" i="12"/>
  <c r="G390" i="12"/>
  <c r="I390" i="12"/>
  <c r="K390" i="12"/>
  <c r="M390" i="12"/>
  <c r="O390" i="12"/>
  <c r="Q390" i="12"/>
  <c r="V390" i="12"/>
  <c r="G392" i="12"/>
  <c r="I392" i="12"/>
  <c r="K392" i="12"/>
  <c r="M392" i="12"/>
  <c r="O392" i="12"/>
  <c r="Q392" i="12"/>
  <c r="V392" i="12"/>
  <c r="G394" i="12"/>
  <c r="M394" i="12" s="1"/>
  <c r="I394" i="12"/>
  <c r="K394" i="12"/>
  <c r="O394" i="12"/>
  <c r="Q394" i="12"/>
  <c r="V394" i="12"/>
  <c r="G400" i="12"/>
  <c r="I400" i="12"/>
  <c r="K400" i="12"/>
  <c r="M400" i="12"/>
  <c r="O400" i="12"/>
  <c r="Q400" i="12"/>
  <c r="V400" i="12"/>
  <c r="G404" i="12"/>
  <c r="I404" i="12"/>
  <c r="K404" i="12"/>
  <c r="M404" i="12"/>
  <c r="O404" i="12"/>
  <c r="Q404" i="12"/>
  <c r="V404" i="12"/>
  <c r="G407" i="12"/>
  <c r="I407" i="12"/>
  <c r="K407" i="12"/>
  <c r="M407" i="12"/>
  <c r="O407" i="12"/>
  <c r="Q407" i="12"/>
  <c r="V407" i="12"/>
  <c r="G410" i="12"/>
  <c r="O410" i="12"/>
  <c r="G411" i="12"/>
  <c r="I411" i="12"/>
  <c r="I410" i="12" s="1"/>
  <c r="K411" i="12"/>
  <c r="K410" i="12" s="1"/>
  <c r="M411" i="12"/>
  <c r="M410" i="12" s="1"/>
  <c r="O411" i="12"/>
  <c r="Q411" i="12"/>
  <c r="Q410" i="12" s="1"/>
  <c r="V411" i="12"/>
  <c r="V410" i="12" s="1"/>
  <c r="G413" i="12"/>
  <c r="I413" i="12"/>
  <c r="K413" i="12"/>
  <c r="M413" i="12"/>
  <c r="O413" i="12"/>
  <c r="Q413" i="12"/>
  <c r="V413" i="12"/>
  <c r="G417" i="12"/>
  <c r="I417" i="12"/>
  <c r="K417" i="12"/>
  <c r="M417" i="12"/>
  <c r="O417" i="12"/>
  <c r="Q417" i="12"/>
  <c r="V417" i="12"/>
  <c r="G420" i="12"/>
  <c r="I420" i="12"/>
  <c r="I419" i="12" s="1"/>
  <c r="K420" i="12"/>
  <c r="K419" i="12" s="1"/>
  <c r="M420" i="12"/>
  <c r="O420" i="12"/>
  <c r="Q420" i="12"/>
  <c r="Q419" i="12" s="1"/>
  <c r="V420" i="12"/>
  <c r="V419" i="12" s="1"/>
  <c r="G422" i="12"/>
  <c r="I422" i="12"/>
  <c r="K422" i="12"/>
  <c r="M422" i="12"/>
  <c r="O422" i="12"/>
  <c r="Q422" i="12"/>
  <c r="V422" i="12"/>
  <c r="G424" i="12"/>
  <c r="I424" i="12"/>
  <c r="K424" i="12"/>
  <c r="M424" i="12"/>
  <c r="O424" i="12"/>
  <c r="Q424" i="12"/>
  <c r="V424" i="12"/>
  <c r="G426" i="12"/>
  <c r="G419" i="12" s="1"/>
  <c r="I426" i="12"/>
  <c r="K426" i="12"/>
  <c r="O426" i="12"/>
  <c r="O419" i="12" s="1"/>
  <c r="Q426" i="12"/>
  <c r="V426" i="12"/>
  <c r="I428" i="12"/>
  <c r="Q428" i="12"/>
  <c r="G429" i="12"/>
  <c r="G428" i="12" s="1"/>
  <c r="I429" i="12"/>
  <c r="K429" i="12"/>
  <c r="K428" i="12" s="1"/>
  <c r="M429" i="12"/>
  <c r="M428" i="12" s="1"/>
  <c r="O429" i="12"/>
  <c r="O428" i="12" s="1"/>
  <c r="Q429" i="12"/>
  <c r="V429" i="12"/>
  <c r="V428" i="12" s="1"/>
  <c r="G430" i="12"/>
  <c r="I430" i="12"/>
  <c r="K430" i="12"/>
  <c r="M430" i="12"/>
  <c r="O430" i="12"/>
  <c r="Q430" i="12"/>
  <c r="V430" i="12"/>
  <c r="G431" i="12"/>
  <c r="O431" i="12"/>
  <c r="G432" i="12"/>
  <c r="I432" i="12"/>
  <c r="I431" i="12" s="1"/>
  <c r="K432" i="12"/>
  <c r="K431" i="12" s="1"/>
  <c r="M432" i="12"/>
  <c r="M431" i="12" s="1"/>
  <c r="O432" i="12"/>
  <c r="Q432" i="12"/>
  <c r="Q431" i="12" s="1"/>
  <c r="V432" i="12"/>
  <c r="V431" i="12" s="1"/>
  <c r="K434" i="12"/>
  <c r="V434" i="12"/>
  <c r="G435" i="12"/>
  <c r="G434" i="12" s="1"/>
  <c r="I435" i="12"/>
  <c r="I434" i="12" s="1"/>
  <c r="K435" i="12"/>
  <c r="M435" i="12"/>
  <c r="O435" i="12"/>
  <c r="O434" i="12" s="1"/>
  <c r="Q435" i="12"/>
  <c r="Q434" i="12" s="1"/>
  <c r="V435" i="12"/>
  <c r="G437" i="12"/>
  <c r="M437" i="12" s="1"/>
  <c r="I437" i="12"/>
  <c r="K437" i="12"/>
  <c r="O437" i="12"/>
  <c r="Q437" i="12"/>
  <c r="V437" i="12"/>
  <c r="I440" i="12"/>
  <c r="Q440" i="12"/>
  <c r="G441" i="12"/>
  <c r="G440" i="12" s="1"/>
  <c r="I441" i="12"/>
  <c r="K441" i="12"/>
  <c r="K440" i="12" s="1"/>
  <c r="M441" i="12"/>
  <c r="O441" i="12"/>
  <c r="O440" i="12" s="1"/>
  <c r="Q441" i="12"/>
  <c r="V441" i="12"/>
  <c r="V440" i="12" s="1"/>
  <c r="G444" i="12"/>
  <c r="I444" i="12"/>
  <c r="K444" i="12"/>
  <c r="M444" i="12"/>
  <c r="O444" i="12"/>
  <c r="Q444" i="12"/>
  <c r="V444" i="12"/>
  <c r="G447" i="12"/>
  <c r="M447" i="12" s="1"/>
  <c r="I447" i="12"/>
  <c r="K447" i="12"/>
  <c r="O447" i="12"/>
  <c r="Q447" i="12"/>
  <c r="V447" i="12"/>
  <c r="G451" i="12"/>
  <c r="G450" i="12" s="1"/>
  <c r="I451" i="12"/>
  <c r="K451" i="12"/>
  <c r="K450" i="12" s="1"/>
  <c r="M451" i="12"/>
  <c r="O451" i="12"/>
  <c r="O450" i="12" s="1"/>
  <c r="Q451" i="12"/>
  <c r="V451" i="12"/>
  <c r="V450" i="12" s="1"/>
  <c r="G463" i="12"/>
  <c r="I463" i="12"/>
  <c r="K463" i="12"/>
  <c r="M463" i="12"/>
  <c r="O463" i="12"/>
  <c r="Q463" i="12"/>
  <c r="V463" i="12"/>
  <c r="G475" i="12"/>
  <c r="M475" i="12" s="1"/>
  <c r="I475" i="12"/>
  <c r="K475" i="12"/>
  <c r="O475" i="12"/>
  <c r="Q475" i="12"/>
  <c r="V475" i="12"/>
  <c r="G479" i="12"/>
  <c r="I479" i="12"/>
  <c r="I450" i="12" s="1"/>
  <c r="K479" i="12"/>
  <c r="M479" i="12"/>
  <c r="O479" i="12"/>
  <c r="Q479" i="12"/>
  <c r="Q450" i="12" s="1"/>
  <c r="V479" i="12"/>
  <c r="G483" i="12"/>
  <c r="I483" i="12"/>
  <c r="K483" i="12"/>
  <c r="M483" i="12"/>
  <c r="O483" i="12"/>
  <c r="Q483" i="12"/>
  <c r="V483" i="12"/>
  <c r="G485" i="12"/>
  <c r="I485" i="12"/>
  <c r="K485" i="12"/>
  <c r="M485" i="12"/>
  <c r="O485" i="12"/>
  <c r="Q485" i="12"/>
  <c r="V485" i="12"/>
  <c r="G489" i="12"/>
  <c r="M489" i="12" s="1"/>
  <c r="I489" i="12"/>
  <c r="K489" i="12"/>
  <c r="O489" i="12"/>
  <c r="Q489" i="12"/>
  <c r="V489" i="12"/>
  <c r="G492" i="12"/>
  <c r="I492" i="12"/>
  <c r="K492" i="12"/>
  <c r="M492" i="12"/>
  <c r="O492" i="12"/>
  <c r="Q492" i="12"/>
  <c r="V492" i="12"/>
  <c r="G495" i="12"/>
  <c r="I495" i="12"/>
  <c r="K495" i="12"/>
  <c r="M495" i="12"/>
  <c r="O495" i="12"/>
  <c r="Q495" i="12"/>
  <c r="V495" i="12"/>
  <c r="AE500" i="12"/>
  <c r="AF500" i="12"/>
  <c r="I20" i="1"/>
  <c r="I19" i="1"/>
  <c r="I18" i="1"/>
  <c r="I17" i="1"/>
  <c r="I16" i="1"/>
  <c r="I65" i="1"/>
  <c r="J63" i="1" s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64" i="1" l="1"/>
  <c r="J52" i="1"/>
  <c r="J62" i="1"/>
  <c r="J56" i="1"/>
  <c r="J59" i="1"/>
  <c r="J54" i="1"/>
  <c r="J57" i="1"/>
  <c r="J53" i="1"/>
  <c r="J55" i="1"/>
  <c r="J58" i="1"/>
  <c r="J60" i="1"/>
  <c r="J61" i="1"/>
  <c r="G26" i="1"/>
  <c r="A26" i="1"/>
  <c r="G28" i="1"/>
  <c r="G23" i="1"/>
  <c r="M219" i="12"/>
  <c r="M434" i="12"/>
  <c r="M450" i="12"/>
  <c r="M440" i="12"/>
  <c r="M426" i="12"/>
  <c r="M419" i="12" s="1"/>
  <c r="M343" i="12"/>
  <c r="M342" i="12" s="1"/>
  <c r="M328" i="12"/>
  <c r="M327" i="12" s="1"/>
  <c r="M212" i="12"/>
  <c r="M211" i="12" s="1"/>
  <c r="M193" i="12"/>
  <c r="M186" i="12" s="1"/>
  <c r="M37" i="12"/>
  <c r="M8" i="12" s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J65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<sst xmlns="http://schemas.openxmlformats.org/spreadsheetml/2006/main" count="1746" uniqueCount="598">
  <si>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</si>
  <si>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</si>
  <si>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</si>
  <si>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</si>
  <si>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</si>
  <si>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</si>
  <si>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</si>
  <si>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</si>
  <si>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</si>
  <si>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</si>
  <si>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</si>
  <si>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</si>
  <si>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</si>
  <si>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</si>
  <si>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</si>
  <si>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</si>
  <si>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</si>
  <si>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</si>
  <si>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</si>
  <si>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</si>
  <si>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</si>
  <si>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</si>
  <si>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</si>
  <si>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</si>
  <si>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</si>
  <si>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</si>
  <si>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</si>
  <si>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</si>
  <si>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</si>
  <si>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</si>
  <si>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</si>
  <si>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</si>
  <si>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</si>
  <si>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</si>
  <si>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</si>
  <si>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</si>
  <si>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</si>
  <si>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</si>
  <si>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</si>
  <si>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</si>
  <si>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1b</t>
  </si>
  <si>
    <t>Komunikace a Oplocení</t>
  </si>
  <si>
    <t>SO.101 a 102</t>
  </si>
  <si>
    <t>Objekt:</t>
  </si>
  <si>
    <t>Rozpočet:</t>
  </si>
  <si>
    <t>1165/2022</t>
  </si>
  <si>
    <t>Hodonín, Výhon - stezka pro chodce a cyklisty a veřejné osvětlení</t>
  </si>
  <si>
    <t>Město Hodonín</t>
  </si>
  <si>
    <t>Masarykovo nám.53/1</t>
  </si>
  <si>
    <t>Hodonín</t>
  </si>
  <si>
    <t>69501</t>
  </si>
  <si>
    <t>00284891</t>
  </si>
  <si>
    <t>Stavba</t>
  </si>
  <si>
    <t>Celkem za stavbu</t>
  </si>
  <si>
    <t>CZK</t>
  </si>
  <si>
    <t>#POPS</t>
  </si>
  <si>
    <t>Popis stavby: 1165/2022 - Hodonín, Výhon - stezka pro chodce a cyklisty a veřejné osvětlení</t>
  </si>
  <si>
    <t>#POPO</t>
  </si>
  <si>
    <t>Popis objektu: SO.101 a 102 - Komunikace a Oplocení</t>
  </si>
  <si>
    <t>#POPR</t>
  </si>
  <si>
    <t>Popis rozpočtu: 1b - Komunikace a Oplocení</t>
  </si>
  <si>
    <t>Rekapitulace dílů</t>
  </si>
  <si>
    <t>Typ dílu</t>
  </si>
  <si>
    <t>1</t>
  </si>
  <si>
    <t>Zemní práce</t>
  </si>
  <si>
    <t>11</t>
  </si>
  <si>
    <t>Přípravné a přidružené práce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</si>
  <si>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</si>
  <si>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</si>
  <si>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</si>
  <si>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</si>
  <si>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</si>
  <si>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</si>
  <si>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</si>
  <si>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</si>
  <si>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</si>
  <si>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</si>
  <si>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</si>
  <si>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</si>
  <si>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</si>
  <si>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</si>
  <si>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M100</t>
  </si>
  <si>
    <t>Městský mobiliář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</si>
  <si>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</si>
  <si>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</si>
  <si>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</si>
  <si>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</si>
  <si>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</si>
  <si>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</si>
  <si>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</si>
  <si>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</si>
  <si>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</si>
  <si>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</si>
  <si>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</si>
  <si>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</si>
  <si>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</si>
  <si>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</si>
  <si>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</si>
  <si>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</si>
  <si>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</si>
  <si>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</si>
  <si>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</si>
  <si>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</si>
  <si>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</si>
  <si>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</si>
  <si>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</si>
  <si>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</si>
  <si>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</si>
  <si>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</si>
  <si>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</si>
  <si>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</si>
  <si>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</si>
  <si>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</si>
  <si>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</si>
  <si>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</si>
  <si>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</si>
  <si>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</si>
  <si>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</si>
  <si>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</si>
  <si>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120001101R00</t>
  </si>
  <si>
    <t>Příplatek za ztížení vykopávky v blízkosti vedení</t>
  </si>
  <si>
    <t>m3</t>
  </si>
  <si>
    <t>RTS 22/ I</t>
  </si>
  <si>
    <t>POL1_</t>
  </si>
  <si>
    <t>slaboproud : 9,5*2*0,73</t>
  </si>
  <si>
    <t>VV</t>
  </si>
  <si>
    <t>4,3*0,31+5,24*2*0,43</t>
  </si>
  <si>
    <t>121101103R00</t>
  </si>
  <si>
    <t>Sejmutí ornice s přemístěním přes 100 do 250 m - viz pedologické posouzení</t>
  </si>
  <si>
    <t>Práce</t>
  </si>
  <si>
    <t>Začátek provozního součtu</t>
  </si>
  <si>
    <t xml:space="preserve">  odečteno Z EPD na ploše 715 m2 m2 v tl.0,25 m : 715*0,25</t>
  </si>
  <si>
    <t>Konec provozního součtu</t>
  </si>
  <si>
    <t>179</t>
  </si>
  <si>
    <t>122201101R00</t>
  </si>
  <si>
    <t>Odkopávky nezapažené v hor. 3 do 100 m3 - bez sanace</t>
  </si>
  <si>
    <t xml:space="preserve">TRASA  2 : </t>
  </si>
  <si>
    <t xml:space="preserve">odkopávky pro skladbu B - část s odebráním ornice od staničení 0,057 00 po konec trasy 2 : </t>
  </si>
  <si>
    <t xml:space="preserve">PPP - průměrný průřezový profil v m2 bez sanace a po odečtu odebrané ornice : </t>
  </si>
  <si>
    <t xml:space="preserve">  staničení 0,060 00 PPP= 0,165 m2 ( zpětný zásyp PPP= 0,488 m2 ) : </t>
  </si>
  <si>
    <t xml:space="preserve">  staničení 0,080 00 PPP= 0,186 m2 ( zpětný zásyp PPP= 0,482 m2 ) : </t>
  </si>
  <si>
    <t xml:space="preserve">  staničení 0,100 00 PPP= 0,217 m2 ( zpětný zásyp PPP= 0,493 m2 ) : </t>
  </si>
  <si>
    <t xml:space="preserve">  staničení 0,120 00 PPP= 0,045 m2 ( zpětný zásyp PPP= 0,573 m2 ) ( dosypání ŠD 0/32 PPP 0,103 m2 na délce 20 m ) : </t>
  </si>
  <si>
    <t xml:space="preserve">  staničení 0,140 00 PPP= 0,183 m2 ( zpětný zásyp PPP= 0,501 m2 ) : </t>
  </si>
  <si>
    <t xml:space="preserve">  staničení 0,160 00 PPP= 0,183 m2 ( zpětný zásyp PPP= 0,471 m2 ) : </t>
  </si>
  <si>
    <t xml:space="preserve">  staničení 0,180 00 PPP= 0,165 m2 ( zpětný zásyp PPP= 0,531 m2 ) : </t>
  </si>
  <si>
    <t xml:space="preserve">  staničení 0,200 00 PPP= 0,200 m2 ( zpětný zásyp PPP= 0,503 m2 ) : </t>
  </si>
  <si>
    <t>PPP= 0,168 m2 na délce 153,13 m ( zpětný zásyp PPP= 0,505 m2 ) : 153,13*0,168</t>
  </si>
  <si>
    <t>Mezisoučet</t>
  </si>
  <si>
    <t xml:space="preserve">odkopávky pro skladbu B - část bez odebrání ornice od staničení 0,000 00 po staničení 0,057 00 : </t>
  </si>
  <si>
    <t xml:space="preserve">PPP - průměrný průřezový profil v m2 bez sanace : </t>
  </si>
  <si>
    <t>PPP= 1,080 m2 ( zpětný zásyp PPP= 0,230 m2 ) : 57*1,080</t>
  </si>
  <si>
    <t>122201102R00</t>
  </si>
  <si>
    <t>Odkopávky nezapažené v hor. 3 do 1000 m3 - jen v případě nutnosti SANACE</t>
  </si>
  <si>
    <t xml:space="preserve">v případě nutnosti sanace se odkovávky zvětší o: : </t>
  </si>
  <si>
    <t xml:space="preserve">  staničení 0,060 00 PPP= 1,572 m2 ( zpětný zásyp PPP= 0,346 m2 ) : </t>
  </si>
  <si>
    <t xml:space="preserve">  staničení 0,080 00 PPP= 1,588 m2 ( zpětný zásyp PPP= 0,361 m2 ) : </t>
  </si>
  <si>
    <t xml:space="preserve">  staničení 0,100 00 PPP= 1,620 m2 ( zpětný zásyp PPP= 0,394 m2 ) : </t>
  </si>
  <si>
    <t xml:space="preserve">  staničení 0,120 00 PPP= 1,363 m2 ( zpětný zásyp PPP= 0,240 m2 ) : </t>
  </si>
  <si>
    <t xml:space="preserve">  staničení 0,140 00 PPP= 1,585 m2 ( zpětný zásyp PPP= 0,359 m2 ) : </t>
  </si>
  <si>
    <t xml:space="preserve">  staničení 0,160 00 PPP= 1,583 m2 ( zpětný zásyp PPP= 0,357 m2 ) : </t>
  </si>
  <si>
    <t xml:space="preserve">  staničení 0,180 00 PPP= 1,590 m2 ( zpětný zásyp PPP= 0,364 m2 ) : </t>
  </si>
  <si>
    <t xml:space="preserve">  staničení 0,200 00 PPP= 1,557 m2 ( zpětný zásyp PPP= 0,331 m2 ) : </t>
  </si>
  <si>
    <t>PPP= 1,557 m2 na délce 153,13 m ( zpětný zásyp PPP= 0,344 m2 ) : 153,13*1,557</t>
  </si>
  <si>
    <t>PPP= 1,857 m2 ( zpětný zásyp PPP= 0,630 m2 ) : 57*1,857</t>
  </si>
  <si>
    <t>122201109R00</t>
  </si>
  <si>
    <t>Příplatek za lepivost - odkopávky v hor. 3 - bez sanace</t>
  </si>
  <si>
    <t>z položky odkopávek : 87,286</t>
  </si>
  <si>
    <t>139601102R00</t>
  </si>
  <si>
    <t>Ruční výkop jam, rýh a šachet v hornině tř. 3 - bez sanace</t>
  </si>
  <si>
    <t xml:space="preserve">výkop pro lože pod obrubníky  TRASA  2 : </t>
  </si>
  <si>
    <t>na délce 29,2 m o stř.př. 0,5 m a tl.10 cm : 29,2*0,5*0,1</t>
  </si>
  <si>
    <t xml:space="preserve">TRASA  1 : </t>
  </si>
  <si>
    <t>odkopávky pro skladbu A : 3,9*0,43</t>
  </si>
  <si>
    <t>odkopávky pro skladbu C : 9,2*0,31</t>
  </si>
  <si>
    <t>rozšíření výkopů pro silniční obrubníky a palisády, celkem 29,2 m o PPP= 0,058 m2 (zásypy na délce 13 m o PPP= 0,088 m2) : 29,2*0,058</t>
  </si>
  <si>
    <t>162401102R00</t>
  </si>
  <si>
    <t>Vodorovné přemístění výkopku z hor.1-4 do 2000 m na mezideponii pro zpětné zásypy - bez sanace</t>
  </si>
  <si>
    <t>zásyp : 90,441</t>
  </si>
  <si>
    <t>ruční zásyp : 1,141</t>
  </si>
  <si>
    <t>a zpět : 91,582</t>
  </si>
  <si>
    <t>162601102R00</t>
  </si>
  <si>
    <t>Vodorovné přemístění ornice do 5000 m - viz pedologické posouzení</t>
  </si>
  <si>
    <t>z položky : 179</t>
  </si>
  <si>
    <t>167101102R00</t>
  </si>
  <si>
    <t>Nakládání ornice v množství nad 100 m3 - viz pedologické posouzení</t>
  </si>
  <si>
    <t>174101101R00</t>
  </si>
  <si>
    <t>Zásyp jam, rýh, šachet se zhutněním - bez sanace - bez sanace</t>
  </si>
  <si>
    <t xml:space="preserve">zásypy pro skladbu B - část s odebráním ornice od staničení 0,057 00 po konec trasy 2 : </t>
  </si>
  <si>
    <t xml:space="preserve">  staničení 0,060 00 - zpětný zásyp PPP= 0,488 m2 : </t>
  </si>
  <si>
    <t xml:space="preserve">  staničení 0,080 00 - zpětný zásyp PPP= 0,482 m2 : </t>
  </si>
  <si>
    <t xml:space="preserve">  staničení 0,100 00 - zpětný zásyp PPP= 0,493 m2 : </t>
  </si>
  <si>
    <t xml:space="preserve">  staničení 0,120 00 -zpětný zásyp PPP= 0,573 m2  ( dosypání ŠD 0/32 PPP 0,103 m2 na délce 20 m ) : </t>
  </si>
  <si>
    <t xml:space="preserve">  staničení 0,140 00 - zpětný zásyp PPP= 0,501 m2 : </t>
  </si>
  <si>
    <t xml:space="preserve">  staničení 0,160 00 - zpětný zásyp PPP= 0,471 m2 : </t>
  </si>
  <si>
    <t xml:space="preserve">  staničení 0,180 00 - zpětný zásyp PPP= 0,531 m2 : </t>
  </si>
  <si>
    <t xml:space="preserve">  staničení 0,200 00 - zpětný zásyp PPP= 0,503 m2 : </t>
  </si>
  <si>
    <t xml:space="preserve"> zpětný zásyp PPP= 0,505 m2  na délce 153,13m : 153,13*0,505</t>
  </si>
  <si>
    <t xml:space="preserve">zásypy pro skladbu B - část bez odebrání ornice od staničení 0,000 00 po staničení 0,057 00 : </t>
  </si>
  <si>
    <t>zpětný zásyp PPP= 0,230 m2 : 57*0,230</t>
  </si>
  <si>
    <t>174101102R00</t>
  </si>
  <si>
    <t>Zásyp ruční se zhutněním - bez sanace</t>
  </si>
  <si>
    <t xml:space="preserve">zásypy pro skladbu A a C : </t>
  </si>
  <si>
    <t>zásypy na délce 13 m o PPP= 0,088 m2 : 13*0,088</t>
  </si>
  <si>
    <t>181101102R00</t>
  </si>
  <si>
    <t>Úprava pláně vyrovnáním výškových rozdílů v zářezech v hor. 1-4, se zhutněním pro jakoukoliv míru zhutnění předepsanou projektem Edef,2 = 45 MPa (30 MPa)</t>
  </si>
  <si>
    <t>m2</t>
  </si>
  <si>
    <t xml:space="preserve">odečteno z EPD : </t>
  </si>
  <si>
    <t>komunikace - skladba B a A : 587,4*1,164</t>
  </si>
  <si>
    <t>chodníky - skladba C ( 4 m2 - zpětné položení ) : 9,2+4</t>
  </si>
  <si>
    <t>lože pod chodníkové obrubníky stř.př.0,42 m - pravá strana ve směru staničení : 209,64*0,42</t>
  </si>
  <si>
    <t>lože pro silniční obrubníkyna délce 29,2 m o stř.př. 0,5 m : 29,2*0,5</t>
  </si>
  <si>
    <t>v případě sanace se plocha zvětší o: : 245,5332</t>
  </si>
  <si>
    <t>plocha pro prvotní měření únosti 5x3x3 m : 5*3*3</t>
  </si>
  <si>
    <t>ploch po odebrání drnu : 404</t>
  </si>
  <si>
    <t>181301112R00</t>
  </si>
  <si>
    <t>Rozprostření ornice v rovině nebo ve svahu do 1:5, tl. 10-15 cm, nad 500m2 zhutněno lehkým válcem</t>
  </si>
  <si>
    <t>odečteno z EPD : 1205</t>
  </si>
  <si>
    <t>185804312R00</t>
  </si>
  <si>
    <t xml:space="preserve">Zalití rostlin vodou plochy nad 20 m2 - zalití trávníku 5x </t>
  </si>
  <si>
    <t>odečteno z EPD : 1205*0,01</t>
  </si>
  <si>
    <t>5x : 12,050*4</t>
  </si>
  <si>
    <t>185851111R00</t>
  </si>
  <si>
    <t>Dovoz vody pro zálivku  do 6 km</t>
  </si>
  <si>
    <t>199000002R00</t>
  </si>
  <si>
    <t>Poplatek za skládku horniny 1- 4 - bez sanace</t>
  </si>
  <si>
    <t>Indiv</t>
  </si>
  <si>
    <t>odkopávky : 93,508</t>
  </si>
  <si>
    <t>ruční výkop : 1,46</t>
  </si>
  <si>
    <t>odpočet zpětných zásypů : -91,582</t>
  </si>
  <si>
    <t>122201109R01</t>
  </si>
  <si>
    <t>Příplatek za lepivost - odkopávky v hor. 3 - jen v případě nutnosti SANACE</t>
  </si>
  <si>
    <t>Vlastní</t>
  </si>
  <si>
    <t>z položky odkopávek : 344,272</t>
  </si>
  <si>
    <t>162401102R01</t>
  </si>
  <si>
    <t>Vodorovné přemístění výkopku z hor.1-4 do 2000 m - jen v případě nutnosti SANACE na mezideponii pro zpětné zásypy</t>
  </si>
  <si>
    <t xml:space="preserve">jen v případě SANACE : </t>
  </si>
  <si>
    <t>tam : 88,587</t>
  </si>
  <si>
    <t>a zpět : 88,587</t>
  </si>
  <si>
    <t>162401102R02</t>
  </si>
  <si>
    <t xml:space="preserve">Vodorovné přemístění ornice do 2000 m na mezideponii - viz pedologické posouzení </t>
  </si>
  <si>
    <t>162601102R01</t>
  </si>
  <si>
    <t>Vodorovné přemístění výkopku do 5000 m - bez sanace</t>
  </si>
  <si>
    <t>162601102R02</t>
  </si>
  <si>
    <t xml:space="preserve">Vodorovné přemístění horniny do 5000 m - jen v přípasě nutnosti SANACE  </t>
  </si>
  <si>
    <t>odkopávky : 344,272</t>
  </si>
  <si>
    <t>odpočet zpětných zásypů : -88,587</t>
  </si>
  <si>
    <t>167101101R01</t>
  </si>
  <si>
    <t>Nakládání výkopku z hor.1-4 v množství do 100 m3 - bez sanace</t>
  </si>
  <si>
    <t>pro zpětné zýsypy : 91,582</t>
  </si>
  <si>
    <t>167101101R02</t>
  </si>
  <si>
    <t>Nakládání výkopku z hor.1-4 v množství do 100 m3 - jen v případě nutnosti SANACE</t>
  </si>
  <si>
    <t>jen v případě nutnosti SANACE : 88,587</t>
  </si>
  <si>
    <t>174101101R01</t>
  </si>
  <si>
    <t>Zásyp jam, rýh, šachet se zhutněním - jen v případě nutnosti SANACE</t>
  </si>
  <si>
    <t xml:space="preserve">v případě nutnosti sanace se zásypy zvětší o: : </t>
  </si>
  <si>
    <t xml:space="preserve">  staničení 0,060 00 - zpětný zásyp PPP= 0,346 m2 : </t>
  </si>
  <si>
    <t xml:space="preserve">  staničení 0,080 00 - zpětný zásyp PPP= 0,361 m2 : </t>
  </si>
  <si>
    <t xml:space="preserve">  staničení 0,100 00 - zpětný zásyp PPP= 0,394 m2 : </t>
  </si>
  <si>
    <t xml:space="preserve">  staničení 0,120 00 - zpětný zásyp PPP= 0,240 m2 : </t>
  </si>
  <si>
    <t xml:space="preserve">  staničení 0,140 00 - zpětný zásyp PPP= 0,359 m2 : </t>
  </si>
  <si>
    <t xml:space="preserve">  staničení 0,160 00 - zpětný zásyp PPP= 0,357 m2 : </t>
  </si>
  <si>
    <t xml:space="preserve">  staničení 0,180 00 - zpětný zásyp PPP= 0,364 m2 : </t>
  </si>
  <si>
    <t xml:space="preserve">  staničení 0,200 00 - zpětný zásyp PPP= 0,331 m2 : </t>
  </si>
  <si>
    <t>zpětný zásyp PPP= 0,344 m2 na délce 153,13 m : 153,13*0,344</t>
  </si>
  <si>
    <t xml:space="preserve">PPP - průměrný průřezový profil v m2 : </t>
  </si>
  <si>
    <t>zpětný zásyp PPP= 0,630 m2 : 57*0,630</t>
  </si>
  <si>
    <t>174101101R02</t>
  </si>
  <si>
    <t>Zásyp jam, rýh, šachet se zhutněním</t>
  </si>
  <si>
    <t>doplnění chybějící části podkladní vrstvy na délce 20 m o PPP= 0,103 m2 po odebrání ornice mocnosti 25 cm : 20*0,103</t>
  </si>
  <si>
    <t>181301112R01</t>
  </si>
  <si>
    <t>Rozprostření ornice, rovina, tl.10-15 cm,nad 500m2 - viz pedologické posouzení</t>
  </si>
  <si>
    <t xml:space="preserve">  odebraná ornice rozprostřená v tl.12 cm : 179/0,12</t>
  </si>
  <si>
    <t>1492</t>
  </si>
  <si>
    <t>199000002R01</t>
  </si>
  <si>
    <t>Poplatek za skládku horniny 1- 4 - jen v případě nutnosti SANACE</t>
  </si>
  <si>
    <t>121100001RAB</t>
  </si>
  <si>
    <t>Sejmutí drnu, naložení, odvoz a uložení na skládku investora ke kompostování bez poplatku odvoz do 5 km</t>
  </si>
  <si>
    <t>Agregovaná položka</t>
  </si>
  <si>
    <t>POL2_</t>
  </si>
  <si>
    <t xml:space="preserve">sejmutí drnu zbývající plochy k hranicím pozemků 404 m2 : </t>
  </si>
  <si>
    <t>počítám průměrnou tl.do 10 cm : 404*0,1</t>
  </si>
  <si>
    <t>180400010RA0</t>
  </si>
  <si>
    <t>Založení trávníku lučního v rovině s dodáním osiva a se zhutněním lehkým válcem</t>
  </si>
  <si>
    <t>10364200R</t>
  </si>
  <si>
    <t>Ornice pro pozemkové úpravy včetně dovozu a uložení v místě zabudování</t>
  </si>
  <si>
    <t>SPCM</t>
  </si>
  <si>
    <t>Specifikace</t>
  </si>
  <si>
    <t>POL3_</t>
  </si>
  <si>
    <t>1205*0,125</t>
  </si>
  <si>
    <t>58344169R</t>
  </si>
  <si>
    <t>Štěrkodrtě frakce 0-32 A</t>
  </si>
  <si>
    <t>t</t>
  </si>
  <si>
    <t>doplnění chybějící části podkladní vrstvy na délce 20 m o PPP= 0,103 m2 : 20*0,103*2,300</t>
  </si>
  <si>
    <t>113106231R00</t>
  </si>
  <si>
    <t>Rozebrání dlažeb ze zámkové dlažby v kamenivu</t>
  </si>
  <si>
    <t>odečteno z EPD : 4,00</t>
  </si>
  <si>
    <t>113107505R00</t>
  </si>
  <si>
    <t>Odstranění podkladu pl. 50 m2,kam.drcené tl.5 cm</t>
  </si>
  <si>
    <t>113107511R00</t>
  </si>
  <si>
    <t>Odstranění podkladu pl. 50 m2,kam.drcené tl.11 cm</t>
  </si>
  <si>
    <t>odstranění části stávající komunikace v místě napojení - 32/63 : 27,50*0,84</t>
  </si>
  <si>
    <t>113108305R00</t>
  </si>
  <si>
    <t>Odstranění asfaltové vrstvy pl.do 50 m2, tl. 5 cm</t>
  </si>
  <si>
    <t xml:space="preserve">  délka odstranění asfaltu : 13+6,25+8,25</t>
  </si>
  <si>
    <t>odstranění části stávající komunikace v místě napojení - ACO : 27,50*0,2</t>
  </si>
  <si>
    <t>113108310R00</t>
  </si>
  <si>
    <t>Odstranění asfaltové vrstvy pl. do 50 m2, tl.10 cm</t>
  </si>
  <si>
    <t>odstranění části stávající komunikace v místě napojení - ACP : 27,50*0,35</t>
  </si>
  <si>
    <t>113109312R00</t>
  </si>
  <si>
    <t>Odstranění podkladu pl.50 m2, bet.prostý tl.12 cm</t>
  </si>
  <si>
    <t>odečteno z EPD : 1,50</t>
  </si>
  <si>
    <t>113109315R00</t>
  </si>
  <si>
    <t>Odstranění podkladu pl.50 m2, bet.prostý tl.15 cm</t>
  </si>
  <si>
    <t>odstranění části stávající komunikace v místě napojení - beton : 27,50*0,575</t>
  </si>
  <si>
    <t>113202111R00</t>
  </si>
  <si>
    <t>Vytrhání obrub obrubníků silničních</t>
  </si>
  <si>
    <t>m</t>
  </si>
  <si>
    <t>odečteno z EPD : 3,5</t>
  </si>
  <si>
    <t>11310715R00</t>
  </si>
  <si>
    <t>Odstranění podkladu pl. 50 m2, štěrkodrť 0/32 tl.15 cm</t>
  </si>
  <si>
    <t>913      R00</t>
  </si>
  <si>
    <t>Hzs - možné nepředvídatelné okolnosti, likvidace dřevěných budek, odstranění popínavé zeleně aj.</t>
  </si>
  <si>
    <t>h</t>
  </si>
  <si>
    <t>Prav.M</t>
  </si>
  <si>
    <t>HZS</t>
  </si>
  <si>
    <t>POL10_</t>
  </si>
  <si>
    <t xml:space="preserve">hodiny fakturovat jen potvrzené ve stavebním deníku autorizovaným stavebním dozorem : </t>
  </si>
  <si>
    <t>2 pracovníci po 24hodinách : 24*2</t>
  </si>
  <si>
    <t>338920021R00</t>
  </si>
  <si>
    <t>Osazení betonové palisády, š. do 20 cm, dl. 60 cm, lože beton C25/30</t>
  </si>
  <si>
    <t>odečteno z EPD : 4,20</t>
  </si>
  <si>
    <t>59228407RA</t>
  </si>
  <si>
    <t>Palisáda přírodní 115x115x350 mm</t>
  </si>
  <si>
    <t>kus</t>
  </si>
  <si>
    <t xml:space="preserve">  4,2 m(8,7 ks do 1 m) : 4,2*8,7</t>
  </si>
  <si>
    <t>37</t>
  </si>
  <si>
    <t>564821111RT2</t>
  </si>
  <si>
    <t>Podklad ze štěrkodrti po zhutnění tloušťky 8 cm s rozprostřením a zhutněním štěrkodrť frakce 0-32 mm - lože pod chodníkové obrubníky</t>
  </si>
  <si>
    <t>564831111RT2</t>
  </si>
  <si>
    <t>Podklad ze štěrkodrti po zhutnění tloušťky 10 cm s rozprostřením a zhutněním štěrkodrť frakce 0-32 mm - lože pod silniční obrubníky</t>
  </si>
  <si>
    <t>na délce 29,2 m o stř.př. 0,5 m : 29,2*0,5</t>
  </si>
  <si>
    <t>564851111RT2</t>
  </si>
  <si>
    <t>Podklad ze štěrkodrti po zhutnění tloušťky 15 cm s rozprostřením a zhutněním štěrkodrť frakce 0-32 mm</t>
  </si>
  <si>
    <t xml:space="preserve">odečteno z EPD - skladba  B : </t>
  </si>
  <si>
    <t>dlažba 20/10/8 bez fasety přírodní (šedá) : 577,5*1,136</t>
  </si>
  <si>
    <t>dlažba 20/20/8 bez fasety přírodní (šedá) : 5,5*1,136</t>
  </si>
  <si>
    <t>slepecká 20/10/8 s výstupky s kulovou úsečí : 6,5*1,136</t>
  </si>
  <si>
    <t xml:space="preserve">odečteno z EPD - skladba  A : </t>
  </si>
  <si>
    <t>dlažba 20/10/8 bez fasety přírodní (šedá) : 1,5</t>
  </si>
  <si>
    <t>slepecká 20/10/8 s výstupky s kulovou úsečí : 1,2</t>
  </si>
  <si>
    <t>dlažba 20/20/8 bez fasety přírodní (šedá) : 1,2</t>
  </si>
  <si>
    <t xml:space="preserve">odečteno z EPD - skladba C - TRASA  1 : </t>
  </si>
  <si>
    <t>chodníky - 20/20/6 bez fasety přírodní (šedá) : 1,6</t>
  </si>
  <si>
    <t>chodníky - 20/10/6 slepecká černá : 0,5*0,4*3</t>
  </si>
  <si>
    <t>chodníky 20/10/6 bez fasety přírodní (šedá) : 6,5</t>
  </si>
  <si>
    <t>zpětné položení : 4,00</t>
  </si>
  <si>
    <t>564851111RT4</t>
  </si>
  <si>
    <t>Podklad ze štěrkodrti po zhutnění tloušťky 15 cm - SANACE  ZEMNÍ PLÁNĚ tl.30 cm štěrkodrť frakce 0-63 A mm ve dvou vrstvách po 15 cm</t>
  </si>
  <si>
    <t xml:space="preserve">ŠD frakce 0/63 A bude použita jen v případě,že na zemní pláni nebude naměřena hodnota Eedf,2 = 45,00 MPa, : </t>
  </si>
  <si>
    <t xml:space="preserve">v tom případě bude provedena sanace výměnou zeminy v aktivní zóně v tl.min. 300 mm : </t>
  </si>
  <si>
    <t>průměrný poměr střední příčky vrstvy ŠD 0/63 tl.30 cm k dlažbě tl.8 cm = 1,487 : 589,50*1,487*2</t>
  </si>
  <si>
    <t>567122114R00</t>
  </si>
  <si>
    <t>Podklad z kameniva zpev.cementem SC C8/10 (KZC 1) tl.15 cm (ČSN 736124-1) s rozprostř. a zhutněním včetně ošetření povrchu podkladu vodou a dilatací</t>
  </si>
  <si>
    <t>dlažba 20/10/8 bez fasety přírodní (šedá) : 577,5</t>
  </si>
  <si>
    <t>dlažba 20/20/8 bez fasety přírodní (šedá) : 5,5</t>
  </si>
  <si>
    <t>slepecká 20/10/8 s výstupky s kulovou úsečí : 6,5</t>
  </si>
  <si>
    <t>573231110R00</t>
  </si>
  <si>
    <t xml:space="preserve">Postřik živičný spojovací z asf.emulze PS-E - 0,3 kg/m2 (ČSN 736129) </t>
  </si>
  <si>
    <t>v místě napojení na stávající komunikace : 27,5*0,2</t>
  </si>
  <si>
    <t>kolem poklopu : 0,5</t>
  </si>
  <si>
    <t>577141112RT3</t>
  </si>
  <si>
    <t>Beton asfalt. ACO 11+, do 3 m, tl.5 cm  s rozprostřením a zhutněním (ČSN EN 13108-1)</t>
  </si>
  <si>
    <t>596215041R00</t>
  </si>
  <si>
    <t xml:space="preserve">Kladení betonové dlažby 200/100 tl. 80 mm do drtě frakce 4/8 tl. 5 cm (ČSN 736131-1)  včetně dodání hmot pro lože a dodání materiálu na výplň spár </t>
  </si>
  <si>
    <t xml:space="preserve">s provedením lože z kameniva drceného, s vyplněním spár,s dvojitým hutněním vibrováním, a se smetením přebytečného materiálu : </t>
  </si>
  <si>
    <t>dlažba 20/10/8 bez fasety přírodní (šedá) : 589,5-5,5-6,5</t>
  </si>
  <si>
    <t>dlažba 20/10/8 bez fasety přírodní (šedá) : 3*1,3-1,2-1,2</t>
  </si>
  <si>
    <t>slepecká 20/10/8 s výstupky s kulovou úsečí : 3*0,4</t>
  </si>
  <si>
    <t>dlažba 20/20/8 bez fasety přírodní (šedá) : 3*0,4</t>
  </si>
  <si>
    <t>596291111R00</t>
  </si>
  <si>
    <t>Řezání zámkové dlažby tl. 60 mm</t>
  </si>
  <si>
    <t>příčné : 3*1,3+3*0,4</t>
  </si>
  <si>
    <t>podélné : 2,95+4,13</t>
  </si>
  <si>
    <t>596291113R00</t>
  </si>
  <si>
    <t xml:space="preserve">Řezání zámkové dlažby tl. 80 mm </t>
  </si>
  <si>
    <t>TRASA  1 : 0,9+3+0,9</t>
  </si>
  <si>
    <t>TRASA  2 - pravá strana ve směru staničení : 206,5</t>
  </si>
  <si>
    <t>TRASA  2 - levá strana ve směru staničení : 206,25</t>
  </si>
  <si>
    <t>TRASA  2 - oblouky : 3,14+3,14+2,5</t>
  </si>
  <si>
    <t>TRASA  2 - příčně : 4,24+6,42</t>
  </si>
  <si>
    <t>596215022R00</t>
  </si>
  <si>
    <t>Kladení betonové dlažby 200/100 tl. 60 mm do drtě frakce 4/8 tl. 5 cm (ČSN 736131-1) - chodník  včetně dodání hmot pro lože a dodání materiálu na výplň spár - skladba A a C</t>
  </si>
  <si>
    <t>596291116R00</t>
  </si>
  <si>
    <t xml:space="preserve">Řezání chodníkových obrubníků tl.100 mm </t>
  </si>
  <si>
    <t>TRASA  2 - oblouky cekem 8,8 m t.j 9 ks obrubníků, na 1 ks obrubníků počítám 6 ks řezů v délce 0,27 m : 9*6*0,27</t>
  </si>
  <si>
    <t>ukončení : 4*0,25</t>
  </si>
  <si>
    <t>596291117R00</t>
  </si>
  <si>
    <t xml:space="preserve">Řezání silničních obrubníků tl.150 mm </t>
  </si>
  <si>
    <t>4*0,15+4*0,25</t>
  </si>
  <si>
    <t>59245110R</t>
  </si>
  <si>
    <t>Certifikovaná betonová vibrolisovaná dvouvrstvá dlažba obdélníková 200/100/60 mm se sraženými hranami,šedá</t>
  </si>
  <si>
    <t>rezerva pro zpětné položení : 1</t>
  </si>
  <si>
    <t>592451124R</t>
  </si>
  <si>
    <t>Certifikovaná betonová vibrolisovaná dvouvrstvá dlažba obdélníková 200/100/60 cm bez fasety přírodní</t>
  </si>
  <si>
    <t xml:space="preserve">cena je stanovena včetně ztratného : </t>
  </si>
  <si>
    <t>dlažba 20/10/6 bez fasety přírodní (šedá) : 6,5</t>
  </si>
  <si>
    <t>592451151R</t>
  </si>
  <si>
    <t>Certifikovaná betonová vibrolisovaná dvouvrstvá dlažba obdélníková SLP 200/100/60 mm, černá s výstupky tvaru kulových úsečí (hmatová úprava pro nevidomé)</t>
  </si>
  <si>
    <t>slepecká 20/10/6 s výstupky s kulovou úsečí : 0,6</t>
  </si>
  <si>
    <t>592451158R</t>
  </si>
  <si>
    <t>Certifikovaná betonová vibrolisovaná dvouvrstvá dlažba obdélníková SLP 200/100/80, černá s výstupky tvaru kulových úsečí (hmatová úprava pro nevidomé)</t>
  </si>
  <si>
    <t>slepecká 20/10/8 s výstupky s kulovou úsečí : 6,5+1,2</t>
  </si>
  <si>
    <t>592451178R</t>
  </si>
  <si>
    <t>Certifikovaná betonová vibrolisovaná dvouvrstvá dlažba obdélníková 200/100/80 cm bez fasety přírodní</t>
  </si>
  <si>
    <t>dlažba 20/10/8 bez fasety přírodní (šedá) : 577,5+1,5</t>
  </si>
  <si>
    <t>5924511908R</t>
  </si>
  <si>
    <t>Certifikovaná betonová vibrolisovaná dvouvrstvá dlažba obdélníková 200/200/60 cm bez fasety přírodní</t>
  </si>
  <si>
    <t xml:space="preserve">  chodníky skladba C - 20/20/6 bez fasety přírodní (šedá) : (0,9*0,4+0,4*0,4)*3</t>
  </si>
  <si>
    <t>1,6</t>
  </si>
  <si>
    <t>5924511915R</t>
  </si>
  <si>
    <t>Certifikovaná betonová vibrolisovaná dvouvrstvá dlažba obdélníková 200/200/80 cm bez fasety přírodní</t>
  </si>
  <si>
    <t>dlažba 20/20/8 bez fasety přírodní (šedá) : 5,5+1,2</t>
  </si>
  <si>
    <t>899331111R00</t>
  </si>
  <si>
    <t>Výšková úprava vstupu do 20 cm - úprava šachet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</si>
  <si>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</si>
  <si>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</si>
  <si>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</si>
  <si>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</si>
  <si>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</si>
  <si>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</si>
  <si>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</si>
  <si>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</si>
  <si>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>odečteno z EPD : 6</t>
  </si>
  <si>
    <t>899104112R00</t>
  </si>
  <si>
    <t>Osazení poklopu s rámem nad 150 kg - výměna za stávající</t>
  </si>
  <si>
    <t>55243071.AR</t>
  </si>
  <si>
    <t>Poklop šachtový D 400 betonový prstenec s betonovým poklopem - výměna za stávající</t>
  </si>
  <si>
    <t>599142111R00</t>
  </si>
  <si>
    <t>Prořezání,vyčištění a zálivky spár hloubky do 4 cm š. do 4 cm včetně pásky</t>
  </si>
  <si>
    <t>v místě napojení na silnici III/4301 : 0,20+0,20+27,5+0,20+0,20</t>
  </si>
  <si>
    <t>914001121R00</t>
  </si>
  <si>
    <t>Osaz.sloupku dopr.značky vč. bet.základu+Al patka+zemní práce</t>
  </si>
  <si>
    <t>C9a + C9b stezka pro chodce a cyklisty : 1+1</t>
  </si>
  <si>
    <t>914001125R00</t>
  </si>
  <si>
    <t>Osazení svislé dopr.značky na sloupek nebo konzolu včetně dodávky upevňovadel</t>
  </si>
  <si>
    <t>C9a + C9b : 2+2</t>
  </si>
  <si>
    <t>915701111R00</t>
  </si>
  <si>
    <t>Zřízení vodorovného značení z nátěr.hmot tl.do 3mm</t>
  </si>
  <si>
    <t>V2b - podélná čára přerušovaná 112 ks : 112*1,5*0,125</t>
  </si>
  <si>
    <t>V14 - jízdní pruh pro cyklisty 7 ks : 7*2</t>
  </si>
  <si>
    <t>doplněno pro pěší 7 ks : 7*1,2</t>
  </si>
  <si>
    <t>915709111R00</t>
  </si>
  <si>
    <t>Příplatek za reflexní úpravu balotinovou u nátěrů</t>
  </si>
  <si>
    <t>915791112R00</t>
  </si>
  <si>
    <t>Předznačení pro značení stopčáry, zebry, nápisů</t>
  </si>
  <si>
    <t>919731112R00</t>
  </si>
  <si>
    <t>Zarovnání styčné plochy z betonu tl. do 15 cm</t>
  </si>
  <si>
    <t>v místě napojení na stávající asfaltové komunikace : 0,20+0,20+27,5+0,20+0,20</t>
  </si>
  <si>
    <t>919731121R00</t>
  </si>
  <si>
    <t>Zarovnání styčné plochy živičné tl. do 5 cm</t>
  </si>
  <si>
    <t>919731122R00</t>
  </si>
  <si>
    <t>Zarovnání styčné plochy živičné tl. do 10 cm</t>
  </si>
  <si>
    <t>919735111R00</t>
  </si>
  <si>
    <t>Řezání stávajícího živičného krytu tl. do 5 cm</t>
  </si>
  <si>
    <t>919735112R00</t>
  </si>
  <si>
    <t>Řezání stávajícího živičného krytu tl. 5 - 10 cm</t>
  </si>
  <si>
    <t>919735123R00</t>
  </si>
  <si>
    <t>Řezání stávajícího betonového krytu tl. 10 - 15 cm</t>
  </si>
  <si>
    <t>917862111RV6</t>
  </si>
  <si>
    <t>Osazení stojat. obrub.bet. s opěrou,lože z C 25/30 tl.100 mm</t>
  </si>
  <si>
    <t>silniční vysoký : 7</t>
  </si>
  <si>
    <t>nájezdový : 18</t>
  </si>
  <si>
    <t>přechodový L+P : 2+2</t>
  </si>
  <si>
    <t>chodníkový : 434,50</t>
  </si>
  <si>
    <t>918101114R00</t>
  </si>
  <si>
    <t>Lože pod obrubníky nebo obruby dlažeb z C 25/30</t>
  </si>
  <si>
    <t xml:space="preserve">zvětšené lože pod obrubníky a ACO pro napojení na stávající komunikaci 27,50 m : </t>
  </si>
  <si>
    <t>průřezový profil zvětšeného lože = 0,031 m2 : 27,50*0,031</t>
  </si>
  <si>
    <t>u poklopu : 0,5*0,15</t>
  </si>
  <si>
    <t>19431508R</t>
  </si>
  <si>
    <t>Dodávka Al sloupku pro svislé dopravní značky</t>
  </si>
  <si>
    <t xml:space="preserve">ks    </t>
  </si>
  <si>
    <t>C9a + C9b : 1+1</t>
  </si>
  <si>
    <t>40445032.AR</t>
  </si>
  <si>
    <t>Značka dopr příkazová C9a+C9b 700 fól 1, EG 7letá</t>
  </si>
  <si>
    <t>59217421R</t>
  </si>
  <si>
    <t>Obrubník betonový chodníkový, l = 1000,0 mm, š = 100,0 mm, h = 250,0 mm barva šedá</t>
  </si>
  <si>
    <t xml:space="preserve">  z položky osazení : 434,50</t>
  </si>
  <si>
    <t>435</t>
  </si>
  <si>
    <t>59217472R</t>
  </si>
  <si>
    <t>Obrubník betonový silniční vysoký, l = 1000,0 mm, š = 150,0 mm, h = 250,0 mm barva šedá</t>
  </si>
  <si>
    <t xml:space="preserve">vysoké : </t>
  </si>
  <si>
    <t>odečteno z EPD - silniční celkem 7,00 m : 7</t>
  </si>
  <si>
    <t>59217476R</t>
  </si>
  <si>
    <t>Obrubník betonový silniční nájezdový, l = 1000,0 mm, š = 150,0 mm, h = 150,0 mm barva šedá</t>
  </si>
  <si>
    <t>odečteno z EPD : 18</t>
  </si>
  <si>
    <t>59217480R</t>
  </si>
  <si>
    <t>Obrubník betonový silniční přechodový L+ P, l = 1000,0 mm, š = 150 mm, výškový rozsah 150 až 250 mm barva šedá</t>
  </si>
  <si>
    <t>odečteno z EPD : 2+2</t>
  </si>
  <si>
    <t>953941220R00</t>
  </si>
  <si>
    <t>Osazení kovových poklopů s rámy plochy nad 1 m2</t>
  </si>
  <si>
    <t>poklop na šachtu ČEZ : 1</t>
  </si>
  <si>
    <t>953981103R00</t>
  </si>
  <si>
    <t>Chemické kotvy do betonu, hl. 110 mm, M 12, ampule</t>
  </si>
  <si>
    <t xml:space="preserve">V položce je zakalkulováno vyvrtání a vyčištění otvoru požadovaného průměru a hloubky, zasunutí ampule s chemickou kotvou do otvoru a zavrtání svorníku s hrotem, maticí a podložkou pozink. CH - M12 x 220/90 GV. : </t>
  </si>
  <si>
    <t>upevnění poklopu na šachtu ČEZ 5 ks kotev : 5</t>
  </si>
  <si>
    <t>55340020R</t>
  </si>
  <si>
    <t>Poklop ocelový  1250x1250 mm - slzičkový plech tl.5,0 mm - pozink</t>
  </si>
  <si>
    <t>966006132R00</t>
  </si>
  <si>
    <t>Odstranění sloupku oplocení, s bet.patkoui</t>
  </si>
  <si>
    <t>odečteno z EPD : 1</t>
  </si>
  <si>
    <t>966067111R00</t>
  </si>
  <si>
    <t>Rozebrání plotu tyč. lať. prken. drátěného, plech.</t>
  </si>
  <si>
    <t>odečteno z EPD : 15,5</t>
  </si>
  <si>
    <t>979054441R00</t>
  </si>
  <si>
    <t>Očištění vybour. dlaždic s výplní kamen. těženým</t>
  </si>
  <si>
    <t>966017112R00</t>
  </si>
  <si>
    <t>Demontáž sloupků železobetonových,C-/7,5 do 0,15 m3 Objem betonu 0,05 m3, ručně</t>
  </si>
  <si>
    <t>odečteno z EPD : 4</t>
  </si>
  <si>
    <t>998223011R00</t>
  </si>
  <si>
    <t>Přesun hmot, pozemní komunikace, kryt dlážděný</t>
  </si>
  <si>
    <t>Přesun hmot</t>
  </si>
  <si>
    <t>POL7_</t>
  </si>
  <si>
    <t>998223094R00</t>
  </si>
  <si>
    <t>Přesun hmot, komunikace dlážděné, příplatek 5 km</t>
  </si>
  <si>
    <t>100280178RT2</t>
  </si>
  <si>
    <t>D+ M Zahrazovacího sloupku sklopného t.j.dodávka na klíč</t>
  </si>
  <si>
    <t>odečteno z EPD : 2</t>
  </si>
  <si>
    <t>210100168RA0</t>
  </si>
  <si>
    <t>Montáž rezervní kabelové chráničky - kompletní konstrukce tzv. na klíč</t>
  </si>
  <si>
    <t>RTS 21/ II</t>
  </si>
  <si>
    <t>odečteno z EPD : 9</t>
  </si>
  <si>
    <t>3457114740R</t>
  </si>
  <si>
    <t>Dodávka kabelové chráničky</t>
  </si>
  <si>
    <t>cena je stanovena včetně ztratného : 9</t>
  </si>
  <si>
    <t>460510021R00</t>
  </si>
  <si>
    <t>Montáž žlabu kabelového bet.dvoudílného TK2 s poklopem, betonové lože tl.10 cm uložení kabelů,obsyp z ŠP,hutnění</t>
  </si>
  <si>
    <t xml:space="preserve">m     </t>
  </si>
  <si>
    <t xml:space="preserve">jen v případě, že stávající kabely pod komunikací nejsou uloženy do chrániček : </t>
  </si>
  <si>
    <t>odečteno z EPD : 4,5+5</t>
  </si>
  <si>
    <t>59212022R</t>
  </si>
  <si>
    <t>Žlab kabelový TK2 100x23x19,5 cm</t>
  </si>
  <si>
    <t>59212028R</t>
  </si>
  <si>
    <t>Poklop žlabu TK2 50x23x4 cm</t>
  </si>
  <si>
    <t>odečteno z EPD : 9,5*2</t>
  </si>
  <si>
    <t>979082213R00</t>
  </si>
  <si>
    <t>Vodorovná doprava suti po suchu do 1 km</t>
  </si>
  <si>
    <t xml:space="preserve">výměra*demontážní hmotnost z programu BUILD PowerS : </t>
  </si>
  <si>
    <t>32/63 tl.11 cm - 30 km : 27,5*0,84*0,242</t>
  </si>
  <si>
    <t>asfalt tl.5 cm - 30 km : 27,5*0,2*0,110</t>
  </si>
  <si>
    <t>asfalt tl.10 cm - 30 km : 27,5*0,350*0,220</t>
  </si>
  <si>
    <t>beton tl.15 cm - 30 km : 27,5*0,575*0,360</t>
  </si>
  <si>
    <t>drcené kamenivo : 4,00*0,110</t>
  </si>
  <si>
    <t>štěrkodrť 0/32 : 4,00*0,330</t>
  </si>
  <si>
    <t/>
  </si>
  <si>
    <t>oplocení - bez poplatku za uložení - 5 km : 15,50*0,01</t>
  </si>
  <si>
    <t>beton 12 cm - 30 km : 1,5*0,288</t>
  </si>
  <si>
    <t>sloupek oplocení s betonovou patlou : 1*0,082</t>
  </si>
  <si>
    <t>979082219R00</t>
  </si>
  <si>
    <t>Příplatek za dopravu suti po suchu za další 1 km</t>
  </si>
  <si>
    <t>32/63 tl.11 cm - 30 km : 27,5*0,84*0,242*29</t>
  </si>
  <si>
    <t>asfalt tl.5 cm - 30 km : 27,5*0,2*0,110*29</t>
  </si>
  <si>
    <t>asfalt tl.10 cm - 30 km : 27,5*0,350*0,220*29</t>
  </si>
  <si>
    <t>beton tl.15 cm - 30 km : 27,5*0,575*0,360*29</t>
  </si>
  <si>
    <t>drcené kamenivo : 4,00*0,110*29</t>
  </si>
  <si>
    <t>štěrkodrť 0/32 : 4,00*0,330*29</t>
  </si>
  <si>
    <t>oplocení - bez poplatku za uložení - 5 km : 15,50*0,01*4</t>
  </si>
  <si>
    <t>beton 12 cm - 30 km : 1,5*0,288*29</t>
  </si>
  <si>
    <t>sloupek oplocení s betonovou patlou : 1*0,082*29</t>
  </si>
  <si>
    <t>979084216R00</t>
  </si>
  <si>
    <t>Vodorovná doprava vybour. hmot po suchu do 5 km</t>
  </si>
  <si>
    <t>šachtové poklopy 9 ks bez poplatku za uložení - vrátit majiteli : 0,07*9</t>
  </si>
  <si>
    <t>silniční obrubník : 3,5*0,270</t>
  </si>
  <si>
    <t>sloupky železobetonové oplocení : 4*0,125</t>
  </si>
  <si>
    <t>979084219R00</t>
  </si>
  <si>
    <t>Příplatek k dopravě vybour.hmot za dalších 5 km</t>
  </si>
  <si>
    <t>šachtové poklopy 9 ks bez poplatku za uložení - vrátit majiteli : 0,07*9*5</t>
  </si>
  <si>
    <t>silniční obrubník : 3,5*0,270*5</t>
  </si>
  <si>
    <t>sloupky železobetonové oplocení : 4*0,125*5</t>
  </si>
  <si>
    <t>979087212R00</t>
  </si>
  <si>
    <t>Nakládání suti na dopravní prostředky</t>
  </si>
  <si>
    <t>z položky : 15,765</t>
  </si>
  <si>
    <t>979087213R00</t>
  </si>
  <si>
    <t>Nakládání vybour.hmot na dop.prostředky-komunikace</t>
  </si>
  <si>
    <t>979999981R00</t>
  </si>
  <si>
    <t>Poplatek za recyklaci betonu kusovost do 1600 cm2 (skup.170101)</t>
  </si>
  <si>
    <t>979999995R00</t>
  </si>
  <si>
    <t>Poplatek za recyklaci asfalt (skup.170302)</t>
  </si>
  <si>
    <t>979999999R00</t>
  </si>
  <si>
    <t>Poplatek za recyklaci suť do 10 % příměsí (skup.170107)</t>
  </si>
  <si>
    <t>0/32 tl.15 cm - 30 km : 4,00*0,330</t>
  </si>
  <si>
    <t>SUM</t>
  </si>
  <si>
    <t>Poznámky uchazeče k zadání</t>
  </si>
  <si>
    <t>POPUZIV</t>
  </si>
  <si>
    <t>END</t>
  </si>
  <si>
    <t>Soupis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</si>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</sst>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76" t="s">
        <v>38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35</v>
      </c>
      <c r="B1" s="77" t="s">
        <v>596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23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43</v>
      </c>
      <c r="C3" s="112"/>
      <c r="D3" s="118" t="s">
        <v>42</v>
      </c>
      <c r="E3" s="119" t="s">
        <v>41</v>
      </c>
      <c r="F3" s="120"/>
      <c r="G3" s="120"/>
      <c r="H3" s="120"/>
      <c r="I3" s="120"/>
      <c r="J3" s="121"/>
    </row>
    <row r="4" spans="1:15" ht="23.25" customHeight="1" x14ac:dyDescent="0.2">
      <c r="A4" s="108">
        <v>1715</v>
      </c>
      <c r="B4" s="122" t="s">
        <v>44</v>
      </c>
      <c r="C4" s="123"/>
      <c r="D4" s="124" t="s">
        <v>40</v>
      </c>
      <c r="E4" s="125" t="s">
        <v>41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22</v>
      </c>
      <c r="D5" s="128" t="s">
        <v>47</v>
      </c>
      <c r="E5" s="91"/>
      <c r="F5" s="91"/>
      <c r="G5" s="91"/>
      <c r="H5" s="18" t="s">
        <v>39</v>
      </c>
      <c r="I5" s="130" t="s">
        <v>51</v>
      </c>
      <c r="J5" s="8"/>
    </row>
    <row r="6" spans="1:15" ht="15.75" customHeight="1" x14ac:dyDescent="0.2">
      <c r="A6" s="2"/>
      <c r="B6" s="28"/>
      <c r="C6" s="55"/>
      <c r="D6" s="110" t="s">
        <v>48</v>
      </c>
      <c r="E6" s="92"/>
      <c r="F6" s="92"/>
      <c r="G6" s="92"/>
      <c r="H6" s="18" t="s">
        <v>33</v>
      </c>
      <c r="I6" s="22"/>
      <c r="J6" s="8"/>
    </row>
    <row r="7" spans="1:15" ht="15.75" customHeight="1" x14ac:dyDescent="0.2">
      <c r="A7" s="2"/>
      <c r="B7" s="29"/>
      <c r="C7" s="56"/>
      <c r="D7" s="109" t="s">
        <v>50</v>
      </c>
      <c r="E7" s="129" t="s">
        <v>49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39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33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31</v>
      </c>
      <c r="C15" s="61"/>
      <c r="D15" s="54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198" t="s">
        <v>25</v>
      </c>
      <c r="B16" s="38" t="s">
        <v>25</v>
      </c>
      <c r="C16" s="62"/>
      <c r="D16" s="63"/>
      <c r="E16" s="83"/>
      <c r="F16" s="84"/>
      <c r="G16" s="83"/>
      <c r="H16" s="84"/>
      <c r="I16" s="83">
        <f>SUMIF(F52:F64,A16,I52:I64)+SUMIF(F52:F64,"PSU",I52:I64)</f>
        <v>0</v>
      </c>
      <c r="J16" s="85"/>
    </row>
    <row r="17" spans="1:10" ht="23.25" customHeight="1" x14ac:dyDescent="0.2">
      <c r="A17" s="198" t="s">
        <v>26</v>
      </c>
      <c r="B17" s="38" t="s">
        <v>26</v>
      </c>
      <c r="C17" s="62"/>
      <c r="D17" s="63"/>
      <c r="E17" s="83"/>
      <c r="F17" s="84"/>
      <c r="G17" s="83"/>
      <c r="H17" s="84"/>
      <c r="I17" s="83">
        <f>SUMIF(F52:F64,A17,I52:I64)</f>
        <v>0</v>
      </c>
      <c r="J17" s="85"/>
    </row>
    <row r="18" spans="1:10" ht="23.25" customHeight="1" x14ac:dyDescent="0.2">
      <c r="A18" s="198" t="s">
        <v>27</v>
      </c>
      <c r="B18" s="38" t="s">
        <v>27</v>
      </c>
      <c r="C18" s="62"/>
      <c r="D18" s="63"/>
      <c r="E18" s="83"/>
      <c r="F18" s="84"/>
      <c r="G18" s="83"/>
      <c r="H18" s="84"/>
      <c r="I18" s="83">
        <f>SUMIF(F52:F64,A18,I52:I64)</f>
        <v>0</v>
      </c>
      <c r="J18" s="85"/>
    </row>
    <row r="19" spans="1:10" ht="23.25" customHeight="1" x14ac:dyDescent="0.2">
      <c r="A19" s="198" t="s">
        <v>90</v>
      </c>
      <c r="B19" s="38"/>
      <c r="C19" s="62"/>
      <c r="D19" s="63"/>
      <c r="E19" s="83"/>
      <c r="F19" s="84"/>
      <c r="G19" s="83"/>
      <c r="H19" s="84"/>
      <c r="I19" s="83">
        <f>SUMIF(F52:F64,A19,I52:I64)</f>
        <v>0</v>
      </c>
      <c r="J19" s="85"/>
    </row>
    <row r="20" spans="1:10" ht="23.25" customHeight="1" x14ac:dyDescent="0.2">
      <c r="A20" s="198" t="s">
        <v>91</v>
      </c>
      <c r="B20" s="38"/>
      <c r="C20" s="62"/>
      <c r="D20" s="63"/>
      <c r="E20" s="83"/>
      <c r="F20" s="84"/>
      <c r="G20" s="83"/>
      <c r="H20" s="84"/>
      <c r="I20" s="83">
        <f>SUMIF(F52:F64,A20,I52:I64)</f>
        <v>0</v>
      </c>
      <c r="J20" s="85"/>
    </row>
    <row r="21" spans="1:10" ht="23.25" customHeight="1" x14ac:dyDescent="0.2">
      <c r="A21" s="2"/>
      <c r="B21" s="48" t="s">
        <v>28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32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24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34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36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52</v>
      </c>
      <c r="C39" s="150"/>
      <c r="D39" s="150"/>
      <c r="E39" s="150"/>
      <c r="F39" s="151">
        <f>'SO.101 a 102 1b Pol'!AE500</f>
        <v>0</v>
      </c>
      <c r="G39" s="152">
        <f>'SO.101 a 102 1b Pol'!AF500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42</v>
      </c>
      <c r="C40" s="156" t="s">
        <v>41</v>
      </c>
      <c r="D40" s="156"/>
      <c r="E40" s="156"/>
      <c r="F40" s="157">
        <f>'SO.101 a 102 1b Pol'!AE500</f>
        <v>0</v>
      </c>
      <c r="G40" s="158">
        <f>'SO.101 a 102 1b Pol'!AF500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40</v>
      </c>
      <c r="C41" s="150" t="s">
        <v>41</v>
      </c>
      <c r="D41" s="150"/>
      <c r="E41" s="150"/>
      <c r="F41" s="161">
        <f>'SO.101 a 102 1b Pol'!AE500</f>
        <v>0</v>
      </c>
      <c r="G41" s="153">
        <f>'SO.101 a 102 1b Pol'!AF500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53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">
      <c r="A44" t="s">
        <v>55</v>
      </c>
      <c r="B44" t="s">
        <v>56</v>
      </c>
    </row>
    <row r="45" spans="1:10" x14ac:dyDescent="0.2">
      <c r="A45" t="s">
        <v>57</v>
      </c>
      <c r="B45" t="s">
        <v>58</v>
      </c>
    </row>
    <row r="46" spans="1:10" x14ac:dyDescent="0.2">
      <c r="A46" t="s">
        <v>59</v>
      </c>
      <c r="B46" t="s">
        <v>60</v>
      </c>
    </row>
    <row r="49" spans="1:10" ht="15.75" x14ac:dyDescent="0.25">
      <c r="B49" s="178" t="s">
        <v>61</v>
      </c>
    </row>
    <row r="51" spans="1:10" ht="25.5" customHeight="1" x14ac:dyDescent="0.2">
      <c r="A51" s="180"/>
      <c r="B51" s="183" t="s">
        <v>17</v>
      </c>
      <c r="C51" s="183" t="s">
        <v>5</v>
      </c>
      <c r="D51" s="184"/>
      <c r="E51" s="184"/>
      <c r="F51" s="185" t="s">
        <v>62</v>
      </c>
      <c r="G51" s="185"/>
      <c r="H51" s="185"/>
      <c r="I51" s="185" t="s">
        <v>28</v>
      </c>
      <c r="J51" s="185" t="s">
        <v>0</v>
      </c>
    </row>
    <row r="52" spans="1:10" ht="36.75" customHeight="1" x14ac:dyDescent="0.2">
      <c r="A52" s="181"/>
      <c r="B52" s="186" t="s">
        <v>63</v>
      </c>
      <c r="C52" s="187" t="s">
        <v>64</v>
      </c>
      <c r="D52" s="188"/>
      <c r="E52" s="188"/>
      <c r="F52" s="194" t="s">
        <v>25</v>
      </c>
      <c r="G52" s="195"/>
      <c r="H52" s="195"/>
      <c r="I52" s="195">
        <f>'SO.101 a 102 1b Pol'!G8</f>
        <v>0</v>
      </c>
      <c r="J52" s="192" t="str">
        <f>IF(I65=0,"",I52/I65*100)</f>
        <v/>
      </c>
    </row>
    <row r="53" spans="1:10" ht="36.75" customHeight="1" x14ac:dyDescent="0.2">
      <c r="A53" s="181"/>
      <c r="B53" s="186" t="s">
        <v>65</v>
      </c>
      <c r="C53" s="187" t="s">
        <v>66</v>
      </c>
      <c r="D53" s="188"/>
      <c r="E53" s="188"/>
      <c r="F53" s="194" t="s">
        <v>25</v>
      </c>
      <c r="G53" s="195"/>
      <c r="H53" s="195"/>
      <c r="I53" s="195">
        <f>'SO.101 a 102 1b Pol'!G186</f>
        <v>0</v>
      </c>
      <c r="J53" s="192" t="str">
        <f>IF(I65=0,"",I53/I65*100)</f>
        <v/>
      </c>
    </row>
    <row r="54" spans="1:10" ht="36.75" customHeight="1" x14ac:dyDescent="0.2">
      <c r="A54" s="181"/>
      <c r="B54" s="186" t="s">
        <v>67</v>
      </c>
      <c r="C54" s="187" t="s">
        <v>68</v>
      </c>
      <c r="D54" s="188"/>
      <c r="E54" s="188"/>
      <c r="F54" s="194" t="s">
        <v>25</v>
      </c>
      <c r="G54" s="195"/>
      <c r="H54" s="195"/>
      <c r="I54" s="195">
        <f>'SO.101 a 102 1b Pol'!G211</f>
        <v>0</v>
      </c>
      <c r="J54" s="192" t="str">
        <f>IF(I65=0,"",I54/I65*100)</f>
        <v/>
      </c>
    </row>
    <row r="55" spans="1:10" ht="36.75" customHeight="1" x14ac:dyDescent="0.2">
      <c r="A55" s="181"/>
      <c r="B55" s="186" t="s">
        <v>69</v>
      </c>
      <c r="C55" s="187" t="s">
        <v>70</v>
      </c>
      <c r="D55" s="188"/>
      <c r="E55" s="188"/>
      <c r="F55" s="194" t="s">
        <v>25</v>
      </c>
      <c r="G55" s="195"/>
      <c r="H55" s="195"/>
      <c r="I55" s="195">
        <f>'SO.101 a 102 1b Pol'!G219</f>
        <v>0</v>
      </c>
      <c r="J55" s="192" t="str">
        <f>IF(I65=0,"",I55/I65*100)</f>
        <v/>
      </c>
    </row>
    <row r="56" spans="1:10" ht="36.75" customHeight="1" x14ac:dyDescent="0.2">
      <c r="A56" s="181"/>
      <c r="B56" s="186" t="s">
        <v>71</v>
      </c>
      <c r="C56" s="187" t="s">
        <v>72</v>
      </c>
      <c r="D56" s="188"/>
      <c r="E56" s="188"/>
      <c r="F56" s="194" t="s">
        <v>25</v>
      </c>
      <c r="G56" s="195"/>
      <c r="H56" s="195"/>
      <c r="I56" s="195">
        <f>'SO.101 a 102 1b Pol'!G327</f>
        <v>0</v>
      </c>
      <c r="J56" s="192" t="str">
        <f>IF(I65=0,"",I56/I65*100)</f>
        <v/>
      </c>
    </row>
    <row r="57" spans="1:10" ht="36.75" customHeight="1" x14ac:dyDescent="0.2">
      <c r="A57" s="181"/>
      <c r="B57" s="186" t="s">
        <v>73</v>
      </c>
      <c r="C57" s="187" t="s">
        <v>74</v>
      </c>
      <c r="D57" s="188"/>
      <c r="E57" s="188"/>
      <c r="F57" s="194" t="s">
        <v>25</v>
      </c>
      <c r="G57" s="195"/>
      <c r="H57" s="195"/>
      <c r="I57" s="195">
        <f>'SO.101 a 102 1b Pol'!G342</f>
        <v>0</v>
      </c>
      <c r="J57" s="192" t="str">
        <f>IF(I65=0,"",I57/I65*100)</f>
        <v/>
      </c>
    </row>
    <row r="58" spans="1:10" ht="36.75" customHeight="1" x14ac:dyDescent="0.2">
      <c r="A58" s="181"/>
      <c r="B58" s="186" t="s">
        <v>75</v>
      </c>
      <c r="C58" s="187" t="s">
        <v>76</v>
      </c>
      <c r="D58" s="188"/>
      <c r="E58" s="188"/>
      <c r="F58" s="194" t="s">
        <v>25</v>
      </c>
      <c r="G58" s="195"/>
      <c r="H58" s="195"/>
      <c r="I58" s="195">
        <f>'SO.101 a 102 1b Pol'!G410</f>
        <v>0</v>
      </c>
      <c r="J58" s="192" t="str">
        <f>IF(I65=0,"",I58/I65*100)</f>
        <v/>
      </c>
    </row>
    <row r="59" spans="1:10" ht="36.75" customHeight="1" x14ac:dyDescent="0.2">
      <c r="A59" s="181"/>
      <c r="B59" s="186" t="s">
        <v>77</v>
      </c>
      <c r="C59" s="187" t="s">
        <v>78</v>
      </c>
      <c r="D59" s="188"/>
      <c r="E59" s="188"/>
      <c r="F59" s="194" t="s">
        <v>25</v>
      </c>
      <c r="G59" s="195"/>
      <c r="H59" s="195"/>
      <c r="I59" s="195">
        <f>'SO.101 a 102 1b Pol'!G419</f>
        <v>0</v>
      </c>
      <c r="J59" s="192" t="str">
        <f>IF(I65=0,"",I59/I65*100)</f>
        <v/>
      </c>
    </row>
    <row r="60" spans="1:10" ht="36.75" customHeight="1" x14ac:dyDescent="0.2">
      <c r="A60" s="181"/>
      <c r="B60" s="186" t="s">
        <v>79</v>
      </c>
      <c r="C60" s="187" t="s">
        <v>80</v>
      </c>
      <c r="D60" s="188"/>
      <c r="E60" s="188"/>
      <c r="F60" s="194" t="s">
        <v>25</v>
      </c>
      <c r="G60" s="195"/>
      <c r="H60" s="195"/>
      <c r="I60" s="195">
        <f>'SO.101 a 102 1b Pol'!G428</f>
        <v>0</v>
      </c>
      <c r="J60" s="192" t="str">
        <f>IF(I65=0,"",I60/I65*100)</f>
        <v/>
      </c>
    </row>
    <row r="61" spans="1:10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27</v>
      </c>
      <c r="G61" s="195"/>
      <c r="H61" s="195"/>
      <c r="I61" s="195">
        <f>'SO.101 a 102 1b Pol'!G431</f>
        <v>0</v>
      </c>
      <c r="J61" s="192" t="str">
        <f>IF(I65=0,"",I61/I65*100)</f>
        <v/>
      </c>
    </row>
    <row r="62" spans="1:10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27</v>
      </c>
      <c r="G62" s="195"/>
      <c r="H62" s="195"/>
      <c r="I62" s="195">
        <f>'SO.101 a 102 1b Pol'!G434</f>
        <v>0</v>
      </c>
      <c r="J62" s="192" t="str">
        <f>IF(I65=0,"",I62/I65*100)</f>
        <v/>
      </c>
    </row>
    <row r="63" spans="1:10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27</v>
      </c>
      <c r="G63" s="195"/>
      <c r="H63" s="195"/>
      <c r="I63" s="195">
        <f>'SO.101 a 102 1b Pol'!G440</f>
        <v>0</v>
      </c>
      <c r="J63" s="192" t="str">
        <f>IF(I65=0,"",I63/I65*100)</f>
        <v/>
      </c>
    </row>
    <row r="64" spans="1:10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89</v>
      </c>
      <c r="G64" s="195"/>
      <c r="H64" s="195"/>
      <c r="I64" s="195">
        <f>'SO.101 a 102 1b Pol'!G450</f>
        <v>0</v>
      </c>
      <c r="J64" s="192" t="str">
        <f>IF(I65=0,"",I64/I65*100)</f>
        <v/>
      </c>
    </row>
    <row r="65" spans="1:10" ht="25.5" customHeight="1" x14ac:dyDescent="0.2">
      <c r="A65" s="182"/>
      <c r="B65" s="189" t="s">
        <v>1</v>
      </c>
      <c r="C65" s="190"/>
      <c r="D65" s="191"/>
      <c r="E65" s="191"/>
      <c r="F65" s="196"/>
      <c r="G65" s="197"/>
      <c r="H65" s="197"/>
      <c r="I65" s="197">
        <f>SUM(I52:I64)</f>
        <v>0</v>
      </c>
      <c r="J65" s="193">
        <f>SUM(J52:J64)</f>
        <v>0</v>
      </c>
    </row>
    <row r="66" spans="1:10" x14ac:dyDescent="0.2">
      <c r="F66" s="137"/>
      <c r="G66" s="137"/>
      <c r="H66" s="137"/>
      <c r="I66" s="137"/>
      <c r="J66" s="138"/>
    </row>
    <row r="67" spans="1:10" x14ac:dyDescent="0.2">
      <c r="F67" s="137"/>
      <c r="G67" s="137"/>
      <c r="H67" s="137"/>
      <c r="I67" s="137"/>
      <c r="J67" s="138"/>
    </row>
    <row r="68" spans="1:10" x14ac:dyDescent="0.2">
      <c r="F68" s="137"/>
      <c r="G68" s="137"/>
      <c r="H68" s="137"/>
      <c r="I68" s="137"/>
      <c r="J68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597</v>
      </c>
      <c r="B1" s="199"/>
      <c r="C1" s="199"/>
      <c r="D1" s="199"/>
      <c r="E1" s="199"/>
      <c r="F1" s="199"/>
      <c r="G1" s="199"/>
      <c r="AG1" t="s">
        <v>92</v>
      </c>
    </row>
    <row r="2" spans="1:60" ht="24.95" customHeight="1" x14ac:dyDescent="0.2">
      <c r="A2" s="200" t="s">
        <v>7</v>
      </c>
      <c r="B2" s="49" t="s">
        <v>45</v>
      </c>
      <c r="C2" s="203" t="s">
        <v>46</v>
      </c>
      <c r="D2" s="201"/>
      <c r="E2" s="201"/>
      <c r="F2" s="201"/>
      <c r="G2" s="202"/>
      <c r="AG2" t="s">
        <v>93</v>
      </c>
    </row>
    <row r="3" spans="1:60" ht="24.95" customHeight="1" x14ac:dyDescent="0.2">
      <c r="A3" s="200" t="s">
        <v>8</v>
      </c>
      <c r="B3" s="49" t="s">
        <v>42</v>
      </c>
      <c r="C3" s="203" t="s">
        <v>41</v>
      </c>
      <c r="D3" s="201"/>
      <c r="E3" s="201"/>
      <c r="F3" s="201"/>
      <c r="G3" s="202"/>
      <c r="AC3" s="179" t="s">
        <v>93</v>
      </c>
      <c r="AG3" t="s">
        <v>94</v>
      </c>
    </row>
    <row r="4" spans="1:60" ht="24.95" customHeight="1" x14ac:dyDescent="0.2">
      <c r="A4" s="204" t="s">
        <v>9</v>
      </c>
      <c r="B4" s="205" t="s">
        <v>40</v>
      </c>
      <c r="C4" s="206" t="s">
        <v>41</v>
      </c>
      <c r="D4" s="207"/>
      <c r="E4" s="207"/>
      <c r="F4" s="207"/>
      <c r="G4" s="208"/>
      <c r="AG4" t="s">
        <v>95</v>
      </c>
    </row>
    <row r="5" spans="1:60" x14ac:dyDescent="0.2">
      <c r="D5" s="10"/>
    </row>
    <row r="6" spans="1:60" ht="38.25" x14ac:dyDescent="0.2">
      <c r="A6" s="210" t="s">
        <v>96</v>
      </c>
      <c r="B6" s="212" t="s">
        <v>97</v>
      </c>
      <c r="C6" s="212" t="s">
        <v>98</v>
      </c>
      <c r="D6" s="211" t="s">
        <v>99</v>
      </c>
      <c r="E6" s="210" t="s">
        <v>100</v>
      </c>
      <c r="F6" s="209" t="s">
        <v>101</v>
      </c>
      <c r="G6" s="210" t="s">
        <v>28</v>
      </c>
      <c r="H6" s="213" t="s">
        <v>29</v>
      </c>
      <c r="I6" s="213" t="s">
        <v>102</v>
      </c>
      <c r="J6" s="213" t="s">
        <v>30</v>
      </c>
      <c r="K6" s="213" t="s">
        <v>103</v>
      </c>
      <c r="L6" s="213" t="s">
        <v>104</v>
      </c>
      <c r="M6" s="213" t="s">
        <v>105</v>
      </c>
      <c r="N6" s="213" t="s">
        <v>106</v>
      </c>
      <c r="O6" s="213" t="s">
        <v>107</v>
      </c>
      <c r="P6" s="213" t="s">
        <v>108</v>
      </c>
      <c r="Q6" s="213" t="s">
        <v>109</v>
      </c>
      <c r="R6" s="213" t="s">
        <v>110</v>
      </c>
      <c r="S6" s="213" t="s">
        <v>111</v>
      </c>
      <c r="T6" s="213" t="s">
        <v>112</v>
      </c>
      <c r="U6" s="213" t="s">
        <v>113</v>
      </c>
      <c r="V6" s="213" t="s">
        <v>114</v>
      </c>
      <c r="W6" s="213" t="s">
        <v>115</v>
      </c>
      <c r="X6" s="213" t="s">
        <v>116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44" t="s">
        <v>117</v>
      </c>
      <c r="B8" s="245" t="s">
        <v>63</v>
      </c>
      <c r="C8" s="263" t="s">
        <v>64</v>
      </c>
      <c r="D8" s="246"/>
      <c r="E8" s="247"/>
      <c r="F8" s="248"/>
      <c r="G8" s="249">
        <f>SUMIF(AG9:AG185,"&lt;&gt;NOR",G9:G185)</f>
        <v>0</v>
      </c>
      <c r="H8" s="243"/>
      <c r="I8" s="243">
        <f>SUM(I9:I185)</f>
        <v>0</v>
      </c>
      <c r="J8" s="243"/>
      <c r="K8" s="243">
        <f>SUM(K9:K185)</f>
        <v>0</v>
      </c>
      <c r="L8" s="243"/>
      <c r="M8" s="243">
        <f>SUM(M9:M185)</f>
        <v>0</v>
      </c>
      <c r="N8" s="242"/>
      <c r="O8" s="242">
        <f>SUM(O9:O185)</f>
        <v>256.32</v>
      </c>
      <c r="P8" s="242"/>
      <c r="Q8" s="242">
        <f>SUM(Q9:Q185)</f>
        <v>0</v>
      </c>
      <c r="R8" s="243"/>
      <c r="S8" s="243"/>
      <c r="T8" s="243"/>
      <c r="U8" s="243"/>
      <c r="V8" s="243">
        <f>SUM(V9:V185)</f>
        <v>509.15</v>
      </c>
      <c r="W8" s="243"/>
      <c r="X8" s="243"/>
      <c r="AG8" t="s">
        <v>118</v>
      </c>
    </row>
    <row r="9" spans="1:60" outlineLevel="1" x14ac:dyDescent="0.2">
      <c r="A9" s="251">
        <v>1</v>
      </c>
      <c r="B9" s="252" t="s">
        <v>119</v>
      </c>
      <c r="C9" s="264" t="s">
        <v>120</v>
      </c>
      <c r="D9" s="253" t="s">
        <v>121</v>
      </c>
      <c r="E9" s="254">
        <v>19.709399999999999</v>
      </c>
      <c r="F9" s="255"/>
      <c r="G9" s="256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4"/>
      <c r="S9" s="234" t="s">
        <v>122</v>
      </c>
      <c r="T9" s="234" t="s">
        <v>122</v>
      </c>
      <c r="U9" s="234">
        <v>1.548</v>
      </c>
      <c r="V9" s="234">
        <f>ROUND(E9*U9,2)</f>
        <v>30.51</v>
      </c>
      <c r="W9" s="234"/>
      <c r="X9" s="234"/>
      <c r="Y9" s="214"/>
      <c r="Z9" s="214"/>
      <c r="AA9" s="214"/>
      <c r="AB9" s="214"/>
      <c r="AC9" s="214"/>
      <c r="AD9" s="214"/>
      <c r="AE9" s="214"/>
      <c r="AF9" s="214"/>
      <c r="AG9" s="214" t="s">
        <v>123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5" t="s">
        <v>124</v>
      </c>
      <c r="D10" s="236"/>
      <c r="E10" s="237">
        <v>13.87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125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5" t="s">
        <v>126</v>
      </c>
      <c r="D11" s="236"/>
      <c r="E11" s="237">
        <v>5.8394000000000004</v>
      </c>
      <c r="F11" s="234"/>
      <c r="G11" s="234"/>
      <c r="H11" s="234"/>
      <c r="I11" s="234"/>
      <c r="J11" s="234"/>
      <c r="K11" s="234"/>
      <c r="L11" s="234"/>
      <c r="M11" s="234"/>
      <c r="N11" s="233"/>
      <c r="O11" s="233"/>
      <c r="P11" s="233"/>
      <c r="Q11" s="233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125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51">
        <v>2</v>
      </c>
      <c r="B12" s="252" t="s">
        <v>127</v>
      </c>
      <c r="C12" s="264" t="s">
        <v>128</v>
      </c>
      <c r="D12" s="253" t="s">
        <v>121</v>
      </c>
      <c r="E12" s="254">
        <v>179</v>
      </c>
      <c r="F12" s="255"/>
      <c r="G12" s="256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4"/>
      <c r="S12" s="234" t="s">
        <v>122</v>
      </c>
      <c r="T12" s="234" t="s">
        <v>122</v>
      </c>
      <c r="U12" s="234">
        <v>0.01</v>
      </c>
      <c r="V12" s="234">
        <f>ROUND(E12*U12,2)</f>
        <v>1.79</v>
      </c>
      <c r="W12" s="234"/>
      <c r="X12" s="234" t="s">
        <v>129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6" t="s">
        <v>130</v>
      </c>
      <c r="D13" s="238"/>
      <c r="E13" s="239"/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125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31"/>
      <c r="B14" s="232"/>
      <c r="C14" s="267" t="s">
        <v>131</v>
      </c>
      <c r="D14" s="238"/>
      <c r="E14" s="239">
        <v>178.75</v>
      </c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125</v>
      </c>
      <c r="AH14" s="214">
        <v>2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6" t="s">
        <v>132</v>
      </c>
      <c r="D15" s="238"/>
      <c r="E15" s="239"/>
      <c r="F15" s="234"/>
      <c r="G15" s="234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14"/>
      <c r="Z15" s="214"/>
      <c r="AA15" s="214"/>
      <c r="AB15" s="214"/>
      <c r="AC15" s="214"/>
      <c r="AD15" s="214"/>
      <c r="AE15" s="214"/>
      <c r="AF15" s="214"/>
      <c r="AG15" s="214" t="s">
        <v>125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5" t="s">
        <v>133</v>
      </c>
      <c r="D16" s="236"/>
      <c r="E16" s="237">
        <v>179</v>
      </c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125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51">
        <v>3</v>
      </c>
      <c r="B17" s="252" t="s">
        <v>134</v>
      </c>
      <c r="C17" s="264" t="s">
        <v>135</v>
      </c>
      <c r="D17" s="253" t="s">
        <v>121</v>
      </c>
      <c r="E17" s="254">
        <v>87.285839999999993</v>
      </c>
      <c r="F17" s="255"/>
      <c r="G17" s="256">
        <f>ROUND(E17*F17,2)</f>
        <v>0</v>
      </c>
      <c r="H17" s="235"/>
      <c r="I17" s="234">
        <f>ROUND(E17*H17,2)</f>
        <v>0</v>
      </c>
      <c r="J17" s="235"/>
      <c r="K17" s="234">
        <f>ROUND(E17*J17,2)</f>
        <v>0</v>
      </c>
      <c r="L17" s="234">
        <v>21</v>
      </c>
      <c r="M17" s="234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4"/>
      <c r="S17" s="234" t="s">
        <v>122</v>
      </c>
      <c r="T17" s="234" t="s">
        <v>122</v>
      </c>
      <c r="U17" s="234">
        <v>0.37</v>
      </c>
      <c r="V17" s="234">
        <f>ROUND(E17*U17,2)</f>
        <v>32.299999999999997</v>
      </c>
      <c r="W17" s="234"/>
      <c r="X17" s="234" t="s">
        <v>129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123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5" t="s">
        <v>136</v>
      </c>
      <c r="D18" s="236"/>
      <c r="E18" s="237"/>
      <c r="F18" s="234"/>
      <c r="G18" s="234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125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31"/>
      <c r="B19" s="232"/>
      <c r="C19" s="265" t="s">
        <v>137</v>
      </c>
      <c r="D19" s="236"/>
      <c r="E19" s="237"/>
      <c r="F19" s="234"/>
      <c r="G19" s="234"/>
      <c r="H19" s="234"/>
      <c r="I19" s="234"/>
      <c r="J19" s="234"/>
      <c r="K19" s="234"/>
      <c r="L19" s="234"/>
      <c r="M19" s="234"/>
      <c r="N19" s="233"/>
      <c r="O19" s="233"/>
      <c r="P19" s="233"/>
      <c r="Q19" s="233"/>
      <c r="R19" s="234"/>
      <c r="S19" s="234"/>
      <c r="T19" s="234"/>
      <c r="U19" s="234"/>
      <c r="V19" s="234"/>
      <c r="W19" s="234"/>
      <c r="X19" s="234"/>
      <c r="Y19" s="214"/>
      <c r="Z19" s="214"/>
      <c r="AA19" s="214"/>
      <c r="AB19" s="214"/>
      <c r="AC19" s="214"/>
      <c r="AD19" s="214"/>
      <c r="AE19" s="214"/>
      <c r="AF19" s="214"/>
      <c r="AG19" s="214" t="s">
        <v>125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31"/>
      <c r="B20" s="232"/>
      <c r="C20" s="265" t="s">
        <v>138</v>
      </c>
      <c r="D20" s="236"/>
      <c r="E20" s="237"/>
      <c r="F20" s="234"/>
      <c r="G20" s="234"/>
      <c r="H20" s="234"/>
      <c r="I20" s="234"/>
      <c r="J20" s="234"/>
      <c r="K20" s="234"/>
      <c r="L20" s="234"/>
      <c r="M20" s="234"/>
      <c r="N20" s="233"/>
      <c r="O20" s="233"/>
      <c r="P20" s="233"/>
      <c r="Q20" s="233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125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6" t="s">
        <v>130</v>
      </c>
      <c r="D21" s="238"/>
      <c r="E21" s="239"/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14"/>
      <c r="Z21" s="214"/>
      <c r="AA21" s="214"/>
      <c r="AB21" s="214"/>
      <c r="AC21" s="214"/>
      <c r="AD21" s="214"/>
      <c r="AE21" s="214"/>
      <c r="AF21" s="214"/>
      <c r="AG21" s="214" t="s">
        <v>125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31"/>
      <c r="B22" s="232"/>
      <c r="C22" s="267" t="s">
        <v>139</v>
      </c>
      <c r="D22" s="238"/>
      <c r="E22" s="239"/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125</v>
      </c>
      <c r="AH22" s="214">
        <v>2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1"/>
      <c r="B23" s="232"/>
      <c r="C23" s="267" t="s">
        <v>140</v>
      </c>
      <c r="D23" s="238"/>
      <c r="E23" s="239"/>
      <c r="F23" s="234"/>
      <c r="G23" s="234"/>
      <c r="H23" s="234"/>
      <c r="I23" s="234"/>
      <c r="J23" s="234"/>
      <c r="K23" s="234"/>
      <c r="L23" s="234"/>
      <c r="M23" s="234"/>
      <c r="N23" s="233"/>
      <c r="O23" s="233"/>
      <c r="P23" s="233"/>
      <c r="Q23" s="233"/>
      <c r="R23" s="234"/>
      <c r="S23" s="234"/>
      <c r="T23" s="234"/>
      <c r="U23" s="234"/>
      <c r="V23" s="234"/>
      <c r="W23" s="234"/>
      <c r="X23" s="234"/>
      <c r="Y23" s="214"/>
      <c r="Z23" s="214"/>
      <c r="AA23" s="214"/>
      <c r="AB23" s="214"/>
      <c r="AC23" s="214"/>
      <c r="AD23" s="214"/>
      <c r="AE23" s="214"/>
      <c r="AF23" s="214"/>
      <c r="AG23" s="214" t="s">
        <v>125</v>
      </c>
      <c r="AH23" s="214">
        <v>2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1"/>
      <c r="B24" s="232"/>
      <c r="C24" s="267" t="s">
        <v>141</v>
      </c>
      <c r="D24" s="238"/>
      <c r="E24" s="239"/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125</v>
      </c>
      <c r="AH24" s="214">
        <v>2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3.75" outlineLevel="1" x14ac:dyDescent="0.2">
      <c r="A25" s="231"/>
      <c r="B25" s="232"/>
      <c r="C25" s="267" t="s">
        <v>142</v>
      </c>
      <c r="D25" s="238"/>
      <c r="E25" s="239"/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125</v>
      </c>
      <c r="AH25" s="214">
        <v>2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31"/>
      <c r="B26" s="232"/>
      <c r="C26" s="267" t="s">
        <v>143</v>
      </c>
      <c r="D26" s="238"/>
      <c r="E26" s="239"/>
      <c r="F26" s="234"/>
      <c r="G26" s="234"/>
      <c r="H26" s="234"/>
      <c r="I26" s="234"/>
      <c r="J26" s="234"/>
      <c r="K26" s="234"/>
      <c r="L26" s="234"/>
      <c r="M26" s="234"/>
      <c r="N26" s="233"/>
      <c r="O26" s="233"/>
      <c r="P26" s="233"/>
      <c r="Q26" s="233"/>
      <c r="R26" s="234"/>
      <c r="S26" s="234"/>
      <c r="T26" s="234"/>
      <c r="U26" s="234"/>
      <c r="V26" s="234"/>
      <c r="W26" s="234"/>
      <c r="X26" s="234"/>
      <c r="Y26" s="214"/>
      <c r="Z26" s="214"/>
      <c r="AA26" s="214"/>
      <c r="AB26" s="214"/>
      <c r="AC26" s="214"/>
      <c r="AD26" s="214"/>
      <c r="AE26" s="214"/>
      <c r="AF26" s="214"/>
      <c r="AG26" s="214" t="s">
        <v>125</v>
      </c>
      <c r="AH26" s="214">
        <v>2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31"/>
      <c r="B27" s="232"/>
      <c r="C27" s="267" t="s">
        <v>144</v>
      </c>
      <c r="D27" s="238"/>
      <c r="E27" s="239"/>
      <c r="F27" s="234"/>
      <c r="G27" s="234"/>
      <c r="H27" s="234"/>
      <c r="I27" s="234"/>
      <c r="J27" s="234"/>
      <c r="K27" s="234"/>
      <c r="L27" s="234"/>
      <c r="M27" s="234"/>
      <c r="N27" s="233"/>
      <c r="O27" s="233"/>
      <c r="P27" s="233"/>
      <c r="Q27" s="233"/>
      <c r="R27" s="234"/>
      <c r="S27" s="234"/>
      <c r="T27" s="234"/>
      <c r="U27" s="234"/>
      <c r="V27" s="234"/>
      <c r="W27" s="234"/>
      <c r="X27" s="234"/>
      <c r="Y27" s="214"/>
      <c r="Z27" s="214"/>
      <c r="AA27" s="214"/>
      <c r="AB27" s="214"/>
      <c r="AC27" s="214"/>
      <c r="AD27" s="214"/>
      <c r="AE27" s="214"/>
      <c r="AF27" s="214"/>
      <c r="AG27" s="214" t="s">
        <v>125</v>
      </c>
      <c r="AH27" s="214">
        <v>2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31"/>
      <c r="B28" s="232"/>
      <c r="C28" s="267" t="s">
        <v>145</v>
      </c>
      <c r="D28" s="238"/>
      <c r="E28" s="239"/>
      <c r="F28" s="234"/>
      <c r="G28" s="234"/>
      <c r="H28" s="234"/>
      <c r="I28" s="234"/>
      <c r="J28" s="234"/>
      <c r="K28" s="234"/>
      <c r="L28" s="234"/>
      <c r="M28" s="234"/>
      <c r="N28" s="233"/>
      <c r="O28" s="233"/>
      <c r="P28" s="233"/>
      <c r="Q28" s="233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125</v>
      </c>
      <c r="AH28" s="214">
        <v>2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1"/>
      <c r="B29" s="232"/>
      <c r="C29" s="267" t="s">
        <v>146</v>
      </c>
      <c r="D29" s="238"/>
      <c r="E29" s="239"/>
      <c r="F29" s="234"/>
      <c r="G29" s="234"/>
      <c r="H29" s="234"/>
      <c r="I29" s="234"/>
      <c r="J29" s="234"/>
      <c r="K29" s="234"/>
      <c r="L29" s="234"/>
      <c r="M29" s="234"/>
      <c r="N29" s="233"/>
      <c r="O29" s="233"/>
      <c r="P29" s="233"/>
      <c r="Q29" s="233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125</v>
      </c>
      <c r="AH29" s="214">
        <v>2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6" t="s">
        <v>132</v>
      </c>
      <c r="D30" s="238"/>
      <c r="E30" s="239"/>
      <c r="F30" s="234"/>
      <c r="G30" s="234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14"/>
      <c r="Z30" s="214"/>
      <c r="AA30" s="214"/>
      <c r="AB30" s="214"/>
      <c r="AC30" s="214"/>
      <c r="AD30" s="214"/>
      <c r="AE30" s="214"/>
      <c r="AF30" s="214"/>
      <c r="AG30" s="214" t="s">
        <v>125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1"/>
      <c r="B31" s="232"/>
      <c r="C31" s="265" t="s">
        <v>147</v>
      </c>
      <c r="D31" s="236"/>
      <c r="E31" s="237">
        <v>25.725840000000002</v>
      </c>
      <c r="F31" s="234"/>
      <c r="G31" s="234"/>
      <c r="H31" s="234"/>
      <c r="I31" s="234"/>
      <c r="J31" s="234"/>
      <c r="K31" s="234"/>
      <c r="L31" s="234"/>
      <c r="M31" s="234"/>
      <c r="N31" s="233"/>
      <c r="O31" s="233"/>
      <c r="P31" s="233"/>
      <c r="Q31" s="233"/>
      <c r="R31" s="234"/>
      <c r="S31" s="234"/>
      <c r="T31" s="234"/>
      <c r="U31" s="234"/>
      <c r="V31" s="234"/>
      <c r="W31" s="234"/>
      <c r="X31" s="234"/>
      <c r="Y31" s="214"/>
      <c r="Z31" s="214"/>
      <c r="AA31" s="214"/>
      <c r="AB31" s="214"/>
      <c r="AC31" s="214"/>
      <c r="AD31" s="214"/>
      <c r="AE31" s="214"/>
      <c r="AF31" s="214"/>
      <c r="AG31" s="214" t="s">
        <v>125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8" t="s">
        <v>148</v>
      </c>
      <c r="D32" s="240"/>
      <c r="E32" s="241">
        <v>25.725840000000002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14"/>
      <c r="Z32" s="214"/>
      <c r="AA32" s="214"/>
      <c r="AB32" s="214"/>
      <c r="AC32" s="214"/>
      <c r="AD32" s="214"/>
      <c r="AE32" s="214"/>
      <c r="AF32" s="214"/>
      <c r="AG32" s="214" t="s">
        <v>125</v>
      </c>
      <c r="AH32" s="214">
        <v>1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31"/>
      <c r="B33" s="232"/>
      <c r="C33" s="265" t="s">
        <v>149</v>
      </c>
      <c r="D33" s="236"/>
      <c r="E33" s="237"/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125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5" t="s">
        <v>150</v>
      </c>
      <c r="D34" s="236"/>
      <c r="E34" s="237"/>
      <c r="F34" s="234"/>
      <c r="G34" s="234"/>
      <c r="H34" s="234"/>
      <c r="I34" s="234"/>
      <c r="J34" s="234"/>
      <c r="K34" s="234"/>
      <c r="L34" s="234"/>
      <c r="M34" s="234"/>
      <c r="N34" s="233"/>
      <c r="O34" s="233"/>
      <c r="P34" s="233"/>
      <c r="Q34" s="233"/>
      <c r="R34" s="234"/>
      <c r="S34" s="234"/>
      <c r="T34" s="234"/>
      <c r="U34" s="234"/>
      <c r="V34" s="234"/>
      <c r="W34" s="234"/>
      <c r="X34" s="234"/>
      <c r="Y34" s="214"/>
      <c r="Z34" s="214"/>
      <c r="AA34" s="214"/>
      <c r="AB34" s="214"/>
      <c r="AC34" s="214"/>
      <c r="AD34" s="214"/>
      <c r="AE34" s="214"/>
      <c r="AF34" s="214"/>
      <c r="AG34" s="214" t="s">
        <v>125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31"/>
      <c r="B35" s="232"/>
      <c r="C35" s="265" t="s">
        <v>151</v>
      </c>
      <c r="D35" s="236"/>
      <c r="E35" s="237">
        <v>61.56</v>
      </c>
      <c r="F35" s="234"/>
      <c r="G35" s="234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125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8" t="s">
        <v>148</v>
      </c>
      <c r="D36" s="240"/>
      <c r="E36" s="241">
        <v>61.56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125</v>
      </c>
      <c r="AH36" s="214">
        <v>1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51">
        <v>4</v>
      </c>
      <c r="B37" s="252" t="s">
        <v>152</v>
      </c>
      <c r="C37" s="264" t="s">
        <v>153</v>
      </c>
      <c r="D37" s="253" t="s">
        <v>121</v>
      </c>
      <c r="E37" s="254">
        <v>344.27240999999998</v>
      </c>
      <c r="F37" s="255"/>
      <c r="G37" s="256">
        <f>ROUND(E37*F37,2)</f>
        <v>0</v>
      </c>
      <c r="H37" s="235"/>
      <c r="I37" s="234">
        <f>ROUND(E37*H37,2)</f>
        <v>0</v>
      </c>
      <c r="J37" s="235"/>
      <c r="K37" s="234">
        <f>ROUND(E37*J37,2)</f>
        <v>0</v>
      </c>
      <c r="L37" s="234">
        <v>21</v>
      </c>
      <c r="M37" s="234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4"/>
      <c r="S37" s="234" t="s">
        <v>122</v>
      </c>
      <c r="T37" s="234" t="s">
        <v>122</v>
      </c>
      <c r="U37" s="234">
        <v>0.19</v>
      </c>
      <c r="V37" s="234">
        <f>ROUND(E37*U37,2)</f>
        <v>65.41</v>
      </c>
      <c r="W37" s="234"/>
      <c r="X37" s="234" t="s">
        <v>129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123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31"/>
      <c r="B38" s="232"/>
      <c r="C38" s="265" t="s">
        <v>137</v>
      </c>
      <c r="D38" s="236"/>
      <c r="E38" s="237"/>
      <c r="F38" s="234"/>
      <c r="G38" s="234"/>
      <c r="H38" s="234"/>
      <c r="I38" s="234"/>
      <c r="J38" s="234"/>
      <c r="K38" s="234"/>
      <c r="L38" s="234"/>
      <c r="M38" s="234"/>
      <c r="N38" s="233"/>
      <c r="O38" s="233"/>
      <c r="P38" s="233"/>
      <c r="Q38" s="233"/>
      <c r="R38" s="234"/>
      <c r="S38" s="234"/>
      <c r="T38" s="234"/>
      <c r="U38" s="234"/>
      <c r="V38" s="234"/>
      <c r="W38" s="234"/>
      <c r="X38" s="234"/>
      <c r="Y38" s="214"/>
      <c r="Z38" s="214"/>
      <c r="AA38" s="214"/>
      <c r="AB38" s="214"/>
      <c r="AC38" s="214"/>
      <c r="AD38" s="214"/>
      <c r="AE38" s="214"/>
      <c r="AF38" s="214"/>
      <c r="AG38" s="214" t="s">
        <v>125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5" t="s">
        <v>154</v>
      </c>
      <c r="D39" s="236"/>
      <c r="E39" s="237"/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125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6" t="s">
        <v>130</v>
      </c>
      <c r="D40" s="238"/>
      <c r="E40" s="239"/>
      <c r="F40" s="234"/>
      <c r="G40" s="234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14"/>
      <c r="Z40" s="214"/>
      <c r="AA40" s="214"/>
      <c r="AB40" s="214"/>
      <c r="AC40" s="214"/>
      <c r="AD40" s="214"/>
      <c r="AE40" s="214"/>
      <c r="AF40" s="214"/>
      <c r="AG40" s="214" t="s">
        <v>125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1"/>
      <c r="B41" s="232"/>
      <c r="C41" s="267" t="s">
        <v>155</v>
      </c>
      <c r="D41" s="238"/>
      <c r="E41" s="239"/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125</v>
      </c>
      <c r="AH41" s="214">
        <v>2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31"/>
      <c r="B42" s="232"/>
      <c r="C42" s="267" t="s">
        <v>156</v>
      </c>
      <c r="D42" s="238"/>
      <c r="E42" s="239"/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14"/>
      <c r="Z42" s="214"/>
      <c r="AA42" s="214"/>
      <c r="AB42" s="214"/>
      <c r="AC42" s="214"/>
      <c r="AD42" s="214"/>
      <c r="AE42" s="214"/>
      <c r="AF42" s="214"/>
      <c r="AG42" s="214" t="s">
        <v>125</v>
      </c>
      <c r="AH42" s="214">
        <v>2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31"/>
      <c r="B43" s="232"/>
      <c r="C43" s="267" t="s">
        <v>157</v>
      </c>
      <c r="D43" s="238"/>
      <c r="E43" s="239"/>
      <c r="F43" s="234"/>
      <c r="G43" s="234"/>
      <c r="H43" s="234"/>
      <c r="I43" s="234"/>
      <c r="J43" s="234"/>
      <c r="K43" s="234"/>
      <c r="L43" s="234"/>
      <c r="M43" s="234"/>
      <c r="N43" s="233"/>
      <c r="O43" s="233"/>
      <c r="P43" s="233"/>
      <c r="Q43" s="233"/>
      <c r="R43" s="234"/>
      <c r="S43" s="234"/>
      <c r="T43" s="234"/>
      <c r="U43" s="234"/>
      <c r="V43" s="234"/>
      <c r="W43" s="234"/>
      <c r="X43" s="234"/>
      <c r="Y43" s="214"/>
      <c r="Z43" s="214"/>
      <c r="AA43" s="214"/>
      <c r="AB43" s="214"/>
      <c r="AC43" s="214"/>
      <c r="AD43" s="214"/>
      <c r="AE43" s="214"/>
      <c r="AF43" s="214"/>
      <c r="AG43" s="214" t="s">
        <v>125</v>
      </c>
      <c r="AH43" s="214">
        <v>2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31"/>
      <c r="B44" s="232"/>
      <c r="C44" s="267" t="s">
        <v>158</v>
      </c>
      <c r="D44" s="238"/>
      <c r="E44" s="239"/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125</v>
      </c>
      <c r="AH44" s="214">
        <v>2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31"/>
      <c r="B45" s="232"/>
      <c r="C45" s="267" t="s">
        <v>159</v>
      </c>
      <c r="D45" s="238"/>
      <c r="E45" s="239"/>
      <c r="F45" s="234"/>
      <c r="G45" s="234"/>
      <c r="H45" s="234"/>
      <c r="I45" s="234"/>
      <c r="J45" s="234"/>
      <c r="K45" s="234"/>
      <c r="L45" s="234"/>
      <c r="M45" s="234"/>
      <c r="N45" s="233"/>
      <c r="O45" s="233"/>
      <c r="P45" s="233"/>
      <c r="Q45" s="233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125</v>
      </c>
      <c r="AH45" s="214">
        <v>2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31"/>
      <c r="B46" s="232"/>
      <c r="C46" s="267" t="s">
        <v>160</v>
      </c>
      <c r="D46" s="238"/>
      <c r="E46" s="239"/>
      <c r="F46" s="234"/>
      <c r="G46" s="234"/>
      <c r="H46" s="234"/>
      <c r="I46" s="234"/>
      <c r="J46" s="234"/>
      <c r="K46" s="234"/>
      <c r="L46" s="234"/>
      <c r="M46" s="234"/>
      <c r="N46" s="233"/>
      <c r="O46" s="233"/>
      <c r="P46" s="233"/>
      <c r="Q46" s="233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125</v>
      </c>
      <c r="AH46" s="214">
        <v>2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31"/>
      <c r="B47" s="232"/>
      <c r="C47" s="267" t="s">
        <v>161</v>
      </c>
      <c r="D47" s="238"/>
      <c r="E47" s="239"/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14"/>
      <c r="Z47" s="214"/>
      <c r="AA47" s="214"/>
      <c r="AB47" s="214"/>
      <c r="AC47" s="214"/>
      <c r="AD47" s="214"/>
      <c r="AE47" s="214"/>
      <c r="AF47" s="214"/>
      <c r="AG47" s="214" t="s">
        <v>125</v>
      </c>
      <c r="AH47" s="214">
        <v>2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31"/>
      <c r="B48" s="232"/>
      <c r="C48" s="267" t="s">
        <v>162</v>
      </c>
      <c r="D48" s="238"/>
      <c r="E48" s="239"/>
      <c r="F48" s="234"/>
      <c r="G48" s="234"/>
      <c r="H48" s="234"/>
      <c r="I48" s="234"/>
      <c r="J48" s="234"/>
      <c r="K48" s="234"/>
      <c r="L48" s="234"/>
      <c r="M48" s="234"/>
      <c r="N48" s="233"/>
      <c r="O48" s="233"/>
      <c r="P48" s="233"/>
      <c r="Q48" s="233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125</v>
      </c>
      <c r="AH48" s="214">
        <v>2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6" t="s">
        <v>132</v>
      </c>
      <c r="D49" s="238"/>
      <c r="E49" s="239"/>
      <c r="F49" s="234"/>
      <c r="G49" s="234"/>
      <c r="H49" s="234"/>
      <c r="I49" s="234"/>
      <c r="J49" s="234"/>
      <c r="K49" s="234"/>
      <c r="L49" s="234"/>
      <c r="M49" s="234"/>
      <c r="N49" s="233"/>
      <c r="O49" s="233"/>
      <c r="P49" s="233"/>
      <c r="Q49" s="233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125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31"/>
      <c r="B50" s="232"/>
      <c r="C50" s="265" t="s">
        <v>163</v>
      </c>
      <c r="D50" s="236"/>
      <c r="E50" s="237">
        <v>238.42340999999999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125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8" t="s">
        <v>148</v>
      </c>
      <c r="D51" s="240"/>
      <c r="E51" s="241">
        <v>238.42340999999999</v>
      </c>
      <c r="F51" s="234"/>
      <c r="G51" s="234"/>
      <c r="H51" s="234"/>
      <c r="I51" s="234"/>
      <c r="J51" s="234"/>
      <c r="K51" s="234"/>
      <c r="L51" s="234"/>
      <c r="M51" s="234"/>
      <c r="N51" s="233"/>
      <c r="O51" s="233"/>
      <c r="P51" s="233"/>
      <c r="Q51" s="233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125</v>
      </c>
      <c r="AH51" s="214">
        <v>1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31"/>
      <c r="B52" s="232"/>
      <c r="C52" s="265" t="s">
        <v>149</v>
      </c>
      <c r="D52" s="236"/>
      <c r="E52" s="237"/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125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5" t="s">
        <v>154</v>
      </c>
      <c r="D53" s="236"/>
      <c r="E53" s="237"/>
      <c r="F53" s="234"/>
      <c r="G53" s="234"/>
      <c r="H53" s="234"/>
      <c r="I53" s="234"/>
      <c r="J53" s="234"/>
      <c r="K53" s="234"/>
      <c r="L53" s="234"/>
      <c r="M53" s="234"/>
      <c r="N53" s="233"/>
      <c r="O53" s="233"/>
      <c r="P53" s="233"/>
      <c r="Q53" s="233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125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31"/>
      <c r="B54" s="232"/>
      <c r="C54" s="265" t="s">
        <v>164</v>
      </c>
      <c r="D54" s="236"/>
      <c r="E54" s="237">
        <v>105.849</v>
      </c>
      <c r="F54" s="234"/>
      <c r="G54" s="234"/>
      <c r="H54" s="234"/>
      <c r="I54" s="234"/>
      <c r="J54" s="234"/>
      <c r="K54" s="234"/>
      <c r="L54" s="234"/>
      <c r="M54" s="234"/>
      <c r="N54" s="233"/>
      <c r="O54" s="233"/>
      <c r="P54" s="233"/>
      <c r="Q54" s="233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125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8" t="s">
        <v>148</v>
      </c>
      <c r="D55" s="240"/>
      <c r="E55" s="241">
        <v>105.849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14"/>
      <c r="Z55" s="214"/>
      <c r="AA55" s="214"/>
      <c r="AB55" s="214"/>
      <c r="AC55" s="214"/>
      <c r="AD55" s="214"/>
      <c r="AE55" s="214"/>
      <c r="AF55" s="214"/>
      <c r="AG55" s="214" t="s">
        <v>125</v>
      </c>
      <c r="AH55" s="214">
        <v>1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51">
        <v>5</v>
      </c>
      <c r="B56" s="252" t="s">
        <v>165</v>
      </c>
      <c r="C56" s="264" t="s">
        <v>166</v>
      </c>
      <c r="D56" s="253" t="s">
        <v>121</v>
      </c>
      <c r="E56" s="254">
        <v>87.286000000000001</v>
      </c>
      <c r="F56" s="255"/>
      <c r="G56" s="256">
        <f>ROUND(E56*F56,2)</f>
        <v>0</v>
      </c>
      <c r="H56" s="235"/>
      <c r="I56" s="234">
        <f>ROUND(E56*H56,2)</f>
        <v>0</v>
      </c>
      <c r="J56" s="235"/>
      <c r="K56" s="234">
        <f>ROUND(E56*J56,2)</f>
        <v>0</v>
      </c>
      <c r="L56" s="234">
        <v>21</v>
      </c>
      <c r="M56" s="234">
        <f>G56*(1+L56/100)</f>
        <v>0</v>
      </c>
      <c r="N56" s="233">
        <v>0</v>
      </c>
      <c r="O56" s="233">
        <f>ROUND(E56*N56,2)</f>
        <v>0</v>
      </c>
      <c r="P56" s="233">
        <v>0</v>
      </c>
      <c r="Q56" s="233">
        <f>ROUND(E56*P56,2)</f>
        <v>0</v>
      </c>
      <c r="R56" s="234"/>
      <c r="S56" s="234" t="s">
        <v>122</v>
      </c>
      <c r="T56" s="234" t="s">
        <v>122</v>
      </c>
      <c r="U56" s="234">
        <v>0.06</v>
      </c>
      <c r="V56" s="234">
        <f>ROUND(E56*U56,2)</f>
        <v>5.24</v>
      </c>
      <c r="W56" s="234"/>
      <c r="X56" s="234" t="s">
        <v>129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123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5" t="s">
        <v>167</v>
      </c>
      <c r="D57" s="236"/>
      <c r="E57" s="237">
        <v>87.286000000000001</v>
      </c>
      <c r="F57" s="234"/>
      <c r="G57" s="234"/>
      <c r="H57" s="234"/>
      <c r="I57" s="234"/>
      <c r="J57" s="234"/>
      <c r="K57" s="234"/>
      <c r="L57" s="234"/>
      <c r="M57" s="234"/>
      <c r="N57" s="233"/>
      <c r="O57" s="233"/>
      <c r="P57" s="233"/>
      <c r="Q57" s="233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125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51">
        <v>6</v>
      </c>
      <c r="B58" s="252" t="s">
        <v>168</v>
      </c>
      <c r="C58" s="264" t="s">
        <v>169</v>
      </c>
      <c r="D58" s="253" t="s">
        <v>121</v>
      </c>
      <c r="E58" s="254">
        <v>7.6825999999999999</v>
      </c>
      <c r="F58" s="255"/>
      <c r="G58" s="256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21</v>
      </c>
      <c r="M58" s="234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4"/>
      <c r="S58" s="234" t="s">
        <v>122</v>
      </c>
      <c r="T58" s="234" t="s">
        <v>122</v>
      </c>
      <c r="U58" s="234">
        <v>3.53</v>
      </c>
      <c r="V58" s="234">
        <f>ROUND(E58*U58,2)</f>
        <v>27.12</v>
      </c>
      <c r="W58" s="234"/>
      <c r="X58" s="234" t="s">
        <v>129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123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5" t="s">
        <v>170</v>
      </c>
      <c r="D59" s="236"/>
      <c r="E59" s="237"/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125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31"/>
      <c r="B60" s="232"/>
      <c r="C60" s="265" t="s">
        <v>171</v>
      </c>
      <c r="D60" s="236"/>
      <c r="E60" s="237">
        <v>1.46</v>
      </c>
      <c r="F60" s="234"/>
      <c r="G60" s="234"/>
      <c r="H60" s="234"/>
      <c r="I60" s="234"/>
      <c r="J60" s="234"/>
      <c r="K60" s="234"/>
      <c r="L60" s="234"/>
      <c r="M60" s="234"/>
      <c r="N60" s="233"/>
      <c r="O60" s="233"/>
      <c r="P60" s="233"/>
      <c r="Q60" s="233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125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8" t="s">
        <v>148</v>
      </c>
      <c r="D61" s="240"/>
      <c r="E61" s="241">
        <v>1.46</v>
      </c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125</v>
      </c>
      <c r="AH61" s="214">
        <v>1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5" t="s">
        <v>172</v>
      </c>
      <c r="D62" s="236"/>
      <c r="E62" s="237"/>
      <c r="F62" s="234"/>
      <c r="G62" s="234"/>
      <c r="H62" s="234"/>
      <c r="I62" s="234"/>
      <c r="J62" s="234"/>
      <c r="K62" s="234"/>
      <c r="L62" s="234"/>
      <c r="M62" s="234"/>
      <c r="N62" s="233"/>
      <c r="O62" s="233"/>
      <c r="P62" s="233"/>
      <c r="Q62" s="233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125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5" t="s">
        <v>173</v>
      </c>
      <c r="D63" s="236"/>
      <c r="E63" s="237">
        <v>1.677</v>
      </c>
      <c r="F63" s="234"/>
      <c r="G63" s="234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125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5" t="s">
        <v>174</v>
      </c>
      <c r="D64" s="236"/>
      <c r="E64" s="237">
        <v>2.8519999999999999</v>
      </c>
      <c r="F64" s="234"/>
      <c r="G64" s="234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125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33.75" outlineLevel="1" x14ac:dyDescent="0.2">
      <c r="A65" s="231"/>
      <c r="B65" s="232"/>
      <c r="C65" s="265" t="s">
        <v>175</v>
      </c>
      <c r="D65" s="236"/>
      <c r="E65" s="237">
        <v>1.6936</v>
      </c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125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8" t="s">
        <v>148</v>
      </c>
      <c r="D66" s="240"/>
      <c r="E66" s="241">
        <v>6.2225999999999999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125</v>
      </c>
      <c r="AH66" s="214">
        <v>1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51">
        <v>7</v>
      </c>
      <c r="B67" s="252" t="s">
        <v>176</v>
      </c>
      <c r="C67" s="264" t="s">
        <v>177</v>
      </c>
      <c r="D67" s="253" t="s">
        <v>121</v>
      </c>
      <c r="E67" s="254">
        <v>183.16399999999999</v>
      </c>
      <c r="F67" s="255"/>
      <c r="G67" s="256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21</v>
      </c>
      <c r="M67" s="234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4"/>
      <c r="S67" s="234" t="s">
        <v>122</v>
      </c>
      <c r="T67" s="234" t="s">
        <v>122</v>
      </c>
      <c r="U67" s="234">
        <v>0.01</v>
      </c>
      <c r="V67" s="234">
        <f>ROUND(E67*U67,2)</f>
        <v>1.83</v>
      </c>
      <c r="W67" s="234"/>
      <c r="X67" s="234" t="s">
        <v>129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123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5" t="s">
        <v>178</v>
      </c>
      <c r="D68" s="236"/>
      <c r="E68" s="237">
        <v>90.441000000000003</v>
      </c>
      <c r="F68" s="234"/>
      <c r="G68" s="234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125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5" t="s">
        <v>179</v>
      </c>
      <c r="D69" s="236"/>
      <c r="E69" s="237">
        <v>1.141</v>
      </c>
      <c r="F69" s="234"/>
      <c r="G69" s="234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125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5" t="s">
        <v>180</v>
      </c>
      <c r="D70" s="236"/>
      <c r="E70" s="237">
        <v>91.581999999999994</v>
      </c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125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51">
        <v>8</v>
      </c>
      <c r="B71" s="252" t="s">
        <v>181</v>
      </c>
      <c r="C71" s="264" t="s">
        <v>182</v>
      </c>
      <c r="D71" s="253" t="s">
        <v>121</v>
      </c>
      <c r="E71" s="254">
        <v>179</v>
      </c>
      <c r="F71" s="255"/>
      <c r="G71" s="256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21</v>
      </c>
      <c r="M71" s="234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4"/>
      <c r="S71" s="234" t="s">
        <v>122</v>
      </c>
      <c r="T71" s="234" t="s">
        <v>122</v>
      </c>
      <c r="U71" s="234">
        <v>0.01</v>
      </c>
      <c r="V71" s="234">
        <f>ROUND(E71*U71,2)</f>
        <v>1.79</v>
      </c>
      <c r="W71" s="234"/>
      <c r="X71" s="234" t="s">
        <v>129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123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5" t="s">
        <v>183</v>
      </c>
      <c r="D72" s="236"/>
      <c r="E72" s="237">
        <v>179</v>
      </c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125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51">
        <v>9</v>
      </c>
      <c r="B73" s="252" t="s">
        <v>184</v>
      </c>
      <c r="C73" s="264" t="s">
        <v>185</v>
      </c>
      <c r="D73" s="253" t="s">
        <v>121</v>
      </c>
      <c r="E73" s="254">
        <v>179</v>
      </c>
      <c r="F73" s="255"/>
      <c r="G73" s="256">
        <f>ROUND(E73*F73,2)</f>
        <v>0</v>
      </c>
      <c r="H73" s="235"/>
      <c r="I73" s="234">
        <f>ROUND(E73*H73,2)</f>
        <v>0</v>
      </c>
      <c r="J73" s="235"/>
      <c r="K73" s="234">
        <f>ROUND(E73*J73,2)</f>
        <v>0</v>
      </c>
      <c r="L73" s="234">
        <v>21</v>
      </c>
      <c r="M73" s="234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4"/>
      <c r="S73" s="234" t="s">
        <v>122</v>
      </c>
      <c r="T73" s="234" t="s">
        <v>122</v>
      </c>
      <c r="U73" s="234">
        <v>0.05</v>
      </c>
      <c r="V73" s="234">
        <f>ROUND(E73*U73,2)</f>
        <v>8.9499999999999993</v>
      </c>
      <c r="W73" s="234"/>
      <c r="X73" s="234" t="s">
        <v>129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123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6" t="s">
        <v>130</v>
      </c>
      <c r="D74" s="238"/>
      <c r="E74" s="239"/>
      <c r="F74" s="234"/>
      <c r="G74" s="234"/>
      <c r="H74" s="234"/>
      <c r="I74" s="234"/>
      <c r="J74" s="234"/>
      <c r="K74" s="234"/>
      <c r="L74" s="234"/>
      <c r="M74" s="234"/>
      <c r="N74" s="233"/>
      <c r="O74" s="233"/>
      <c r="P74" s="233"/>
      <c r="Q74" s="233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125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31"/>
      <c r="B75" s="232"/>
      <c r="C75" s="267" t="s">
        <v>131</v>
      </c>
      <c r="D75" s="238"/>
      <c r="E75" s="239">
        <v>178.75</v>
      </c>
      <c r="F75" s="234"/>
      <c r="G75" s="234"/>
      <c r="H75" s="234"/>
      <c r="I75" s="234"/>
      <c r="J75" s="234"/>
      <c r="K75" s="234"/>
      <c r="L75" s="234"/>
      <c r="M75" s="234"/>
      <c r="N75" s="233"/>
      <c r="O75" s="233"/>
      <c r="P75" s="233"/>
      <c r="Q75" s="233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125</v>
      </c>
      <c r="AH75" s="214">
        <v>2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6" t="s">
        <v>132</v>
      </c>
      <c r="D76" s="238"/>
      <c r="E76" s="239"/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14"/>
      <c r="Z76" s="214"/>
      <c r="AA76" s="214"/>
      <c r="AB76" s="214"/>
      <c r="AC76" s="214"/>
      <c r="AD76" s="214"/>
      <c r="AE76" s="214"/>
      <c r="AF76" s="214"/>
      <c r="AG76" s="214" t="s">
        <v>125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5" t="s">
        <v>133</v>
      </c>
      <c r="D77" s="236"/>
      <c r="E77" s="237">
        <v>179</v>
      </c>
      <c r="F77" s="234"/>
      <c r="G77" s="234"/>
      <c r="H77" s="234"/>
      <c r="I77" s="234"/>
      <c r="J77" s="234"/>
      <c r="K77" s="234"/>
      <c r="L77" s="234"/>
      <c r="M77" s="234"/>
      <c r="N77" s="233"/>
      <c r="O77" s="233"/>
      <c r="P77" s="233"/>
      <c r="Q77" s="233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125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51">
        <v>10</v>
      </c>
      <c r="B78" s="252" t="s">
        <v>186</v>
      </c>
      <c r="C78" s="264" t="s">
        <v>187</v>
      </c>
      <c r="D78" s="253" t="s">
        <v>121</v>
      </c>
      <c r="E78" s="254">
        <v>90.440650000000005</v>
      </c>
      <c r="F78" s="255"/>
      <c r="G78" s="256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21</v>
      </c>
      <c r="M78" s="234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4"/>
      <c r="S78" s="234" t="s">
        <v>122</v>
      </c>
      <c r="T78" s="234" t="s">
        <v>122</v>
      </c>
      <c r="U78" s="234">
        <v>0.2</v>
      </c>
      <c r="V78" s="234">
        <f>ROUND(E78*U78,2)</f>
        <v>18.09</v>
      </c>
      <c r="W78" s="234"/>
      <c r="X78" s="234" t="s">
        <v>129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123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5" t="s">
        <v>136</v>
      </c>
      <c r="D79" s="236"/>
      <c r="E79" s="237"/>
      <c r="F79" s="234"/>
      <c r="G79" s="234"/>
      <c r="H79" s="234"/>
      <c r="I79" s="234"/>
      <c r="J79" s="234"/>
      <c r="K79" s="234"/>
      <c r="L79" s="234"/>
      <c r="M79" s="234"/>
      <c r="N79" s="233"/>
      <c r="O79" s="233"/>
      <c r="P79" s="233"/>
      <c r="Q79" s="233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125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31"/>
      <c r="B80" s="232"/>
      <c r="C80" s="265" t="s">
        <v>188</v>
      </c>
      <c r="D80" s="236"/>
      <c r="E80" s="237"/>
      <c r="F80" s="234"/>
      <c r="G80" s="234"/>
      <c r="H80" s="234"/>
      <c r="I80" s="234"/>
      <c r="J80" s="234"/>
      <c r="K80" s="234"/>
      <c r="L80" s="234"/>
      <c r="M80" s="234"/>
      <c r="N80" s="233"/>
      <c r="O80" s="233"/>
      <c r="P80" s="233"/>
      <c r="Q80" s="233"/>
      <c r="R80" s="234"/>
      <c r="S80" s="234"/>
      <c r="T80" s="234"/>
      <c r="U80" s="234"/>
      <c r="V80" s="234"/>
      <c r="W80" s="234"/>
      <c r="X80" s="234"/>
      <c r="Y80" s="214"/>
      <c r="Z80" s="214"/>
      <c r="AA80" s="214"/>
      <c r="AB80" s="214"/>
      <c r="AC80" s="214"/>
      <c r="AD80" s="214"/>
      <c r="AE80" s="214"/>
      <c r="AF80" s="214"/>
      <c r="AG80" s="214" t="s">
        <v>125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31"/>
      <c r="B81" s="232"/>
      <c r="C81" s="265" t="s">
        <v>138</v>
      </c>
      <c r="D81" s="236"/>
      <c r="E81" s="237"/>
      <c r="F81" s="234"/>
      <c r="G81" s="234"/>
      <c r="H81" s="234"/>
      <c r="I81" s="234"/>
      <c r="J81" s="234"/>
      <c r="K81" s="234"/>
      <c r="L81" s="234"/>
      <c r="M81" s="234"/>
      <c r="N81" s="233"/>
      <c r="O81" s="233"/>
      <c r="P81" s="233"/>
      <c r="Q81" s="233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125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6" t="s">
        <v>130</v>
      </c>
      <c r="D82" s="238"/>
      <c r="E82" s="239"/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14"/>
      <c r="Z82" s="214"/>
      <c r="AA82" s="214"/>
      <c r="AB82" s="214"/>
      <c r="AC82" s="214"/>
      <c r="AD82" s="214"/>
      <c r="AE82" s="214"/>
      <c r="AF82" s="214"/>
      <c r="AG82" s="214" t="s">
        <v>125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7" t="s">
        <v>189</v>
      </c>
      <c r="D83" s="238"/>
      <c r="E83" s="239"/>
      <c r="F83" s="234"/>
      <c r="G83" s="234"/>
      <c r="H83" s="234"/>
      <c r="I83" s="234"/>
      <c r="J83" s="234"/>
      <c r="K83" s="234"/>
      <c r="L83" s="234"/>
      <c r="M83" s="234"/>
      <c r="N83" s="233"/>
      <c r="O83" s="233"/>
      <c r="P83" s="233"/>
      <c r="Q83" s="233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125</v>
      </c>
      <c r="AH83" s="214">
        <v>2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1"/>
      <c r="B84" s="232"/>
      <c r="C84" s="267" t="s">
        <v>190</v>
      </c>
      <c r="D84" s="238"/>
      <c r="E84" s="239"/>
      <c r="F84" s="234"/>
      <c r="G84" s="234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14"/>
      <c r="Z84" s="214"/>
      <c r="AA84" s="214"/>
      <c r="AB84" s="214"/>
      <c r="AC84" s="214"/>
      <c r="AD84" s="214"/>
      <c r="AE84" s="214"/>
      <c r="AF84" s="214"/>
      <c r="AG84" s="214" t="s">
        <v>125</v>
      </c>
      <c r="AH84" s="214">
        <v>2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7" t="s">
        <v>191</v>
      </c>
      <c r="D85" s="238"/>
      <c r="E85" s="239"/>
      <c r="F85" s="234"/>
      <c r="G85" s="234"/>
      <c r="H85" s="234"/>
      <c r="I85" s="234"/>
      <c r="J85" s="234"/>
      <c r="K85" s="234"/>
      <c r="L85" s="234"/>
      <c r="M85" s="234"/>
      <c r="N85" s="233"/>
      <c r="O85" s="233"/>
      <c r="P85" s="233"/>
      <c r="Q85" s="233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125</v>
      </c>
      <c r="AH85" s="214">
        <v>2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31"/>
      <c r="B86" s="232"/>
      <c r="C86" s="267" t="s">
        <v>192</v>
      </c>
      <c r="D86" s="238"/>
      <c r="E86" s="239"/>
      <c r="F86" s="234"/>
      <c r="G86" s="234"/>
      <c r="H86" s="234"/>
      <c r="I86" s="234"/>
      <c r="J86" s="234"/>
      <c r="K86" s="234"/>
      <c r="L86" s="234"/>
      <c r="M86" s="234"/>
      <c r="N86" s="233"/>
      <c r="O86" s="233"/>
      <c r="P86" s="233"/>
      <c r="Q86" s="233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125</v>
      </c>
      <c r="AH86" s="214">
        <v>2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7" t="s">
        <v>193</v>
      </c>
      <c r="D87" s="238"/>
      <c r="E87" s="239"/>
      <c r="F87" s="234"/>
      <c r="G87" s="234"/>
      <c r="H87" s="234"/>
      <c r="I87" s="234"/>
      <c r="J87" s="234"/>
      <c r="K87" s="234"/>
      <c r="L87" s="234"/>
      <c r="M87" s="234"/>
      <c r="N87" s="233"/>
      <c r="O87" s="233"/>
      <c r="P87" s="233"/>
      <c r="Q87" s="233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125</v>
      </c>
      <c r="AH87" s="214">
        <v>2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7" t="s">
        <v>194</v>
      </c>
      <c r="D88" s="238"/>
      <c r="E88" s="239"/>
      <c r="F88" s="234"/>
      <c r="G88" s="234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125</v>
      </c>
      <c r="AH88" s="214">
        <v>2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7" t="s">
        <v>195</v>
      </c>
      <c r="D89" s="238"/>
      <c r="E89" s="239"/>
      <c r="F89" s="234"/>
      <c r="G89" s="234"/>
      <c r="H89" s="234"/>
      <c r="I89" s="234"/>
      <c r="J89" s="234"/>
      <c r="K89" s="234"/>
      <c r="L89" s="234"/>
      <c r="M89" s="234"/>
      <c r="N89" s="233"/>
      <c r="O89" s="233"/>
      <c r="P89" s="233"/>
      <c r="Q89" s="233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125</v>
      </c>
      <c r="AH89" s="214">
        <v>2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1"/>
      <c r="B90" s="232"/>
      <c r="C90" s="267" t="s">
        <v>196</v>
      </c>
      <c r="D90" s="238"/>
      <c r="E90" s="239"/>
      <c r="F90" s="234"/>
      <c r="G90" s="234"/>
      <c r="H90" s="234"/>
      <c r="I90" s="234"/>
      <c r="J90" s="234"/>
      <c r="K90" s="234"/>
      <c r="L90" s="234"/>
      <c r="M90" s="234"/>
      <c r="N90" s="233"/>
      <c r="O90" s="233"/>
      <c r="P90" s="233"/>
      <c r="Q90" s="233"/>
      <c r="R90" s="234"/>
      <c r="S90" s="234"/>
      <c r="T90" s="234"/>
      <c r="U90" s="234"/>
      <c r="V90" s="234"/>
      <c r="W90" s="234"/>
      <c r="X90" s="234"/>
      <c r="Y90" s="214"/>
      <c r="Z90" s="214"/>
      <c r="AA90" s="214"/>
      <c r="AB90" s="214"/>
      <c r="AC90" s="214"/>
      <c r="AD90" s="214"/>
      <c r="AE90" s="214"/>
      <c r="AF90" s="214"/>
      <c r="AG90" s="214" t="s">
        <v>125</v>
      </c>
      <c r="AH90" s="214">
        <v>2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6" t="s">
        <v>132</v>
      </c>
      <c r="D91" s="238"/>
      <c r="E91" s="239"/>
      <c r="F91" s="234"/>
      <c r="G91" s="234"/>
      <c r="H91" s="234"/>
      <c r="I91" s="234"/>
      <c r="J91" s="234"/>
      <c r="K91" s="234"/>
      <c r="L91" s="234"/>
      <c r="M91" s="234"/>
      <c r="N91" s="233"/>
      <c r="O91" s="233"/>
      <c r="P91" s="233"/>
      <c r="Q91" s="233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125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31"/>
      <c r="B92" s="232"/>
      <c r="C92" s="265" t="s">
        <v>197</v>
      </c>
      <c r="D92" s="236"/>
      <c r="E92" s="237">
        <v>77.330650000000006</v>
      </c>
      <c r="F92" s="234"/>
      <c r="G92" s="234"/>
      <c r="H92" s="234"/>
      <c r="I92" s="234"/>
      <c r="J92" s="234"/>
      <c r="K92" s="234"/>
      <c r="L92" s="234"/>
      <c r="M92" s="234"/>
      <c r="N92" s="233"/>
      <c r="O92" s="233"/>
      <c r="P92" s="233"/>
      <c r="Q92" s="233"/>
      <c r="R92" s="234"/>
      <c r="S92" s="234"/>
      <c r="T92" s="234"/>
      <c r="U92" s="234"/>
      <c r="V92" s="234"/>
      <c r="W92" s="234"/>
      <c r="X92" s="234"/>
      <c r="Y92" s="214"/>
      <c r="Z92" s="214"/>
      <c r="AA92" s="214"/>
      <c r="AB92" s="214"/>
      <c r="AC92" s="214"/>
      <c r="AD92" s="214"/>
      <c r="AE92" s="214"/>
      <c r="AF92" s="214"/>
      <c r="AG92" s="214" t="s">
        <v>125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8" t="s">
        <v>148</v>
      </c>
      <c r="D93" s="240"/>
      <c r="E93" s="241">
        <v>77.330650000000006</v>
      </c>
      <c r="F93" s="234"/>
      <c r="G93" s="234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14"/>
      <c r="Z93" s="214"/>
      <c r="AA93" s="214"/>
      <c r="AB93" s="214"/>
      <c r="AC93" s="214"/>
      <c r="AD93" s="214"/>
      <c r="AE93" s="214"/>
      <c r="AF93" s="214"/>
      <c r="AG93" s="214" t="s">
        <v>125</v>
      </c>
      <c r="AH93" s="214">
        <v>1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31"/>
      <c r="B94" s="232"/>
      <c r="C94" s="265" t="s">
        <v>198</v>
      </c>
      <c r="D94" s="236"/>
      <c r="E94" s="237"/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14"/>
      <c r="Z94" s="214"/>
      <c r="AA94" s="214"/>
      <c r="AB94" s="214"/>
      <c r="AC94" s="214"/>
      <c r="AD94" s="214"/>
      <c r="AE94" s="214"/>
      <c r="AF94" s="214"/>
      <c r="AG94" s="214" t="s">
        <v>125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5" t="s">
        <v>150</v>
      </c>
      <c r="D95" s="236"/>
      <c r="E95" s="237"/>
      <c r="F95" s="234"/>
      <c r="G95" s="234"/>
      <c r="H95" s="234"/>
      <c r="I95" s="234"/>
      <c r="J95" s="234"/>
      <c r="K95" s="234"/>
      <c r="L95" s="234"/>
      <c r="M95" s="234"/>
      <c r="N95" s="233"/>
      <c r="O95" s="233"/>
      <c r="P95" s="233"/>
      <c r="Q95" s="233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125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5" t="s">
        <v>199</v>
      </c>
      <c r="D96" s="236"/>
      <c r="E96" s="237">
        <v>13.11</v>
      </c>
      <c r="F96" s="234"/>
      <c r="G96" s="234"/>
      <c r="H96" s="234"/>
      <c r="I96" s="234"/>
      <c r="J96" s="234"/>
      <c r="K96" s="234"/>
      <c r="L96" s="234"/>
      <c r="M96" s="234"/>
      <c r="N96" s="233"/>
      <c r="O96" s="233"/>
      <c r="P96" s="233"/>
      <c r="Q96" s="233"/>
      <c r="R96" s="234"/>
      <c r="S96" s="234"/>
      <c r="T96" s="234"/>
      <c r="U96" s="234"/>
      <c r="V96" s="234"/>
      <c r="W96" s="234"/>
      <c r="X96" s="234"/>
      <c r="Y96" s="214"/>
      <c r="Z96" s="214"/>
      <c r="AA96" s="214"/>
      <c r="AB96" s="214"/>
      <c r="AC96" s="214"/>
      <c r="AD96" s="214"/>
      <c r="AE96" s="214"/>
      <c r="AF96" s="214"/>
      <c r="AG96" s="214" t="s">
        <v>125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8" t="s">
        <v>148</v>
      </c>
      <c r="D97" s="240"/>
      <c r="E97" s="241">
        <v>13.11</v>
      </c>
      <c r="F97" s="234"/>
      <c r="G97" s="234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125</v>
      </c>
      <c r="AH97" s="214">
        <v>1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51">
        <v>11</v>
      </c>
      <c r="B98" s="252" t="s">
        <v>200</v>
      </c>
      <c r="C98" s="264" t="s">
        <v>201</v>
      </c>
      <c r="D98" s="253" t="s">
        <v>121</v>
      </c>
      <c r="E98" s="254">
        <v>1.1439999999999999</v>
      </c>
      <c r="F98" s="255"/>
      <c r="G98" s="256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3">
        <v>0</v>
      </c>
      <c r="O98" s="233">
        <f>ROUND(E98*N98,2)</f>
        <v>0</v>
      </c>
      <c r="P98" s="233">
        <v>0</v>
      </c>
      <c r="Q98" s="233">
        <f>ROUND(E98*P98,2)</f>
        <v>0</v>
      </c>
      <c r="R98" s="234"/>
      <c r="S98" s="234" t="s">
        <v>122</v>
      </c>
      <c r="T98" s="234" t="s">
        <v>122</v>
      </c>
      <c r="U98" s="234">
        <v>1.1499999999999999</v>
      </c>
      <c r="V98" s="234">
        <f>ROUND(E98*U98,2)</f>
        <v>1.32</v>
      </c>
      <c r="W98" s="234"/>
      <c r="X98" s="234" t="s">
        <v>129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123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5" t="s">
        <v>172</v>
      </c>
      <c r="D99" s="236"/>
      <c r="E99" s="237"/>
      <c r="F99" s="234"/>
      <c r="G99" s="234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125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31"/>
      <c r="B100" s="232"/>
      <c r="C100" s="265" t="s">
        <v>202</v>
      </c>
      <c r="D100" s="236"/>
      <c r="E100" s="237"/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125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5" t="s">
        <v>203</v>
      </c>
      <c r="D101" s="236"/>
      <c r="E101" s="237">
        <v>1.1439999999999999</v>
      </c>
      <c r="F101" s="234"/>
      <c r="G101" s="234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125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45" outlineLevel="1" x14ac:dyDescent="0.2">
      <c r="A102" s="251">
        <v>12</v>
      </c>
      <c r="B102" s="252" t="s">
        <v>204</v>
      </c>
      <c r="C102" s="264" t="s">
        <v>205</v>
      </c>
      <c r="D102" s="253" t="s">
        <v>206</v>
      </c>
      <c r="E102" s="254">
        <v>1494.1156000000001</v>
      </c>
      <c r="F102" s="255"/>
      <c r="G102" s="256">
        <f>ROUND(E102*F102,2)</f>
        <v>0</v>
      </c>
      <c r="H102" s="235"/>
      <c r="I102" s="234">
        <f>ROUND(E102*H102,2)</f>
        <v>0</v>
      </c>
      <c r="J102" s="235"/>
      <c r="K102" s="234">
        <f>ROUND(E102*J102,2)</f>
        <v>0</v>
      </c>
      <c r="L102" s="234">
        <v>21</v>
      </c>
      <c r="M102" s="234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4"/>
      <c r="S102" s="234" t="s">
        <v>122</v>
      </c>
      <c r="T102" s="234" t="s">
        <v>122</v>
      </c>
      <c r="U102" s="234">
        <v>0.02</v>
      </c>
      <c r="V102" s="234">
        <f>ROUND(E102*U102,2)</f>
        <v>29.88</v>
      </c>
      <c r="W102" s="234"/>
      <c r="X102" s="234" t="s">
        <v>129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123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5" t="s">
        <v>207</v>
      </c>
      <c r="D103" s="236"/>
      <c r="E103" s="237"/>
      <c r="F103" s="234"/>
      <c r="G103" s="234"/>
      <c r="H103" s="234"/>
      <c r="I103" s="234"/>
      <c r="J103" s="234"/>
      <c r="K103" s="234"/>
      <c r="L103" s="234"/>
      <c r="M103" s="234"/>
      <c r="N103" s="233"/>
      <c r="O103" s="233"/>
      <c r="P103" s="233"/>
      <c r="Q103" s="233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125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5" t="s">
        <v>208</v>
      </c>
      <c r="D104" s="236"/>
      <c r="E104" s="237">
        <v>683.73360000000002</v>
      </c>
      <c r="F104" s="234"/>
      <c r="G104" s="234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125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31"/>
      <c r="B105" s="232"/>
      <c r="C105" s="265" t="s">
        <v>209</v>
      </c>
      <c r="D105" s="236"/>
      <c r="E105" s="237">
        <v>13.2</v>
      </c>
      <c r="F105" s="234"/>
      <c r="G105" s="234"/>
      <c r="H105" s="234"/>
      <c r="I105" s="234"/>
      <c r="J105" s="234"/>
      <c r="K105" s="234"/>
      <c r="L105" s="234"/>
      <c r="M105" s="234"/>
      <c r="N105" s="233"/>
      <c r="O105" s="233"/>
      <c r="P105" s="233"/>
      <c r="Q105" s="233"/>
      <c r="R105" s="234"/>
      <c r="S105" s="234"/>
      <c r="T105" s="234"/>
      <c r="U105" s="234"/>
      <c r="V105" s="234"/>
      <c r="W105" s="234"/>
      <c r="X105" s="23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125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31"/>
      <c r="B106" s="232"/>
      <c r="C106" s="265" t="s">
        <v>210</v>
      </c>
      <c r="D106" s="236"/>
      <c r="E106" s="237">
        <v>88.0488</v>
      </c>
      <c r="F106" s="234"/>
      <c r="G106" s="234"/>
      <c r="H106" s="234"/>
      <c r="I106" s="234"/>
      <c r="J106" s="234"/>
      <c r="K106" s="234"/>
      <c r="L106" s="234"/>
      <c r="M106" s="234"/>
      <c r="N106" s="233"/>
      <c r="O106" s="233"/>
      <c r="P106" s="233"/>
      <c r="Q106" s="233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125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31"/>
      <c r="B107" s="232"/>
      <c r="C107" s="265" t="s">
        <v>211</v>
      </c>
      <c r="D107" s="236"/>
      <c r="E107" s="237">
        <v>14.6</v>
      </c>
      <c r="F107" s="234"/>
      <c r="G107" s="234"/>
      <c r="H107" s="234"/>
      <c r="I107" s="234"/>
      <c r="J107" s="234"/>
      <c r="K107" s="234"/>
      <c r="L107" s="234"/>
      <c r="M107" s="234"/>
      <c r="N107" s="233"/>
      <c r="O107" s="233"/>
      <c r="P107" s="233"/>
      <c r="Q107" s="233"/>
      <c r="R107" s="234"/>
      <c r="S107" s="234"/>
      <c r="T107" s="234"/>
      <c r="U107" s="234"/>
      <c r="V107" s="234"/>
      <c r="W107" s="234"/>
      <c r="X107" s="23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125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5" t="s">
        <v>212</v>
      </c>
      <c r="D108" s="236"/>
      <c r="E108" s="237">
        <v>245.53319999999999</v>
      </c>
      <c r="F108" s="234"/>
      <c r="G108" s="234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125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5" t="s">
        <v>213</v>
      </c>
      <c r="D109" s="236"/>
      <c r="E109" s="237">
        <v>45</v>
      </c>
      <c r="F109" s="234"/>
      <c r="G109" s="234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125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5" t="s">
        <v>214</v>
      </c>
      <c r="D110" s="236"/>
      <c r="E110" s="237">
        <v>404</v>
      </c>
      <c r="F110" s="234"/>
      <c r="G110" s="234"/>
      <c r="H110" s="234"/>
      <c r="I110" s="234"/>
      <c r="J110" s="234"/>
      <c r="K110" s="234"/>
      <c r="L110" s="234"/>
      <c r="M110" s="234"/>
      <c r="N110" s="233"/>
      <c r="O110" s="233"/>
      <c r="P110" s="233"/>
      <c r="Q110" s="233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125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ht="22.5" outlineLevel="1" x14ac:dyDescent="0.2">
      <c r="A111" s="251">
        <v>13</v>
      </c>
      <c r="B111" s="252" t="s">
        <v>215</v>
      </c>
      <c r="C111" s="264" t="s">
        <v>216</v>
      </c>
      <c r="D111" s="253" t="s">
        <v>206</v>
      </c>
      <c r="E111" s="254">
        <v>1205</v>
      </c>
      <c r="F111" s="255"/>
      <c r="G111" s="256">
        <f>ROUND(E111*F111,2)</f>
        <v>0</v>
      </c>
      <c r="H111" s="235"/>
      <c r="I111" s="234">
        <f>ROUND(E111*H111,2)</f>
        <v>0</v>
      </c>
      <c r="J111" s="235"/>
      <c r="K111" s="234">
        <f>ROUND(E111*J111,2)</f>
        <v>0</v>
      </c>
      <c r="L111" s="234">
        <v>21</v>
      </c>
      <c r="M111" s="234">
        <f>G111*(1+L111/100)</f>
        <v>0</v>
      </c>
      <c r="N111" s="233">
        <v>0</v>
      </c>
      <c r="O111" s="233">
        <f>ROUND(E111*N111,2)</f>
        <v>0</v>
      </c>
      <c r="P111" s="233">
        <v>0</v>
      </c>
      <c r="Q111" s="233">
        <f>ROUND(E111*P111,2)</f>
        <v>0</v>
      </c>
      <c r="R111" s="234"/>
      <c r="S111" s="234" t="s">
        <v>122</v>
      </c>
      <c r="T111" s="234" t="s">
        <v>122</v>
      </c>
      <c r="U111" s="234">
        <v>0.02</v>
      </c>
      <c r="V111" s="234">
        <f>ROUND(E111*U111,2)</f>
        <v>24.1</v>
      </c>
      <c r="W111" s="234"/>
      <c r="X111" s="234" t="s">
        <v>129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123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5" t="s">
        <v>217</v>
      </c>
      <c r="D112" s="236"/>
      <c r="E112" s="237">
        <v>1205</v>
      </c>
      <c r="F112" s="234"/>
      <c r="G112" s="234"/>
      <c r="H112" s="234"/>
      <c r="I112" s="234"/>
      <c r="J112" s="234"/>
      <c r="K112" s="234"/>
      <c r="L112" s="234"/>
      <c r="M112" s="234"/>
      <c r="N112" s="233"/>
      <c r="O112" s="233"/>
      <c r="P112" s="233"/>
      <c r="Q112" s="233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51">
        <v>14</v>
      </c>
      <c r="B113" s="252" t="s">
        <v>218</v>
      </c>
      <c r="C113" s="264" t="s">
        <v>219</v>
      </c>
      <c r="D113" s="253" t="s">
        <v>121</v>
      </c>
      <c r="E113" s="254">
        <v>60.25</v>
      </c>
      <c r="F113" s="255"/>
      <c r="G113" s="256">
        <f>ROUND(E113*F113,2)</f>
        <v>0</v>
      </c>
      <c r="H113" s="235"/>
      <c r="I113" s="234">
        <f>ROUND(E113*H113,2)</f>
        <v>0</v>
      </c>
      <c r="J113" s="235"/>
      <c r="K113" s="234">
        <f>ROUND(E113*J113,2)</f>
        <v>0</v>
      </c>
      <c r="L113" s="234">
        <v>21</v>
      </c>
      <c r="M113" s="234">
        <f>G113*(1+L113/100)</f>
        <v>0</v>
      </c>
      <c r="N113" s="233">
        <v>0</v>
      </c>
      <c r="O113" s="233">
        <f>ROUND(E113*N113,2)</f>
        <v>0</v>
      </c>
      <c r="P113" s="233">
        <v>0</v>
      </c>
      <c r="Q113" s="233">
        <f>ROUND(E113*P113,2)</f>
        <v>0</v>
      </c>
      <c r="R113" s="234"/>
      <c r="S113" s="234" t="s">
        <v>122</v>
      </c>
      <c r="T113" s="234" t="s">
        <v>122</v>
      </c>
      <c r="U113" s="234">
        <v>0.26</v>
      </c>
      <c r="V113" s="234">
        <f>ROUND(E113*U113,2)</f>
        <v>15.67</v>
      </c>
      <c r="W113" s="234"/>
      <c r="X113" s="234" t="s">
        <v>129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123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5" t="s">
        <v>220</v>
      </c>
      <c r="D114" s="236"/>
      <c r="E114" s="237">
        <v>12.05</v>
      </c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125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5" t="s">
        <v>221</v>
      </c>
      <c r="D115" s="236"/>
      <c r="E115" s="237">
        <v>48.2</v>
      </c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125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51">
        <v>15</v>
      </c>
      <c r="B116" s="252" t="s">
        <v>222</v>
      </c>
      <c r="C116" s="264" t="s">
        <v>223</v>
      </c>
      <c r="D116" s="253" t="s">
        <v>121</v>
      </c>
      <c r="E116" s="254">
        <v>60.25</v>
      </c>
      <c r="F116" s="255"/>
      <c r="G116" s="256">
        <f>ROUND(E116*F116,2)</f>
        <v>0</v>
      </c>
      <c r="H116" s="235"/>
      <c r="I116" s="234">
        <f>ROUND(E116*H116,2)</f>
        <v>0</v>
      </c>
      <c r="J116" s="235"/>
      <c r="K116" s="234">
        <f>ROUND(E116*J116,2)</f>
        <v>0</v>
      </c>
      <c r="L116" s="234">
        <v>21</v>
      </c>
      <c r="M116" s="234">
        <f>G116*(1+L116/100)</f>
        <v>0</v>
      </c>
      <c r="N116" s="233">
        <v>0</v>
      </c>
      <c r="O116" s="233">
        <f>ROUND(E116*N116,2)</f>
        <v>0</v>
      </c>
      <c r="P116" s="233">
        <v>0</v>
      </c>
      <c r="Q116" s="233">
        <f>ROUND(E116*P116,2)</f>
        <v>0</v>
      </c>
      <c r="R116" s="234"/>
      <c r="S116" s="234" t="s">
        <v>122</v>
      </c>
      <c r="T116" s="234" t="s">
        <v>122</v>
      </c>
      <c r="U116" s="234">
        <v>0.88400000000000001</v>
      </c>
      <c r="V116" s="234">
        <f>ROUND(E116*U116,2)</f>
        <v>53.26</v>
      </c>
      <c r="W116" s="234"/>
      <c r="X116" s="234" t="s">
        <v>129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123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5" t="s">
        <v>220</v>
      </c>
      <c r="D117" s="236"/>
      <c r="E117" s="237">
        <v>12.05</v>
      </c>
      <c r="F117" s="234"/>
      <c r="G117" s="234"/>
      <c r="H117" s="234"/>
      <c r="I117" s="234"/>
      <c r="J117" s="234"/>
      <c r="K117" s="234"/>
      <c r="L117" s="234"/>
      <c r="M117" s="234"/>
      <c r="N117" s="233"/>
      <c r="O117" s="233"/>
      <c r="P117" s="233"/>
      <c r="Q117" s="233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125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5" t="s">
        <v>221</v>
      </c>
      <c r="D118" s="236"/>
      <c r="E118" s="237">
        <v>48.2</v>
      </c>
      <c r="F118" s="234"/>
      <c r="G118" s="234"/>
      <c r="H118" s="234"/>
      <c r="I118" s="234"/>
      <c r="J118" s="234"/>
      <c r="K118" s="234"/>
      <c r="L118" s="234"/>
      <c r="M118" s="234"/>
      <c r="N118" s="233"/>
      <c r="O118" s="233"/>
      <c r="P118" s="233"/>
      <c r="Q118" s="233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125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16</v>
      </c>
      <c r="B119" s="252" t="s">
        <v>224</v>
      </c>
      <c r="C119" s="264" t="s">
        <v>225</v>
      </c>
      <c r="D119" s="253" t="s">
        <v>121</v>
      </c>
      <c r="E119" s="254">
        <v>3.3860000000000001</v>
      </c>
      <c r="F119" s="255"/>
      <c r="G119" s="256">
        <f>ROUND(E119*F119,2)</f>
        <v>0</v>
      </c>
      <c r="H119" s="235"/>
      <c r="I119" s="234">
        <f>ROUND(E119*H119,2)</f>
        <v>0</v>
      </c>
      <c r="J119" s="235"/>
      <c r="K119" s="234">
        <f>ROUND(E119*J119,2)</f>
        <v>0</v>
      </c>
      <c r="L119" s="234">
        <v>21</v>
      </c>
      <c r="M119" s="234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4"/>
      <c r="S119" s="234" t="s">
        <v>122</v>
      </c>
      <c r="T119" s="234" t="s">
        <v>226</v>
      </c>
      <c r="U119" s="234">
        <v>0</v>
      </c>
      <c r="V119" s="234">
        <f>ROUND(E119*U119,2)</f>
        <v>0</v>
      </c>
      <c r="W119" s="234"/>
      <c r="X119" s="234" t="s">
        <v>129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123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5" t="s">
        <v>227</v>
      </c>
      <c r="D120" s="236"/>
      <c r="E120" s="237">
        <v>93.507999999999996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5" t="s">
        <v>228</v>
      </c>
      <c r="D121" s="236"/>
      <c r="E121" s="237">
        <v>1.46</v>
      </c>
      <c r="F121" s="234"/>
      <c r="G121" s="234"/>
      <c r="H121" s="234"/>
      <c r="I121" s="234"/>
      <c r="J121" s="234"/>
      <c r="K121" s="234"/>
      <c r="L121" s="234"/>
      <c r="M121" s="234"/>
      <c r="N121" s="233"/>
      <c r="O121" s="233"/>
      <c r="P121" s="233"/>
      <c r="Q121" s="233"/>
      <c r="R121" s="234"/>
      <c r="S121" s="234"/>
      <c r="T121" s="234"/>
      <c r="U121" s="234"/>
      <c r="V121" s="234"/>
      <c r="W121" s="234"/>
      <c r="X121" s="23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125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5" t="s">
        <v>229</v>
      </c>
      <c r="D122" s="236"/>
      <c r="E122" s="237">
        <v>-91.581999999999994</v>
      </c>
      <c r="F122" s="234"/>
      <c r="G122" s="234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125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51">
        <v>17</v>
      </c>
      <c r="B123" s="252" t="s">
        <v>230</v>
      </c>
      <c r="C123" s="264" t="s">
        <v>231</v>
      </c>
      <c r="D123" s="253" t="s">
        <v>121</v>
      </c>
      <c r="E123" s="254">
        <v>344.27199999999999</v>
      </c>
      <c r="F123" s="255"/>
      <c r="G123" s="256">
        <f>ROUND(E123*F123,2)</f>
        <v>0</v>
      </c>
      <c r="H123" s="235"/>
      <c r="I123" s="234">
        <f>ROUND(E123*H123,2)</f>
        <v>0</v>
      </c>
      <c r="J123" s="235"/>
      <c r="K123" s="234">
        <f>ROUND(E123*J123,2)</f>
        <v>0</v>
      </c>
      <c r="L123" s="234">
        <v>21</v>
      </c>
      <c r="M123" s="234">
        <f>G123*(1+L123/100)</f>
        <v>0</v>
      </c>
      <c r="N123" s="233">
        <v>0</v>
      </c>
      <c r="O123" s="233">
        <f>ROUND(E123*N123,2)</f>
        <v>0</v>
      </c>
      <c r="P123" s="233">
        <v>0</v>
      </c>
      <c r="Q123" s="233">
        <f>ROUND(E123*P123,2)</f>
        <v>0</v>
      </c>
      <c r="R123" s="234"/>
      <c r="S123" s="234" t="s">
        <v>232</v>
      </c>
      <c r="T123" s="234" t="s">
        <v>122</v>
      </c>
      <c r="U123" s="234">
        <v>0.06</v>
      </c>
      <c r="V123" s="234">
        <f>ROUND(E123*U123,2)</f>
        <v>20.66</v>
      </c>
      <c r="W123" s="234"/>
      <c r="X123" s="234" t="s">
        <v>129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123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5" t="s">
        <v>233</v>
      </c>
      <c r="D124" s="236"/>
      <c r="E124" s="237">
        <v>344.27199999999999</v>
      </c>
      <c r="F124" s="234"/>
      <c r="G124" s="234"/>
      <c r="H124" s="234"/>
      <c r="I124" s="234"/>
      <c r="J124" s="234"/>
      <c r="K124" s="234"/>
      <c r="L124" s="234"/>
      <c r="M124" s="234"/>
      <c r="N124" s="233"/>
      <c r="O124" s="233"/>
      <c r="P124" s="233"/>
      <c r="Q124" s="233"/>
      <c r="R124" s="234"/>
      <c r="S124" s="234"/>
      <c r="T124" s="234"/>
      <c r="U124" s="234"/>
      <c r="V124" s="234"/>
      <c r="W124" s="234"/>
      <c r="X124" s="23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125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33.75" outlineLevel="1" x14ac:dyDescent="0.2">
      <c r="A125" s="251">
        <v>18</v>
      </c>
      <c r="B125" s="252" t="s">
        <v>234</v>
      </c>
      <c r="C125" s="264" t="s">
        <v>235</v>
      </c>
      <c r="D125" s="253" t="s">
        <v>121</v>
      </c>
      <c r="E125" s="254">
        <v>177.17400000000001</v>
      </c>
      <c r="F125" s="255"/>
      <c r="G125" s="256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3">
        <v>0</v>
      </c>
      <c r="O125" s="233">
        <f>ROUND(E125*N125,2)</f>
        <v>0</v>
      </c>
      <c r="P125" s="233">
        <v>0</v>
      </c>
      <c r="Q125" s="233">
        <f>ROUND(E125*P125,2)</f>
        <v>0</v>
      </c>
      <c r="R125" s="234"/>
      <c r="S125" s="234" t="s">
        <v>232</v>
      </c>
      <c r="T125" s="234" t="s">
        <v>122</v>
      </c>
      <c r="U125" s="234">
        <v>0.01</v>
      </c>
      <c r="V125" s="234">
        <f>ROUND(E125*U125,2)</f>
        <v>1.77</v>
      </c>
      <c r="W125" s="234"/>
      <c r="X125" s="234" t="s">
        <v>129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123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5" t="s">
        <v>236</v>
      </c>
      <c r="D126" s="236"/>
      <c r="E126" s="237"/>
      <c r="F126" s="234"/>
      <c r="G126" s="234"/>
      <c r="H126" s="234"/>
      <c r="I126" s="234"/>
      <c r="J126" s="234"/>
      <c r="K126" s="234"/>
      <c r="L126" s="234"/>
      <c r="M126" s="234"/>
      <c r="N126" s="233"/>
      <c r="O126" s="233"/>
      <c r="P126" s="233"/>
      <c r="Q126" s="233"/>
      <c r="R126" s="234"/>
      <c r="S126" s="234"/>
      <c r="T126" s="234"/>
      <c r="U126" s="234"/>
      <c r="V126" s="234"/>
      <c r="W126" s="234"/>
      <c r="X126" s="23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125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5" t="s">
        <v>237</v>
      </c>
      <c r="D127" s="236"/>
      <c r="E127" s="237">
        <v>88.587000000000003</v>
      </c>
      <c r="F127" s="234"/>
      <c r="G127" s="234"/>
      <c r="H127" s="234"/>
      <c r="I127" s="234"/>
      <c r="J127" s="234"/>
      <c r="K127" s="234"/>
      <c r="L127" s="234"/>
      <c r="M127" s="234"/>
      <c r="N127" s="233"/>
      <c r="O127" s="233"/>
      <c r="P127" s="233"/>
      <c r="Q127" s="233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125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5" t="s">
        <v>238</v>
      </c>
      <c r="D128" s="236"/>
      <c r="E128" s="237">
        <v>88.587000000000003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125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51">
        <v>19</v>
      </c>
      <c r="B129" s="252" t="s">
        <v>239</v>
      </c>
      <c r="C129" s="264" t="s">
        <v>240</v>
      </c>
      <c r="D129" s="253" t="s">
        <v>121</v>
      </c>
      <c r="E129" s="254">
        <v>179</v>
      </c>
      <c r="F129" s="255"/>
      <c r="G129" s="256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4"/>
      <c r="S129" s="234" t="s">
        <v>232</v>
      </c>
      <c r="T129" s="234" t="s">
        <v>122</v>
      </c>
      <c r="U129" s="234">
        <v>0.01</v>
      </c>
      <c r="V129" s="234">
        <f>ROUND(E129*U129,2)</f>
        <v>1.79</v>
      </c>
      <c r="W129" s="234"/>
      <c r="X129" s="234" t="s">
        <v>129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123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6" t="s">
        <v>130</v>
      </c>
      <c r="D130" s="238"/>
      <c r="E130" s="239"/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125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31"/>
      <c r="B131" s="232"/>
      <c r="C131" s="267" t="s">
        <v>131</v>
      </c>
      <c r="D131" s="238"/>
      <c r="E131" s="239">
        <v>178.75</v>
      </c>
      <c r="F131" s="234"/>
      <c r="G131" s="234"/>
      <c r="H131" s="234"/>
      <c r="I131" s="234"/>
      <c r="J131" s="234"/>
      <c r="K131" s="234"/>
      <c r="L131" s="234"/>
      <c r="M131" s="234"/>
      <c r="N131" s="233"/>
      <c r="O131" s="233"/>
      <c r="P131" s="233"/>
      <c r="Q131" s="233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125</v>
      </c>
      <c r="AH131" s="214">
        <v>2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6" t="s">
        <v>132</v>
      </c>
      <c r="D132" s="238"/>
      <c r="E132" s="239"/>
      <c r="F132" s="234"/>
      <c r="G132" s="234"/>
      <c r="H132" s="234"/>
      <c r="I132" s="234"/>
      <c r="J132" s="234"/>
      <c r="K132" s="234"/>
      <c r="L132" s="234"/>
      <c r="M132" s="234"/>
      <c r="N132" s="233"/>
      <c r="O132" s="233"/>
      <c r="P132" s="233"/>
      <c r="Q132" s="233"/>
      <c r="R132" s="234"/>
      <c r="S132" s="234"/>
      <c r="T132" s="234"/>
      <c r="U132" s="234"/>
      <c r="V132" s="234"/>
      <c r="W132" s="234"/>
      <c r="X132" s="23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125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31"/>
      <c r="B133" s="232"/>
      <c r="C133" s="265" t="s">
        <v>133</v>
      </c>
      <c r="D133" s="236"/>
      <c r="E133" s="237">
        <v>179</v>
      </c>
      <c r="F133" s="234"/>
      <c r="G133" s="234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125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51">
        <v>20</v>
      </c>
      <c r="B134" s="252" t="s">
        <v>241</v>
      </c>
      <c r="C134" s="264" t="s">
        <v>242</v>
      </c>
      <c r="D134" s="253" t="s">
        <v>121</v>
      </c>
      <c r="E134" s="254">
        <v>3.3860000000000001</v>
      </c>
      <c r="F134" s="255"/>
      <c r="G134" s="256">
        <f>ROUND(E134*F134,2)</f>
        <v>0</v>
      </c>
      <c r="H134" s="235"/>
      <c r="I134" s="234">
        <f>ROUND(E134*H134,2)</f>
        <v>0</v>
      </c>
      <c r="J134" s="235"/>
      <c r="K134" s="234">
        <f>ROUND(E134*J134,2)</f>
        <v>0</v>
      </c>
      <c r="L134" s="234">
        <v>21</v>
      </c>
      <c r="M134" s="234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4"/>
      <c r="S134" s="234" t="s">
        <v>232</v>
      </c>
      <c r="T134" s="234" t="s">
        <v>122</v>
      </c>
      <c r="U134" s="234">
        <v>0.01</v>
      </c>
      <c r="V134" s="234">
        <f>ROUND(E134*U134,2)</f>
        <v>0.03</v>
      </c>
      <c r="W134" s="234"/>
      <c r="X134" s="234" t="s">
        <v>129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5" t="s">
        <v>227</v>
      </c>
      <c r="D135" s="236"/>
      <c r="E135" s="237">
        <v>93.507999999999996</v>
      </c>
      <c r="F135" s="234"/>
      <c r="G135" s="234"/>
      <c r="H135" s="234"/>
      <c r="I135" s="234"/>
      <c r="J135" s="234"/>
      <c r="K135" s="234"/>
      <c r="L135" s="234"/>
      <c r="M135" s="234"/>
      <c r="N135" s="233"/>
      <c r="O135" s="233"/>
      <c r="P135" s="233"/>
      <c r="Q135" s="233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125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5" t="s">
        <v>228</v>
      </c>
      <c r="D136" s="236"/>
      <c r="E136" s="237">
        <v>1.46</v>
      </c>
      <c r="F136" s="234"/>
      <c r="G136" s="234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125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5" t="s">
        <v>229</v>
      </c>
      <c r="D137" s="236"/>
      <c r="E137" s="237">
        <v>-91.581999999999994</v>
      </c>
      <c r="F137" s="234"/>
      <c r="G137" s="234"/>
      <c r="H137" s="234"/>
      <c r="I137" s="234"/>
      <c r="J137" s="234"/>
      <c r="K137" s="234"/>
      <c r="L137" s="234"/>
      <c r="M137" s="234"/>
      <c r="N137" s="233"/>
      <c r="O137" s="233"/>
      <c r="P137" s="233"/>
      <c r="Q137" s="233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125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1" x14ac:dyDescent="0.2">
      <c r="A138" s="251">
        <v>21</v>
      </c>
      <c r="B138" s="252" t="s">
        <v>243</v>
      </c>
      <c r="C138" s="264" t="s">
        <v>244</v>
      </c>
      <c r="D138" s="253" t="s">
        <v>121</v>
      </c>
      <c r="E138" s="254">
        <v>255.685</v>
      </c>
      <c r="F138" s="255"/>
      <c r="G138" s="256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21</v>
      </c>
      <c r="M138" s="234">
        <f>G138*(1+L138/100)</f>
        <v>0</v>
      </c>
      <c r="N138" s="233">
        <v>0</v>
      </c>
      <c r="O138" s="233">
        <f>ROUND(E138*N138,2)</f>
        <v>0</v>
      </c>
      <c r="P138" s="233">
        <v>0</v>
      </c>
      <c r="Q138" s="233">
        <f>ROUND(E138*P138,2)</f>
        <v>0</v>
      </c>
      <c r="R138" s="234"/>
      <c r="S138" s="234" t="s">
        <v>232</v>
      </c>
      <c r="T138" s="234" t="s">
        <v>122</v>
      </c>
      <c r="U138" s="234">
        <v>0.01</v>
      </c>
      <c r="V138" s="234">
        <f>ROUND(E138*U138,2)</f>
        <v>2.56</v>
      </c>
      <c r="W138" s="234"/>
      <c r="X138" s="234" t="s">
        <v>129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123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5" t="s">
        <v>245</v>
      </c>
      <c r="D139" s="236"/>
      <c r="E139" s="237">
        <v>344.27199999999999</v>
      </c>
      <c r="F139" s="234"/>
      <c r="G139" s="234"/>
      <c r="H139" s="234"/>
      <c r="I139" s="234"/>
      <c r="J139" s="234"/>
      <c r="K139" s="234"/>
      <c r="L139" s="234"/>
      <c r="M139" s="234"/>
      <c r="N139" s="233"/>
      <c r="O139" s="233"/>
      <c r="P139" s="233"/>
      <c r="Q139" s="233"/>
      <c r="R139" s="234"/>
      <c r="S139" s="234"/>
      <c r="T139" s="234"/>
      <c r="U139" s="234"/>
      <c r="V139" s="234"/>
      <c r="W139" s="234"/>
      <c r="X139" s="23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125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5" t="s">
        <v>246</v>
      </c>
      <c r="D140" s="236"/>
      <c r="E140" s="237">
        <v>-88.587000000000003</v>
      </c>
      <c r="F140" s="234"/>
      <c r="G140" s="234"/>
      <c r="H140" s="234"/>
      <c r="I140" s="234"/>
      <c r="J140" s="234"/>
      <c r="K140" s="234"/>
      <c r="L140" s="234"/>
      <c r="M140" s="234"/>
      <c r="N140" s="233"/>
      <c r="O140" s="233"/>
      <c r="P140" s="233"/>
      <c r="Q140" s="233"/>
      <c r="R140" s="234"/>
      <c r="S140" s="234"/>
      <c r="T140" s="234"/>
      <c r="U140" s="234"/>
      <c r="V140" s="234"/>
      <c r="W140" s="234"/>
      <c r="X140" s="234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125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51">
        <v>22</v>
      </c>
      <c r="B141" s="252" t="s">
        <v>247</v>
      </c>
      <c r="C141" s="264" t="s">
        <v>248</v>
      </c>
      <c r="D141" s="253" t="s">
        <v>121</v>
      </c>
      <c r="E141" s="254">
        <v>91.581999999999994</v>
      </c>
      <c r="F141" s="255"/>
      <c r="G141" s="256">
        <f>ROUND(E141*F141,2)</f>
        <v>0</v>
      </c>
      <c r="H141" s="235"/>
      <c r="I141" s="234">
        <f>ROUND(E141*H141,2)</f>
        <v>0</v>
      </c>
      <c r="J141" s="235"/>
      <c r="K141" s="234">
        <f>ROUND(E141*J141,2)</f>
        <v>0</v>
      </c>
      <c r="L141" s="234">
        <v>21</v>
      </c>
      <c r="M141" s="234">
        <f>G141*(1+L141/100)</f>
        <v>0</v>
      </c>
      <c r="N141" s="233">
        <v>0</v>
      </c>
      <c r="O141" s="233">
        <f>ROUND(E141*N141,2)</f>
        <v>0</v>
      </c>
      <c r="P141" s="233">
        <v>0</v>
      </c>
      <c r="Q141" s="233">
        <f>ROUND(E141*P141,2)</f>
        <v>0</v>
      </c>
      <c r="R141" s="234"/>
      <c r="S141" s="234" t="s">
        <v>232</v>
      </c>
      <c r="T141" s="234" t="s">
        <v>122</v>
      </c>
      <c r="U141" s="234">
        <v>0.65</v>
      </c>
      <c r="V141" s="234">
        <f>ROUND(E141*U141,2)</f>
        <v>59.53</v>
      </c>
      <c r="W141" s="234"/>
      <c r="X141" s="234" t="s">
        <v>129</v>
      </c>
      <c r="Y141" s="214"/>
      <c r="Z141" s="214"/>
      <c r="AA141" s="214"/>
      <c r="AB141" s="214"/>
      <c r="AC141" s="214"/>
      <c r="AD141" s="214"/>
      <c r="AE141" s="214"/>
      <c r="AF141" s="214"/>
      <c r="AG141" s="214" t="s">
        <v>123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5" t="s">
        <v>249</v>
      </c>
      <c r="D142" s="236"/>
      <c r="E142" s="237">
        <v>91.581999999999994</v>
      </c>
      <c r="F142" s="234"/>
      <c r="G142" s="234"/>
      <c r="H142" s="234"/>
      <c r="I142" s="234"/>
      <c r="J142" s="234"/>
      <c r="K142" s="234"/>
      <c r="L142" s="234"/>
      <c r="M142" s="234"/>
      <c r="N142" s="233"/>
      <c r="O142" s="233"/>
      <c r="P142" s="233"/>
      <c r="Q142" s="233"/>
      <c r="R142" s="234"/>
      <c r="S142" s="234"/>
      <c r="T142" s="234"/>
      <c r="U142" s="234"/>
      <c r="V142" s="234"/>
      <c r="W142" s="234"/>
      <c r="X142" s="23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125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51">
        <v>23</v>
      </c>
      <c r="B143" s="252" t="s">
        <v>250</v>
      </c>
      <c r="C143" s="264" t="s">
        <v>251</v>
      </c>
      <c r="D143" s="253" t="s">
        <v>121</v>
      </c>
      <c r="E143" s="254">
        <v>88.587000000000003</v>
      </c>
      <c r="F143" s="255"/>
      <c r="G143" s="256">
        <f>ROUND(E143*F143,2)</f>
        <v>0</v>
      </c>
      <c r="H143" s="235"/>
      <c r="I143" s="234">
        <f>ROUND(E143*H143,2)</f>
        <v>0</v>
      </c>
      <c r="J143" s="235"/>
      <c r="K143" s="234">
        <f>ROUND(E143*J143,2)</f>
        <v>0</v>
      </c>
      <c r="L143" s="234">
        <v>21</v>
      </c>
      <c r="M143" s="234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4"/>
      <c r="S143" s="234" t="s">
        <v>232</v>
      </c>
      <c r="T143" s="234" t="s">
        <v>122</v>
      </c>
      <c r="U143" s="234">
        <v>0.65</v>
      </c>
      <c r="V143" s="234">
        <f>ROUND(E143*U143,2)</f>
        <v>57.58</v>
      </c>
      <c r="W143" s="234"/>
      <c r="X143" s="234" t="s">
        <v>129</v>
      </c>
      <c r="Y143" s="214"/>
      <c r="Z143" s="214"/>
      <c r="AA143" s="214"/>
      <c r="AB143" s="214"/>
      <c r="AC143" s="214"/>
      <c r="AD143" s="214"/>
      <c r="AE143" s="214"/>
      <c r="AF143" s="214"/>
      <c r="AG143" s="214" t="s">
        <v>123</v>
      </c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/>
      <c r="B144" s="232"/>
      <c r="C144" s="265" t="s">
        <v>252</v>
      </c>
      <c r="D144" s="236"/>
      <c r="E144" s="237">
        <v>88.587000000000003</v>
      </c>
      <c r="F144" s="234"/>
      <c r="G144" s="234"/>
      <c r="H144" s="234"/>
      <c r="I144" s="234"/>
      <c r="J144" s="234"/>
      <c r="K144" s="234"/>
      <c r="L144" s="234"/>
      <c r="M144" s="234"/>
      <c r="N144" s="233"/>
      <c r="O144" s="233"/>
      <c r="P144" s="233"/>
      <c r="Q144" s="233"/>
      <c r="R144" s="234"/>
      <c r="S144" s="234"/>
      <c r="T144" s="234"/>
      <c r="U144" s="234"/>
      <c r="V144" s="234"/>
      <c r="W144" s="234"/>
      <c r="X144" s="234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125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51">
        <v>24</v>
      </c>
      <c r="B145" s="252" t="s">
        <v>253</v>
      </c>
      <c r="C145" s="264" t="s">
        <v>254</v>
      </c>
      <c r="D145" s="253" t="s">
        <v>121</v>
      </c>
      <c r="E145" s="254">
        <v>88.58672</v>
      </c>
      <c r="F145" s="255"/>
      <c r="G145" s="256">
        <f>ROUND(E145*F145,2)</f>
        <v>0</v>
      </c>
      <c r="H145" s="235"/>
      <c r="I145" s="234">
        <f>ROUND(E145*H145,2)</f>
        <v>0</v>
      </c>
      <c r="J145" s="235"/>
      <c r="K145" s="234">
        <f>ROUND(E145*J145,2)</f>
        <v>0</v>
      </c>
      <c r="L145" s="234">
        <v>21</v>
      </c>
      <c r="M145" s="234">
        <f>G145*(1+L145/100)</f>
        <v>0</v>
      </c>
      <c r="N145" s="233">
        <v>0</v>
      </c>
      <c r="O145" s="233">
        <f>ROUND(E145*N145,2)</f>
        <v>0</v>
      </c>
      <c r="P145" s="233">
        <v>0</v>
      </c>
      <c r="Q145" s="233">
        <f>ROUND(E145*P145,2)</f>
        <v>0</v>
      </c>
      <c r="R145" s="234"/>
      <c r="S145" s="234" t="s">
        <v>232</v>
      </c>
      <c r="T145" s="234" t="s">
        <v>122</v>
      </c>
      <c r="U145" s="234">
        <v>0.2</v>
      </c>
      <c r="V145" s="234">
        <f>ROUND(E145*U145,2)</f>
        <v>17.72</v>
      </c>
      <c r="W145" s="234"/>
      <c r="X145" s="234" t="s">
        <v>129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123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5" t="s">
        <v>136</v>
      </c>
      <c r="D146" s="236"/>
      <c r="E146" s="237"/>
      <c r="F146" s="234"/>
      <c r="G146" s="234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125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1" x14ac:dyDescent="0.2">
      <c r="A147" s="231"/>
      <c r="B147" s="232"/>
      <c r="C147" s="265" t="s">
        <v>188</v>
      </c>
      <c r="D147" s="236"/>
      <c r="E147" s="237"/>
      <c r="F147" s="234"/>
      <c r="G147" s="234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125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5" t="s">
        <v>255</v>
      </c>
      <c r="D148" s="236"/>
      <c r="E148" s="237"/>
      <c r="F148" s="234"/>
      <c r="G148" s="234"/>
      <c r="H148" s="234"/>
      <c r="I148" s="234"/>
      <c r="J148" s="234"/>
      <c r="K148" s="234"/>
      <c r="L148" s="234"/>
      <c r="M148" s="234"/>
      <c r="N148" s="233"/>
      <c r="O148" s="233"/>
      <c r="P148" s="233"/>
      <c r="Q148" s="233"/>
      <c r="R148" s="234"/>
      <c r="S148" s="234"/>
      <c r="T148" s="234"/>
      <c r="U148" s="234"/>
      <c r="V148" s="234"/>
      <c r="W148" s="234"/>
      <c r="X148" s="23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125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6" t="s">
        <v>130</v>
      </c>
      <c r="D149" s="238"/>
      <c r="E149" s="239"/>
      <c r="F149" s="234"/>
      <c r="G149" s="234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125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31"/>
      <c r="B150" s="232"/>
      <c r="C150" s="267" t="s">
        <v>256</v>
      </c>
      <c r="D150" s="238"/>
      <c r="E150" s="239"/>
      <c r="F150" s="234"/>
      <c r="G150" s="234"/>
      <c r="H150" s="234"/>
      <c r="I150" s="234"/>
      <c r="J150" s="234"/>
      <c r="K150" s="234"/>
      <c r="L150" s="234"/>
      <c r="M150" s="234"/>
      <c r="N150" s="233"/>
      <c r="O150" s="233"/>
      <c r="P150" s="233"/>
      <c r="Q150" s="233"/>
      <c r="R150" s="234"/>
      <c r="S150" s="234"/>
      <c r="T150" s="234"/>
      <c r="U150" s="234"/>
      <c r="V150" s="234"/>
      <c r="W150" s="234"/>
      <c r="X150" s="23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125</v>
      </c>
      <c r="AH150" s="214">
        <v>2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7" t="s">
        <v>257</v>
      </c>
      <c r="D151" s="238"/>
      <c r="E151" s="239"/>
      <c r="F151" s="234"/>
      <c r="G151" s="234"/>
      <c r="H151" s="234"/>
      <c r="I151" s="234"/>
      <c r="J151" s="234"/>
      <c r="K151" s="234"/>
      <c r="L151" s="234"/>
      <c r="M151" s="234"/>
      <c r="N151" s="233"/>
      <c r="O151" s="233"/>
      <c r="P151" s="233"/>
      <c r="Q151" s="233"/>
      <c r="R151" s="234"/>
      <c r="S151" s="234"/>
      <c r="T151" s="234"/>
      <c r="U151" s="234"/>
      <c r="V151" s="234"/>
      <c r="W151" s="234"/>
      <c r="X151" s="23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125</v>
      </c>
      <c r="AH151" s="214">
        <v>2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7" t="s">
        <v>258</v>
      </c>
      <c r="D152" s="238"/>
      <c r="E152" s="239"/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125</v>
      </c>
      <c r="AH152" s="214">
        <v>2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7" t="s">
        <v>259</v>
      </c>
      <c r="D153" s="238"/>
      <c r="E153" s="239"/>
      <c r="F153" s="234"/>
      <c r="G153" s="234"/>
      <c r="H153" s="234"/>
      <c r="I153" s="234"/>
      <c r="J153" s="234"/>
      <c r="K153" s="234"/>
      <c r="L153" s="234"/>
      <c r="M153" s="234"/>
      <c r="N153" s="233"/>
      <c r="O153" s="233"/>
      <c r="P153" s="233"/>
      <c r="Q153" s="233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125</v>
      </c>
      <c r="AH153" s="214">
        <v>2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7" t="s">
        <v>260</v>
      </c>
      <c r="D154" s="238"/>
      <c r="E154" s="239"/>
      <c r="F154" s="234"/>
      <c r="G154" s="234"/>
      <c r="H154" s="234"/>
      <c r="I154" s="234"/>
      <c r="J154" s="234"/>
      <c r="K154" s="234"/>
      <c r="L154" s="234"/>
      <c r="M154" s="234"/>
      <c r="N154" s="233"/>
      <c r="O154" s="233"/>
      <c r="P154" s="233"/>
      <c r="Q154" s="233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125</v>
      </c>
      <c r="AH154" s="214">
        <v>2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/>
      <c r="B155" s="232"/>
      <c r="C155" s="267" t="s">
        <v>261</v>
      </c>
      <c r="D155" s="238"/>
      <c r="E155" s="239"/>
      <c r="F155" s="234"/>
      <c r="G155" s="234"/>
      <c r="H155" s="234"/>
      <c r="I155" s="234"/>
      <c r="J155" s="234"/>
      <c r="K155" s="234"/>
      <c r="L155" s="234"/>
      <c r="M155" s="234"/>
      <c r="N155" s="233"/>
      <c r="O155" s="233"/>
      <c r="P155" s="233"/>
      <c r="Q155" s="233"/>
      <c r="R155" s="234"/>
      <c r="S155" s="234"/>
      <c r="T155" s="234"/>
      <c r="U155" s="234"/>
      <c r="V155" s="234"/>
      <c r="W155" s="234"/>
      <c r="X155" s="23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125</v>
      </c>
      <c r="AH155" s="214">
        <v>2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7" t="s">
        <v>262</v>
      </c>
      <c r="D156" s="238"/>
      <c r="E156" s="239"/>
      <c r="F156" s="234"/>
      <c r="G156" s="234"/>
      <c r="H156" s="234"/>
      <c r="I156" s="234"/>
      <c r="J156" s="234"/>
      <c r="K156" s="234"/>
      <c r="L156" s="234"/>
      <c r="M156" s="234"/>
      <c r="N156" s="233"/>
      <c r="O156" s="233"/>
      <c r="P156" s="233"/>
      <c r="Q156" s="233"/>
      <c r="R156" s="234"/>
      <c r="S156" s="234"/>
      <c r="T156" s="234"/>
      <c r="U156" s="234"/>
      <c r="V156" s="234"/>
      <c r="W156" s="234"/>
      <c r="X156" s="23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125</v>
      </c>
      <c r="AH156" s="214">
        <v>2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7" t="s">
        <v>263</v>
      </c>
      <c r="D157" s="238"/>
      <c r="E157" s="239"/>
      <c r="F157" s="234"/>
      <c r="G157" s="234"/>
      <c r="H157" s="234"/>
      <c r="I157" s="234"/>
      <c r="J157" s="234"/>
      <c r="K157" s="234"/>
      <c r="L157" s="234"/>
      <c r="M157" s="234"/>
      <c r="N157" s="233"/>
      <c r="O157" s="233"/>
      <c r="P157" s="233"/>
      <c r="Q157" s="233"/>
      <c r="R157" s="234"/>
      <c r="S157" s="234"/>
      <c r="T157" s="234"/>
      <c r="U157" s="234"/>
      <c r="V157" s="234"/>
      <c r="W157" s="234"/>
      <c r="X157" s="23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125</v>
      </c>
      <c r="AH157" s="214">
        <v>2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6" t="s">
        <v>132</v>
      </c>
      <c r="D158" s="238"/>
      <c r="E158" s="239"/>
      <c r="F158" s="234"/>
      <c r="G158" s="234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125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ht="22.5" outlineLevel="1" x14ac:dyDescent="0.2">
      <c r="A159" s="231"/>
      <c r="B159" s="232"/>
      <c r="C159" s="265" t="s">
        <v>264</v>
      </c>
      <c r="D159" s="236"/>
      <c r="E159" s="237">
        <v>52.676720000000003</v>
      </c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125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1"/>
      <c r="B160" s="232"/>
      <c r="C160" s="268" t="s">
        <v>148</v>
      </c>
      <c r="D160" s="240"/>
      <c r="E160" s="241">
        <v>52.676720000000003</v>
      </c>
      <c r="F160" s="234"/>
      <c r="G160" s="234"/>
      <c r="H160" s="234"/>
      <c r="I160" s="234"/>
      <c r="J160" s="234"/>
      <c r="K160" s="234"/>
      <c r="L160" s="234"/>
      <c r="M160" s="234"/>
      <c r="N160" s="233"/>
      <c r="O160" s="233"/>
      <c r="P160" s="233"/>
      <c r="Q160" s="233"/>
      <c r="R160" s="234"/>
      <c r="S160" s="234"/>
      <c r="T160" s="234"/>
      <c r="U160" s="234"/>
      <c r="V160" s="234"/>
      <c r="W160" s="234"/>
      <c r="X160" s="23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125</v>
      </c>
      <c r="AH160" s="214">
        <v>1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31"/>
      <c r="B161" s="232"/>
      <c r="C161" s="265" t="s">
        <v>198</v>
      </c>
      <c r="D161" s="236"/>
      <c r="E161" s="237"/>
      <c r="F161" s="234"/>
      <c r="G161" s="234"/>
      <c r="H161" s="234"/>
      <c r="I161" s="234"/>
      <c r="J161" s="234"/>
      <c r="K161" s="234"/>
      <c r="L161" s="234"/>
      <c r="M161" s="234"/>
      <c r="N161" s="233"/>
      <c r="O161" s="233"/>
      <c r="P161" s="233"/>
      <c r="Q161" s="233"/>
      <c r="R161" s="234"/>
      <c r="S161" s="234"/>
      <c r="T161" s="234"/>
      <c r="U161" s="234"/>
      <c r="V161" s="234"/>
      <c r="W161" s="234"/>
      <c r="X161" s="23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125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1"/>
      <c r="B162" s="232"/>
      <c r="C162" s="265" t="s">
        <v>265</v>
      </c>
      <c r="D162" s="236"/>
      <c r="E162" s="237"/>
      <c r="F162" s="234"/>
      <c r="G162" s="234"/>
      <c r="H162" s="234"/>
      <c r="I162" s="234"/>
      <c r="J162" s="234"/>
      <c r="K162" s="234"/>
      <c r="L162" s="234"/>
      <c r="M162" s="234"/>
      <c r="N162" s="233"/>
      <c r="O162" s="233"/>
      <c r="P162" s="233"/>
      <c r="Q162" s="233"/>
      <c r="R162" s="234"/>
      <c r="S162" s="234"/>
      <c r="T162" s="234"/>
      <c r="U162" s="234"/>
      <c r="V162" s="234"/>
      <c r="W162" s="234"/>
      <c r="X162" s="23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125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5" t="s">
        <v>255</v>
      </c>
      <c r="D163" s="236"/>
      <c r="E163" s="237"/>
      <c r="F163" s="234"/>
      <c r="G163" s="234"/>
      <c r="H163" s="234"/>
      <c r="I163" s="234"/>
      <c r="J163" s="234"/>
      <c r="K163" s="234"/>
      <c r="L163" s="234"/>
      <c r="M163" s="234"/>
      <c r="N163" s="233"/>
      <c r="O163" s="233"/>
      <c r="P163" s="233"/>
      <c r="Q163" s="233"/>
      <c r="R163" s="234"/>
      <c r="S163" s="234"/>
      <c r="T163" s="234"/>
      <c r="U163" s="234"/>
      <c r="V163" s="234"/>
      <c r="W163" s="234"/>
      <c r="X163" s="23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125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1"/>
      <c r="B164" s="232"/>
      <c r="C164" s="265" t="s">
        <v>266</v>
      </c>
      <c r="D164" s="236"/>
      <c r="E164" s="237">
        <v>35.909999999999997</v>
      </c>
      <c r="F164" s="234"/>
      <c r="G164" s="234"/>
      <c r="H164" s="234"/>
      <c r="I164" s="234"/>
      <c r="J164" s="234"/>
      <c r="K164" s="234"/>
      <c r="L164" s="234"/>
      <c r="M164" s="234"/>
      <c r="N164" s="233"/>
      <c r="O164" s="233"/>
      <c r="P164" s="233"/>
      <c r="Q164" s="233"/>
      <c r="R164" s="234"/>
      <c r="S164" s="234"/>
      <c r="T164" s="234"/>
      <c r="U164" s="234"/>
      <c r="V164" s="234"/>
      <c r="W164" s="234"/>
      <c r="X164" s="23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125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8" t="s">
        <v>148</v>
      </c>
      <c r="D165" s="240"/>
      <c r="E165" s="241">
        <v>35.909999999999997</v>
      </c>
      <c r="F165" s="234"/>
      <c r="G165" s="234"/>
      <c r="H165" s="234"/>
      <c r="I165" s="234"/>
      <c r="J165" s="234"/>
      <c r="K165" s="234"/>
      <c r="L165" s="234"/>
      <c r="M165" s="234"/>
      <c r="N165" s="233"/>
      <c r="O165" s="233"/>
      <c r="P165" s="233"/>
      <c r="Q165" s="233"/>
      <c r="R165" s="234"/>
      <c r="S165" s="234"/>
      <c r="T165" s="234"/>
      <c r="U165" s="234"/>
      <c r="V165" s="234"/>
      <c r="W165" s="234"/>
      <c r="X165" s="23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125</v>
      </c>
      <c r="AH165" s="214">
        <v>1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51">
        <v>25</v>
      </c>
      <c r="B166" s="252" t="s">
        <v>267</v>
      </c>
      <c r="C166" s="264" t="s">
        <v>268</v>
      </c>
      <c r="D166" s="253" t="s">
        <v>121</v>
      </c>
      <c r="E166" s="254">
        <v>2.06</v>
      </c>
      <c r="F166" s="255"/>
      <c r="G166" s="256">
        <f>ROUND(E166*F166,2)</f>
        <v>0</v>
      </c>
      <c r="H166" s="235"/>
      <c r="I166" s="234">
        <f>ROUND(E166*H166,2)</f>
        <v>0</v>
      </c>
      <c r="J166" s="235"/>
      <c r="K166" s="234">
        <f>ROUND(E166*J166,2)</f>
        <v>0</v>
      </c>
      <c r="L166" s="234">
        <v>21</v>
      </c>
      <c r="M166" s="234">
        <f>G166*(1+L166/100)</f>
        <v>0</v>
      </c>
      <c r="N166" s="233">
        <v>0</v>
      </c>
      <c r="O166" s="233">
        <f>ROUND(E166*N166,2)</f>
        <v>0</v>
      </c>
      <c r="P166" s="233">
        <v>0</v>
      </c>
      <c r="Q166" s="233">
        <f>ROUND(E166*P166,2)</f>
        <v>0</v>
      </c>
      <c r="R166" s="234"/>
      <c r="S166" s="234" t="s">
        <v>232</v>
      </c>
      <c r="T166" s="234" t="s">
        <v>122</v>
      </c>
      <c r="U166" s="234">
        <v>0.2</v>
      </c>
      <c r="V166" s="234">
        <f>ROUND(E166*U166,2)</f>
        <v>0.41</v>
      </c>
      <c r="W166" s="234"/>
      <c r="X166" s="234" t="s">
        <v>129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123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33.75" outlineLevel="1" x14ac:dyDescent="0.2">
      <c r="A167" s="231"/>
      <c r="B167" s="232"/>
      <c r="C167" s="265" t="s">
        <v>269</v>
      </c>
      <c r="D167" s="236"/>
      <c r="E167" s="237">
        <v>2.06</v>
      </c>
      <c r="F167" s="234"/>
      <c r="G167" s="234"/>
      <c r="H167" s="234"/>
      <c r="I167" s="234"/>
      <c r="J167" s="234"/>
      <c r="K167" s="234"/>
      <c r="L167" s="234"/>
      <c r="M167" s="234"/>
      <c r="N167" s="233"/>
      <c r="O167" s="233"/>
      <c r="P167" s="233"/>
      <c r="Q167" s="233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125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51">
        <v>26</v>
      </c>
      <c r="B168" s="252" t="s">
        <v>270</v>
      </c>
      <c r="C168" s="264" t="s">
        <v>271</v>
      </c>
      <c r="D168" s="253" t="s">
        <v>206</v>
      </c>
      <c r="E168" s="254">
        <v>1492</v>
      </c>
      <c r="F168" s="255"/>
      <c r="G168" s="256">
        <f>ROUND(E168*F168,2)</f>
        <v>0</v>
      </c>
      <c r="H168" s="235"/>
      <c r="I168" s="234">
        <f>ROUND(E168*H168,2)</f>
        <v>0</v>
      </c>
      <c r="J168" s="235"/>
      <c r="K168" s="234">
        <f>ROUND(E168*J168,2)</f>
        <v>0</v>
      </c>
      <c r="L168" s="234">
        <v>21</v>
      </c>
      <c r="M168" s="234">
        <f>G168*(1+L168/100)</f>
        <v>0</v>
      </c>
      <c r="N168" s="233">
        <v>0</v>
      </c>
      <c r="O168" s="233">
        <f>ROUND(E168*N168,2)</f>
        <v>0</v>
      </c>
      <c r="P168" s="233">
        <v>0</v>
      </c>
      <c r="Q168" s="233">
        <f>ROUND(E168*P168,2)</f>
        <v>0</v>
      </c>
      <c r="R168" s="234"/>
      <c r="S168" s="234" t="s">
        <v>232</v>
      </c>
      <c r="T168" s="234" t="s">
        <v>122</v>
      </c>
      <c r="U168" s="234">
        <v>0.02</v>
      </c>
      <c r="V168" s="234">
        <f>ROUND(E168*U168,2)</f>
        <v>29.84</v>
      </c>
      <c r="W168" s="234"/>
      <c r="X168" s="234" t="s">
        <v>129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123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1"/>
      <c r="B169" s="232"/>
      <c r="C169" s="266" t="s">
        <v>130</v>
      </c>
      <c r="D169" s="238"/>
      <c r="E169" s="239"/>
      <c r="F169" s="234"/>
      <c r="G169" s="234"/>
      <c r="H169" s="234"/>
      <c r="I169" s="234"/>
      <c r="J169" s="234"/>
      <c r="K169" s="234"/>
      <c r="L169" s="234"/>
      <c r="M169" s="234"/>
      <c r="N169" s="233"/>
      <c r="O169" s="233"/>
      <c r="P169" s="233"/>
      <c r="Q169" s="233"/>
      <c r="R169" s="234"/>
      <c r="S169" s="234"/>
      <c r="T169" s="234"/>
      <c r="U169" s="234"/>
      <c r="V169" s="234"/>
      <c r="W169" s="234"/>
      <c r="X169" s="23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125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67" t="s">
        <v>272</v>
      </c>
      <c r="D170" s="238"/>
      <c r="E170" s="239">
        <v>1491.6666700000001</v>
      </c>
      <c r="F170" s="234"/>
      <c r="G170" s="234"/>
      <c r="H170" s="234"/>
      <c r="I170" s="234"/>
      <c r="J170" s="234"/>
      <c r="K170" s="234"/>
      <c r="L170" s="234"/>
      <c r="M170" s="234"/>
      <c r="N170" s="233"/>
      <c r="O170" s="233"/>
      <c r="P170" s="233"/>
      <c r="Q170" s="233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125</v>
      </c>
      <c r="AH170" s="214">
        <v>2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31"/>
      <c r="B171" s="232"/>
      <c r="C171" s="266" t="s">
        <v>132</v>
      </c>
      <c r="D171" s="238"/>
      <c r="E171" s="239"/>
      <c r="F171" s="234"/>
      <c r="G171" s="234"/>
      <c r="H171" s="234"/>
      <c r="I171" s="234"/>
      <c r="J171" s="234"/>
      <c r="K171" s="234"/>
      <c r="L171" s="234"/>
      <c r="M171" s="234"/>
      <c r="N171" s="233"/>
      <c r="O171" s="233"/>
      <c r="P171" s="233"/>
      <c r="Q171" s="233"/>
      <c r="R171" s="234"/>
      <c r="S171" s="234"/>
      <c r="T171" s="234"/>
      <c r="U171" s="234"/>
      <c r="V171" s="234"/>
      <c r="W171" s="234"/>
      <c r="X171" s="23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125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5" t="s">
        <v>273</v>
      </c>
      <c r="D172" s="236"/>
      <c r="E172" s="237">
        <v>1492</v>
      </c>
      <c r="F172" s="234"/>
      <c r="G172" s="234"/>
      <c r="H172" s="234"/>
      <c r="I172" s="234"/>
      <c r="J172" s="234"/>
      <c r="K172" s="234"/>
      <c r="L172" s="234"/>
      <c r="M172" s="234"/>
      <c r="N172" s="233"/>
      <c r="O172" s="233"/>
      <c r="P172" s="233"/>
      <c r="Q172" s="233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125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1" x14ac:dyDescent="0.2">
      <c r="A173" s="251">
        <v>27</v>
      </c>
      <c r="B173" s="252" t="s">
        <v>274</v>
      </c>
      <c r="C173" s="264" t="s">
        <v>275</v>
      </c>
      <c r="D173" s="253" t="s">
        <v>121</v>
      </c>
      <c r="E173" s="254">
        <v>255.685</v>
      </c>
      <c r="F173" s="255"/>
      <c r="G173" s="256">
        <f>ROUND(E173*F173,2)</f>
        <v>0</v>
      </c>
      <c r="H173" s="235"/>
      <c r="I173" s="234">
        <f>ROUND(E173*H173,2)</f>
        <v>0</v>
      </c>
      <c r="J173" s="235"/>
      <c r="K173" s="234">
        <f>ROUND(E173*J173,2)</f>
        <v>0</v>
      </c>
      <c r="L173" s="234">
        <v>21</v>
      </c>
      <c r="M173" s="234">
        <f>G173*(1+L173/100)</f>
        <v>0</v>
      </c>
      <c r="N173" s="233">
        <v>0</v>
      </c>
      <c r="O173" s="233">
        <f>ROUND(E173*N173,2)</f>
        <v>0</v>
      </c>
      <c r="P173" s="233">
        <v>0</v>
      </c>
      <c r="Q173" s="233">
        <f>ROUND(E173*P173,2)</f>
        <v>0</v>
      </c>
      <c r="R173" s="234"/>
      <c r="S173" s="234" t="s">
        <v>232</v>
      </c>
      <c r="T173" s="234" t="s">
        <v>226</v>
      </c>
      <c r="U173" s="234">
        <v>0</v>
      </c>
      <c r="V173" s="234">
        <f>ROUND(E173*U173,2)</f>
        <v>0</v>
      </c>
      <c r="W173" s="234"/>
      <c r="X173" s="234" t="s">
        <v>129</v>
      </c>
      <c r="Y173" s="214"/>
      <c r="Z173" s="214"/>
      <c r="AA173" s="214"/>
      <c r="AB173" s="214"/>
      <c r="AC173" s="214"/>
      <c r="AD173" s="214"/>
      <c r="AE173" s="214"/>
      <c r="AF173" s="214"/>
      <c r="AG173" s="214" t="s">
        <v>123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1"/>
      <c r="B174" s="232"/>
      <c r="C174" s="265" t="s">
        <v>245</v>
      </c>
      <c r="D174" s="236"/>
      <c r="E174" s="237">
        <v>344.27199999999999</v>
      </c>
      <c r="F174" s="234"/>
      <c r="G174" s="234"/>
      <c r="H174" s="234"/>
      <c r="I174" s="234"/>
      <c r="J174" s="234"/>
      <c r="K174" s="234"/>
      <c r="L174" s="234"/>
      <c r="M174" s="234"/>
      <c r="N174" s="233"/>
      <c r="O174" s="233"/>
      <c r="P174" s="233"/>
      <c r="Q174" s="233"/>
      <c r="R174" s="234"/>
      <c r="S174" s="234"/>
      <c r="T174" s="234"/>
      <c r="U174" s="234"/>
      <c r="V174" s="234"/>
      <c r="W174" s="234"/>
      <c r="X174" s="23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125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/>
      <c r="B175" s="232"/>
      <c r="C175" s="265" t="s">
        <v>246</v>
      </c>
      <c r="D175" s="236"/>
      <c r="E175" s="237">
        <v>-88.587000000000003</v>
      </c>
      <c r="F175" s="234"/>
      <c r="G175" s="234"/>
      <c r="H175" s="234"/>
      <c r="I175" s="234"/>
      <c r="J175" s="234"/>
      <c r="K175" s="234"/>
      <c r="L175" s="234"/>
      <c r="M175" s="234"/>
      <c r="N175" s="233"/>
      <c r="O175" s="233"/>
      <c r="P175" s="233"/>
      <c r="Q175" s="233"/>
      <c r="R175" s="234"/>
      <c r="S175" s="234"/>
      <c r="T175" s="234"/>
      <c r="U175" s="234"/>
      <c r="V175" s="234"/>
      <c r="W175" s="234"/>
      <c r="X175" s="23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125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33.75" outlineLevel="1" x14ac:dyDescent="0.2">
      <c r="A176" s="251">
        <v>28</v>
      </c>
      <c r="B176" s="252" t="s">
        <v>276</v>
      </c>
      <c r="C176" s="264" t="s">
        <v>277</v>
      </c>
      <c r="D176" s="253" t="s">
        <v>121</v>
      </c>
      <c r="E176" s="254">
        <v>40.4</v>
      </c>
      <c r="F176" s="255"/>
      <c r="G176" s="256">
        <f>ROUND(E176*F176,2)</f>
        <v>0</v>
      </c>
      <c r="H176" s="235"/>
      <c r="I176" s="234">
        <f>ROUND(E176*H176,2)</f>
        <v>0</v>
      </c>
      <c r="J176" s="235"/>
      <c r="K176" s="234">
        <f>ROUND(E176*J176,2)</f>
        <v>0</v>
      </c>
      <c r="L176" s="234">
        <v>21</v>
      </c>
      <c r="M176" s="234">
        <f>G176*(1+L176/100)</f>
        <v>0</v>
      </c>
      <c r="N176" s="233">
        <v>0</v>
      </c>
      <c r="O176" s="233">
        <f>ROUND(E176*N176,2)</f>
        <v>0</v>
      </c>
      <c r="P176" s="233">
        <v>0</v>
      </c>
      <c r="Q176" s="233">
        <f>ROUND(E176*P176,2)</f>
        <v>0</v>
      </c>
      <c r="R176" s="234"/>
      <c r="S176" s="234" t="s">
        <v>122</v>
      </c>
      <c r="T176" s="234" t="s">
        <v>122</v>
      </c>
      <c r="U176" s="234">
        <v>0</v>
      </c>
      <c r="V176" s="234">
        <f>ROUND(E176*U176,2)</f>
        <v>0</v>
      </c>
      <c r="W176" s="234"/>
      <c r="X176" s="234" t="s">
        <v>278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279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31"/>
      <c r="B177" s="232"/>
      <c r="C177" s="265" t="s">
        <v>207</v>
      </c>
      <c r="D177" s="236"/>
      <c r="E177" s="237"/>
      <c r="F177" s="234"/>
      <c r="G177" s="234"/>
      <c r="H177" s="234"/>
      <c r="I177" s="234"/>
      <c r="J177" s="234"/>
      <c r="K177" s="234"/>
      <c r="L177" s="234"/>
      <c r="M177" s="234"/>
      <c r="N177" s="233"/>
      <c r="O177" s="233"/>
      <c r="P177" s="233"/>
      <c r="Q177" s="233"/>
      <c r="R177" s="234"/>
      <c r="S177" s="234"/>
      <c r="T177" s="234"/>
      <c r="U177" s="234"/>
      <c r="V177" s="234"/>
      <c r="W177" s="234"/>
      <c r="X177" s="23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125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31"/>
      <c r="B178" s="232"/>
      <c r="C178" s="265" t="s">
        <v>280</v>
      </c>
      <c r="D178" s="236"/>
      <c r="E178" s="237"/>
      <c r="F178" s="234"/>
      <c r="G178" s="234"/>
      <c r="H178" s="234"/>
      <c r="I178" s="234"/>
      <c r="J178" s="234"/>
      <c r="K178" s="234"/>
      <c r="L178" s="234"/>
      <c r="M178" s="234"/>
      <c r="N178" s="233"/>
      <c r="O178" s="233"/>
      <c r="P178" s="233"/>
      <c r="Q178" s="233"/>
      <c r="R178" s="234"/>
      <c r="S178" s="234"/>
      <c r="T178" s="234"/>
      <c r="U178" s="234"/>
      <c r="V178" s="234"/>
      <c r="W178" s="234"/>
      <c r="X178" s="23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125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31"/>
      <c r="B179" s="232"/>
      <c r="C179" s="265" t="s">
        <v>281</v>
      </c>
      <c r="D179" s="236"/>
      <c r="E179" s="237">
        <v>40.4</v>
      </c>
      <c r="F179" s="234"/>
      <c r="G179" s="234"/>
      <c r="H179" s="234"/>
      <c r="I179" s="234"/>
      <c r="J179" s="234"/>
      <c r="K179" s="234"/>
      <c r="L179" s="234"/>
      <c r="M179" s="234"/>
      <c r="N179" s="233"/>
      <c r="O179" s="233"/>
      <c r="P179" s="233"/>
      <c r="Q179" s="233"/>
      <c r="R179" s="234"/>
      <c r="S179" s="234"/>
      <c r="T179" s="234"/>
      <c r="U179" s="234"/>
      <c r="V179" s="234"/>
      <c r="W179" s="234"/>
      <c r="X179" s="23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125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2.5" outlineLevel="1" x14ac:dyDescent="0.2">
      <c r="A180" s="251">
        <v>29</v>
      </c>
      <c r="B180" s="252" t="s">
        <v>282</v>
      </c>
      <c r="C180" s="264" t="s">
        <v>283</v>
      </c>
      <c r="D180" s="253" t="s">
        <v>206</v>
      </c>
      <c r="E180" s="254">
        <v>1205</v>
      </c>
      <c r="F180" s="255"/>
      <c r="G180" s="256">
        <f>ROUND(E180*F180,2)</f>
        <v>0</v>
      </c>
      <c r="H180" s="235"/>
      <c r="I180" s="234">
        <f>ROUND(E180*H180,2)</f>
        <v>0</v>
      </c>
      <c r="J180" s="235"/>
      <c r="K180" s="234">
        <f>ROUND(E180*J180,2)</f>
        <v>0</v>
      </c>
      <c r="L180" s="234">
        <v>21</v>
      </c>
      <c r="M180" s="234">
        <f>G180*(1+L180/100)</f>
        <v>0</v>
      </c>
      <c r="N180" s="233">
        <v>3.0000000000000001E-5</v>
      </c>
      <c r="O180" s="233">
        <f>ROUND(E180*N180,2)</f>
        <v>0.04</v>
      </c>
      <c r="P180" s="233">
        <v>0</v>
      </c>
      <c r="Q180" s="233">
        <f>ROUND(E180*P180,2)</f>
        <v>0</v>
      </c>
      <c r="R180" s="234"/>
      <c r="S180" s="234" t="s">
        <v>122</v>
      </c>
      <c r="T180" s="234" t="s">
        <v>122</v>
      </c>
      <c r="U180" s="234">
        <v>0</v>
      </c>
      <c r="V180" s="234">
        <f>ROUND(E180*U180,2)</f>
        <v>0</v>
      </c>
      <c r="W180" s="234"/>
      <c r="X180" s="234" t="s">
        <v>278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279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1"/>
      <c r="B181" s="232"/>
      <c r="C181" s="265" t="s">
        <v>217</v>
      </c>
      <c r="D181" s="236"/>
      <c r="E181" s="237">
        <v>1205</v>
      </c>
      <c r="F181" s="234"/>
      <c r="G181" s="234"/>
      <c r="H181" s="234"/>
      <c r="I181" s="234"/>
      <c r="J181" s="234"/>
      <c r="K181" s="234"/>
      <c r="L181" s="234"/>
      <c r="M181" s="234"/>
      <c r="N181" s="233"/>
      <c r="O181" s="233"/>
      <c r="P181" s="233"/>
      <c r="Q181" s="233"/>
      <c r="R181" s="234"/>
      <c r="S181" s="234"/>
      <c r="T181" s="234"/>
      <c r="U181" s="234"/>
      <c r="V181" s="234"/>
      <c r="W181" s="234"/>
      <c r="X181" s="23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125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51">
        <v>30</v>
      </c>
      <c r="B182" s="252" t="s">
        <v>284</v>
      </c>
      <c r="C182" s="264" t="s">
        <v>285</v>
      </c>
      <c r="D182" s="253" t="s">
        <v>121</v>
      </c>
      <c r="E182" s="254">
        <v>150.625</v>
      </c>
      <c r="F182" s="255"/>
      <c r="G182" s="256">
        <f>ROUND(E182*F182,2)</f>
        <v>0</v>
      </c>
      <c r="H182" s="235"/>
      <c r="I182" s="234">
        <f>ROUND(E182*H182,2)</f>
        <v>0</v>
      </c>
      <c r="J182" s="235"/>
      <c r="K182" s="234">
        <f>ROUND(E182*J182,2)</f>
        <v>0</v>
      </c>
      <c r="L182" s="234">
        <v>21</v>
      </c>
      <c r="M182" s="234">
        <f>G182*(1+L182/100)</f>
        <v>0</v>
      </c>
      <c r="N182" s="233">
        <v>1.67</v>
      </c>
      <c r="O182" s="233">
        <f>ROUND(E182*N182,2)</f>
        <v>251.54</v>
      </c>
      <c r="P182" s="233">
        <v>0</v>
      </c>
      <c r="Q182" s="233">
        <f>ROUND(E182*P182,2)</f>
        <v>0</v>
      </c>
      <c r="R182" s="234" t="s">
        <v>286</v>
      </c>
      <c r="S182" s="234" t="s">
        <v>122</v>
      </c>
      <c r="T182" s="234" t="s">
        <v>226</v>
      </c>
      <c r="U182" s="234">
        <v>0</v>
      </c>
      <c r="V182" s="234">
        <f>ROUND(E182*U182,2)</f>
        <v>0</v>
      </c>
      <c r="W182" s="234"/>
      <c r="X182" s="234" t="s">
        <v>287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288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1"/>
      <c r="B183" s="232"/>
      <c r="C183" s="265" t="s">
        <v>289</v>
      </c>
      <c r="D183" s="236"/>
      <c r="E183" s="237">
        <v>150.625</v>
      </c>
      <c r="F183" s="234"/>
      <c r="G183" s="234"/>
      <c r="H183" s="234"/>
      <c r="I183" s="234"/>
      <c r="J183" s="234"/>
      <c r="K183" s="234"/>
      <c r="L183" s="234"/>
      <c r="M183" s="234"/>
      <c r="N183" s="233"/>
      <c r="O183" s="233"/>
      <c r="P183" s="233"/>
      <c r="Q183" s="233"/>
      <c r="R183" s="234"/>
      <c r="S183" s="234"/>
      <c r="T183" s="234"/>
      <c r="U183" s="234"/>
      <c r="V183" s="234"/>
      <c r="W183" s="234"/>
      <c r="X183" s="23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125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51">
        <v>31</v>
      </c>
      <c r="B184" s="252" t="s">
        <v>290</v>
      </c>
      <c r="C184" s="264" t="s">
        <v>291</v>
      </c>
      <c r="D184" s="253" t="s">
        <v>292</v>
      </c>
      <c r="E184" s="254">
        <v>4.7380000000000004</v>
      </c>
      <c r="F184" s="255"/>
      <c r="G184" s="256">
        <f>ROUND(E184*F184,2)</f>
        <v>0</v>
      </c>
      <c r="H184" s="235"/>
      <c r="I184" s="234">
        <f>ROUND(E184*H184,2)</f>
        <v>0</v>
      </c>
      <c r="J184" s="235"/>
      <c r="K184" s="234">
        <f>ROUND(E184*J184,2)</f>
        <v>0</v>
      </c>
      <c r="L184" s="234">
        <v>21</v>
      </c>
      <c r="M184" s="234">
        <f>G184*(1+L184/100)</f>
        <v>0</v>
      </c>
      <c r="N184" s="233">
        <v>1</v>
      </c>
      <c r="O184" s="233">
        <f>ROUND(E184*N184,2)</f>
        <v>4.74</v>
      </c>
      <c r="P184" s="233">
        <v>0</v>
      </c>
      <c r="Q184" s="233">
        <f>ROUND(E184*P184,2)</f>
        <v>0</v>
      </c>
      <c r="R184" s="234" t="s">
        <v>286</v>
      </c>
      <c r="S184" s="234" t="s">
        <v>122</v>
      </c>
      <c r="T184" s="234" t="s">
        <v>122</v>
      </c>
      <c r="U184" s="234">
        <v>0</v>
      </c>
      <c r="V184" s="234">
        <f>ROUND(E184*U184,2)</f>
        <v>0</v>
      </c>
      <c r="W184" s="234"/>
      <c r="X184" s="234" t="s">
        <v>287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288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31"/>
      <c r="B185" s="232"/>
      <c r="C185" s="265" t="s">
        <v>293</v>
      </c>
      <c r="D185" s="236"/>
      <c r="E185" s="237">
        <v>4.7380000000000004</v>
      </c>
      <c r="F185" s="234"/>
      <c r="G185" s="234"/>
      <c r="H185" s="234"/>
      <c r="I185" s="234"/>
      <c r="J185" s="234"/>
      <c r="K185" s="234"/>
      <c r="L185" s="234"/>
      <c r="M185" s="234"/>
      <c r="N185" s="233"/>
      <c r="O185" s="233"/>
      <c r="P185" s="233"/>
      <c r="Q185" s="233"/>
      <c r="R185" s="234"/>
      <c r="S185" s="234"/>
      <c r="T185" s="234"/>
      <c r="U185" s="234"/>
      <c r="V185" s="234"/>
      <c r="W185" s="234"/>
      <c r="X185" s="23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125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x14ac:dyDescent="0.2">
      <c r="A186" s="244" t="s">
        <v>117</v>
      </c>
      <c r="B186" s="245" t="s">
        <v>65</v>
      </c>
      <c r="C186" s="263" t="s">
        <v>66</v>
      </c>
      <c r="D186" s="246"/>
      <c r="E186" s="247"/>
      <c r="F186" s="248"/>
      <c r="G186" s="249">
        <f>SUMIF(AG187:AG210,"&lt;&gt;NOR",G187:G210)</f>
        <v>0</v>
      </c>
      <c r="H186" s="243"/>
      <c r="I186" s="243">
        <f>SUM(I187:I210)</f>
        <v>0</v>
      </c>
      <c r="J186" s="243"/>
      <c r="K186" s="243">
        <f>SUM(K187:K210)</f>
        <v>0</v>
      </c>
      <c r="L186" s="243"/>
      <c r="M186" s="243">
        <f>SUM(M187:M210)</f>
        <v>0</v>
      </c>
      <c r="N186" s="242"/>
      <c r="O186" s="242">
        <f>SUM(O187:O210)</f>
        <v>0</v>
      </c>
      <c r="P186" s="242"/>
      <c r="Q186" s="242">
        <f>SUM(Q187:Q210)</f>
        <v>18.05</v>
      </c>
      <c r="R186" s="243"/>
      <c r="S186" s="243"/>
      <c r="T186" s="243"/>
      <c r="U186" s="243"/>
      <c r="V186" s="243">
        <f>SUM(V187:V210)</f>
        <v>87.78</v>
      </c>
      <c r="W186" s="243"/>
      <c r="X186" s="243"/>
      <c r="AG186" t="s">
        <v>118</v>
      </c>
    </row>
    <row r="187" spans="1:60" outlineLevel="1" x14ac:dyDescent="0.2">
      <c r="A187" s="251">
        <v>32</v>
      </c>
      <c r="B187" s="252" t="s">
        <v>294</v>
      </c>
      <c r="C187" s="264" t="s">
        <v>295</v>
      </c>
      <c r="D187" s="253" t="s">
        <v>206</v>
      </c>
      <c r="E187" s="254">
        <v>4</v>
      </c>
      <c r="F187" s="255"/>
      <c r="G187" s="256">
        <f>ROUND(E187*F187,2)</f>
        <v>0</v>
      </c>
      <c r="H187" s="235"/>
      <c r="I187" s="234">
        <f>ROUND(E187*H187,2)</f>
        <v>0</v>
      </c>
      <c r="J187" s="235"/>
      <c r="K187" s="234">
        <f>ROUND(E187*J187,2)</f>
        <v>0</v>
      </c>
      <c r="L187" s="234">
        <v>21</v>
      </c>
      <c r="M187" s="234">
        <f>G187*(1+L187/100)</f>
        <v>0</v>
      </c>
      <c r="N187" s="233">
        <v>0</v>
      </c>
      <c r="O187" s="233">
        <f>ROUND(E187*N187,2)</f>
        <v>0</v>
      </c>
      <c r="P187" s="233">
        <v>0.22500000000000001</v>
      </c>
      <c r="Q187" s="233">
        <f>ROUND(E187*P187,2)</f>
        <v>0.9</v>
      </c>
      <c r="R187" s="234"/>
      <c r="S187" s="234" t="s">
        <v>122</v>
      </c>
      <c r="T187" s="234" t="s">
        <v>122</v>
      </c>
      <c r="U187" s="234">
        <v>0.14000000000000001</v>
      </c>
      <c r="V187" s="234">
        <f>ROUND(E187*U187,2)</f>
        <v>0.56000000000000005</v>
      </c>
      <c r="W187" s="234"/>
      <c r="X187" s="234" t="s">
        <v>129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123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1"/>
      <c r="B188" s="232"/>
      <c r="C188" s="265" t="s">
        <v>296</v>
      </c>
      <c r="D188" s="236"/>
      <c r="E188" s="237">
        <v>4</v>
      </c>
      <c r="F188" s="234"/>
      <c r="G188" s="234"/>
      <c r="H188" s="234"/>
      <c r="I188" s="234"/>
      <c r="J188" s="234"/>
      <c r="K188" s="234"/>
      <c r="L188" s="234"/>
      <c r="M188" s="234"/>
      <c r="N188" s="233"/>
      <c r="O188" s="233"/>
      <c r="P188" s="233"/>
      <c r="Q188" s="233"/>
      <c r="R188" s="234"/>
      <c r="S188" s="234"/>
      <c r="T188" s="234"/>
      <c r="U188" s="234"/>
      <c r="V188" s="234"/>
      <c r="W188" s="234"/>
      <c r="X188" s="234"/>
      <c r="Y188" s="214"/>
      <c r="Z188" s="214"/>
      <c r="AA188" s="214"/>
      <c r="AB188" s="214"/>
      <c r="AC188" s="214"/>
      <c r="AD188" s="214"/>
      <c r="AE188" s="214"/>
      <c r="AF188" s="214"/>
      <c r="AG188" s="214" t="s">
        <v>125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51">
        <v>33</v>
      </c>
      <c r="B189" s="252" t="s">
        <v>297</v>
      </c>
      <c r="C189" s="264" t="s">
        <v>298</v>
      </c>
      <c r="D189" s="253" t="s">
        <v>206</v>
      </c>
      <c r="E189" s="254">
        <v>4</v>
      </c>
      <c r="F189" s="255"/>
      <c r="G189" s="256">
        <f>ROUND(E189*F189,2)</f>
        <v>0</v>
      </c>
      <c r="H189" s="235"/>
      <c r="I189" s="234">
        <f>ROUND(E189*H189,2)</f>
        <v>0</v>
      </c>
      <c r="J189" s="235"/>
      <c r="K189" s="234">
        <f>ROUND(E189*J189,2)</f>
        <v>0</v>
      </c>
      <c r="L189" s="234">
        <v>21</v>
      </c>
      <c r="M189" s="234">
        <f>G189*(1+L189/100)</f>
        <v>0</v>
      </c>
      <c r="N189" s="233">
        <v>0</v>
      </c>
      <c r="O189" s="233">
        <f>ROUND(E189*N189,2)</f>
        <v>0</v>
      </c>
      <c r="P189" s="233">
        <v>0.11</v>
      </c>
      <c r="Q189" s="233">
        <f>ROUND(E189*P189,2)</f>
        <v>0.44</v>
      </c>
      <c r="R189" s="234"/>
      <c r="S189" s="234" t="s">
        <v>122</v>
      </c>
      <c r="T189" s="234" t="s">
        <v>122</v>
      </c>
      <c r="U189" s="234">
        <v>0.21</v>
      </c>
      <c r="V189" s="234">
        <f>ROUND(E189*U189,2)</f>
        <v>0.84</v>
      </c>
      <c r="W189" s="234"/>
      <c r="X189" s="234" t="s">
        <v>129</v>
      </c>
      <c r="Y189" s="214"/>
      <c r="Z189" s="214"/>
      <c r="AA189" s="214"/>
      <c r="AB189" s="214"/>
      <c r="AC189" s="214"/>
      <c r="AD189" s="214"/>
      <c r="AE189" s="214"/>
      <c r="AF189" s="214"/>
      <c r="AG189" s="214" t="s">
        <v>123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1"/>
      <c r="B190" s="232"/>
      <c r="C190" s="265" t="s">
        <v>296</v>
      </c>
      <c r="D190" s="236"/>
      <c r="E190" s="237">
        <v>4</v>
      </c>
      <c r="F190" s="234"/>
      <c r="G190" s="234"/>
      <c r="H190" s="234"/>
      <c r="I190" s="234"/>
      <c r="J190" s="234"/>
      <c r="K190" s="234"/>
      <c r="L190" s="234"/>
      <c r="M190" s="234"/>
      <c r="N190" s="233"/>
      <c r="O190" s="233"/>
      <c r="P190" s="233"/>
      <c r="Q190" s="233"/>
      <c r="R190" s="234"/>
      <c r="S190" s="234"/>
      <c r="T190" s="234"/>
      <c r="U190" s="234"/>
      <c r="V190" s="234"/>
      <c r="W190" s="234"/>
      <c r="X190" s="23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125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51">
        <v>34</v>
      </c>
      <c r="B191" s="252" t="s">
        <v>299</v>
      </c>
      <c r="C191" s="264" t="s">
        <v>300</v>
      </c>
      <c r="D191" s="253" t="s">
        <v>206</v>
      </c>
      <c r="E191" s="254">
        <v>23.1</v>
      </c>
      <c r="F191" s="255"/>
      <c r="G191" s="256">
        <f>ROUND(E191*F191,2)</f>
        <v>0</v>
      </c>
      <c r="H191" s="235"/>
      <c r="I191" s="234">
        <f>ROUND(E191*H191,2)</f>
        <v>0</v>
      </c>
      <c r="J191" s="235"/>
      <c r="K191" s="234">
        <f>ROUND(E191*J191,2)</f>
        <v>0</v>
      </c>
      <c r="L191" s="234">
        <v>21</v>
      </c>
      <c r="M191" s="234">
        <f>G191*(1+L191/100)</f>
        <v>0</v>
      </c>
      <c r="N191" s="233">
        <v>0</v>
      </c>
      <c r="O191" s="233">
        <f>ROUND(E191*N191,2)</f>
        <v>0</v>
      </c>
      <c r="P191" s="233">
        <v>0.24199999999999999</v>
      </c>
      <c r="Q191" s="233">
        <f>ROUND(E191*P191,2)</f>
        <v>5.59</v>
      </c>
      <c r="R191" s="234"/>
      <c r="S191" s="234" t="s">
        <v>122</v>
      </c>
      <c r="T191" s="234" t="s">
        <v>122</v>
      </c>
      <c r="U191" s="234">
        <v>0.44</v>
      </c>
      <c r="V191" s="234">
        <f>ROUND(E191*U191,2)</f>
        <v>10.16</v>
      </c>
      <c r="W191" s="234"/>
      <c r="X191" s="234" t="s">
        <v>129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123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 x14ac:dyDescent="0.2">
      <c r="A192" s="231"/>
      <c r="B192" s="232"/>
      <c r="C192" s="265" t="s">
        <v>301</v>
      </c>
      <c r="D192" s="236"/>
      <c r="E192" s="237">
        <v>23.1</v>
      </c>
      <c r="F192" s="234"/>
      <c r="G192" s="234"/>
      <c r="H192" s="234"/>
      <c r="I192" s="234"/>
      <c r="J192" s="234"/>
      <c r="K192" s="234"/>
      <c r="L192" s="234"/>
      <c r="M192" s="234"/>
      <c r="N192" s="233"/>
      <c r="O192" s="233"/>
      <c r="P192" s="233"/>
      <c r="Q192" s="233"/>
      <c r="R192" s="234"/>
      <c r="S192" s="234"/>
      <c r="T192" s="234"/>
      <c r="U192" s="234"/>
      <c r="V192" s="234"/>
      <c r="W192" s="234"/>
      <c r="X192" s="234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125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51">
        <v>35</v>
      </c>
      <c r="B193" s="252" t="s">
        <v>302</v>
      </c>
      <c r="C193" s="264" t="s">
        <v>303</v>
      </c>
      <c r="D193" s="253" t="s">
        <v>206</v>
      </c>
      <c r="E193" s="254">
        <v>5.5</v>
      </c>
      <c r="F193" s="255"/>
      <c r="G193" s="256">
        <f>ROUND(E193*F193,2)</f>
        <v>0</v>
      </c>
      <c r="H193" s="235"/>
      <c r="I193" s="234">
        <f>ROUND(E193*H193,2)</f>
        <v>0</v>
      </c>
      <c r="J193" s="235"/>
      <c r="K193" s="234">
        <f>ROUND(E193*J193,2)</f>
        <v>0</v>
      </c>
      <c r="L193" s="234">
        <v>21</v>
      </c>
      <c r="M193" s="234">
        <f>G193*(1+L193/100)</f>
        <v>0</v>
      </c>
      <c r="N193" s="233">
        <v>0</v>
      </c>
      <c r="O193" s="233">
        <f>ROUND(E193*N193,2)</f>
        <v>0</v>
      </c>
      <c r="P193" s="233">
        <v>0.11</v>
      </c>
      <c r="Q193" s="233">
        <f>ROUND(E193*P193,2)</f>
        <v>0.61</v>
      </c>
      <c r="R193" s="234"/>
      <c r="S193" s="234" t="s">
        <v>122</v>
      </c>
      <c r="T193" s="234" t="s">
        <v>122</v>
      </c>
      <c r="U193" s="234">
        <v>0.2</v>
      </c>
      <c r="V193" s="234">
        <f>ROUND(E193*U193,2)</f>
        <v>1.1000000000000001</v>
      </c>
      <c r="W193" s="234"/>
      <c r="X193" s="234" t="s">
        <v>129</v>
      </c>
      <c r="Y193" s="214"/>
      <c r="Z193" s="214"/>
      <c r="AA193" s="214"/>
      <c r="AB193" s="214"/>
      <c r="AC193" s="214"/>
      <c r="AD193" s="214"/>
      <c r="AE193" s="214"/>
      <c r="AF193" s="214"/>
      <c r="AG193" s="214" t="s">
        <v>123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1"/>
      <c r="B194" s="232"/>
      <c r="C194" s="266" t="s">
        <v>130</v>
      </c>
      <c r="D194" s="238"/>
      <c r="E194" s="239"/>
      <c r="F194" s="234"/>
      <c r="G194" s="234"/>
      <c r="H194" s="234"/>
      <c r="I194" s="234"/>
      <c r="J194" s="234"/>
      <c r="K194" s="234"/>
      <c r="L194" s="234"/>
      <c r="M194" s="234"/>
      <c r="N194" s="233"/>
      <c r="O194" s="233"/>
      <c r="P194" s="233"/>
      <c r="Q194" s="233"/>
      <c r="R194" s="234"/>
      <c r="S194" s="234"/>
      <c r="T194" s="234"/>
      <c r="U194" s="234"/>
      <c r="V194" s="234"/>
      <c r="W194" s="234"/>
      <c r="X194" s="23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125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/>
      <c r="B195" s="232"/>
      <c r="C195" s="267" t="s">
        <v>304</v>
      </c>
      <c r="D195" s="238"/>
      <c r="E195" s="239">
        <v>27.5</v>
      </c>
      <c r="F195" s="234"/>
      <c r="G195" s="234"/>
      <c r="H195" s="234"/>
      <c r="I195" s="234"/>
      <c r="J195" s="234"/>
      <c r="K195" s="234"/>
      <c r="L195" s="234"/>
      <c r="M195" s="234"/>
      <c r="N195" s="233"/>
      <c r="O195" s="233"/>
      <c r="P195" s="233"/>
      <c r="Q195" s="233"/>
      <c r="R195" s="234"/>
      <c r="S195" s="234"/>
      <c r="T195" s="234"/>
      <c r="U195" s="234"/>
      <c r="V195" s="234"/>
      <c r="W195" s="234"/>
      <c r="X195" s="23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125</v>
      </c>
      <c r="AH195" s="214">
        <v>2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1"/>
      <c r="B196" s="232"/>
      <c r="C196" s="266" t="s">
        <v>132</v>
      </c>
      <c r="D196" s="238"/>
      <c r="E196" s="239"/>
      <c r="F196" s="234"/>
      <c r="G196" s="234"/>
      <c r="H196" s="234"/>
      <c r="I196" s="234"/>
      <c r="J196" s="234"/>
      <c r="K196" s="234"/>
      <c r="L196" s="234"/>
      <c r="M196" s="234"/>
      <c r="N196" s="233"/>
      <c r="O196" s="233"/>
      <c r="P196" s="233"/>
      <c r="Q196" s="233"/>
      <c r="R196" s="234"/>
      <c r="S196" s="234"/>
      <c r="T196" s="234"/>
      <c r="U196" s="234"/>
      <c r="V196" s="234"/>
      <c r="W196" s="234"/>
      <c r="X196" s="234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125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31"/>
      <c r="B197" s="232"/>
      <c r="C197" s="265" t="s">
        <v>305</v>
      </c>
      <c r="D197" s="236"/>
      <c r="E197" s="237">
        <v>5.5</v>
      </c>
      <c r="F197" s="234"/>
      <c r="G197" s="234"/>
      <c r="H197" s="234"/>
      <c r="I197" s="234"/>
      <c r="J197" s="234"/>
      <c r="K197" s="234"/>
      <c r="L197" s="234"/>
      <c r="M197" s="234"/>
      <c r="N197" s="233"/>
      <c r="O197" s="233"/>
      <c r="P197" s="233"/>
      <c r="Q197" s="233"/>
      <c r="R197" s="234"/>
      <c r="S197" s="234"/>
      <c r="T197" s="234"/>
      <c r="U197" s="234"/>
      <c r="V197" s="234"/>
      <c r="W197" s="234"/>
      <c r="X197" s="23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125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51">
        <v>36</v>
      </c>
      <c r="B198" s="252" t="s">
        <v>306</v>
      </c>
      <c r="C198" s="264" t="s">
        <v>307</v>
      </c>
      <c r="D198" s="253" t="s">
        <v>206</v>
      </c>
      <c r="E198" s="254">
        <v>9.625</v>
      </c>
      <c r="F198" s="255"/>
      <c r="G198" s="256">
        <f>ROUND(E198*F198,2)</f>
        <v>0</v>
      </c>
      <c r="H198" s="235"/>
      <c r="I198" s="234">
        <f>ROUND(E198*H198,2)</f>
        <v>0</v>
      </c>
      <c r="J198" s="235"/>
      <c r="K198" s="234">
        <f>ROUND(E198*J198,2)</f>
        <v>0</v>
      </c>
      <c r="L198" s="234">
        <v>21</v>
      </c>
      <c r="M198" s="234">
        <f>G198*(1+L198/100)</f>
        <v>0</v>
      </c>
      <c r="N198" s="233">
        <v>0</v>
      </c>
      <c r="O198" s="233">
        <f>ROUND(E198*N198,2)</f>
        <v>0</v>
      </c>
      <c r="P198" s="233">
        <v>0.22</v>
      </c>
      <c r="Q198" s="233">
        <f>ROUND(E198*P198,2)</f>
        <v>2.12</v>
      </c>
      <c r="R198" s="234"/>
      <c r="S198" s="234" t="s">
        <v>122</v>
      </c>
      <c r="T198" s="234" t="s">
        <v>122</v>
      </c>
      <c r="U198" s="234">
        <v>0.38</v>
      </c>
      <c r="V198" s="234">
        <f>ROUND(E198*U198,2)</f>
        <v>3.66</v>
      </c>
      <c r="W198" s="234"/>
      <c r="X198" s="234" t="s">
        <v>129</v>
      </c>
      <c r="Y198" s="214"/>
      <c r="Z198" s="214"/>
      <c r="AA198" s="214"/>
      <c r="AB198" s="214"/>
      <c r="AC198" s="214"/>
      <c r="AD198" s="214"/>
      <c r="AE198" s="214"/>
      <c r="AF198" s="214"/>
      <c r="AG198" s="214" t="s">
        <v>123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22.5" outlineLevel="1" x14ac:dyDescent="0.2">
      <c r="A199" s="231"/>
      <c r="B199" s="232"/>
      <c r="C199" s="265" t="s">
        <v>308</v>
      </c>
      <c r="D199" s="236"/>
      <c r="E199" s="237">
        <v>9.625</v>
      </c>
      <c r="F199" s="234"/>
      <c r="G199" s="234"/>
      <c r="H199" s="234"/>
      <c r="I199" s="234"/>
      <c r="J199" s="234"/>
      <c r="K199" s="234"/>
      <c r="L199" s="234"/>
      <c r="M199" s="234"/>
      <c r="N199" s="233"/>
      <c r="O199" s="233"/>
      <c r="P199" s="233"/>
      <c r="Q199" s="233"/>
      <c r="R199" s="234"/>
      <c r="S199" s="234"/>
      <c r="T199" s="234"/>
      <c r="U199" s="234"/>
      <c r="V199" s="234"/>
      <c r="W199" s="234"/>
      <c r="X199" s="234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125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51">
        <v>37</v>
      </c>
      <c r="B200" s="252" t="s">
        <v>309</v>
      </c>
      <c r="C200" s="264" t="s">
        <v>310</v>
      </c>
      <c r="D200" s="253" t="s">
        <v>206</v>
      </c>
      <c r="E200" s="254">
        <v>1.5</v>
      </c>
      <c r="F200" s="255"/>
      <c r="G200" s="256">
        <f>ROUND(E200*F200,2)</f>
        <v>0</v>
      </c>
      <c r="H200" s="235"/>
      <c r="I200" s="234">
        <f>ROUND(E200*H200,2)</f>
        <v>0</v>
      </c>
      <c r="J200" s="235"/>
      <c r="K200" s="234">
        <f>ROUND(E200*J200,2)</f>
        <v>0</v>
      </c>
      <c r="L200" s="234">
        <v>21</v>
      </c>
      <c r="M200" s="234">
        <f>G200*(1+L200/100)</f>
        <v>0</v>
      </c>
      <c r="N200" s="233">
        <v>0</v>
      </c>
      <c r="O200" s="233">
        <f>ROUND(E200*N200,2)</f>
        <v>0</v>
      </c>
      <c r="P200" s="233">
        <v>0.28799999999999998</v>
      </c>
      <c r="Q200" s="233">
        <f>ROUND(E200*P200,2)</f>
        <v>0.43</v>
      </c>
      <c r="R200" s="234"/>
      <c r="S200" s="234" t="s">
        <v>122</v>
      </c>
      <c r="T200" s="234" t="s">
        <v>122</v>
      </c>
      <c r="U200" s="234">
        <v>0.98</v>
      </c>
      <c r="V200" s="234">
        <f>ROUND(E200*U200,2)</f>
        <v>1.47</v>
      </c>
      <c r="W200" s="234"/>
      <c r="X200" s="234" t="s">
        <v>129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123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1"/>
      <c r="B201" s="232"/>
      <c r="C201" s="265" t="s">
        <v>311</v>
      </c>
      <c r="D201" s="236"/>
      <c r="E201" s="237">
        <v>1.5</v>
      </c>
      <c r="F201" s="234"/>
      <c r="G201" s="234"/>
      <c r="H201" s="234"/>
      <c r="I201" s="234"/>
      <c r="J201" s="234"/>
      <c r="K201" s="234"/>
      <c r="L201" s="234"/>
      <c r="M201" s="234"/>
      <c r="N201" s="233"/>
      <c r="O201" s="233"/>
      <c r="P201" s="233"/>
      <c r="Q201" s="233"/>
      <c r="R201" s="234"/>
      <c r="S201" s="234"/>
      <c r="T201" s="234"/>
      <c r="U201" s="234"/>
      <c r="V201" s="234"/>
      <c r="W201" s="234"/>
      <c r="X201" s="234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125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51">
        <v>38</v>
      </c>
      <c r="B202" s="252" t="s">
        <v>312</v>
      </c>
      <c r="C202" s="264" t="s">
        <v>313</v>
      </c>
      <c r="D202" s="253" t="s">
        <v>206</v>
      </c>
      <c r="E202" s="254">
        <v>15.8125</v>
      </c>
      <c r="F202" s="255"/>
      <c r="G202" s="256">
        <f>ROUND(E202*F202,2)</f>
        <v>0</v>
      </c>
      <c r="H202" s="235"/>
      <c r="I202" s="234">
        <f>ROUND(E202*H202,2)</f>
        <v>0</v>
      </c>
      <c r="J202" s="235"/>
      <c r="K202" s="234">
        <f>ROUND(E202*J202,2)</f>
        <v>0</v>
      </c>
      <c r="L202" s="234">
        <v>21</v>
      </c>
      <c r="M202" s="234">
        <f>G202*(1+L202/100)</f>
        <v>0</v>
      </c>
      <c r="N202" s="233">
        <v>0</v>
      </c>
      <c r="O202" s="233">
        <f>ROUND(E202*N202,2)</f>
        <v>0</v>
      </c>
      <c r="P202" s="233">
        <v>0.36</v>
      </c>
      <c r="Q202" s="233">
        <f>ROUND(E202*P202,2)</f>
        <v>5.69</v>
      </c>
      <c r="R202" s="234"/>
      <c r="S202" s="234" t="s">
        <v>122</v>
      </c>
      <c r="T202" s="234" t="s">
        <v>122</v>
      </c>
      <c r="U202" s="234">
        <v>1.23</v>
      </c>
      <c r="V202" s="234">
        <f>ROUND(E202*U202,2)</f>
        <v>19.45</v>
      </c>
      <c r="W202" s="234"/>
      <c r="X202" s="234" t="s">
        <v>129</v>
      </c>
      <c r="Y202" s="214"/>
      <c r="Z202" s="214"/>
      <c r="AA202" s="214"/>
      <c r="AB202" s="214"/>
      <c r="AC202" s="214"/>
      <c r="AD202" s="214"/>
      <c r="AE202" s="214"/>
      <c r="AF202" s="214"/>
      <c r="AG202" s="214" t="s">
        <v>123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ht="22.5" outlineLevel="1" x14ac:dyDescent="0.2">
      <c r="A203" s="231"/>
      <c r="B203" s="232"/>
      <c r="C203" s="265" t="s">
        <v>314</v>
      </c>
      <c r="D203" s="236"/>
      <c r="E203" s="237">
        <v>15.8125</v>
      </c>
      <c r="F203" s="234"/>
      <c r="G203" s="234"/>
      <c r="H203" s="234"/>
      <c r="I203" s="234"/>
      <c r="J203" s="234"/>
      <c r="K203" s="234"/>
      <c r="L203" s="234"/>
      <c r="M203" s="234"/>
      <c r="N203" s="233"/>
      <c r="O203" s="233"/>
      <c r="P203" s="233"/>
      <c r="Q203" s="233"/>
      <c r="R203" s="234"/>
      <c r="S203" s="234"/>
      <c r="T203" s="234"/>
      <c r="U203" s="234"/>
      <c r="V203" s="234"/>
      <c r="W203" s="234"/>
      <c r="X203" s="234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125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51">
        <v>39</v>
      </c>
      <c r="B204" s="252" t="s">
        <v>315</v>
      </c>
      <c r="C204" s="264" t="s">
        <v>316</v>
      </c>
      <c r="D204" s="253" t="s">
        <v>317</v>
      </c>
      <c r="E204" s="254">
        <v>3.5</v>
      </c>
      <c r="F204" s="255"/>
      <c r="G204" s="256">
        <f>ROUND(E204*F204,2)</f>
        <v>0</v>
      </c>
      <c r="H204" s="235"/>
      <c r="I204" s="234">
        <f>ROUND(E204*H204,2)</f>
        <v>0</v>
      </c>
      <c r="J204" s="235"/>
      <c r="K204" s="234">
        <f>ROUND(E204*J204,2)</f>
        <v>0</v>
      </c>
      <c r="L204" s="234">
        <v>21</v>
      </c>
      <c r="M204" s="234">
        <f>G204*(1+L204/100)</f>
        <v>0</v>
      </c>
      <c r="N204" s="233">
        <v>0</v>
      </c>
      <c r="O204" s="233">
        <f>ROUND(E204*N204,2)</f>
        <v>0</v>
      </c>
      <c r="P204" s="233">
        <v>0.27</v>
      </c>
      <c r="Q204" s="233">
        <f>ROUND(E204*P204,2)</f>
        <v>0.95</v>
      </c>
      <c r="R204" s="234"/>
      <c r="S204" s="234" t="s">
        <v>122</v>
      </c>
      <c r="T204" s="234" t="s">
        <v>122</v>
      </c>
      <c r="U204" s="234">
        <v>0.12</v>
      </c>
      <c r="V204" s="234">
        <f>ROUND(E204*U204,2)</f>
        <v>0.42</v>
      </c>
      <c r="W204" s="234"/>
      <c r="X204" s="234" t="s">
        <v>129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123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31"/>
      <c r="B205" s="232"/>
      <c r="C205" s="265" t="s">
        <v>318</v>
      </c>
      <c r="D205" s="236"/>
      <c r="E205" s="237">
        <v>3.5</v>
      </c>
      <c r="F205" s="234"/>
      <c r="G205" s="234"/>
      <c r="H205" s="234"/>
      <c r="I205" s="234"/>
      <c r="J205" s="234"/>
      <c r="K205" s="234"/>
      <c r="L205" s="234"/>
      <c r="M205" s="234"/>
      <c r="N205" s="233"/>
      <c r="O205" s="233"/>
      <c r="P205" s="233"/>
      <c r="Q205" s="233"/>
      <c r="R205" s="234"/>
      <c r="S205" s="234"/>
      <c r="T205" s="234"/>
      <c r="U205" s="234"/>
      <c r="V205" s="234"/>
      <c r="W205" s="234"/>
      <c r="X205" s="23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125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51">
        <v>40</v>
      </c>
      <c r="B206" s="252" t="s">
        <v>319</v>
      </c>
      <c r="C206" s="264" t="s">
        <v>320</v>
      </c>
      <c r="D206" s="253" t="s">
        <v>206</v>
      </c>
      <c r="E206" s="254">
        <v>4</v>
      </c>
      <c r="F206" s="255"/>
      <c r="G206" s="256">
        <f>ROUND(E206*F206,2)</f>
        <v>0</v>
      </c>
      <c r="H206" s="235"/>
      <c r="I206" s="234">
        <f>ROUND(E206*H206,2)</f>
        <v>0</v>
      </c>
      <c r="J206" s="235"/>
      <c r="K206" s="234">
        <f>ROUND(E206*J206,2)</f>
        <v>0</v>
      </c>
      <c r="L206" s="234">
        <v>21</v>
      </c>
      <c r="M206" s="234">
        <f>G206*(1+L206/100)</f>
        <v>0</v>
      </c>
      <c r="N206" s="233">
        <v>0</v>
      </c>
      <c r="O206" s="233">
        <f>ROUND(E206*N206,2)</f>
        <v>0</v>
      </c>
      <c r="P206" s="233">
        <v>0.33</v>
      </c>
      <c r="Q206" s="233">
        <f>ROUND(E206*P206,2)</f>
        <v>1.32</v>
      </c>
      <c r="R206" s="234"/>
      <c r="S206" s="234" t="s">
        <v>232</v>
      </c>
      <c r="T206" s="234" t="s">
        <v>226</v>
      </c>
      <c r="U206" s="234">
        <v>0.53</v>
      </c>
      <c r="V206" s="234">
        <f>ROUND(E206*U206,2)</f>
        <v>2.12</v>
      </c>
      <c r="W206" s="234"/>
      <c r="X206" s="234" t="s">
        <v>129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123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31"/>
      <c r="B207" s="232"/>
      <c r="C207" s="265" t="s">
        <v>296</v>
      </c>
      <c r="D207" s="236"/>
      <c r="E207" s="237">
        <v>4</v>
      </c>
      <c r="F207" s="234"/>
      <c r="G207" s="234"/>
      <c r="H207" s="234"/>
      <c r="I207" s="234"/>
      <c r="J207" s="234"/>
      <c r="K207" s="234"/>
      <c r="L207" s="234"/>
      <c r="M207" s="234"/>
      <c r="N207" s="233"/>
      <c r="O207" s="233"/>
      <c r="P207" s="233"/>
      <c r="Q207" s="233"/>
      <c r="R207" s="234"/>
      <c r="S207" s="234"/>
      <c r="T207" s="234"/>
      <c r="U207" s="234"/>
      <c r="V207" s="234"/>
      <c r="W207" s="234"/>
      <c r="X207" s="234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125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ht="22.5" outlineLevel="1" x14ac:dyDescent="0.2">
      <c r="A208" s="251">
        <v>41</v>
      </c>
      <c r="B208" s="252" t="s">
        <v>321</v>
      </c>
      <c r="C208" s="264" t="s">
        <v>322</v>
      </c>
      <c r="D208" s="253" t="s">
        <v>323</v>
      </c>
      <c r="E208" s="254">
        <v>48</v>
      </c>
      <c r="F208" s="255"/>
      <c r="G208" s="256">
        <f>ROUND(E208*F208,2)</f>
        <v>0</v>
      </c>
      <c r="H208" s="235"/>
      <c r="I208" s="234">
        <f>ROUND(E208*H208,2)</f>
        <v>0</v>
      </c>
      <c r="J208" s="235"/>
      <c r="K208" s="234">
        <f>ROUND(E208*J208,2)</f>
        <v>0</v>
      </c>
      <c r="L208" s="234">
        <v>21</v>
      </c>
      <c r="M208" s="234">
        <f>G208*(1+L208/100)</f>
        <v>0</v>
      </c>
      <c r="N208" s="233">
        <v>0</v>
      </c>
      <c r="O208" s="233">
        <f>ROUND(E208*N208,2)</f>
        <v>0</v>
      </c>
      <c r="P208" s="233">
        <v>0</v>
      </c>
      <c r="Q208" s="233">
        <f>ROUND(E208*P208,2)</f>
        <v>0</v>
      </c>
      <c r="R208" s="234" t="s">
        <v>324</v>
      </c>
      <c r="S208" s="234" t="s">
        <v>122</v>
      </c>
      <c r="T208" s="234" t="s">
        <v>122</v>
      </c>
      <c r="U208" s="234">
        <v>1</v>
      </c>
      <c r="V208" s="234">
        <f>ROUND(E208*U208,2)</f>
        <v>48</v>
      </c>
      <c r="W208" s="234"/>
      <c r="X208" s="234" t="s">
        <v>325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326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2.5" outlineLevel="1" x14ac:dyDescent="0.2">
      <c r="A209" s="231"/>
      <c r="B209" s="232"/>
      <c r="C209" s="265" t="s">
        <v>327</v>
      </c>
      <c r="D209" s="236"/>
      <c r="E209" s="237"/>
      <c r="F209" s="234"/>
      <c r="G209" s="234"/>
      <c r="H209" s="234"/>
      <c r="I209" s="234"/>
      <c r="J209" s="234"/>
      <c r="K209" s="234"/>
      <c r="L209" s="234"/>
      <c r="M209" s="234"/>
      <c r="N209" s="233"/>
      <c r="O209" s="233"/>
      <c r="P209" s="233"/>
      <c r="Q209" s="233"/>
      <c r="R209" s="234"/>
      <c r="S209" s="234"/>
      <c r="T209" s="234"/>
      <c r="U209" s="234"/>
      <c r="V209" s="234"/>
      <c r="W209" s="234"/>
      <c r="X209" s="234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125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1"/>
      <c r="B210" s="232"/>
      <c r="C210" s="265" t="s">
        <v>328</v>
      </c>
      <c r="D210" s="236"/>
      <c r="E210" s="237">
        <v>48</v>
      </c>
      <c r="F210" s="234"/>
      <c r="G210" s="234"/>
      <c r="H210" s="234"/>
      <c r="I210" s="234"/>
      <c r="J210" s="234"/>
      <c r="K210" s="234"/>
      <c r="L210" s="234"/>
      <c r="M210" s="234"/>
      <c r="N210" s="233"/>
      <c r="O210" s="233"/>
      <c r="P210" s="233"/>
      <c r="Q210" s="233"/>
      <c r="R210" s="234"/>
      <c r="S210" s="234"/>
      <c r="T210" s="234"/>
      <c r="U210" s="234"/>
      <c r="V210" s="234"/>
      <c r="W210" s="234"/>
      <c r="X210" s="23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125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x14ac:dyDescent="0.2">
      <c r="A211" s="244" t="s">
        <v>117</v>
      </c>
      <c r="B211" s="245" t="s">
        <v>67</v>
      </c>
      <c r="C211" s="263" t="s">
        <v>68</v>
      </c>
      <c r="D211" s="246"/>
      <c r="E211" s="247"/>
      <c r="F211" s="248"/>
      <c r="G211" s="249">
        <f>SUMIF(AG212:AG218,"&lt;&gt;NOR",G212:G218)</f>
        <v>0</v>
      </c>
      <c r="H211" s="243"/>
      <c r="I211" s="243">
        <f>SUM(I212:I218)</f>
        <v>0</v>
      </c>
      <c r="J211" s="243"/>
      <c r="K211" s="243">
        <f>SUM(K212:K218)</f>
        <v>0</v>
      </c>
      <c r="L211" s="243"/>
      <c r="M211" s="243">
        <f>SUM(M212:M218)</f>
        <v>0</v>
      </c>
      <c r="N211" s="242"/>
      <c r="O211" s="242">
        <f>SUM(O212:O218)</f>
        <v>1.33</v>
      </c>
      <c r="P211" s="242"/>
      <c r="Q211" s="242">
        <f>SUM(Q212:Q218)</f>
        <v>0</v>
      </c>
      <c r="R211" s="243"/>
      <c r="S211" s="243"/>
      <c r="T211" s="243"/>
      <c r="U211" s="243"/>
      <c r="V211" s="243">
        <f>SUM(V212:V218)</f>
        <v>12.85</v>
      </c>
      <c r="W211" s="243"/>
      <c r="X211" s="243"/>
      <c r="AG211" t="s">
        <v>118</v>
      </c>
    </row>
    <row r="212" spans="1:60" ht="22.5" outlineLevel="1" x14ac:dyDescent="0.2">
      <c r="A212" s="251">
        <v>42</v>
      </c>
      <c r="B212" s="252" t="s">
        <v>329</v>
      </c>
      <c r="C212" s="264" t="s">
        <v>330</v>
      </c>
      <c r="D212" s="253" t="s">
        <v>317</v>
      </c>
      <c r="E212" s="254">
        <v>4.2</v>
      </c>
      <c r="F212" s="255"/>
      <c r="G212" s="256">
        <f>ROUND(E212*F212,2)</f>
        <v>0</v>
      </c>
      <c r="H212" s="235"/>
      <c r="I212" s="234">
        <f>ROUND(E212*H212,2)</f>
        <v>0</v>
      </c>
      <c r="J212" s="235"/>
      <c r="K212" s="234">
        <f>ROUND(E212*J212,2)</f>
        <v>0</v>
      </c>
      <c r="L212" s="234">
        <v>21</v>
      </c>
      <c r="M212" s="234">
        <f>G212*(1+L212/100)</f>
        <v>0</v>
      </c>
      <c r="N212" s="233">
        <v>0.22</v>
      </c>
      <c r="O212" s="233">
        <f>ROUND(E212*N212,2)</f>
        <v>0.92</v>
      </c>
      <c r="P212" s="233">
        <v>0</v>
      </c>
      <c r="Q212" s="233">
        <f>ROUND(E212*P212,2)</f>
        <v>0</v>
      </c>
      <c r="R212" s="234"/>
      <c r="S212" s="234" t="s">
        <v>122</v>
      </c>
      <c r="T212" s="234" t="s">
        <v>122</v>
      </c>
      <c r="U212" s="234">
        <v>3.06</v>
      </c>
      <c r="V212" s="234">
        <f>ROUND(E212*U212,2)</f>
        <v>12.85</v>
      </c>
      <c r="W212" s="234"/>
      <c r="X212" s="234" t="s">
        <v>129</v>
      </c>
      <c r="Y212" s="214"/>
      <c r="Z212" s="214"/>
      <c r="AA212" s="214"/>
      <c r="AB212" s="214"/>
      <c r="AC212" s="214"/>
      <c r="AD212" s="214"/>
      <c r="AE212" s="214"/>
      <c r="AF212" s="214"/>
      <c r="AG212" s="214" t="s">
        <v>123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1"/>
      <c r="B213" s="232"/>
      <c r="C213" s="265" t="s">
        <v>331</v>
      </c>
      <c r="D213" s="236"/>
      <c r="E213" s="237">
        <v>4.2</v>
      </c>
      <c r="F213" s="234"/>
      <c r="G213" s="234"/>
      <c r="H213" s="234"/>
      <c r="I213" s="234"/>
      <c r="J213" s="234"/>
      <c r="K213" s="234"/>
      <c r="L213" s="234"/>
      <c r="M213" s="234"/>
      <c r="N213" s="233"/>
      <c r="O213" s="233"/>
      <c r="P213" s="233"/>
      <c r="Q213" s="233"/>
      <c r="R213" s="234"/>
      <c r="S213" s="234"/>
      <c r="T213" s="234"/>
      <c r="U213" s="234"/>
      <c r="V213" s="234"/>
      <c r="W213" s="234"/>
      <c r="X213" s="234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125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51">
        <v>43</v>
      </c>
      <c r="B214" s="252" t="s">
        <v>332</v>
      </c>
      <c r="C214" s="264" t="s">
        <v>333</v>
      </c>
      <c r="D214" s="253" t="s">
        <v>334</v>
      </c>
      <c r="E214" s="254">
        <v>37</v>
      </c>
      <c r="F214" s="255"/>
      <c r="G214" s="256">
        <f>ROUND(E214*F214,2)</f>
        <v>0</v>
      </c>
      <c r="H214" s="235"/>
      <c r="I214" s="234">
        <f>ROUND(E214*H214,2)</f>
        <v>0</v>
      </c>
      <c r="J214" s="235"/>
      <c r="K214" s="234">
        <f>ROUND(E214*J214,2)</f>
        <v>0</v>
      </c>
      <c r="L214" s="234">
        <v>21</v>
      </c>
      <c r="M214" s="234">
        <f>G214*(1+L214/100)</f>
        <v>0</v>
      </c>
      <c r="N214" s="233">
        <v>1.0999999999999999E-2</v>
      </c>
      <c r="O214" s="233">
        <f>ROUND(E214*N214,2)</f>
        <v>0.41</v>
      </c>
      <c r="P214" s="233">
        <v>0</v>
      </c>
      <c r="Q214" s="233">
        <f>ROUND(E214*P214,2)</f>
        <v>0</v>
      </c>
      <c r="R214" s="234"/>
      <c r="S214" s="234" t="s">
        <v>232</v>
      </c>
      <c r="T214" s="234" t="s">
        <v>226</v>
      </c>
      <c r="U214" s="234">
        <v>0</v>
      </c>
      <c r="V214" s="234">
        <f>ROUND(E214*U214,2)</f>
        <v>0</v>
      </c>
      <c r="W214" s="234"/>
      <c r="X214" s="234" t="s">
        <v>287</v>
      </c>
      <c r="Y214" s="214"/>
      <c r="Z214" s="214"/>
      <c r="AA214" s="214"/>
      <c r="AB214" s="214"/>
      <c r="AC214" s="214"/>
      <c r="AD214" s="214"/>
      <c r="AE214" s="214"/>
      <c r="AF214" s="214"/>
      <c r="AG214" s="214" t="s">
        <v>288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/>
      <c r="B215" s="232"/>
      <c r="C215" s="266" t="s">
        <v>130</v>
      </c>
      <c r="D215" s="238"/>
      <c r="E215" s="239"/>
      <c r="F215" s="234"/>
      <c r="G215" s="234"/>
      <c r="H215" s="234"/>
      <c r="I215" s="234"/>
      <c r="J215" s="234"/>
      <c r="K215" s="234"/>
      <c r="L215" s="234"/>
      <c r="M215" s="234"/>
      <c r="N215" s="233"/>
      <c r="O215" s="233"/>
      <c r="P215" s="233"/>
      <c r="Q215" s="233"/>
      <c r="R215" s="234"/>
      <c r="S215" s="234"/>
      <c r="T215" s="234"/>
      <c r="U215" s="234"/>
      <c r="V215" s="234"/>
      <c r="W215" s="234"/>
      <c r="X215" s="23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125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31"/>
      <c r="B216" s="232"/>
      <c r="C216" s="267" t="s">
        <v>335</v>
      </c>
      <c r="D216" s="238"/>
      <c r="E216" s="239">
        <v>36.54</v>
      </c>
      <c r="F216" s="234"/>
      <c r="G216" s="234"/>
      <c r="H216" s="234"/>
      <c r="I216" s="234"/>
      <c r="J216" s="234"/>
      <c r="K216" s="234"/>
      <c r="L216" s="234"/>
      <c r="M216" s="234"/>
      <c r="N216" s="233"/>
      <c r="O216" s="233"/>
      <c r="P216" s="233"/>
      <c r="Q216" s="233"/>
      <c r="R216" s="234"/>
      <c r="S216" s="234"/>
      <c r="T216" s="234"/>
      <c r="U216" s="234"/>
      <c r="V216" s="234"/>
      <c r="W216" s="234"/>
      <c r="X216" s="23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125</v>
      </c>
      <c r="AH216" s="214">
        <v>2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31"/>
      <c r="B217" s="232"/>
      <c r="C217" s="266" t="s">
        <v>132</v>
      </c>
      <c r="D217" s="238"/>
      <c r="E217" s="239"/>
      <c r="F217" s="234"/>
      <c r="G217" s="234"/>
      <c r="H217" s="234"/>
      <c r="I217" s="234"/>
      <c r="J217" s="234"/>
      <c r="K217" s="234"/>
      <c r="L217" s="234"/>
      <c r="M217" s="234"/>
      <c r="N217" s="233"/>
      <c r="O217" s="233"/>
      <c r="P217" s="233"/>
      <c r="Q217" s="233"/>
      <c r="R217" s="234"/>
      <c r="S217" s="234"/>
      <c r="T217" s="234"/>
      <c r="U217" s="234"/>
      <c r="V217" s="234"/>
      <c r="W217" s="234"/>
      <c r="X217" s="23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125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1"/>
      <c r="B218" s="232"/>
      <c r="C218" s="265" t="s">
        <v>336</v>
      </c>
      <c r="D218" s="236"/>
      <c r="E218" s="237">
        <v>37</v>
      </c>
      <c r="F218" s="234"/>
      <c r="G218" s="234"/>
      <c r="H218" s="234"/>
      <c r="I218" s="234"/>
      <c r="J218" s="234"/>
      <c r="K218" s="234"/>
      <c r="L218" s="234"/>
      <c r="M218" s="234"/>
      <c r="N218" s="233"/>
      <c r="O218" s="233"/>
      <c r="P218" s="233"/>
      <c r="Q218" s="233"/>
      <c r="R218" s="234"/>
      <c r="S218" s="234"/>
      <c r="T218" s="234"/>
      <c r="U218" s="234"/>
      <c r="V218" s="234"/>
      <c r="W218" s="234"/>
      <c r="X218" s="234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125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x14ac:dyDescent="0.2">
      <c r="A219" s="244" t="s">
        <v>117</v>
      </c>
      <c r="B219" s="245" t="s">
        <v>69</v>
      </c>
      <c r="C219" s="263" t="s">
        <v>70</v>
      </c>
      <c r="D219" s="246"/>
      <c r="E219" s="247"/>
      <c r="F219" s="248"/>
      <c r="G219" s="249">
        <f>SUMIF(AG220:AG326,"&lt;&gt;NOR",G220:G326)</f>
        <v>0</v>
      </c>
      <c r="H219" s="243"/>
      <c r="I219" s="243">
        <f>SUM(I220:I326)</f>
        <v>0</v>
      </c>
      <c r="J219" s="243"/>
      <c r="K219" s="243">
        <f>SUM(K220:K326)</f>
        <v>0</v>
      </c>
      <c r="L219" s="243"/>
      <c r="M219" s="243">
        <f>SUM(M220:M326)</f>
        <v>0</v>
      </c>
      <c r="N219" s="242"/>
      <c r="O219" s="242">
        <f>SUM(O220:O326)</f>
        <v>1332.03</v>
      </c>
      <c r="P219" s="242"/>
      <c r="Q219" s="242">
        <f>SUM(Q220:Q326)</f>
        <v>0</v>
      </c>
      <c r="R219" s="243"/>
      <c r="S219" s="243"/>
      <c r="T219" s="243"/>
      <c r="U219" s="243"/>
      <c r="V219" s="243">
        <f>SUM(V220:V326)</f>
        <v>585.66000000000008</v>
      </c>
      <c r="W219" s="243"/>
      <c r="X219" s="243"/>
      <c r="AG219" t="s">
        <v>118</v>
      </c>
    </row>
    <row r="220" spans="1:60" ht="33.75" outlineLevel="1" x14ac:dyDescent="0.2">
      <c r="A220" s="251">
        <v>44</v>
      </c>
      <c r="B220" s="252" t="s">
        <v>337</v>
      </c>
      <c r="C220" s="264" t="s">
        <v>338</v>
      </c>
      <c r="D220" s="253" t="s">
        <v>206</v>
      </c>
      <c r="E220" s="254">
        <v>88.0488</v>
      </c>
      <c r="F220" s="255"/>
      <c r="G220" s="256">
        <f>ROUND(E220*F220,2)</f>
        <v>0</v>
      </c>
      <c r="H220" s="235"/>
      <c r="I220" s="234">
        <f>ROUND(E220*H220,2)</f>
        <v>0</v>
      </c>
      <c r="J220" s="235"/>
      <c r="K220" s="234">
        <f>ROUND(E220*J220,2)</f>
        <v>0</v>
      </c>
      <c r="L220" s="234">
        <v>21</v>
      </c>
      <c r="M220" s="234">
        <f>G220*(1+L220/100)</f>
        <v>0</v>
      </c>
      <c r="N220" s="233">
        <v>0.2016</v>
      </c>
      <c r="O220" s="233">
        <f>ROUND(E220*N220,2)</f>
        <v>17.75</v>
      </c>
      <c r="P220" s="233">
        <v>0</v>
      </c>
      <c r="Q220" s="233">
        <f>ROUND(E220*P220,2)</f>
        <v>0</v>
      </c>
      <c r="R220" s="234"/>
      <c r="S220" s="234" t="s">
        <v>122</v>
      </c>
      <c r="T220" s="234" t="s">
        <v>122</v>
      </c>
      <c r="U220" s="234">
        <v>0.02</v>
      </c>
      <c r="V220" s="234">
        <f>ROUND(E220*U220,2)</f>
        <v>1.76</v>
      </c>
      <c r="W220" s="234"/>
      <c r="X220" s="234" t="s">
        <v>129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123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31"/>
      <c r="B221" s="232"/>
      <c r="C221" s="265" t="s">
        <v>210</v>
      </c>
      <c r="D221" s="236"/>
      <c r="E221" s="237">
        <v>88.0488</v>
      </c>
      <c r="F221" s="234"/>
      <c r="G221" s="234"/>
      <c r="H221" s="234"/>
      <c r="I221" s="234"/>
      <c r="J221" s="234"/>
      <c r="K221" s="234"/>
      <c r="L221" s="234"/>
      <c r="M221" s="234"/>
      <c r="N221" s="233"/>
      <c r="O221" s="233"/>
      <c r="P221" s="233"/>
      <c r="Q221" s="233"/>
      <c r="R221" s="234"/>
      <c r="S221" s="234"/>
      <c r="T221" s="234"/>
      <c r="U221" s="234"/>
      <c r="V221" s="234"/>
      <c r="W221" s="234"/>
      <c r="X221" s="23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125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ht="33.75" outlineLevel="1" x14ac:dyDescent="0.2">
      <c r="A222" s="251">
        <v>45</v>
      </c>
      <c r="B222" s="252" t="s">
        <v>339</v>
      </c>
      <c r="C222" s="264" t="s">
        <v>340</v>
      </c>
      <c r="D222" s="253" t="s">
        <v>206</v>
      </c>
      <c r="E222" s="254">
        <v>14.6</v>
      </c>
      <c r="F222" s="255"/>
      <c r="G222" s="256">
        <f>ROUND(E222*F222,2)</f>
        <v>0</v>
      </c>
      <c r="H222" s="235"/>
      <c r="I222" s="234">
        <f>ROUND(E222*H222,2)</f>
        <v>0</v>
      </c>
      <c r="J222" s="235"/>
      <c r="K222" s="234">
        <f>ROUND(E222*J222,2)</f>
        <v>0</v>
      </c>
      <c r="L222" s="234">
        <v>21</v>
      </c>
      <c r="M222" s="234">
        <f>G222*(1+L222/100)</f>
        <v>0</v>
      </c>
      <c r="N222" s="233">
        <v>0.28799999999999998</v>
      </c>
      <c r="O222" s="233">
        <f>ROUND(E222*N222,2)</f>
        <v>4.2</v>
      </c>
      <c r="P222" s="233">
        <v>0</v>
      </c>
      <c r="Q222" s="233">
        <f>ROUND(E222*P222,2)</f>
        <v>0</v>
      </c>
      <c r="R222" s="234"/>
      <c r="S222" s="234" t="s">
        <v>122</v>
      </c>
      <c r="T222" s="234" t="s">
        <v>122</v>
      </c>
      <c r="U222" s="234">
        <v>0.02</v>
      </c>
      <c r="V222" s="234">
        <f>ROUND(E222*U222,2)</f>
        <v>0.28999999999999998</v>
      </c>
      <c r="W222" s="234"/>
      <c r="X222" s="234" t="s">
        <v>129</v>
      </c>
      <c r="Y222" s="214"/>
      <c r="Z222" s="214"/>
      <c r="AA222" s="214"/>
      <c r="AB222" s="214"/>
      <c r="AC222" s="214"/>
      <c r="AD222" s="214"/>
      <c r="AE222" s="214"/>
      <c r="AF222" s="214"/>
      <c r="AG222" s="214" t="s">
        <v>123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/>
      <c r="B223" s="232"/>
      <c r="C223" s="265" t="s">
        <v>341</v>
      </c>
      <c r="D223" s="236"/>
      <c r="E223" s="237">
        <v>14.6</v>
      </c>
      <c r="F223" s="234"/>
      <c r="G223" s="234"/>
      <c r="H223" s="234"/>
      <c r="I223" s="234"/>
      <c r="J223" s="234"/>
      <c r="K223" s="234"/>
      <c r="L223" s="234"/>
      <c r="M223" s="234"/>
      <c r="N223" s="233"/>
      <c r="O223" s="233"/>
      <c r="P223" s="233"/>
      <c r="Q223" s="233"/>
      <c r="R223" s="234"/>
      <c r="S223" s="234"/>
      <c r="T223" s="234"/>
      <c r="U223" s="234"/>
      <c r="V223" s="234"/>
      <c r="W223" s="234"/>
      <c r="X223" s="234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125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ht="22.5" outlineLevel="1" x14ac:dyDescent="0.2">
      <c r="A224" s="251">
        <v>46</v>
      </c>
      <c r="B224" s="252" t="s">
        <v>342</v>
      </c>
      <c r="C224" s="264" t="s">
        <v>343</v>
      </c>
      <c r="D224" s="253" t="s">
        <v>206</v>
      </c>
      <c r="E224" s="254">
        <v>686.27200000000005</v>
      </c>
      <c r="F224" s="255"/>
      <c r="G224" s="256">
        <f>ROUND(E224*F224,2)</f>
        <v>0</v>
      </c>
      <c r="H224" s="235"/>
      <c r="I224" s="234">
        <f>ROUND(E224*H224,2)</f>
        <v>0</v>
      </c>
      <c r="J224" s="235"/>
      <c r="K224" s="234">
        <f>ROUND(E224*J224,2)</f>
        <v>0</v>
      </c>
      <c r="L224" s="234">
        <v>21</v>
      </c>
      <c r="M224" s="234">
        <f>G224*(1+L224/100)</f>
        <v>0</v>
      </c>
      <c r="N224" s="233">
        <v>0.378</v>
      </c>
      <c r="O224" s="233">
        <f>ROUND(E224*N224,2)</f>
        <v>259.41000000000003</v>
      </c>
      <c r="P224" s="233">
        <v>0</v>
      </c>
      <c r="Q224" s="233">
        <f>ROUND(E224*P224,2)</f>
        <v>0</v>
      </c>
      <c r="R224" s="234"/>
      <c r="S224" s="234" t="s">
        <v>122</v>
      </c>
      <c r="T224" s="234" t="s">
        <v>122</v>
      </c>
      <c r="U224" s="234">
        <v>0.03</v>
      </c>
      <c r="V224" s="234">
        <f>ROUND(E224*U224,2)</f>
        <v>20.59</v>
      </c>
      <c r="W224" s="234"/>
      <c r="X224" s="234" t="s">
        <v>129</v>
      </c>
      <c r="Y224" s="214"/>
      <c r="Z224" s="214"/>
      <c r="AA224" s="214"/>
      <c r="AB224" s="214"/>
      <c r="AC224" s="214"/>
      <c r="AD224" s="214"/>
      <c r="AE224" s="214"/>
      <c r="AF224" s="214"/>
      <c r="AG224" s="214" t="s">
        <v>123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31"/>
      <c r="B225" s="232"/>
      <c r="C225" s="265" t="s">
        <v>136</v>
      </c>
      <c r="D225" s="236"/>
      <c r="E225" s="237"/>
      <c r="F225" s="234"/>
      <c r="G225" s="234"/>
      <c r="H225" s="234"/>
      <c r="I225" s="234"/>
      <c r="J225" s="234"/>
      <c r="K225" s="234"/>
      <c r="L225" s="234"/>
      <c r="M225" s="234"/>
      <c r="N225" s="233"/>
      <c r="O225" s="233"/>
      <c r="P225" s="233"/>
      <c r="Q225" s="233"/>
      <c r="R225" s="234"/>
      <c r="S225" s="234"/>
      <c r="T225" s="234"/>
      <c r="U225" s="234"/>
      <c r="V225" s="234"/>
      <c r="W225" s="234"/>
      <c r="X225" s="23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125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1"/>
      <c r="B226" s="232"/>
      <c r="C226" s="265" t="s">
        <v>344</v>
      </c>
      <c r="D226" s="236"/>
      <c r="E226" s="237"/>
      <c r="F226" s="234"/>
      <c r="G226" s="234"/>
      <c r="H226" s="234"/>
      <c r="I226" s="234"/>
      <c r="J226" s="234"/>
      <c r="K226" s="234"/>
      <c r="L226" s="234"/>
      <c r="M226" s="234"/>
      <c r="N226" s="233"/>
      <c r="O226" s="233"/>
      <c r="P226" s="233"/>
      <c r="Q226" s="233"/>
      <c r="R226" s="234"/>
      <c r="S226" s="234"/>
      <c r="T226" s="234"/>
      <c r="U226" s="234"/>
      <c r="V226" s="234"/>
      <c r="W226" s="234"/>
      <c r="X226" s="234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125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 x14ac:dyDescent="0.2">
      <c r="A227" s="231"/>
      <c r="B227" s="232"/>
      <c r="C227" s="265" t="s">
        <v>345</v>
      </c>
      <c r="D227" s="236"/>
      <c r="E227" s="237">
        <v>656.04</v>
      </c>
      <c r="F227" s="234"/>
      <c r="G227" s="234"/>
      <c r="H227" s="234"/>
      <c r="I227" s="234"/>
      <c r="J227" s="234"/>
      <c r="K227" s="234"/>
      <c r="L227" s="234"/>
      <c r="M227" s="234"/>
      <c r="N227" s="233"/>
      <c r="O227" s="233"/>
      <c r="P227" s="233"/>
      <c r="Q227" s="233"/>
      <c r="R227" s="234"/>
      <c r="S227" s="234"/>
      <c r="T227" s="234"/>
      <c r="U227" s="234"/>
      <c r="V227" s="234"/>
      <c r="W227" s="234"/>
      <c r="X227" s="23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125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ht="22.5" outlineLevel="1" x14ac:dyDescent="0.2">
      <c r="A228" s="231"/>
      <c r="B228" s="232"/>
      <c r="C228" s="265" t="s">
        <v>346</v>
      </c>
      <c r="D228" s="236"/>
      <c r="E228" s="237">
        <v>6.2480000000000002</v>
      </c>
      <c r="F228" s="234"/>
      <c r="G228" s="234"/>
      <c r="H228" s="234"/>
      <c r="I228" s="234"/>
      <c r="J228" s="234"/>
      <c r="K228" s="234"/>
      <c r="L228" s="234"/>
      <c r="M228" s="234"/>
      <c r="N228" s="233"/>
      <c r="O228" s="233"/>
      <c r="P228" s="233"/>
      <c r="Q228" s="233"/>
      <c r="R228" s="234"/>
      <c r="S228" s="234"/>
      <c r="T228" s="234"/>
      <c r="U228" s="234"/>
      <c r="V228" s="234"/>
      <c r="W228" s="234"/>
      <c r="X228" s="23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125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ht="22.5" outlineLevel="1" x14ac:dyDescent="0.2">
      <c r="A229" s="231"/>
      <c r="B229" s="232"/>
      <c r="C229" s="265" t="s">
        <v>347</v>
      </c>
      <c r="D229" s="236"/>
      <c r="E229" s="237">
        <v>7.3840000000000003</v>
      </c>
      <c r="F229" s="234"/>
      <c r="G229" s="234"/>
      <c r="H229" s="234"/>
      <c r="I229" s="234"/>
      <c r="J229" s="234"/>
      <c r="K229" s="234"/>
      <c r="L229" s="234"/>
      <c r="M229" s="234"/>
      <c r="N229" s="233"/>
      <c r="O229" s="233"/>
      <c r="P229" s="233"/>
      <c r="Q229" s="233"/>
      <c r="R229" s="234"/>
      <c r="S229" s="234"/>
      <c r="T229" s="234"/>
      <c r="U229" s="234"/>
      <c r="V229" s="234"/>
      <c r="W229" s="234"/>
      <c r="X229" s="234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125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/>
      <c r="B230" s="232"/>
      <c r="C230" s="268" t="s">
        <v>148</v>
      </c>
      <c r="D230" s="240"/>
      <c r="E230" s="241">
        <v>669.67200000000003</v>
      </c>
      <c r="F230" s="234"/>
      <c r="G230" s="234"/>
      <c r="H230" s="234"/>
      <c r="I230" s="234"/>
      <c r="J230" s="234"/>
      <c r="K230" s="234"/>
      <c r="L230" s="234"/>
      <c r="M230" s="234"/>
      <c r="N230" s="233"/>
      <c r="O230" s="233"/>
      <c r="P230" s="233"/>
      <c r="Q230" s="233"/>
      <c r="R230" s="234"/>
      <c r="S230" s="234"/>
      <c r="T230" s="234"/>
      <c r="U230" s="234"/>
      <c r="V230" s="234"/>
      <c r="W230" s="234"/>
      <c r="X230" s="23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125</v>
      </c>
      <c r="AH230" s="214">
        <v>1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1"/>
      <c r="B231" s="232"/>
      <c r="C231" s="265" t="s">
        <v>172</v>
      </c>
      <c r="D231" s="236"/>
      <c r="E231" s="237"/>
      <c r="F231" s="234"/>
      <c r="G231" s="234"/>
      <c r="H231" s="234"/>
      <c r="I231" s="234"/>
      <c r="J231" s="234"/>
      <c r="K231" s="234"/>
      <c r="L231" s="234"/>
      <c r="M231" s="234"/>
      <c r="N231" s="233"/>
      <c r="O231" s="233"/>
      <c r="P231" s="233"/>
      <c r="Q231" s="233"/>
      <c r="R231" s="234"/>
      <c r="S231" s="234"/>
      <c r="T231" s="234"/>
      <c r="U231" s="234"/>
      <c r="V231" s="234"/>
      <c r="W231" s="234"/>
      <c r="X231" s="23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125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1"/>
      <c r="B232" s="232"/>
      <c r="C232" s="265" t="s">
        <v>348</v>
      </c>
      <c r="D232" s="236"/>
      <c r="E232" s="237"/>
      <c r="F232" s="234"/>
      <c r="G232" s="234"/>
      <c r="H232" s="234"/>
      <c r="I232" s="234"/>
      <c r="J232" s="234"/>
      <c r="K232" s="234"/>
      <c r="L232" s="234"/>
      <c r="M232" s="234"/>
      <c r="N232" s="233"/>
      <c r="O232" s="233"/>
      <c r="P232" s="233"/>
      <c r="Q232" s="233"/>
      <c r="R232" s="234"/>
      <c r="S232" s="234"/>
      <c r="T232" s="234"/>
      <c r="U232" s="234"/>
      <c r="V232" s="234"/>
      <c r="W232" s="234"/>
      <c r="X232" s="234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125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31"/>
      <c r="B233" s="232"/>
      <c r="C233" s="265" t="s">
        <v>349</v>
      </c>
      <c r="D233" s="236"/>
      <c r="E233" s="237">
        <v>1.5</v>
      </c>
      <c r="F233" s="234"/>
      <c r="G233" s="234"/>
      <c r="H233" s="234"/>
      <c r="I233" s="234"/>
      <c r="J233" s="234"/>
      <c r="K233" s="234"/>
      <c r="L233" s="234"/>
      <c r="M233" s="234"/>
      <c r="N233" s="233"/>
      <c r="O233" s="233"/>
      <c r="P233" s="233"/>
      <c r="Q233" s="233"/>
      <c r="R233" s="234"/>
      <c r="S233" s="234"/>
      <c r="T233" s="234"/>
      <c r="U233" s="234"/>
      <c r="V233" s="234"/>
      <c r="W233" s="234"/>
      <c r="X233" s="23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125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31"/>
      <c r="B234" s="232"/>
      <c r="C234" s="265" t="s">
        <v>350</v>
      </c>
      <c r="D234" s="236"/>
      <c r="E234" s="237">
        <v>1.2</v>
      </c>
      <c r="F234" s="234"/>
      <c r="G234" s="234"/>
      <c r="H234" s="234"/>
      <c r="I234" s="234"/>
      <c r="J234" s="234"/>
      <c r="K234" s="234"/>
      <c r="L234" s="234"/>
      <c r="M234" s="234"/>
      <c r="N234" s="233"/>
      <c r="O234" s="233"/>
      <c r="P234" s="233"/>
      <c r="Q234" s="233"/>
      <c r="R234" s="234"/>
      <c r="S234" s="234"/>
      <c r="T234" s="234"/>
      <c r="U234" s="234"/>
      <c r="V234" s="234"/>
      <c r="W234" s="234"/>
      <c r="X234" s="23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125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31"/>
      <c r="B235" s="232"/>
      <c r="C235" s="265" t="s">
        <v>351</v>
      </c>
      <c r="D235" s="236"/>
      <c r="E235" s="237">
        <v>1.2</v>
      </c>
      <c r="F235" s="234"/>
      <c r="G235" s="234"/>
      <c r="H235" s="234"/>
      <c r="I235" s="234"/>
      <c r="J235" s="234"/>
      <c r="K235" s="234"/>
      <c r="L235" s="234"/>
      <c r="M235" s="234"/>
      <c r="N235" s="233"/>
      <c r="O235" s="233"/>
      <c r="P235" s="233"/>
      <c r="Q235" s="233"/>
      <c r="R235" s="234"/>
      <c r="S235" s="234"/>
      <c r="T235" s="234"/>
      <c r="U235" s="234"/>
      <c r="V235" s="234"/>
      <c r="W235" s="234"/>
      <c r="X235" s="23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125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1"/>
      <c r="B236" s="232"/>
      <c r="C236" s="268" t="s">
        <v>148</v>
      </c>
      <c r="D236" s="240"/>
      <c r="E236" s="241">
        <v>3.9</v>
      </c>
      <c r="F236" s="234"/>
      <c r="G236" s="234"/>
      <c r="H236" s="234"/>
      <c r="I236" s="234"/>
      <c r="J236" s="234"/>
      <c r="K236" s="234"/>
      <c r="L236" s="234"/>
      <c r="M236" s="234"/>
      <c r="N236" s="233"/>
      <c r="O236" s="233"/>
      <c r="P236" s="233"/>
      <c r="Q236" s="233"/>
      <c r="R236" s="234"/>
      <c r="S236" s="234"/>
      <c r="T236" s="234"/>
      <c r="U236" s="234"/>
      <c r="V236" s="234"/>
      <c r="W236" s="234"/>
      <c r="X236" s="234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125</v>
      </c>
      <c r="AH236" s="214">
        <v>1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/>
      <c r="B237" s="232"/>
      <c r="C237" s="265" t="s">
        <v>352</v>
      </c>
      <c r="D237" s="236"/>
      <c r="E237" s="237"/>
      <c r="F237" s="234"/>
      <c r="G237" s="234"/>
      <c r="H237" s="234"/>
      <c r="I237" s="234"/>
      <c r="J237" s="234"/>
      <c r="K237" s="234"/>
      <c r="L237" s="234"/>
      <c r="M237" s="234"/>
      <c r="N237" s="233"/>
      <c r="O237" s="233"/>
      <c r="P237" s="233"/>
      <c r="Q237" s="233"/>
      <c r="R237" s="234"/>
      <c r="S237" s="234"/>
      <c r="T237" s="234"/>
      <c r="U237" s="234"/>
      <c r="V237" s="234"/>
      <c r="W237" s="234"/>
      <c r="X237" s="23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125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1"/>
      <c r="B238" s="232"/>
      <c r="C238" s="265" t="s">
        <v>353</v>
      </c>
      <c r="D238" s="236"/>
      <c r="E238" s="237">
        <v>1.6</v>
      </c>
      <c r="F238" s="234"/>
      <c r="G238" s="234"/>
      <c r="H238" s="234"/>
      <c r="I238" s="234"/>
      <c r="J238" s="234"/>
      <c r="K238" s="234"/>
      <c r="L238" s="234"/>
      <c r="M238" s="234"/>
      <c r="N238" s="233"/>
      <c r="O238" s="233"/>
      <c r="P238" s="233"/>
      <c r="Q238" s="233"/>
      <c r="R238" s="234"/>
      <c r="S238" s="234"/>
      <c r="T238" s="234"/>
      <c r="U238" s="234"/>
      <c r="V238" s="234"/>
      <c r="W238" s="234"/>
      <c r="X238" s="23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125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31"/>
      <c r="B239" s="232"/>
      <c r="C239" s="265" t="s">
        <v>354</v>
      </c>
      <c r="D239" s="236"/>
      <c r="E239" s="237">
        <v>0.6</v>
      </c>
      <c r="F239" s="234"/>
      <c r="G239" s="234"/>
      <c r="H239" s="234"/>
      <c r="I239" s="234"/>
      <c r="J239" s="234"/>
      <c r="K239" s="234"/>
      <c r="L239" s="234"/>
      <c r="M239" s="234"/>
      <c r="N239" s="233"/>
      <c r="O239" s="233"/>
      <c r="P239" s="233"/>
      <c r="Q239" s="233"/>
      <c r="R239" s="234"/>
      <c r="S239" s="234"/>
      <c r="T239" s="234"/>
      <c r="U239" s="234"/>
      <c r="V239" s="234"/>
      <c r="W239" s="234"/>
      <c r="X239" s="23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125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31"/>
      <c r="B240" s="232"/>
      <c r="C240" s="265" t="s">
        <v>355</v>
      </c>
      <c r="D240" s="236"/>
      <c r="E240" s="237">
        <v>6.5</v>
      </c>
      <c r="F240" s="234"/>
      <c r="G240" s="234"/>
      <c r="H240" s="234"/>
      <c r="I240" s="234"/>
      <c r="J240" s="234"/>
      <c r="K240" s="234"/>
      <c r="L240" s="234"/>
      <c r="M240" s="234"/>
      <c r="N240" s="233"/>
      <c r="O240" s="233"/>
      <c r="P240" s="233"/>
      <c r="Q240" s="233"/>
      <c r="R240" s="234"/>
      <c r="S240" s="234"/>
      <c r="T240" s="234"/>
      <c r="U240" s="234"/>
      <c r="V240" s="234"/>
      <c r="W240" s="234"/>
      <c r="X240" s="234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125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31"/>
      <c r="B241" s="232"/>
      <c r="C241" s="268" t="s">
        <v>148</v>
      </c>
      <c r="D241" s="240"/>
      <c r="E241" s="241">
        <v>8.6999999999999993</v>
      </c>
      <c r="F241" s="234"/>
      <c r="G241" s="234"/>
      <c r="H241" s="234"/>
      <c r="I241" s="234"/>
      <c r="J241" s="234"/>
      <c r="K241" s="234"/>
      <c r="L241" s="234"/>
      <c r="M241" s="234"/>
      <c r="N241" s="233"/>
      <c r="O241" s="233"/>
      <c r="P241" s="233"/>
      <c r="Q241" s="233"/>
      <c r="R241" s="234"/>
      <c r="S241" s="234"/>
      <c r="T241" s="234"/>
      <c r="U241" s="234"/>
      <c r="V241" s="234"/>
      <c r="W241" s="234"/>
      <c r="X241" s="23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125</v>
      </c>
      <c r="AH241" s="214">
        <v>1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1"/>
      <c r="B242" s="232"/>
      <c r="C242" s="265" t="s">
        <v>356</v>
      </c>
      <c r="D242" s="236"/>
      <c r="E242" s="237">
        <v>4</v>
      </c>
      <c r="F242" s="234"/>
      <c r="G242" s="234"/>
      <c r="H242" s="234"/>
      <c r="I242" s="234"/>
      <c r="J242" s="234"/>
      <c r="K242" s="234"/>
      <c r="L242" s="234"/>
      <c r="M242" s="234"/>
      <c r="N242" s="233"/>
      <c r="O242" s="233"/>
      <c r="P242" s="233"/>
      <c r="Q242" s="233"/>
      <c r="R242" s="234"/>
      <c r="S242" s="234"/>
      <c r="T242" s="234"/>
      <c r="U242" s="234"/>
      <c r="V242" s="234"/>
      <c r="W242" s="234"/>
      <c r="X242" s="234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125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ht="33.75" outlineLevel="1" x14ac:dyDescent="0.2">
      <c r="A243" s="251">
        <v>47</v>
      </c>
      <c r="B243" s="252" t="s">
        <v>357</v>
      </c>
      <c r="C243" s="264" t="s">
        <v>358</v>
      </c>
      <c r="D243" s="253" t="s">
        <v>206</v>
      </c>
      <c r="E243" s="254">
        <v>1753.173</v>
      </c>
      <c r="F243" s="255"/>
      <c r="G243" s="256">
        <f>ROUND(E243*F243,2)</f>
        <v>0</v>
      </c>
      <c r="H243" s="235"/>
      <c r="I243" s="234">
        <f>ROUND(E243*H243,2)</f>
        <v>0</v>
      </c>
      <c r="J243" s="235"/>
      <c r="K243" s="234">
        <f>ROUND(E243*J243,2)</f>
        <v>0</v>
      </c>
      <c r="L243" s="234">
        <v>21</v>
      </c>
      <c r="M243" s="234">
        <f>G243*(1+L243/100)</f>
        <v>0</v>
      </c>
      <c r="N243" s="233">
        <v>0.378</v>
      </c>
      <c r="O243" s="233">
        <f>ROUND(E243*N243,2)</f>
        <v>662.7</v>
      </c>
      <c r="P243" s="233">
        <v>0</v>
      </c>
      <c r="Q243" s="233">
        <f>ROUND(E243*P243,2)</f>
        <v>0</v>
      </c>
      <c r="R243" s="234"/>
      <c r="S243" s="234" t="s">
        <v>122</v>
      </c>
      <c r="T243" s="234" t="s">
        <v>122</v>
      </c>
      <c r="U243" s="234">
        <v>0.03</v>
      </c>
      <c r="V243" s="234">
        <f>ROUND(E243*U243,2)</f>
        <v>52.6</v>
      </c>
      <c r="W243" s="234"/>
      <c r="X243" s="234" t="s">
        <v>129</v>
      </c>
      <c r="Y243" s="214"/>
      <c r="Z243" s="214"/>
      <c r="AA243" s="214"/>
      <c r="AB243" s="214"/>
      <c r="AC243" s="214"/>
      <c r="AD243" s="214"/>
      <c r="AE243" s="214"/>
      <c r="AF243" s="214"/>
      <c r="AG243" s="214" t="s">
        <v>123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ht="33.75" outlineLevel="1" x14ac:dyDescent="0.2">
      <c r="A244" s="231"/>
      <c r="B244" s="232"/>
      <c r="C244" s="265" t="s">
        <v>359</v>
      </c>
      <c r="D244" s="236"/>
      <c r="E244" s="237"/>
      <c r="F244" s="234"/>
      <c r="G244" s="234"/>
      <c r="H244" s="234"/>
      <c r="I244" s="234"/>
      <c r="J244" s="234"/>
      <c r="K244" s="234"/>
      <c r="L244" s="234"/>
      <c r="M244" s="234"/>
      <c r="N244" s="233"/>
      <c r="O244" s="233"/>
      <c r="P244" s="233"/>
      <c r="Q244" s="233"/>
      <c r="R244" s="234"/>
      <c r="S244" s="234"/>
      <c r="T244" s="234"/>
      <c r="U244" s="234"/>
      <c r="V244" s="234"/>
      <c r="W244" s="234"/>
      <c r="X244" s="23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125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ht="22.5" outlineLevel="1" x14ac:dyDescent="0.2">
      <c r="A245" s="231"/>
      <c r="B245" s="232"/>
      <c r="C245" s="265" t="s">
        <v>360</v>
      </c>
      <c r="D245" s="236"/>
      <c r="E245" s="237"/>
      <c r="F245" s="234"/>
      <c r="G245" s="234"/>
      <c r="H245" s="234"/>
      <c r="I245" s="234"/>
      <c r="J245" s="234"/>
      <c r="K245" s="234"/>
      <c r="L245" s="234"/>
      <c r="M245" s="234"/>
      <c r="N245" s="233"/>
      <c r="O245" s="233"/>
      <c r="P245" s="233"/>
      <c r="Q245" s="233"/>
      <c r="R245" s="234"/>
      <c r="S245" s="234"/>
      <c r="T245" s="234"/>
      <c r="U245" s="234"/>
      <c r="V245" s="234"/>
      <c r="W245" s="234"/>
      <c r="X245" s="23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125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31"/>
      <c r="B246" s="232"/>
      <c r="C246" s="265" t="s">
        <v>207</v>
      </c>
      <c r="D246" s="236"/>
      <c r="E246" s="237"/>
      <c r="F246" s="234"/>
      <c r="G246" s="234"/>
      <c r="H246" s="234"/>
      <c r="I246" s="234"/>
      <c r="J246" s="234"/>
      <c r="K246" s="234"/>
      <c r="L246" s="234"/>
      <c r="M246" s="234"/>
      <c r="N246" s="233"/>
      <c r="O246" s="233"/>
      <c r="P246" s="233"/>
      <c r="Q246" s="233"/>
      <c r="R246" s="234"/>
      <c r="S246" s="234"/>
      <c r="T246" s="234"/>
      <c r="U246" s="234"/>
      <c r="V246" s="234"/>
      <c r="W246" s="234"/>
      <c r="X246" s="23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125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ht="22.5" outlineLevel="1" x14ac:dyDescent="0.2">
      <c r="A247" s="231"/>
      <c r="B247" s="232"/>
      <c r="C247" s="265" t="s">
        <v>361</v>
      </c>
      <c r="D247" s="236"/>
      <c r="E247" s="237">
        <v>1753.173</v>
      </c>
      <c r="F247" s="234"/>
      <c r="G247" s="234"/>
      <c r="H247" s="234"/>
      <c r="I247" s="234"/>
      <c r="J247" s="234"/>
      <c r="K247" s="234"/>
      <c r="L247" s="234"/>
      <c r="M247" s="234"/>
      <c r="N247" s="233"/>
      <c r="O247" s="233"/>
      <c r="P247" s="233"/>
      <c r="Q247" s="233"/>
      <c r="R247" s="234"/>
      <c r="S247" s="234"/>
      <c r="T247" s="234"/>
      <c r="U247" s="234"/>
      <c r="V247" s="234"/>
      <c r="W247" s="234"/>
      <c r="X247" s="234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125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ht="33.75" outlineLevel="1" x14ac:dyDescent="0.2">
      <c r="A248" s="251">
        <v>48</v>
      </c>
      <c r="B248" s="252" t="s">
        <v>362</v>
      </c>
      <c r="C248" s="264" t="s">
        <v>363</v>
      </c>
      <c r="D248" s="253" t="s">
        <v>206</v>
      </c>
      <c r="E248" s="254">
        <v>593.4</v>
      </c>
      <c r="F248" s="255"/>
      <c r="G248" s="256">
        <f>ROUND(E248*F248,2)</f>
        <v>0</v>
      </c>
      <c r="H248" s="235"/>
      <c r="I248" s="234">
        <f>ROUND(E248*H248,2)</f>
        <v>0</v>
      </c>
      <c r="J248" s="235"/>
      <c r="K248" s="234">
        <f>ROUND(E248*J248,2)</f>
        <v>0</v>
      </c>
      <c r="L248" s="234">
        <v>21</v>
      </c>
      <c r="M248" s="234">
        <f>G248*(1+L248/100)</f>
        <v>0</v>
      </c>
      <c r="N248" s="233">
        <v>0.38313999999999998</v>
      </c>
      <c r="O248" s="233">
        <f>ROUND(E248*N248,2)</f>
        <v>227.36</v>
      </c>
      <c r="P248" s="233">
        <v>0</v>
      </c>
      <c r="Q248" s="233">
        <f>ROUND(E248*P248,2)</f>
        <v>0</v>
      </c>
      <c r="R248" s="234"/>
      <c r="S248" s="234" t="s">
        <v>122</v>
      </c>
      <c r="T248" s="234" t="s">
        <v>122</v>
      </c>
      <c r="U248" s="234">
        <v>0.03</v>
      </c>
      <c r="V248" s="234">
        <f>ROUND(E248*U248,2)</f>
        <v>17.8</v>
      </c>
      <c r="W248" s="234"/>
      <c r="X248" s="234" t="s">
        <v>129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123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1"/>
      <c r="B249" s="232"/>
      <c r="C249" s="265" t="s">
        <v>136</v>
      </c>
      <c r="D249" s="236"/>
      <c r="E249" s="237"/>
      <c r="F249" s="234"/>
      <c r="G249" s="234"/>
      <c r="H249" s="234"/>
      <c r="I249" s="234"/>
      <c r="J249" s="234"/>
      <c r="K249" s="234"/>
      <c r="L249" s="234"/>
      <c r="M249" s="234"/>
      <c r="N249" s="233"/>
      <c r="O249" s="233"/>
      <c r="P249" s="233"/>
      <c r="Q249" s="233"/>
      <c r="R249" s="234"/>
      <c r="S249" s="234"/>
      <c r="T249" s="234"/>
      <c r="U249" s="234"/>
      <c r="V249" s="234"/>
      <c r="W249" s="234"/>
      <c r="X249" s="23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125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/>
      <c r="B250" s="232"/>
      <c r="C250" s="265" t="s">
        <v>344</v>
      </c>
      <c r="D250" s="236"/>
      <c r="E250" s="237"/>
      <c r="F250" s="234"/>
      <c r="G250" s="234"/>
      <c r="H250" s="234"/>
      <c r="I250" s="234"/>
      <c r="J250" s="234"/>
      <c r="K250" s="234"/>
      <c r="L250" s="234"/>
      <c r="M250" s="234"/>
      <c r="N250" s="233"/>
      <c r="O250" s="233"/>
      <c r="P250" s="233"/>
      <c r="Q250" s="233"/>
      <c r="R250" s="234"/>
      <c r="S250" s="234"/>
      <c r="T250" s="234"/>
      <c r="U250" s="234"/>
      <c r="V250" s="234"/>
      <c r="W250" s="234"/>
      <c r="X250" s="23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125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31"/>
      <c r="B251" s="232"/>
      <c r="C251" s="265" t="s">
        <v>364</v>
      </c>
      <c r="D251" s="236"/>
      <c r="E251" s="237">
        <v>577.5</v>
      </c>
      <c r="F251" s="234"/>
      <c r="G251" s="234"/>
      <c r="H251" s="234"/>
      <c r="I251" s="234"/>
      <c r="J251" s="234"/>
      <c r="K251" s="234"/>
      <c r="L251" s="234"/>
      <c r="M251" s="234"/>
      <c r="N251" s="233"/>
      <c r="O251" s="233"/>
      <c r="P251" s="233"/>
      <c r="Q251" s="233"/>
      <c r="R251" s="234"/>
      <c r="S251" s="234"/>
      <c r="T251" s="234"/>
      <c r="U251" s="234"/>
      <c r="V251" s="234"/>
      <c r="W251" s="234"/>
      <c r="X251" s="23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125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1"/>
      <c r="B252" s="232"/>
      <c r="C252" s="265" t="s">
        <v>365</v>
      </c>
      <c r="D252" s="236"/>
      <c r="E252" s="237">
        <v>5.5</v>
      </c>
      <c r="F252" s="234"/>
      <c r="G252" s="234"/>
      <c r="H252" s="234"/>
      <c r="I252" s="234"/>
      <c r="J252" s="234"/>
      <c r="K252" s="234"/>
      <c r="L252" s="234"/>
      <c r="M252" s="234"/>
      <c r="N252" s="233"/>
      <c r="O252" s="233"/>
      <c r="P252" s="233"/>
      <c r="Q252" s="233"/>
      <c r="R252" s="234"/>
      <c r="S252" s="234"/>
      <c r="T252" s="234"/>
      <c r="U252" s="234"/>
      <c r="V252" s="234"/>
      <c r="W252" s="234"/>
      <c r="X252" s="234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125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1"/>
      <c r="B253" s="232"/>
      <c r="C253" s="265" t="s">
        <v>366</v>
      </c>
      <c r="D253" s="236"/>
      <c r="E253" s="237">
        <v>6.5</v>
      </c>
      <c r="F253" s="234"/>
      <c r="G253" s="234"/>
      <c r="H253" s="234"/>
      <c r="I253" s="234"/>
      <c r="J253" s="234"/>
      <c r="K253" s="234"/>
      <c r="L253" s="234"/>
      <c r="M253" s="234"/>
      <c r="N253" s="233"/>
      <c r="O253" s="233"/>
      <c r="P253" s="233"/>
      <c r="Q253" s="233"/>
      <c r="R253" s="234"/>
      <c r="S253" s="234"/>
      <c r="T253" s="234"/>
      <c r="U253" s="234"/>
      <c r="V253" s="234"/>
      <c r="W253" s="234"/>
      <c r="X253" s="234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125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31"/>
      <c r="B254" s="232"/>
      <c r="C254" s="268" t="s">
        <v>148</v>
      </c>
      <c r="D254" s="240"/>
      <c r="E254" s="241">
        <v>589.5</v>
      </c>
      <c r="F254" s="234"/>
      <c r="G254" s="234"/>
      <c r="H254" s="234"/>
      <c r="I254" s="234"/>
      <c r="J254" s="234"/>
      <c r="K254" s="234"/>
      <c r="L254" s="234"/>
      <c r="M254" s="234"/>
      <c r="N254" s="233"/>
      <c r="O254" s="233"/>
      <c r="P254" s="233"/>
      <c r="Q254" s="233"/>
      <c r="R254" s="234"/>
      <c r="S254" s="234"/>
      <c r="T254" s="234"/>
      <c r="U254" s="234"/>
      <c r="V254" s="234"/>
      <c r="W254" s="234"/>
      <c r="X254" s="23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125</v>
      </c>
      <c r="AH254" s="214">
        <v>1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/>
      <c r="B255" s="232"/>
      <c r="C255" s="265" t="s">
        <v>172</v>
      </c>
      <c r="D255" s="236"/>
      <c r="E255" s="237"/>
      <c r="F255" s="234"/>
      <c r="G255" s="234"/>
      <c r="H255" s="234"/>
      <c r="I255" s="234"/>
      <c r="J255" s="234"/>
      <c r="K255" s="234"/>
      <c r="L255" s="234"/>
      <c r="M255" s="234"/>
      <c r="N255" s="233"/>
      <c r="O255" s="233"/>
      <c r="P255" s="233"/>
      <c r="Q255" s="233"/>
      <c r="R255" s="234"/>
      <c r="S255" s="234"/>
      <c r="T255" s="234"/>
      <c r="U255" s="234"/>
      <c r="V255" s="234"/>
      <c r="W255" s="234"/>
      <c r="X255" s="23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125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31"/>
      <c r="B256" s="232"/>
      <c r="C256" s="265" t="s">
        <v>348</v>
      </c>
      <c r="D256" s="236"/>
      <c r="E256" s="237"/>
      <c r="F256" s="234"/>
      <c r="G256" s="234"/>
      <c r="H256" s="234"/>
      <c r="I256" s="234"/>
      <c r="J256" s="234"/>
      <c r="K256" s="234"/>
      <c r="L256" s="234"/>
      <c r="M256" s="234"/>
      <c r="N256" s="233"/>
      <c r="O256" s="233"/>
      <c r="P256" s="233"/>
      <c r="Q256" s="233"/>
      <c r="R256" s="234"/>
      <c r="S256" s="234"/>
      <c r="T256" s="234"/>
      <c r="U256" s="234"/>
      <c r="V256" s="234"/>
      <c r="W256" s="234"/>
      <c r="X256" s="23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125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31"/>
      <c r="B257" s="232"/>
      <c r="C257" s="265" t="s">
        <v>349</v>
      </c>
      <c r="D257" s="236"/>
      <c r="E257" s="237">
        <v>1.5</v>
      </c>
      <c r="F257" s="234"/>
      <c r="G257" s="234"/>
      <c r="H257" s="234"/>
      <c r="I257" s="234"/>
      <c r="J257" s="234"/>
      <c r="K257" s="234"/>
      <c r="L257" s="234"/>
      <c r="M257" s="234"/>
      <c r="N257" s="233"/>
      <c r="O257" s="233"/>
      <c r="P257" s="233"/>
      <c r="Q257" s="233"/>
      <c r="R257" s="234"/>
      <c r="S257" s="234"/>
      <c r="T257" s="234"/>
      <c r="U257" s="234"/>
      <c r="V257" s="234"/>
      <c r="W257" s="234"/>
      <c r="X257" s="23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125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1"/>
      <c r="B258" s="232"/>
      <c r="C258" s="265" t="s">
        <v>350</v>
      </c>
      <c r="D258" s="236"/>
      <c r="E258" s="237">
        <v>1.2</v>
      </c>
      <c r="F258" s="234"/>
      <c r="G258" s="234"/>
      <c r="H258" s="234"/>
      <c r="I258" s="234"/>
      <c r="J258" s="234"/>
      <c r="K258" s="234"/>
      <c r="L258" s="234"/>
      <c r="M258" s="234"/>
      <c r="N258" s="233"/>
      <c r="O258" s="233"/>
      <c r="P258" s="233"/>
      <c r="Q258" s="233"/>
      <c r="R258" s="234"/>
      <c r="S258" s="234"/>
      <c r="T258" s="234"/>
      <c r="U258" s="234"/>
      <c r="V258" s="234"/>
      <c r="W258" s="234"/>
      <c r="X258" s="234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125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1"/>
      <c r="B259" s="232"/>
      <c r="C259" s="265" t="s">
        <v>351</v>
      </c>
      <c r="D259" s="236"/>
      <c r="E259" s="237">
        <v>1.2</v>
      </c>
      <c r="F259" s="234"/>
      <c r="G259" s="234"/>
      <c r="H259" s="234"/>
      <c r="I259" s="234"/>
      <c r="J259" s="234"/>
      <c r="K259" s="234"/>
      <c r="L259" s="234"/>
      <c r="M259" s="234"/>
      <c r="N259" s="233"/>
      <c r="O259" s="233"/>
      <c r="P259" s="233"/>
      <c r="Q259" s="233"/>
      <c r="R259" s="234"/>
      <c r="S259" s="234"/>
      <c r="T259" s="234"/>
      <c r="U259" s="234"/>
      <c r="V259" s="234"/>
      <c r="W259" s="234"/>
      <c r="X259" s="23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125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1"/>
      <c r="B260" s="232"/>
      <c r="C260" s="268" t="s">
        <v>148</v>
      </c>
      <c r="D260" s="240"/>
      <c r="E260" s="241">
        <v>3.9</v>
      </c>
      <c r="F260" s="234"/>
      <c r="G260" s="234"/>
      <c r="H260" s="234"/>
      <c r="I260" s="234"/>
      <c r="J260" s="234"/>
      <c r="K260" s="234"/>
      <c r="L260" s="234"/>
      <c r="M260" s="234"/>
      <c r="N260" s="233"/>
      <c r="O260" s="233"/>
      <c r="P260" s="233"/>
      <c r="Q260" s="233"/>
      <c r="R260" s="234"/>
      <c r="S260" s="234"/>
      <c r="T260" s="234"/>
      <c r="U260" s="234"/>
      <c r="V260" s="234"/>
      <c r="W260" s="234"/>
      <c r="X260" s="234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125</v>
      </c>
      <c r="AH260" s="214">
        <v>1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22.5" outlineLevel="1" x14ac:dyDescent="0.2">
      <c r="A261" s="251">
        <v>49</v>
      </c>
      <c r="B261" s="252" t="s">
        <v>367</v>
      </c>
      <c r="C261" s="264" t="s">
        <v>368</v>
      </c>
      <c r="D261" s="253" t="s">
        <v>206</v>
      </c>
      <c r="E261" s="254">
        <v>6</v>
      </c>
      <c r="F261" s="255"/>
      <c r="G261" s="256">
        <f>ROUND(E261*F261,2)</f>
        <v>0</v>
      </c>
      <c r="H261" s="235"/>
      <c r="I261" s="234">
        <f>ROUND(E261*H261,2)</f>
        <v>0</v>
      </c>
      <c r="J261" s="235"/>
      <c r="K261" s="234">
        <f>ROUND(E261*J261,2)</f>
        <v>0</v>
      </c>
      <c r="L261" s="234">
        <v>21</v>
      </c>
      <c r="M261" s="234">
        <f>G261*(1+L261/100)</f>
        <v>0</v>
      </c>
      <c r="N261" s="233">
        <v>5.0000000000000001E-4</v>
      </c>
      <c r="O261" s="233">
        <f>ROUND(E261*N261,2)</f>
        <v>0</v>
      </c>
      <c r="P261" s="233">
        <v>0</v>
      </c>
      <c r="Q261" s="233">
        <f>ROUND(E261*P261,2)</f>
        <v>0</v>
      </c>
      <c r="R261" s="234"/>
      <c r="S261" s="234" t="s">
        <v>122</v>
      </c>
      <c r="T261" s="234" t="s">
        <v>122</v>
      </c>
      <c r="U261" s="234">
        <v>2E-3</v>
      </c>
      <c r="V261" s="234">
        <f>ROUND(E261*U261,2)</f>
        <v>0.01</v>
      </c>
      <c r="W261" s="234"/>
      <c r="X261" s="234" t="s">
        <v>129</v>
      </c>
      <c r="Y261" s="214"/>
      <c r="Z261" s="214"/>
      <c r="AA261" s="214"/>
      <c r="AB261" s="214"/>
      <c r="AC261" s="214"/>
      <c r="AD261" s="214"/>
      <c r="AE261" s="214"/>
      <c r="AF261" s="214"/>
      <c r="AG261" s="214" t="s">
        <v>123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1"/>
      <c r="B262" s="232"/>
      <c r="C262" s="265" t="s">
        <v>369</v>
      </c>
      <c r="D262" s="236"/>
      <c r="E262" s="237">
        <v>5.5</v>
      </c>
      <c r="F262" s="234"/>
      <c r="G262" s="234"/>
      <c r="H262" s="234"/>
      <c r="I262" s="234"/>
      <c r="J262" s="234"/>
      <c r="K262" s="234"/>
      <c r="L262" s="234"/>
      <c r="M262" s="234"/>
      <c r="N262" s="233"/>
      <c r="O262" s="233"/>
      <c r="P262" s="233"/>
      <c r="Q262" s="233"/>
      <c r="R262" s="234"/>
      <c r="S262" s="234"/>
      <c r="T262" s="234"/>
      <c r="U262" s="234"/>
      <c r="V262" s="234"/>
      <c r="W262" s="234"/>
      <c r="X262" s="234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125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/>
      <c r="B263" s="232"/>
      <c r="C263" s="265" t="s">
        <v>370</v>
      </c>
      <c r="D263" s="236"/>
      <c r="E263" s="237">
        <v>0.5</v>
      </c>
      <c r="F263" s="234"/>
      <c r="G263" s="234"/>
      <c r="H263" s="234"/>
      <c r="I263" s="234"/>
      <c r="J263" s="234"/>
      <c r="K263" s="234"/>
      <c r="L263" s="234"/>
      <c r="M263" s="234"/>
      <c r="N263" s="233"/>
      <c r="O263" s="233"/>
      <c r="P263" s="233"/>
      <c r="Q263" s="233"/>
      <c r="R263" s="234"/>
      <c r="S263" s="234"/>
      <c r="T263" s="234"/>
      <c r="U263" s="234"/>
      <c r="V263" s="234"/>
      <c r="W263" s="234"/>
      <c r="X263" s="23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125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51">
        <v>50</v>
      </c>
      <c r="B264" s="252" t="s">
        <v>371</v>
      </c>
      <c r="C264" s="264" t="s">
        <v>372</v>
      </c>
      <c r="D264" s="253" t="s">
        <v>206</v>
      </c>
      <c r="E264" s="254">
        <v>6</v>
      </c>
      <c r="F264" s="255"/>
      <c r="G264" s="256">
        <f>ROUND(E264*F264,2)</f>
        <v>0</v>
      </c>
      <c r="H264" s="235"/>
      <c r="I264" s="234">
        <f>ROUND(E264*H264,2)</f>
        <v>0</v>
      </c>
      <c r="J264" s="235"/>
      <c r="K264" s="234">
        <f>ROUND(E264*J264,2)</f>
        <v>0</v>
      </c>
      <c r="L264" s="234">
        <v>21</v>
      </c>
      <c r="M264" s="234">
        <f>G264*(1+L264/100)</f>
        <v>0</v>
      </c>
      <c r="N264" s="233">
        <v>0.12966</v>
      </c>
      <c r="O264" s="233">
        <f>ROUND(E264*N264,2)</f>
        <v>0.78</v>
      </c>
      <c r="P264" s="233">
        <v>0</v>
      </c>
      <c r="Q264" s="233">
        <f>ROUND(E264*P264,2)</f>
        <v>0</v>
      </c>
      <c r="R264" s="234"/>
      <c r="S264" s="234" t="s">
        <v>122</v>
      </c>
      <c r="T264" s="234" t="s">
        <v>122</v>
      </c>
      <c r="U264" s="234">
        <v>7.0000000000000007E-2</v>
      </c>
      <c r="V264" s="234">
        <f>ROUND(E264*U264,2)</f>
        <v>0.42</v>
      </c>
      <c r="W264" s="234"/>
      <c r="X264" s="234" t="s">
        <v>129</v>
      </c>
      <c r="Y264" s="214"/>
      <c r="Z264" s="214"/>
      <c r="AA264" s="214"/>
      <c r="AB264" s="214"/>
      <c r="AC264" s="214"/>
      <c r="AD264" s="214"/>
      <c r="AE264" s="214"/>
      <c r="AF264" s="214"/>
      <c r="AG264" s="214" t="s">
        <v>123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31"/>
      <c r="B265" s="232"/>
      <c r="C265" s="265" t="s">
        <v>369</v>
      </c>
      <c r="D265" s="236"/>
      <c r="E265" s="237">
        <v>5.5</v>
      </c>
      <c r="F265" s="234"/>
      <c r="G265" s="234"/>
      <c r="H265" s="234"/>
      <c r="I265" s="234"/>
      <c r="J265" s="234"/>
      <c r="K265" s="234"/>
      <c r="L265" s="234"/>
      <c r="M265" s="234"/>
      <c r="N265" s="233"/>
      <c r="O265" s="233"/>
      <c r="P265" s="233"/>
      <c r="Q265" s="233"/>
      <c r="R265" s="234"/>
      <c r="S265" s="234"/>
      <c r="T265" s="234"/>
      <c r="U265" s="234"/>
      <c r="V265" s="234"/>
      <c r="W265" s="234"/>
      <c r="X265" s="234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125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1"/>
      <c r="B266" s="232"/>
      <c r="C266" s="265" t="s">
        <v>370</v>
      </c>
      <c r="D266" s="236"/>
      <c r="E266" s="237">
        <v>0.5</v>
      </c>
      <c r="F266" s="234"/>
      <c r="G266" s="234"/>
      <c r="H266" s="234"/>
      <c r="I266" s="234"/>
      <c r="J266" s="234"/>
      <c r="K266" s="234"/>
      <c r="L266" s="234"/>
      <c r="M266" s="234"/>
      <c r="N266" s="233"/>
      <c r="O266" s="233"/>
      <c r="P266" s="233"/>
      <c r="Q266" s="233"/>
      <c r="R266" s="234"/>
      <c r="S266" s="234"/>
      <c r="T266" s="234"/>
      <c r="U266" s="234"/>
      <c r="V266" s="234"/>
      <c r="W266" s="234"/>
      <c r="X266" s="234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125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ht="33.75" outlineLevel="1" x14ac:dyDescent="0.2">
      <c r="A267" s="251">
        <v>51</v>
      </c>
      <c r="B267" s="252" t="s">
        <v>373</v>
      </c>
      <c r="C267" s="264" t="s">
        <v>374</v>
      </c>
      <c r="D267" s="253" t="s">
        <v>206</v>
      </c>
      <c r="E267" s="254">
        <v>593.4</v>
      </c>
      <c r="F267" s="255"/>
      <c r="G267" s="256">
        <f>ROUND(E267*F267,2)</f>
        <v>0</v>
      </c>
      <c r="H267" s="235"/>
      <c r="I267" s="234">
        <f>ROUND(E267*H267,2)</f>
        <v>0</v>
      </c>
      <c r="J267" s="235"/>
      <c r="K267" s="234">
        <f>ROUND(E267*J267,2)</f>
        <v>0</v>
      </c>
      <c r="L267" s="234">
        <v>21</v>
      </c>
      <c r="M267" s="234">
        <f>G267*(1+L267/100)</f>
        <v>0</v>
      </c>
      <c r="N267" s="233">
        <v>9.2799999999999994E-2</v>
      </c>
      <c r="O267" s="233">
        <f>ROUND(E267*N267,2)</f>
        <v>55.07</v>
      </c>
      <c r="P267" s="233">
        <v>0</v>
      </c>
      <c r="Q267" s="233">
        <f>ROUND(E267*P267,2)</f>
        <v>0</v>
      </c>
      <c r="R267" s="234"/>
      <c r="S267" s="234" t="s">
        <v>122</v>
      </c>
      <c r="T267" s="234" t="s">
        <v>122</v>
      </c>
      <c r="U267" s="234">
        <v>0.48</v>
      </c>
      <c r="V267" s="234">
        <f>ROUND(E267*U267,2)</f>
        <v>284.83</v>
      </c>
      <c r="W267" s="234"/>
      <c r="X267" s="234" t="s">
        <v>129</v>
      </c>
      <c r="Y267" s="214"/>
      <c r="Z267" s="214"/>
      <c r="AA267" s="214"/>
      <c r="AB267" s="214"/>
      <c r="AC267" s="214"/>
      <c r="AD267" s="214"/>
      <c r="AE267" s="214"/>
      <c r="AF267" s="214"/>
      <c r="AG267" s="214" t="s">
        <v>123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ht="33.75" outlineLevel="1" x14ac:dyDescent="0.2">
      <c r="A268" s="231"/>
      <c r="B268" s="232"/>
      <c r="C268" s="265" t="s">
        <v>375</v>
      </c>
      <c r="D268" s="236"/>
      <c r="E268" s="237"/>
      <c r="F268" s="234"/>
      <c r="G268" s="234"/>
      <c r="H268" s="234"/>
      <c r="I268" s="234"/>
      <c r="J268" s="234"/>
      <c r="K268" s="234"/>
      <c r="L268" s="234"/>
      <c r="M268" s="234"/>
      <c r="N268" s="233"/>
      <c r="O268" s="233"/>
      <c r="P268" s="233"/>
      <c r="Q268" s="233"/>
      <c r="R268" s="234"/>
      <c r="S268" s="234"/>
      <c r="T268" s="234"/>
      <c r="U268" s="234"/>
      <c r="V268" s="234"/>
      <c r="W268" s="234"/>
      <c r="X268" s="23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125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31"/>
      <c r="B269" s="232"/>
      <c r="C269" s="265" t="s">
        <v>136</v>
      </c>
      <c r="D269" s="236"/>
      <c r="E269" s="237"/>
      <c r="F269" s="234"/>
      <c r="G269" s="234"/>
      <c r="H269" s="234"/>
      <c r="I269" s="234"/>
      <c r="J269" s="234"/>
      <c r="K269" s="234"/>
      <c r="L269" s="234"/>
      <c r="M269" s="234"/>
      <c r="N269" s="233"/>
      <c r="O269" s="233"/>
      <c r="P269" s="233"/>
      <c r="Q269" s="233"/>
      <c r="R269" s="234"/>
      <c r="S269" s="234"/>
      <c r="T269" s="234"/>
      <c r="U269" s="234"/>
      <c r="V269" s="234"/>
      <c r="W269" s="234"/>
      <c r="X269" s="234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125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1"/>
      <c r="B270" s="232"/>
      <c r="C270" s="265" t="s">
        <v>344</v>
      </c>
      <c r="D270" s="236"/>
      <c r="E270" s="237"/>
      <c r="F270" s="234"/>
      <c r="G270" s="234"/>
      <c r="H270" s="234"/>
      <c r="I270" s="234"/>
      <c r="J270" s="234"/>
      <c r="K270" s="234"/>
      <c r="L270" s="234"/>
      <c r="M270" s="234"/>
      <c r="N270" s="233"/>
      <c r="O270" s="233"/>
      <c r="P270" s="233"/>
      <c r="Q270" s="233"/>
      <c r="R270" s="234"/>
      <c r="S270" s="234"/>
      <c r="T270" s="234"/>
      <c r="U270" s="234"/>
      <c r="V270" s="234"/>
      <c r="W270" s="234"/>
      <c r="X270" s="234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125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2.5" outlineLevel="1" x14ac:dyDescent="0.2">
      <c r="A271" s="231"/>
      <c r="B271" s="232"/>
      <c r="C271" s="265" t="s">
        <v>376</v>
      </c>
      <c r="D271" s="236"/>
      <c r="E271" s="237">
        <v>577.5</v>
      </c>
      <c r="F271" s="234"/>
      <c r="G271" s="234"/>
      <c r="H271" s="234"/>
      <c r="I271" s="234"/>
      <c r="J271" s="234"/>
      <c r="K271" s="234"/>
      <c r="L271" s="234"/>
      <c r="M271" s="234"/>
      <c r="N271" s="233"/>
      <c r="O271" s="233"/>
      <c r="P271" s="233"/>
      <c r="Q271" s="233"/>
      <c r="R271" s="234"/>
      <c r="S271" s="234"/>
      <c r="T271" s="234"/>
      <c r="U271" s="234"/>
      <c r="V271" s="234"/>
      <c r="W271" s="234"/>
      <c r="X271" s="234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125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1"/>
      <c r="B272" s="232"/>
      <c r="C272" s="265" t="s">
        <v>365</v>
      </c>
      <c r="D272" s="236"/>
      <c r="E272" s="237">
        <v>5.5</v>
      </c>
      <c r="F272" s="234"/>
      <c r="G272" s="234"/>
      <c r="H272" s="234"/>
      <c r="I272" s="234"/>
      <c r="J272" s="234"/>
      <c r="K272" s="234"/>
      <c r="L272" s="234"/>
      <c r="M272" s="234"/>
      <c r="N272" s="233"/>
      <c r="O272" s="233"/>
      <c r="P272" s="233"/>
      <c r="Q272" s="233"/>
      <c r="R272" s="234"/>
      <c r="S272" s="234"/>
      <c r="T272" s="234"/>
      <c r="U272" s="234"/>
      <c r="V272" s="234"/>
      <c r="W272" s="234"/>
      <c r="X272" s="23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125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31"/>
      <c r="B273" s="232"/>
      <c r="C273" s="265" t="s">
        <v>366</v>
      </c>
      <c r="D273" s="236"/>
      <c r="E273" s="237">
        <v>6.5</v>
      </c>
      <c r="F273" s="234"/>
      <c r="G273" s="234"/>
      <c r="H273" s="234"/>
      <c r="I273" s="234"/>
      <c r="J273" s="234"/>
      <c r="K273" s="234"/>
      <c r="L273" s="234"/>
      <c r="M273" s="234"/>
      <c r="N273" s="233"/>
      <c r="O273" s="233"/>
      <c r="P273" s="233"/>
      <c r="Q273" s="233"/>
      <c r="R273" s="234"/>
      <c r="S273" s="234"/>
      <c r="T273" s="234"/>
      <c r="U273" s="234"/>
      <c r="V273" s="234"/>
      <c r="W273" s="234"/>
      <c r="X273" s="234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125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/>
      <c r="B274" s="232"/>
      <c r="C274" s="268" t="s">
        <v>148</v>
      </c>
      <c r="D274" s="240"/>
      <c r="E274" s="241">
        <v>589.5</v>
      </c>
      <c r="F274" s="234"/>
      <c r="G274" s="234"/>
      <c r="H274" s="234"/>
      <c r="I274" s="234"/>
      <c r="J274" s="234"/>
      <c r="K274" s="234"/>
      <c r="L274" s="234"/>
      <c r="M274" s="234"/>
      <c r="N274" s="233"/>
      <c r="O274" s="233"/>
      <c r="P274" s="233"/>
      <c r="Q274" s="233"/>
      <c r="R274" s="234"/>
      <c r="S274" s="234"/>
      <c r="T274" s="234"/>
      <c r="U274" s="234"/>
      <c r="V274" s="234"/>
      <c r="W274" s="234"/>
      <c r="X274" s="23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125</v>
      </c>
      <c r="AH274" s="214">
        <v>1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1"/>
      <c r="B275" s="232"/>
      <c r="C275" s="265" t="s">
        <v>172</v>
      </c>
      <c r="D275" s="236"/>
      <c r="E275" s="237"/>
      <c r="F275" s="234"/>
      <c r="G275" s="234"/>
      <c r="H275" s="234"/>
      <c r="I275" s="234"/>
      <c r="J275" s="234"/>
      <c r="K275" s="234"/>
      <c r="L275" s="234"/>
      <c r="M275" s="234"/>
      <c r="N275" s="233"/>
      <c r="O275" s="233"/>
      <c r="P275" s="233"/>
      <c r="Q275" s="233"/>
      <c r="R275" s="234"/>
      <c r="S275" s="234"/>
      <c r="T275" s="234"/>
      <c r="U275" s="234"/>
      <c r="V275" s="234"/>
      <c r="W275" s="234"/>
      <c r="X275" s="23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125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31"/>
      <c r="B276" s="232"/>
      <c r="C276" s="265" t="s">
        <v>348</v>
      </c>
      <c r="D276" s="236"/>
      <c r="E276" s="237"/>
      <c r="F276" s="234"/>
      <c r="G276" s="234"/>
      <c r="H276" s="234"/>
      <c r="I276" s="234"/>
      <c r="J276" s="234"/>
      <c r="K276" s="234"/>
      <c r="L276" s="234"/>
      <c r="M276" s="234"/>
      <c r="N276" s="233"/>
      <c r="O276" s="233"/>
      <c r="P276" s="233"/>
      <c r="Q276" s="233"/>
      <c r="R276" s="234"/>
      <c r="S276" s="234"/>
      <c r="T276" s="234"/>
      <c r="U276" s="234"/>
      <c r="V276" s="234"/>
      <c r="W276" s="234"/>
      <c r="X276" s="234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125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ht="22.5" outlineLevel="1" x14ac:dyDescent="0.2">
      <c r="A277" s="231"/>
      <c r="B277" s="232"/>
      <c r="C277" s="265" t="s">
        <v>377</v>
      </c>
      <c r="D277" s="236"/>
      <c r="E277" s="237">
        <v>1.5</v>
      </c>
      <c r="F277" s="234"/>
      <c r="G277" s="234"/>
      <c r="H277" s="234"/>
      <c r="I277" s="234"/>
      <c r="J277" s="234"/>
      <c r="K277" s="234"/>
      <c r="L277" s="234"/>
      <c r="M277" s="234"/>
      <c r="N277" s="233"/>
      <c r="O277" s="233"/>
      <c r="P277" s="233"/>
      <c r="Q277" s="233"/>
      <c r="R277" s="234"/>
      <c r="S277" s="234"/>
      <c r="T277" s="234"/>
      <c r="U277" s="234"/>
      <c r="V277" s="234"/>
      <c r="W277" s="234"/>
      <c r="X277" s="234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125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31"/>
      <c r="B278" s="232"/>
      <c r="C278" s="265" t="s">
        <v>378</v>
      </c>
      <c r="D278" s="236"/>
      <c r="E278" s="237">
        <v>1.2</v>
      </c>
      <c r="F278" s="234"/>
      <c r="G278" s="234"/>
      <c r="H278" s="234"/>
      <c r="I278" s="234"/>
      <c r="J278" s="234"/>
      <c r="K278" s="234"/>
      <c r="L278" s="234"/>
      <c r="M278" s="234"/>
      <c r="N278" s="233"/>
      <c r="O278" s="233"/>
      <c r="P278" s="233"/>
      <c r="Q278" s="233"/>
      <c r="R278" s="234"/>
      <c r="S278" s="234"/>
      <c r="T278" s="234"/>
      <c r="U278" s="234"/>
      <c r="V278" s="234"/>
      <c r="W278" s="234"/>
      <c r="X278" s="234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125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31"/>
      <c r="B279" s="232"/>
      <c r="C279" s="265" t="s">
        <v>379</v>
      </c>
      <c r="D279" s="236"/>
      <c r="E279" s="237">
        <v>1.2</v>
      </c>
      <c r="F279" s="234"/>
      <c r="G279" s="234"/>
      <c r="H279" s="234"/>
      <c r="I279" s="234"/>
      <c r="J279" s="234"/>
      <c r="K279" s="234"/>
      <c r="L279" s="234"/>
      <c r="M279" s="234"/>
      <c r="N279" s="233"/>
      <c r="O279" s="233"/>
      <c r="P279" s="233"/>
      <c r="Q279" s="233"/>
      <c r="R279" s="234"/>
      <c r="S279" s="234"/>
      <c r="T279" s="234"/>
      <c r="U279" s="234"/>
      <c r="V279" s="234"/>
      <c r="W279" s="234"/>
      <c r="X279" s="234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125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31"/>
      <c r="B280" s="232"/>
      <c r="C280" s="268" t="s">
        <v>148</v>
      </c>
      <c r="D280" s="240"/>
      <c r="E280" s="241">
        <v>3.9</v>
      </c>
      <c r="F280" s="234"/>
      <c r="G280" s="234"/>
      <c r="H280" s="234"/>
      <c r="I280" s="234"/>
      <c r="J280" s="234"/>
      <c r="K280" s="234"/>
      <c r="L280" s="234"/>
      <c r="M280" s="234"/>
      <c r="N280" s="233"/>
      <c r="O280" s="233"/>
      <c r="P280" s="233"/>
      <c r="Q280" s="233"/>
      <c r="R280" s="234"/>
      <c r="S280" s="234"/>
      <c r="T280" s="234"/>
      <c r="U280" s="234"/>
      <c r="V280" s="234"/>
      <c r="W280" s="234"/>
      <c r="X280" s="23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125</v>
      </c>
      <c r="AH280" s="214">
        <v>1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51">
        <v>52</v>
      </c>
      <c r="B281" s="252" t="s">
        <v>380</v>
      </c>
      <c r="C281" s="264" t="s">
        <v>381</v>
      </c>
      <c r="D281" s="253" t="s">
        <v>317</v>
      </c>
      <c r="E281" s="254">
        <v>12.18</v>
      </c>
      <c r="F281" s="255"/>
      <c r="G281" s="256">
        <f>ROUND(E281*F281,2)</f>
        <v>0</v>
      </c>
      <c r="H281" s="235"/>
      <c r="I281" s="234">
        <f>ROUND(E281*H281,2)</f>
        <v>0</v>
      </c>
      <c r="J281" s="235"/>
      <c r="K281" s="234">
        <f>ROUND(E281*J281,2)</f>
        <v>0</v>
      </c>
      <c r="L281" s="234">
        <v>21</v>
      </c>
      <c r="M281" s="234">
        <f>G281*(1+L281/100)</f>
        <v>0</v>
      </c>
      <c r="N281" s="233">
        <v>3.3E-4</v>
      </c>
      <c r="O281" s="233">
        <f>ROUND(E281*N281,2)</f>
        <v>0</v>
      </c>
      <c r="P281" s="233">
        <v>0</v>
      </c>
      <c r="Q281" s="233">
        <f>ROUND(E281*P281,2)</f>
        <v>0</v>
      </c>
      <c r="R281" s="234"/>
      <c r="S281" s="234" t="s">
        <v>122</v>
      </c>
      <c r="T281" s="234" t="s">
        <v>122</v>
      </c>
      <c r="U281" s="234">
        <v>0.41</v>
      </c>
      <c r="V281" s="234">
        <f>ROUND(E281*U281,2)</f>
        <v>4.99</v>
      </c>
      <c r="W281" s="234"/>
      <c r="X281" s="234" t="s">
        <v>129</v>
      </c>
      <c r="Y281" s="214"/>
      <c r="Z281" s="214"/>
      <c r="AA281" s="214"/>
      <c r="AB281" s="214"/>
      <c r="AC281" s="214"/>
      <c r="AD281" s="214"/>
      <c r="AE281" s="214"/>
      <c r="AF281" s="214"/>
      <c r="AG281" s="214" t="s">
        <v>123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31"/>
      <c r="B282" s="232"/>
      <c r="C282" s="265" t="s">
        <v>172</v>
      </c>
      <c r="D282" s="236"/>
      <c r="E282" s="237"/>
      <c r="F282" s="234"/>
      <c r="G282" s="234"/>
      <c r="H282" s="234"/>
      <c r="I282" s="234"/>
      <c r="J282" s="234"/>
      <c r="K282" s="234"/>
      <c r="L282" s="234"/>
      <c r="M282" s="234"/>
      <c r="N282" s="233"/>
      <c r="O282" s="233"/>
      <c r="P282" s="233"/>
      <c r="Q282" s="233"/>
      <c r="R282" s="234"/>
      <c r="S282" s="234"/>
      <c r="T282" s="234"/>
      <c r="U282" s="234"/>
      <c r="V282" s="234"/>
      <c r="W282" s="234"/>
      <c r="X282" s="234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125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31"/>
      <c r="B283" s="232"/>
      <c r="C283" s="265" t="s">
        <v>382</v>
      </c>
      <c r="D283" s="236"/>
      <c r="E283" s="237">
        <v>5.0999999999999996</v>
      </c>
      <c r="F283" s="234"/>
      <c r="G283" s="234"/>
      <c r="H283" s="234"/>
      <c r="I283" s="234"/>
      <c r="J283" s="234"/>
      <c r="K283" s="234"/>
      <c r="L283" s="234"/>
      <c r="M283" s="234"/>
      <c r="N283" s="233"/>
      <c r="O283" s="233"/>
      <c r="P283" s="233"/>
      <c r="Q283" s="233"/>
      <c r="R283" s="234"/>
      <c r="S283" s="234"/>
      <c r="T283" s="234"/>
      <c r="U283" s="234"/>
      <c r="V283" s="234"/>
      <c r="W283" s="234"/>
      <c r="X283" s="23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125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/>
      <c r="B284" s="232"/>
      <c r="C284" s="265" t="s">
        <v>383</v>
      </c>
      <c r="D284" s="236"/>
      <c r="E284" s="237">
        <v>7.08</v>
      </c>
      <c r="F284" s="234"/>
      <c r="G284" s="234"/>
      <c r="H284" s="234"/>
      <c r="I284" s="234"/>
      <c r="J284" s="234"/>
      <c r="K284" s="234"/>
      <c r="L284" s="234"/>
      <c r="M284" s="234"/>
      <c r="N284" s="233"/>
      <c r="O284" s="233"/>
      <c r="P284" s="233"/>
      <c r="Q284" s="233"/>
      <c r="R284" s="234"/>
      <c r="S284" s="234"/>
      <c r="T284" s="234"/>
      <c r="U284" s="234"/>
      <c r="V284" s="234"/>
      <c r="W284" s="234"/>
      <c r="X284" s="23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125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51">
        <v>53</v>
      </c>
      <c r="B285" s="252" t="s">
        <v>384</v>
      </c>
      <c r="C285" s="264" t="s">
        <v>385</v>
      </c>
      <c r="D285" s="253" t="s">
        <v>317</v>
      </c>
      <c r="E285" s="254">
        <v>436.99</v>
      </c>
      <c r="F285" s="255"/>
      <c r="G285" s="256">
        <f>ROUND(E285*F285,2)</f>
        <v>0</v>
      </c>
      <c r="H285" s="235"/>
      <c r="I285" s="234">
        <f>ROUND(E285*H285,2)</f>
        <v>0</v>
      </c>
      <c r="J285" s="235"/>
      <c r="K285" s="234">
        <f>ROUND(E285*J285,2)</f>
        <v>0</v>
      </c>
      <c r="L285" s="234">
        <v>21</v>
      </c>
      <c r="M285" s="234">
        <f>G285*(1+L285/100)</f>
        <v>0</v>
      </c>
      <c r="N285" s="233">
        <v>3.6000000000000002E-4</v>
      </c>
      <c r="O285" s="233">
        <f>ROUND(E285*N285,2)</f>
        <v>0.16</v>
      </c>
      <c r="P285" s="233">
        <v>0</v>
      </c>
      <c r="Q285" s="233">
        <f>ROUND(E285*P285,2)</f>
        <v>0</v>
      </c>
      <c r="R285" s="234"/>
      <c r="S285" s="234" t="s">
        <v>122</v>
      </c>
      <c r="T285" s="234" t="s">
        <v>122</v>
      </c>
      <c r="U285" s="234">
        <v>0.43</v>
      </c>
      <c r="V285" s="234">
        <f>ROUND(E285*U285,2)</f>
        <v>187.91</v>
      </c>
      <c r="W285" s="234"/>
      <c r="X285" s="234" t="s">
        <v>129</v>
      </c>
      <c r="Y285" s="214"/>
      <c r="Z285" s="214"/>
      <c r="AA285" s="214"/>
      <c r="AB285" s="214"/>
      <c r="AC285" s="214"/>
      <c r="AD285" s="214"/>
      <c r="AE285" s="214"/>
      <c r="AF285" s="214"/>
      <c r="AG285" s="214" t="s">
        <v>123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31"/>
      <c r="B286" s="232"/>
      <c r="C286" s="265" t="s">
        <v>386</v>
      </c>
      <c r="D286" s="236"/>
      <c r="E286" s="237">
        <v>4.8</v>
      </c>
      <c r="F286" s="234"/>
      <c r="G286" s="234"/>
      <c r="H286" s="234"/>
      <c r="I286" s="234"/>
      <c r="J286" s="234"/>
      <c r="K286" s="234"/>
      <c r="L286" s="234"/>
      <c r="M286" s="234"/>
      <c r="N286" s="233"/>
      <c r="O286" s="233"/>
      <c r="P286" s="233"/>
      <c r="Q286" s="233"/>
      <c r="R286" s="234"/>
      <c r="S286" s="234"/>
      <c r="T286" s="234"/>
      <c r="U286" s="234"/>
      <c r="V286" s="234"/>
      <c r="W286" s="234"/>
      <c r="X286" s="23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125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31"/>
      <c r="B287" s="232"/>
      <c r="C287" s="265" t="s">
        <v>387</v>
      </c>
      <c r="D287" s="236"/>
      <c r="E287" s="237">
        <v>206.5</v>
      </c>
      <c r="F287" s="234"/>
      <c r="G287" s="234"/>
      <c r="H287" s="234"/>
      <c r="I287" s="234"/>
      <c r="J287" s="234"/>
      <c r="K287" s="234"/>
      <c r="L287" s="234"/>
      <c r="M287" s="234"/>
      <c r="N287" s="233"/>
      <c r="O287" s="233"/>
      <c r="P287" s="233"/>
      <c r="Q287" s="233"/>
      <c r="R287" s="234"/>
      <c r="S287" s="234"/>
      <c r="T287" s="234"/>
      <c r="U287" s="234"/>
      <c r="V287" s="234"/>
      <c r="W287" s="234"/>
      <c r="X287" s="23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125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31"/>
      <c r="B288" s="232"/>
      <c r="C288" s="265" t="s">
        <v>388</v>
      </c>
      <c r="D288" s="236"/>
      <c r="E288" s="237">
        <v>206.25</v>
      </c>
      <c r="F288" s="234"/>
      <c r="G288" s="234"/>
      <c r="H288" s="234"/>
      <c r="I288" s="234"/>
      <c r="J288" s="234"/>
      <c r="K288" s="234"/>
      <c r="L288" s="234"/>
      <c r="M288" s="234"/>
      <c r="N288" s="233"/>
      <c r="O288" s="233"/>
      <c r="P288" s="233"/>
      <c r="Q288" s="233"/>
      <c r="R288" s="234"/>
      <c r="S288" s="234"/>
      <c r="T288" s="234"/>
      <c r="U288" s="234"/>
      <c r="V288" s="234"/>
      <c r="W288" s="234"/>
      <c r="X288" s="234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125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1"/>
      <c r="B289" s="232"/>
      <c r="C289" s="265" t="s">
        <v>389</v>
      </c>
      <c r="D289" s="236"/>
      <c r="E289" s="237">
        <v>8.7799999999999994</v>
      </c>
      <c r="F289" s="234"/>
      <c r="G289" s="234"/>
      <c r="H289" s="234"/>
      <c r="I289" s="234"/>
      <c r="J289" s="234"/>
      <c r="K289" s="234"/>
      <c r="L289" s="234"/>
      <c r="M289" s="234"/>
      <c r="N289" s="233"/>
      <c r="O289" s="233"/>
      <c r="P289" s="233"/>
      <c r="Q289" s="233"/>
      <c r="R289" s="234"/>
      <c r="S289" s="234"/>
      <c r="T289" s="234"/>
      <c r="U289" s="234"/>
      <c r="V289" s="234"/>
      <c r="W289" s="234"/>
      <c r="X289" s="234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125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31"/>
      <c r="B290" s="232"/>
      <c r="C290" s="265" t="s">
        <v>390</v>
      </c>
      <c r="D290" s="236"/>
      <c r="E290" s="237">
        <v>10.66</v>
      </c>
      <c r="F290" s="234"/>
      <c r="G290" s="234"/>
      <c r="H290" s="234"/>
      <c r="I290" s="234"/>
      <c r="J290" s="234"/>
      <c r="K290" s="234"/>
      <c r="L290" s="234"/>
      <c r="M290" s="234"/>
      <c r="N290" s="233"/>
      <c r="O290" s="233"/>
      <c r="P290" s="233"/>
      <c r="Q290" s="233"/>
      <c r="R290" s="234"/>
      <c r="S290" s="234"/>
      <c r="T290" s="234"/>
      <c r="U290" s="234"/>
      <c r="V290" s="234"/>
      <c r="W290" s="234"/>
      <c r="X290" s="23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125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ht="45" outlineLevel="1" x14ac:dyDescent="0.2">
      <c r="A291" s="251">
        <v>54</v>
      </c>
      <c r="B291" s="252" t="s">
        <v>391</v>
      </c>
      <c r="C291" s="264" t="s">
        <v>392</v>
      </c>
      <c r="D291" s="253" t="s">
        <v>206</v>
      </c>
      <c r="E291" s="254">
        <v>12.7</v>
      </c>
      <c r="F291" s="255"/>
      <c r="G291" s="256">
        <f>ROUND(E291*F291,2)</f>
        <v>0</v>
      </c>
      <c r="H291" s="235"/>
      <c r="I291" s="234">
        <f>ROUND(E291*H291,2)</f>
        <v>0</v>
      </c>
      <c r="J291" s="235"/>
      <c r="K291" s="234">
        <f>ROUND(E291*J291,2)</f>
        <v>0</v>
      </c>
      <c r="L291" s="234">
        <v>21</v>
      </c>
      <c r="M291" s="234">
        <f>G291*(1+L291/100)</f>
        <v>0</v>
      </c>
      <c r="N291" s="233">
        <v>7.3899999999999993E-2</v>
      </c>
      <c r="O291" s="233">
        <f>ROUND(E291*N291,2)</f>
        <v>0.94</v>
      </c>
      <c r="P291" s="233">
        <v>0</v>
      </c>
      <c r="Q291" s="233">
        <f>ROUND(E291*P291,2)</f>
        <v>0</v>
      </c>
      <c r="R291" s="234"/>
      <c r="S291" s="234" t="s">
        <v>232</v>
      </c>
      <c r="T291" s="234" t="s">
        <v>226</v>
      </c>
      <c r="U291" s="234">
        <v>0.53</v>
      </c>
      <c r="V291" s="234">
        <f>ROUND(E291*U291,2)</f>
        <v>6.73</v>
      </c>
      <c r="W291" s="234"/>
      <c r="X291" s="234" t="s">
        <v>129</v>
      </c>
      <c r="Y291" s="214"/>
      <c r="Z291" s="214"/>
      <c r="AA291" s="214"/>
      <c r="AB291" s="214"/>
      <c r="AC291" s="214"/>
      <c r="AD291" s="214"/>
      <c r="AE291" s="214"/>
      <c r="AF291" s="214"/>
      <c r="AG291" s="214" t="s">
        <v>123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ht="33.75" outlineLevel="1" x14ac:dyDescent="0.2">
      <c r="A292" s="231"/>
      <c r="B292" s="232"/>
      <c r="C292" s="265" t="s">
        <v>375</v>
      </c>
      <c r="D292" s="236"/>
      <c r="E292" s="237"/>
      <c r="F292" s="234"/>
      <c r="G292" s="234"/>
      <c r="H292" s="234"/>
      <c r="I292" s="234"/>
      <c r="J292" s="234"/>
      <c r="K292" s="234"/>
      <c r="L292" s="234"/>
      <c r="M292" s="234"/>
      <c r="N292" s="233"/>
      <c r="O292" s="233"/>
      <c r="P292" s="233"/>
      <c r="Q292" s="233"/>
      <c r="R292" s="234"/>
      <c r="S292" s="234"/>
      <c r="T292" s="234"/>
      <c r="U292" s="234"/>
      <c r="V292" s="234"/>
      <c r="W292" s="234"/>
      <c r="X292" s="234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125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1"/>
      <c r="B293" s="232"/>
      <c r="C293" s="265" t="s">
        <v>352</v>
      </c>
      <c r="D293" s="236"/>
      <c r="E293" s="237"/>
      <c r="F293" s="234"/>
      <c r="G293" s="234"/>
      <c r="H293" s="234"/>
      <c r="I293" s="234"/>
      <c r="J293" s="234"/>
      <c r="K293" s="234"/>
      <c r="L293" s="234"/>
      <c r="M293" s="234"/>
      <c r="N293" s="233"/>
      <c r="O293" s="233"/>
      <c r="P293" s="233"/>
      <c r="Q293" s="233"/>
      <c r="R293" s="234"/>
      <c r="S293" s="234"/>
      <c r="T293" s="234"/>
      <c r="U293" s="234"/>
      <c r="V293" s="234"/>
      <c r="W293" s="234"/>
      <c r="X293" s="23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125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/>
      <c r="B294" s="232"/>
      <c r="C294" s="265" t="s">
        <v>353</v>
      </c>
      <c r="D294" s="236"/>
      <c r="E294" s="237">
        <v>1.6</v>
      </c>
      <c r="F294" s="234"/>
      <c r="G294" s="234"/>
      <c r="H294" s="234"/>
      <c r="I294" s="234"/>
      <c r="J294" s="234"/>
      <c r="K294" s="234"/>
      <c r="L294" s="234"/>
      <c r="M294" s="234"/>
      <c r="N294" s="233"/>
      <c r="O294" s="233"/>
      <c r="P294" s="233"/>
      <c r="Q294" s="233"/>
      <c r="R294" s="234"/>
      <c r="S294" s="234"/>
      <c r="T294" s="234"/>
      <c r="U294" s="234"/>
      <c r="V294" s="234"/>
      <c r="W294" s="234"/>
      <c r="X294" s="23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125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31"/>
      <c r="B295" s="232"/>
      <c r="C295" s="265" t="s">
        <v>354</v>
      </c>
      <c r="D295" s="236"/>
      <c r="E295" s="237">
        <v>0.6</v>
      </c>
      <c r="F295" s="234"/>
      <c r="G295" s="234"/>
      <c r="H295" s="234"/>
      <c r="I295" s="234"/>
      <c r="J295" s="234"/>
      <c r="K295" s="234"/>
      <c r="L295" s="234"/>
      <c r="M295" s="234"/>
      <c r="N295" s="233"/>
      <c r="O295" s="233"/>
      <c r="P295" s="233"/>
      <c r="Q295" s="233"/>
      <c r="R295" s="234"/>
      <c r="S295" s="234"/>
      <c r="T295" s="234"/>
      <c r="U295" s="234"/>
      <c r="V295" s="234"/>
      <c r="W295" s="234"/>
      <c r="X295" s="23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125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1"/>
      <c r="B296" s="232"/>
      <c r="C296" s="265" t="s">
        <v>355</v>
      </c>
      <c r="D296" s="236"/>
      <c r="E296" s="237">
        <v>6.5</v>
      </c>
      <c r="F296" s="234"/>
      <c r="G296" s="234"/>
      <c r="H296" s="234"/>
      <c r="I296" s="234"/>
      <c r="J296" s="234"/>
      <c r="K296" s="234"/>
      <c r="L296" s="234"/>
      <c r="M296" s="234"/>
      <c r="N296" s="233"/>
      <c r="O296" s="233"/>
      <c r="P296" s="233"/>
      <c r="Q296" s="233"/>
      <c r="R296" s="234"/>
      <c r="S296" s="234"/>
      <c r="T296" s="234"/>
      <c r="U296" s="234"/>
      <c r="V296" s="234"/>
      <c r="W296" s="234"/>
      <c r="X296" s="234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125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1"/>
      <c r="B297" s="232"/>
      <c r="C297" s="268" t="s">
        <v>148</v>
      </c>
      <c r="D297" s="240"/>
      <c r="E297" s="241">
        <v>8.6999999999999993</v>
      </c>
      <c r="F297" s="234"/>
      <c r="G297" s="234"/>
      <c r="H297" s="234"/>
      <c r="I297" s="234"/>
      <c r="J297" s="234"/>
      <c r="K297" s="234"/>
      <c r="L297" s="234"/>
      <c r="M297" s="234"/>
      <c r="N297" s="233"/>
      <c r="O297" s="233"/>
      <c r="P297" s="233"/>
      <c r="Q297" s="233"/>
      <c r="R297" s="234"/>
      <c r="S297" s="234"/>
      <c r="T297" s="234"/>
      <c r="U297" s="234"/>
      <c r="V297" s="234"/>
      <c r="W297" s="234"/>
      <c r="X297" s="234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125</v>
      </c>
      <c r="AH297" s="214">
        <v>1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31"/>
      <c r="B298" s="232"/>
      <c r="C298" s="265" t="s">
        <v>356</v>
      </c>
      <c r="D298" s="236"/>
      <c r="E298" s="237">
        <v>4</v>
      </c>
      <c r="F298" s="234"/>
      <c r="G298" s="234"/>
      <c r="H298" s="234"/>
      <c r="I298" s="234"/>
      <c r="J298" s="234"/>
      <c r="K298" s="234"/>
      <c r="L298" s="234"/>
      <c r="M298" s="234"/>
      <c r="N298" s="233"/>
      <c r="O298" s="233"/>
      <c r="P298" s="233"/>
      <c r="Q298" s="233"/>
      <c r="R298" s="234"/>
      <c r="S298" s="234"/>
      <c r="T298" s="234"/>
      <c r="U298" s="234"/>
      <c r="V298" s="234"/>
      <c r="W298" s="234"/>
      <c r="X298" s="23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125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51">
        <v>55</v>
      </c>
      <c r="B299" s="252" t="s">
        <v>393</v>
      </c>
      <c r="C299" s="264" t="s">
        <v>394</v>
      </c>
      <c r="D299" s="253" t="s">
        <v>317</v>
      </c>
      <c r="E299" s="254">
        <v>15.58</v>
      </c>
      <c r="F299" s="255"/>
      <c r="G299" s="256">
        <f>ROUND(E299*F299,2)</f>
        <v>0</v>
      </c>
      <c r="H299" s="235"/>
      <c r="I299" s="234">
        <f>ROUND(E299*H299,2)</f>
        <v>0</v>
      </c>
      <c r="J299" s="235"/>
      <c r="K299" s="234">
        <f>ROUND(E299*J299,2)</f>
        <v>0</v>
      </c>
      <c r="L299" s="234">
        <v>21</v>
      </c>
      <c r="M299" s="234">
        <f>G299*(1+L299/100)</f>
        <v>0</v>
      </c>
      <c r="N299" s="233">
        <v>3.6999999999999999E-4</v>
      </c>
      <c r="O299" s="233">
        <f>ROUND(E299*N299,2)</f>
        <v>0.01</v>
      </c>
      <c r="P299" s="233">
        <v>0</v>
      </c>
      <c r="Q299" s="233">
        <f>ROUND(E299*P299,2)</f>
        <v>0</v>
      </c>
      <c r="R299" s="234"/>
      <c r="S299" s="234" t="s">
        <v>232</v>
      </c>
      <c r="T299" s="234" t="s">
        <v>226</v>
      </c>
      <c r="U299" s="234">
        <v>0.45</v>
      </c>
      <c r="V299" s="234">
        <f>ROUND(E299*U299,2)</f>
        <v>7.01</v>
      </c>
      <c r="W299" s="234"/>
      <c r="X299" s="234" t="s">
        <v>129</v>
      </c>
      <c r="Y299" s="214"/>
      <c r="Z299" s="214"/>
      <c r="AA299" s="214"/>
      <c r="AB299" s="214"/>
      <c r="AC299" s="214"/>
      <c r="AD299" s="214"/>
      <c r="AE299" s="214"/>
      <c r="AF299" s="214"/>
      <c r="AG299" s="214" t="s">
        <v>123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ht="33.75" outlineLevel="1" x14ac:dyDescent="0.2">
      <c r="A300" s="231"/>
      <c r="B300" s="232"/>
      <c r="C300" s="265" t="s">
        <v>395</v>
      </c>
      <c r="D300" s="236"/>
      <c r="E300" s="237">
        <v>14.58</v>
      </c>
      <c r="F300" s="234"/>
      <c r="G300" s="234"/>
      <c r="H300" s="234"/>
      <c r="I300" s="234"/>
      <c r="J300" s="234"/>
      <c r="K300" s="234"/>
      <c r="L300" s="234"/>
      <c r="M300" s="234"/>
      <c r="N300" s="233"/>
      <c r="O300" s="233"/>
      <c r="P300" s="233"/>
      <c r="Q300" s="233"/>
      <c r="R300" s="234"/>
      <c r="S300" s="234"/>
      <c r="T300" s="234"/>
      <c r="U300" s="234"/>
      <c r="V300" s="234"/>
      <c r="W300" s="234"/>
      <c r="X300" s="234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125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1"/>
      <c r="B301" s="232"/>
      <c r="C301" s="265" t="s">
        <v>396</v>
      </c>
      <c r="D301" s="236"/>
      <c r="E301" s="237">
        <v>1</v>
      </c>
      <c r="F301" s="234"/>
      <c r="G301" s="234"/>
      <c r="H301" s="234"/>
      <c r="I301" s="234"/>
      <c r="J301" s="234"/>
      <c r="K301" s="234"/>
      <c r="L301" s="234"/>
      <c r="M301" s="234"/>
      <c r="N301" s="233"/>
      <c r="O301" s="233"/>
      <c r="P301" s="233"/>
      <c r="Q301" s="233"/>
      <c r="R301" s="234"/>
      <c r="S301" s="234"/>
      <c r="T301" s="234"/>
      <c r="U301" s="234"/>
      <c r="V301" s="234"/>
      <c r="W301" s="234"/>
      <c r="X301" s="23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125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51">
        <v>56</v>
      </c>
      <c r="B302" s="252" t="s">
        <v>397</v>
      </c>
      <c r="C302" s="264" t="s">
        <v>398</v>
      </c>
      <c r="D302" s="253" t="s">
        <v>317</v>
      </c>
      <c r="E302" s="254">
        <v>1.6</v>
      </c>
      <c r="F302" s="255"/>
      <c r="G302" s="256">
        <f>ROUND(E302*F302,2)</f>
        <v>0</v>
      </c>
      <c r="H302" s="235"/>
      <c r="I302" s="234">
        <f>ROUND(E302*H302,2)</f>
        <v>0</v>
      </c>
      <c r="J302" s="235"/>
      <c r="K302" s="234">
        <f>ROUND(E302*J302,2)</f>
        <v>0</v>
      </c>
      <c r="L302" s="234">
        <v>21</v>
      </c>
      <c r="M302" s="234">
        <f>G302*(1+L302/100)</f>
        <v>0</v>
      </c>
      <c r="N302" s="233">
        <v>3.6999999999999999E-4</v>
      </c>
      <c r="O302" s="233">
        <f>ROUND(E302*N302,2)</f>
        <v>0</v>
      </c>
      <c r="P302" s="233">
        <v>0</v>
      </c>
      <c r="Q302" s="233">
        <f>ROUND(E302*P302,2)</f>
        <v>0</v>
      </c>
      <c r="R302" s="234"/>
      <c r="S302" s="234" t="s">
        <v>232</v>
      </c>
      <c r="T302" s="234" t="s">
        <v>226</v>
      </c>
      <c r="U302" s="234">
        <v>0.45</v>
      </c>
      <c r="V302" s="234">
        <f>ROUND(E302*U302,2)</f>
        <v>0.72</v>
      </c>
      <c r="W302" s="234"/>
      <c r="X302" s="234" t="s">
        <v>129</v>
      </c>
      <c r="Y302" s="214"/>
      <c r="Z302" s="214"/>
      <c r="AA302" s="214"/>
      <c r="AB302" s="214"/>
      <c r="AC302" s="214"/>
      <c r="AD302" s="214"/>
      <c r="AE302" s="214"/>
      <c r="AF302" s="214"/>
      <c r="AG302" s="214" t="s">
        <v>123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31"/>
      <c r="B303" s="232"/>
      <c r="C303" s="265" t="s">
        <v>399</v>
      </c>
      <c r="D303" s="236"/>
      <c r="E303" s="237">
        <v>1.6</v>
      </c>
      <c r="F303" s="234"/>
      <c r="G303" s="234"/>
      <c r="H303" s="234"/>
      <c r="I303" s="234"/>
      <c r="J303" s="234"/>
      <c r="K303" s="234"/>
      <c r="L303" s="234"/>
      <c r="M303" s="234"/>
      <c r="N303" s="233"/>
      <c r="O303" s="233"/>
      <c r="P303" s="233"/>
      <c r="Q303" s="233"/>
      <c r="R303" s="234"/>
      <c r="S303" s="234"/>
      <c r="T303" s="234"/>
      <c r="U303" s="234"/>
      <c r="V303" s="234"/>
      <c r="W303" s="234"/>
      <c r="X303" s="234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125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ht="33.75" outlineLevel="1" x14ac:dyDescent="0.2">
      <c r="A304" s="251">
        <v>57</v>
      </c>
      <c r="B304" s="252" t="s">
        <v>400</v>
      </c>
      <c r="C304" s="264" t="s">
        <v>401</v>
      </c>
      <c r="D304" s="253" t="s">
        <v>206</v>
      </c>
      <c r="E304" s="254">
        <v>1</v>
      </c>
      <c r="F304" s="255"/>
      <c r="G304" s="256">
        <f>ROUND(E304*F304,2)</f>
        <v>0</v>
      </c>
      <c r="H304" s="235"/>
      <c r="I304" s="234">
        <f>ROUND(E304*H304,2)</f>
        <v>0</v>
      </c>
      <c r="J304" s="235"/>
      <c r="K304" s="234">
        <f>ROUND(E304*J304,2)</f>
        <v>0</v>
      </c>
      <c r="L304" s="234">
        <v>21</v>
      </c>
      <c r="M304" s="234">
        <f>G304*(1+L304/100)</f>
        <v>0</v>
      </c>
      <c r="N304" s="233">
        <v>0.129</v>
      </c>
      <c r="O304" s="233">
        <f>ROUND(E304*N304,2)</f>
        <v>0.13</v>
      </c>
      <c r="P304" s="233">
        <v>0</v>
      </c>
      <c r="Q304" s="233">
        <f>ROUND(E304*P304,2)</f>
        <v>0</v>
      </c>
      <c r="R304" s="234" t="s">
        <v>286</v>
      </c>
      <c r="S304" s="234" t="s">
        <v>122</v>
      </c>
      <c r="T304" s="234" t="s">
        <v>122</v>
      </c>
      <c r="U304" s="234">
        <v>0</v>
      </c>
      <c r="V304" s="234">
        <f>ROUND(E304*U304,2)</f>
        <v>0</v>
      </c>
      <c r="W304" s="234"/>
      <c r="X304" s="234" t="s">
        <v>287</v>
      </c>
      <c r="Y304" s="214"/>
      <c r="Z304" s="214"/>
      <c r="AA304" s="214"/>
      <c r="AB304" s="214"/>
      <c r="AC304" s="214"/>
      <c r="AD304" s="214"/>
      <c r="AE304" s="214"/>
      <c r="AF304" s="214"/>
      <c r="AG304" s="214" t="s">
        <v>288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31"/>
      <c r="B305" s="232"/>
      <c r="C305" s="265" t="s">
        <v>402</v>
      </c>
      <c r="D305" s="236"/>
      <c r="E305" s="237">
        <v>1</v>
      </c>
      <c r="F305" s="234"/>
      <c r="G305" s="234"/>
      <c r="H305" s="234"/>
      <c r="I305" s="234"/>
      <c r="J305" s="234"/>
      <c r="K305" s="234"/>
      <c r="L305" s="234"/>
      <c r="M305" s="234"/>
      <c r="N305" s="233"/>
      <c r="O305" s="233"/>
      <c r="P305" s="233"/>
      <c r="Q305" s="233"/>
      <c r="R305" s="234"/>
      <c r="S305" s="234"/>
      <c r="T305" s="234"/>
      <c r="U305" s="234"/>
      <c r="V305" s="234"/>
      <c r="W305" s="234"/>
      <c r="X305" s="234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125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ht="33.75" outlineLevel="1" x14ac:dyDescent="0.2">
      <c r="A306" s="251">
        <v>58</v>
      </c>
      <c r="B306" s="252" t="s">
        <v>403</v>
      </c>
      <c r="C306" s="264" t="s">
        <v>404</v>
      </c>
      <c r="D306" s="253" t="s">
        <v>206</v>
      </c>
      <c r="E306" s="254">
        <v>6.5</v>
      </c>
      <c r="F306" s="255"/>
      <c r="G306" s="256">
        <f>ROUND(E306*F306,2)</f>
        <v>0</v>
      </c>
      <c r="H306" s="235"/>
      <c r="I306" s="234">
        <f>ROUND(E306*H306,2)</f>
        <v>0</v>
      </c>
      <c r="J306" s="235"/>
      <c r="K306" s="234">
        <f>ROUND(E306*J306,2)</f>
        <v>0</v>
      </c>
      <c r="L306" s="234">
        <v>21</v>
      </c>
      <c r="M306" s="234">
        <f>G306*(1+L306/100)</f>
        <v>0</v>
      </c>
      <c r="N306" s="233">
        <v>0.129</v>
      </c>
      <c r="O306" s="233">
        <f>ROUND(E306*N306,2)</f>
        <v>0.84</v>
      </c>
      <c r="P306" s="233">
        <v>0</v>
      </c>
      <c r="Q306" s="233">
        <f>ROUND(E306*P306,2)</f>
        <v>0</v>
      </c>
      <c r="R306" s="234" t="s">
        <v>286</v>
      </c>
      <c r="S306" s="234" t="s">
        <v>122</v>
      </c>
      <c r="T306" s="234" t="s">
        <v>122</v>
      </c>
      <c r="U306" s="234">
        <v>0</v>
      </c>
      <c r="V306" s="234">
        <f>ROUND(E306*U306,2)</f>
        <v>0</v>
      </c>
      <c r="W306" s="234"/>
      <c r="X306" s="234" t="s">
        <v>287</v>
      </c>
      <c r="Y306" s="214"/>
      <c r="Z306" s="214"/>
      <c r="AA306" s="214"/>
      <c r="AB306" s="214"/>
      <c r="AC306" s="214"/>
      <c r="AD306" s="214"/>
      <c r="AE306" s="214"/>
      <c r="AF306" s="214"/>
      <c r="AG306" s="214" t="s">
        <v>288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31"/>
      <c r="B307" s="232"/>
      <c r="C307" s="265" t="s">
        <v>405</v>
      </c>
      <c r="D307" s="236"/>
      <c r="E307" s="237"/>
      <c r="F307" s="234"/>
      <c r="G307" s="234"/>
      <c r="H307" s="234"/>
      <c r="I307" s="234"/>
      <c r="J307" s="234"/>
      <c r="K307" s="234"/>
      <c r="L307" s="234"/>
      <c r="M307" s="234"/>
      <c r="N307" s="233"/>
      <c r="O307" s="233"/>
      <c r="P307" s="233"/>
      <c r="Q307" s="233"/>
      <c r="R307" s="234"/>
      <c r="S307" s="234"/>
      <c r="T307" s="234"/>
      <c r="U307" s="234"/>
      <c r="V307" s="234"/>
      <c r="W307" s="234"/>
      <c r="X307" s="234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125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31"/>
      <c r="B308" s="232"/>
      <c r="C308" s="265" t="s">
        <v>406</v>
      </c>
      <c r="D308" s="236"/>
      <c r="E308" s="237">
        <v>6.5</v>
      </c>
      <c r="F308" s="234"/>
      <c r="G308" s="234"/>
      <c r="H308" s="234"/>
      <c r="I308" s="234"/>
      <c r="J308" s="234"/>
      <c r="K308" s="234"/>
      <c r="L308" s="234"/>
      <c r="M308" s="234"/>
      <c r="N308" s="233"/>
      <c r="O308" s="233"/>
      <c r="P308" s="233"/>
      <c r="Q308" s="233"/>
      <c r="R308" s="234"/>
      <c r="S308" s="234"/>
      <c r="T308" s="234"/>
      <c r="U308" s="234"/>
      <c r="V308" s="234"/>
      <c r="W308" s="234"/>
      <c r="X308" s="234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125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ht="45" outlineLevel="1" x14ac:dyDescent="0.2">
      <c r="A309" s="251">
        <v>59</v>
      </c>
      <c r="B309" s="252" t="s">
        <v>407</v>
      </c>
      <c r="C309" s="264" t="s">
        <v>408</v>
      </c>
      <c r="D309" s="253" t="s">
        <v>206</v>
      </c>
      <c r="E309" s="254">
        <v>0.6</v>
      </c>
      <c r="F309" s="255"/>
      <c r="G309" s="256">
        <f>ROUND(E309*F309,2)</f>
        <v>0</v>
      </c>
      <c r="H309" s="235"/>
      <c r="I309" s="234">
        <f>ROUND(E309*H309,2)</f>
        <v>0</v>
      </c>
      <c r="J309" s="235"/>
      <c r="K309" s="234">
        <f>ROUND(E309*J309,2)</f>
        <v>0</v>
      </c>
      <c r="L309" s="234">
        <v>21</v>
      </c>
      <c r="M309" s="234">
        <f>G309*(1+L309/100)</f>
        <v>0</v>
      </c>
      <c r="N309" s="233">
        <v>0.13150000000000001</v>
      </c>
      <c r="O309" s="233">
        <f>ROUND(E309*N309,2)</f>
        <v>0.08</v>
      </c>
      <c r="P309" s="233">
        <v>0</v>
      </c>
      <c r="Q309" s="233">
        <f>ROUND(E309*P309,2)</f>
        <v>0</v>
      </c>
      <c r="R309" s="234" t="s">
        <v>286</v>
      </c>
      <c r="S309" s="234" t="s">
        <v>122</v>
      </c>
      <c r="T309" s="234" t="s">
        <v>122</v>
      </c>
      <c r="U309" s="234">
        <v>0</v>
      </c>
      <c r="V309" s="234">
        <f>ROUND(E309*U309,2)</f>
        <v>0</v>
      </c>
      <c r="W309" s="234"/>
      <c r="X309" s="234" t="s">
        <v>287</v>
      </c>
      <c r="Y309" s="214"/>
      <c r="Z309" s="214"/>
      <c r="AA309" s="214"/>
      <c r="AB309" s="214"/>
      <c r="AC309" s="214"/>
      <c r="AD309" s="214"/>
      <c r="AE309" s="214"/>
      <c r="AF309" s="214"/>
      <c r="AG309" s="214" t="s">
        <v>288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31"/>
      <c r="B310" s="232"/>
      <c r="C310" s="265" t="s">
        <v>405</v>
      </c>
      <c r="D310" s="236"/>
      <c r="E310" s="237"/>
      <c r="F310" s="234"/>
      <c r="G310" s="234"/>
      <c r="H310" s="234"/>
      <c r="I310" s="234"/>
      <c r="J310" s="234"/>
      <c r="K310" s="234"/>
      <c r="L310" s="234"/>
      <c r="M310" s="234"/>
      <c r="N310" s="233"/>
      <c r="O310" s="233"/>
      <c r="P310" s="233"/>
      <c r="Q310" s="233"/>
      <c r="R310" s="234"/>
      <c r="S310" s="234"/>
      <c r="T310" s="234"/>
      <c r="U310" s="234"/>
      <c r="V310" s="234"/>
      <c r="W310" s="234"/>
      <c r="X310" s="23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125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31"/>
      <c r="B311" s="232"/>
      <c r="C311" s="265" t="s">
        <v>409</v>
      </c>
      <c r="D311" s="236"/>
      <c r="E311" s="237">
        <v>0.6</v>
      </c>
      <c r="F311" s="234"/>
      <c r="G311" s="234"/>
      <c r="H311" s="234"/>
      <c r="I311" s="234"/>
      <c r="J311" s="234"/>
      <c r="K311" s="234"/>
      <c r="L311" s="234"/>
      <c r="M311" s="234"/>
      <c r="N311" s="233"/>
      <c r="O311" s="233"/>
      <c r="P311" s="233"/>
      <c r="Q311" s="233"/>
      <c r="R311" s="234"/>
      <c r="S311" s="234"/>
      <c r="T311" s="234"/>
      <c r="U311" s="234"/>
      <c r="V311" s="234"/>
      <c r="W311" s="234"/>
      <c r="X311" s="234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125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ht="45" outlineLevel="1" x14ac:dyDescent="0.2">
      <c r="A312" s="251">
        <v>60</v>
      </c>
      <c r="B312" s="252" t="s">
        <v>410</v>
      </c>
      <c r="C312" s="264" t="s">
        <v>411</v>
      </c>
      <c r="D312" s="253" t="s">
        <v>206</v>
      </c>
      <c r="E312" s="254">
        <v>7.7</v>
      </c>
      <c r="F312" s="255"/>
      <c r="G312" s="256">
        <f>ROUND(E312*F312,2)</f>
        <v>0</v>
      </c>
      <c r="H312" s="235"/>
      <c r="I312" s="234">
        <f>ROUND(E312*H312,2)</f>
        <v>0</v>
      </c>
      <c r="J312" s="235"/>
      <c r="K312" s="234">
        <f>ROUND(E312*J312,2)</f>
        <v>0</v>
      </c>
      <c r="L312" s="234">
        <v>21</v>
      </c>
      <c r="M312" s="234">
        <f>G312*(1+L312/100)</f>
        <v>0</v>
      </c>
      <c r="N312" s="233">
        <v>0.17824000000000001</v>
      </c>
      <c r="O312" s="233">
        <f>ROUND(E312*N312,2)</f>
        <v>1.37</v>
      </c>
      <c r="P312" s="233">
        <v>0</v>
      </c>
      <c r="Q312" s="233">
        <f>ROUND(E312*P312,2)</f>
        <v>0</v>
      </c>
      <c r="R312" s="234" t="s">
        <v>286</v>
      </c>
      <c r="S312" s="234" t="s">
        <v>122</v>
      </c>
      <c r="T312" s="234" t="s">
        <v>122</v>
      </c>
      <c r="U312" s="234">
        <v>0</v>
      </c>
      <c r="V312" s="234">
        <f>ROUND(E312*U312,2)</f>
        <v>0</v>
      </c>
      <c r="W312" s="234"/>
      <c r="X312" s="234" t="s">
        <v>287</v>
      </c>
      <c r="Y312" s="214"/>
      <c r="Z312" s="214"/>
      <c r="AA312" s="214"/>
      <c r="AB312" s="214"/>
      <c r="AC312" s="214"/>
      <c r="AD312" s="214"/>
      <c r="AE312" s="214"/>
      <c r="AF312" s="214"/>
      <c r="AG312" s="214" t="s">
        <v>288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31"/>
      <c r="B313" s="232"/>
      <c r="C313" s="265" t="s">
        <v>405</v>
      </c>
      <c r="D313" s="236"/>
      <c r="E313" s="237"/>
      <c r="F313" s="234"/>
      <c r="G313" s="234"/>
      <c r="H313" s="234"/>
      <c r="I313" s="234"/>
      <c r="J313" s="234"/>
      <c r="K313" s="234"/>
      <c r="L313" s="234"/>
      <c r="M313" s="234"/>
      <c r="N313" s="233"/>
      <c r="O313" s="233"/>
      <c r="P313" s="233"/>
      <c r="Q313" s="233"/>
      <c r="R313" s="234"/>
      <c r="S313" s="234"/>
      <c r="T313" s="234"/>
      <c r="U313" s="234"/>
      <c r="V313" s="234"/>
      <c r="W313" s="234"/>
      <c r="X313" s="23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125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ht="22.5" outlineLevel="1" x14ac:dyDescent="0.2">
      <c r="A314" s="231"/>
      <c r="B314" s="232"/>
      <c r="C314" s="265" t="s">
        <v>412</v>
      </c>
      <c r="D314" s="236"/>
      <c r="E314" s="237">
        <v>7.7</v>
      </c>
      <c r="F314" s="234"/>
      <c r="G314" s="234"/>
      <c r="H314" s="234"/>
      <c r="I314" s="234"/>
      <c r="J314" s="234"/>
      <c r="K314" s="234"/>
      <c r="L314" s="234"/>
      <c r="M314" s="234"/>
      <c r="N314" s="233"/>
      <c r="O314" s="233"/>
      <c r="P314" s="233"/>
      <c r="Q314" s="233"/>
      <c r="R314" s="234"/>
      <c r="S314" s="234"/>
      <c r="T314" s="234"/>
      <c r="U314" s="234"/>
      <c r="V314" s="234"/>
      <c r="W314" s="234"/>
      <c r="X314" s="234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125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ht="33.75" outlineLevel="1" x14ac:dyDescent="0.2">
      <c r="A315" s="251">
        <v>61</v>
      </c>
      <c r="B315" s="252" t="s">
        <v>413</v>
      </c>
      <c r="C315" s="264" t="s">
        <v>414</v>
      </c>
      <c r="D315" s="253" t="s">
        <v>206</v>
      </c>
      <c r="E315" s="254">
        <v>579</v>
      </c>
      <c r="F315" s="255"/>
      <c r="G315" s="256">
        <f>ROUND(E315*F315,2)</f>
        <v>0</v>
      </c>
      <c r="H315" s="235"/>
      <c r="I315" s="234">
        <f>ROUND(E315*H315,2)</f>
        <v>0</v>
      </c>
      <c r="J315" s="235"/>
      <c r="K315" s="234">
        <f>ROUND(E315*J315,2)</f>
        <v>0</v>
      </c>
      <c r="L315" s="234">
        <v>21</v>
      </c>
      <c r="M315" s="234">
        <f>G315*(1+L315/100)</f>
        <v>0</v>
      </c>
      <c r="N315" s="233">
        <v>0.17244999999999999</v>
      </c>
      <c r="O315" s="233">
        <f>ROUND(E315*N315,2)</f>
        <v>99.85</v>
      </c>
      <c r="P315" s="233">
        <v>0</v>
      </c>
      <c r="Q315" s="233">
        <f>ROUND(E315*P315,2)</f>
        <v>0</v>
      </c>
      <c r="R315" s="234" t="s">
        <v>286</v>
      </c>
      <c r="S315" s="234" t="s">
        <v>122</v>
      </c>
      <c r="T315" s="234" t="s">
        <v>122</v>
      </c>
      <c r="U315" s="234">
        <v>0</v>
      </c>
      <c r="V315" s="234">
        <f>ROUND(E315*U315,2)</f>
        <v>0</v>
      </c>
      <c r="W315" s="234"/>
      <c r="X315" s="234" t="s">
        <v>287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288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1"/>
      <c r="B316" s="232"/>
      <c r="C316" s="265" t="s">
        <v>405</v>
      </c>
      <c r="D316" s="236"/>
      <c r="E316" s="237"/>
      <c r="F316" s="234"/>
      <c r="G316" s="234"/>
      <c r="H316" s="234"/>
      <c r="I316" s="234"/>
      <c r="J316" s="234"/>
      <c r="K316" s="234"/>
      <c r="L316" s="234"/>
      <c r="M316" s="234"/>
      <c r="N316" s="233"/>
      <c r="O316" s="233"/>
      <c r="P316" s="233"/>
      <c r="Q316" s="233"/>
      <c r="R316" s="234"/>
      <c r="S316" s="234"/>
      <c r="T316" s="234"/>
      <c r="U316" s="234"/>
      <c r="V316" s="234"/>
      <c r="W316" s="234"/>
      <c r="X316" s="23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125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ht="22.5" outlineLevel="1" x14ac:dyDescent="0.2">
      <c r="A317" s="231"/>
      <c r="B317" s="232"/>
      <c r="C317" s="265" t="s">
        <v>415</v>
      </c>
      <c r="D317" s="236"/>
      <c r="E317" s="237">
        <v>579</v>
      </c>
      <c r="F317" s="234"/>
      <c r="G317" s="234"/>
      <c r="H317" s="234"/>
      <c r="I317" s="234"/>
      <c r="J317" s="234"/>
      <c r="K317" s="234"/>
      <c r="L317" s="234"/>
      <c r="M317" s="234"/>
      <c r="N317" s="233"/>
      <c r="O317" s="233"/>
      <c r="P317" s="233"/>
      <c r="Q317" s="233"/>
      <c r="R317" s="234"/>
      <c r="S317" s="234"/>
      <c r="T317" s="234"/>
      <c r="U317" s="234"/>
      <c r="V317" s="234"/>
      <c r="W317" s="234"/>
      <c r="X317" s="234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125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33.75" outlineLevel="1" x14ac:dyDescent="0.2">
      <c r="A318" s="251">
        <v>62</v>
      </c>
      <c r="B318" s="252" t="s">
        <v>416</v>
      </c>
      <c r="C318" s="264" t="s">
        <v>417</v>
      </c>
      <c r="D318" s="253" t="s">
        <v>206</v>
      </c>
      <c r="E318" s="254">
        <v>1.6</v>
      </c>
      <c r="F318" s="255"/>
      <c r="G318" s="256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21</v>
      </c>
      <c r="M318" s="234">
        <f>G318*(1+L318/100)</f>
        <v>0</v>
      </c>
      <c r="N318" s="233">
        <v>0.13100000000000001</v>
      </c>
      <c r="O318" s="233">
        <f>ROUND(E318*N318,2)</f>
        <v>0.21</v>
      </c>
      <c r="P318" s="233">
        <v>0</v>
      </c>
      <c r="Q318" s="233">
        <f>ROUND(E318*P318,2)</f>
        <v>0</v>
      </c>
      <c r="R318" s="234" t="s">
        <v>286</v>
      </c>
      <c r="S318" s="234" t="s">
        <v>122</v>
      </c>
      <c r="T318" s="234" t="s">
        <v>122</v>
      </c>
      <c r="U318" s="234">
        <v>0</v>
      </c>
      <c r="V318" s="234">
        <f>ROUND(E318*U318,2)</f>
        <v>0</v>
      </c>
      <c r="W318" s="234"/>
      <c r="X318" s="234" t="s">
        <v>287</v>
      </c>
      <c r="Y318" s="214"/>
      <c r="Z318" s="214"/>
      <c r="AA318" s="214"/>
      <c r="AB318" s="214"/>
      <c r="AC318" s="214"/>
      <c r="AD318" s="214"/>
      <c r="AE318" s="214"/>
      <c r="AF318" s="214"/>
      <c r="AG318" s="214" t="s">
        <v>288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31"/>
      <c r="B319" s="232"/>
      <c r="C319" s="265" t="s">
        <v>405</v>
      </c>
      <c r="D319" s="236"/>
      <c r="E319" s="237"/>
      <c r="F319" s="234"/>
      <c r="G319" s="234"/>
      <c r="H319" s="234"/>
      <c r="I319" s="234"/>
      <c r="J319" s="234"/>
      <c r="K319" s="234"/>
      <c r="L319" s="234"/>
      <c r="M319" s="234"/>
      <c r="N319" s="233"/>
      <c r="O319" s="233"/>
      <c r="P319" s="233"/>
      <c r="Q319" s="233"/>
      <c r="R319" s="234"/>
      <c r="S319" s="234"/>
      <c r="T319" s="234"/>
      <c r="U319" s="234"/>
      <c r="V319" s="234"/>
      <c r="W319" s="234"/>
      <c r="X319" s="23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125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31"/>
      <c r="B320" s="232"/>
      <c r="C320" s="266" t="s">
        <v>130</v>
      </c>
      <c r="D320" s="238"/>
      <c r="E320" s="239"/>
      <c r="F320" s="234"/>
      <c r="G320" s="234"/>
      <c r="H320" s="234"/>
      <c r="I320" s="234"/>
      <c r="J320" s="234"/>
      <c r="K320" s="234"/>
      <c r="L320" s="234"/>
      <c r="M320" s="234"/>
      <c r="N320" s="233"/>
      <c r="O320" s="233"/>
      <c r="P320" s="233"/>
      <c r="Q320" s="233"/>
      <c r="R320" s="234"/>
      <c r="S320" s="234"/>
      <c r="T320" s="234"/>
      <c r="U320" s="234"/>
      <c r="V320" s="234"/>
      <c r="W320" s="234"/>
      <c r="X320" s="23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125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ht="22.5" outlineLevel="1" x14ac:dyDescent="0.2">
      <c r="A321" s="231"/>
      <c r="B321" s="232"/>
      <c r="C321" s="267" t="s">
        <v>418</v>
      </c>
      <c r="D321" s="238"/>
      <c r="E321" s="239">
        <v>1.56</v>
      </c>
      <c r="F321" s="234"/>
      <c r="G321" s="234"/>
      <c r="H321" s="234"/>
      <c r="I321" s="234"/>
      <c r="J321" s="234"/>
      <c r="K321" s="234"/>
      <c r="L321" s="234"/>
      <c r="M321" s="234"/>
      <c r="N321" s="233"/>
      <c r="O321" s="233"/>
      <c r="P321" s="233"/>
      <c r="Q321" s="233"/>
      <c r="R321" s="234"/>
      <c r="S321" s="234"/>
      <c r="T321" s="234"/>
      <c r="U321" s="234"/>
      <c r="V321" s="234"/>
      <c r="W321" s="234"/>
      <c r="X321" s="234"/>
      <c r="Y321" s="214"/>
      <c r="Z321" s="214"/>
      <c r="AA321" s="214"/>
      <c r="AB321" s="214"/>
      <c r="AC321" s="214"/>
      <c r="AD321" s="214"/>
      <c r="AE321" s="214"/>
      <c r="AF321" s="214"/>
      <c r="AG321" s="214" t="s">
        <v>125</v>
      </c>
      <c r="AH321" s="214">
        <v>2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1"/>
      <c r="B322" s="232"/>
      <c r="C322" s="266" t="s">
        <v>132</v>
      </c>
      <c r="D322" s="238"/>
      <c r="E322" s="239"/>
      <c r="F322" s="234"/>
      <c r="G322" s="234"/>
      <c r="H322" s="234"/>
      <c r="I322" s="234"/>
      <c r="J322" s="234"/>
      <c r="K322" s="234"/>
      <c r="L322" s="234"/>
      <c r="M322" s="234"/>
      <c r="N322" s="233"/>
      <c r="O322" s="233"/>
      <c r="P322" s="233"/>
      <c r="Q322" s="233"/>
      <c r="R322" s="234"/>
      <c r="S322" s="234"/>
      <c r="T322" s="234"/>
      <c r="U322" s="234"/>
      <c r="V322" s="234"/>
      <c r="W322" s="234"/>
      <c r="X322" s="23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125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31"/>
      <c r="B323" s="232"/>
      <c r="C323" s="265" t="s">
        <v>419</v>
      </c>
      <c r="D323" s="236"/>
      <c r="E323" s="237">
        <v>1.6</v>
      </c>
      <c r="F323" s="234"/>
      <c r="G323" s="234"/>
      <c r="H323" s="234"/>
      <c r="I323" s="234"/>
      <c r="J323" s="234"/>
      <c r="K323" s="234"/>
      <c r="L323" s="234"/>
      <c r="M323" s="234"/>
      <c r="N323" s="233"/>
      <c r="O323" s="233"/>
      <c r="P323" s="233"/>
      <c r="Q323" s="233"/>
      <c r="R323" s="234"/>
      <c r="S323" s="234"/>
      <c r="T323" s="234"/>
      <c r="U323" s="234"/>
      <c r="V323" s="234"/>
      <c r="W323" s="234"/>
      <c r="X323" s="23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125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ht="33.75" outlineLevel="1" x14ac:dyDescent="0.2">
      <c r="A324" s="251">
        <v>63</v>
      </c>
      <c r="B324" s="252" t="s">
        <v>420</v>
      </c>
      <c r="C324" s="264" t="s">
        <v>421</v>
      </c>
      <c r="D324" s="253" t="s">
        <v>206</v>
      </c>
      <c r="E324" s="254">
        <v>6.7</v>
      </c>
      <c r="F324" s="255"/>
      <c r="G324" s="256">
        <f>ROUND(E324*F324,2)</f>
        <v>0</v>
      </c>
      <c r="H324" s="235"/>
      <c r="I324" s="234">
        <f>ROUND(E324*H324,2)</f>
        <v>0</v>
      </c>
      <c r="J324" s="235"/>
      <c r="K324" s="234">
        <f>ROUND(E324*J324,2)</f>
        <v>0</v>
      </c>
      <c r="L324" s="234">
        <v>21</v>
      </c>
      <c r="M324" s="234">
        <f>G324*(1+L324/100)</f>
        <v>0</v>
      </c>
      <c r="N324" s="233">
        <v>0.17499999999999999</v>
      </c>
      <c r="O324" s="233">
        <f>ROUND(E324*N324,2)</f>
        <v>1.17</v>
      </c>
      <c r="P324" s="233">
        <v>0</v>
      </c>
      <c r="Q324" s="233">
        <f>ROUND(E324*P324,2)</f>
        <v>0</v>
      </c>
      <c r="R324" s="234" t="s">
        <v>286</v>
      </c>
      <c r="S324" s="234" t="s">
        <v>122</v>
      </c>
      <c r="T324" s="234" t="s">
        <v>122</v>
      </c>
      <c r="U324" s="234">
        <v>0</v>
      </c>
      <c r="V324" s="234">
        <f>ROUND(E324*U324,2)</f>
        <v>0</v>
      </c>
      <c r="W324" s="234"/>
      <c r="X324" s="234" t="s">
        <v>287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288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/>
      <c r="B325" s="232"/>
      <c r="C325" s="265" t="s">
        <v>405</v>
      </c>
      <c r="D325" s="236"/>
      <c r="E325" s="237"/>
      <c r="F325" s="234"/>
      <c r="G325" s="234"/>
      <c r="H325" s="234"/>
      <c r="I325" s="234"/>
      <c r="J325" s="234"/>
      <c r="K325" s="234"/>
      <c r="L325" s="234"/>
      <c r="M325" s="234"/>
      <c r="N325" s="233"/>
      <c r="O325" s="233"/>
      <c r="P325" s="233"/>
      <c r="Q325" s="233"/>
      <c r="R325" s="234"/>
      <c r="S325" s="234"/>
      <c r="T325" s="234"/>
      <c r="U325" s="234"/>
      <c r="V325" s="234"/>
      <c r="W325" s="234"/>
      <c r="X325" s="23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125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31"/>
      <c r="B326" s="232"/>
      <c r="C326" s="265" t="s">
        <v>422</v>
      </c>
      <c r="D326" s="236"/>
      <c r="E326" s="237">
        <v>6.7</v>
      </c>
      <c r="F326" s="234"/>
      <c r="G326" s="234"/>
      <c r="H326" s="234"/>
      <c r="I326" s="234"/>
      <c r="J326" s="234"/>
      <c r="K326" s="234"/>
      <c r="L326" s="234"/>
      <c r="M326" s="234"/>
      <c r="N326" s="233"/>
      <c r="O326" s="233"/>
      <c r="P326" s="233"/>
      <c r="Q326" s="233"/>
      <c r="R326" s="234"/>
      <c r="S326" s="234"/>
      <c r="T326" s="234"/>
      <c r="U326" s="234"/>
      <c r="V326" s="234"/>
      <c r="W326" s="234"/>
      <c r="X326" s="234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125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x14ac:dyDescent="0.2">
      <c r="A327" s="244" t="s">
        <v>117</v>
      </c>
      <c r="B327" s="245" t="s">
        <v>71</v>
      </c>
      <c r="C327" s="263" t="s">
        <v>72</v>
      </c>
      <c r="D327" s="246"/>
      <c r="E327" s="247"/>
      <c r="F327" s="248"/>
      <c r="G327" s="249">
        <f>SUMIF(AG328:AG341,"&lt;&gt;NOR",G328:G341)</f>
        <v>0</v>
      </c>
      <c r="H327" s="243"/>
      <c r="I327" s="243">
        <f>SUM(I328:I341)</f>
        <v>0</v>
      </c>
      <c r="J327" s="243"/>
      <c r="K327" s="243">
        <f>SUM(K328:K341)</f>
        <v>0</v>
      </c>
      <c r="L327" s="243"/>
      <c r="M327" s="243">
        <f>SUM(M328:M341)</f>
        <v>0</v>
      </c>
      <c r="N327" s="242"/>
      <c r="O327" s="242">
        <f>SUM(O328:O341)</f>
        <v>2.91</v>
      </c>
      <c r="P327" s="242"/>
      <c r="Q327" s="242">
        <f>SUM(Q328:Q341)</f>
        <v>0</v>
      </c>
      <c r="R327" s="243"/>
      <c r="S327" s="243"/>
      <c r="T327" s="243"/>
      <c r="U327" s="243"/>
      <c r="V327" s="243">
        <f>SUM(V328:V341)</f>
        <v>33.06</v>
      </c>
      <c r="W327" s="243"/>
      <c r="X327" s="243"/>
      <c r="AG327" t="s">
        <v>118</v>
      </c>
    </row>
    <row r="328" spans="1:60" ht="22.5" outlineLevel="1" x14ac:dyDescent="0.2">
      <c r="A328" s="251">
        <v>64</v>
      </c>
      <c r="B328" s="252" t="s">
        <v>423</v>
      </c>
      <c r="C328" s="264" t="s">
        <v>424</v>
      </c>
      <c r="D328" s="253" t="s">
        <v>334</v>
      </c>
      <c r="E328" s="254">
        <v>6</v>
      </c>
      <c r="F328" s="255"/>
      <c r="G328" s="256">
        <f>ROUND(E328*F328,2)</f>
        <v>0</v>
      </c>
      <c r="H328" s="235"/>
      <c r="I328" s="234">
        <f>ROUND(E328*H328,2)</f>
        <v>0</v>
      </c>
      <c r="J328" s="235"/>
      <c r="K328" s="234">
        <f>ROUND(E328*J328,2)</f>
        <v>0</v>
      </c>
      <c r="L328" s="234">
        <v>21</v>
      </c>
      <c r="M328" s="234">
        <f>G328*(1+L328/100)</f>
        <v>0</v>
      </c>
      <c r="N328" s="233">
        <v>0.43093999999999999</v>
      </c>
      <c r="O328" s="233">
        <f>ROUND(E328*N328,2)</f>
        <v>2.59</v>
      </c>
      <c r="P328" s="233">
        <v>0</v>
      </c>
      <c r="Q328" s="233">
        <f>ROUND(E328*P328,2)</f>
        <v>0</v>
      </c>
      <c r="R328" s="234"/>
      <c r="S328" s="234" t="s">
        <v>122</v>
      </c>
      <c r="T328" s="234" t="s">
        <v>122</v>
      </c>
      <c r="U328" s="234">
        <v>3.82</v>
      </c>
      <c r="V328" s="234">
        <f>ROUND(E328*U328,2)</f>
        <v>22.92</v>
      </c>
      <c r="W328" s="234"/>
      <c r="X328" s="234" t="s">
        <v>129</v>
      </c>
      <c r="Y328" s="214"/>
      <c r="Z328" s="214"/>
      <c r="AA328" s="214"/>
      <c r="AB328" s="214"/>
      <c r="AC328" s="214"/>
      <c r="AD328" s="214"/>
      <c r="AE328" s="214"/>
      <c r="AF328" s="214"/>
      <c r="AG328" s="214" t="s">
        <v>123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1"/>
      <c r="B329" s="232"/>
      <c r="C329" s="265" t="s">
        <v>425</v>
      </c>
      <c r="D329" s="236"/>
      <c r="E329" s="237"/>
      <c r="F329" s="234"/>
      <c r="G329" s="234"/>
      <c r="H329" s="234"/>
      <c r="I329" s="234"/>
      <c r="J329" s="234"/>
      <c r="K329" s="234"/>
      <c r="L329" s="234"/>
      <c r="M329" s="234"/>
      <c r="N329" s="233"/>
      <c r="O329" s="233"/>
      <c r="P329" s="233"/>
      <c r="Q329" s="233"/>
      <c r="R329" s="234"/>
      <c r="S329" s="234"/>
      <c r="T329" s="234"/>
      <c r="U329" s="234"/>
      <c r="V329" s="234"/>
      <c r="W329" s="234"/>
      <c r="X329" s="234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125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31"/>
      <c r="B330" s="232"/>
      <c r="C330" s="265" t="s">
        <v>426</v>
      </c>
      <c r="D330" s="236"/>
      <c r="E330" s="237"/>
      <c r="F330" s="234"/>
      <c r="G330" s="234"/>
      <c r="H330" s="234"/>
      <c r="I330" s="234"/>
      <c r="J330" s="234"/>
      <c r="K330" s="234"/>
      <c r="L330" s="234"/>
      <c r="M330" s="234"/>
      <c r="N330" s="233"/>
      <c r="O330" s="233"/>
      <c r="P330" s="233"/>
      <c r="Q330" s="233"/>
      <c r="R330" s="234"/>
      <c r="S330" s="234"/>
      <c r="T330" s="234"/>
      <c r="U330" s="234"/>
      <c r="V330" s="234"/>
      <c r="W330" s="234"/>
      <c r="X330" s="234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125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ht="33.75" outlineLevel="1" x14ac:dyDescent="0.2">
      <c r="A331" s="231"/>
      <c r="B331" s="232"/>
      <c r="C331" s="265" t="s">
        <v>427</v>
      </c>
      <c r="D331" s="236"/>
      <c r="E331" s="237"/>
      <c r="F331" s="234"/>
      <c r="G331" s="234"/>
      <c r="H331" s="234"/>
      <c r="I331" s="234"/>
      <c r="J331" s="234"/>
      <c r="K331" s="234"/>
      <c r="L331" s="234"/>
      <c r="M331" s="234"/>
      <c r="N331" s="233"/>
      <c r="O331" s="233"/>
      <c r="P331" s="233"/>
      <c r="Q331" s="233"/>
      <c r="R331" s="234"/>
      <c r="S331" s="234"/>
      <c r="T331" s="234"/>
      <c r="U331" s="234"/>
      <c r="V331" s="234"/>
      <c r="W331" s="234"/>
      <c r="X331" s="23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125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ht="22.5" outlineLevel="1" x14ac:dyDescent="0.2">
      <c r="A332" s="231"/>
      <c r="B332" s="232"/>
      <c r="C332" s="265" t="s">
        <v>428</v>
      </c>
      <c r="D332" s="236"/>
      <c r="E332" s="237"/>
      <c r="F332" s="234"/>
      <c r="G332" s="234"/>
      <c r="H332" s="234"/>
      <c r="I332" s="234"/>
      <c r="J332" s="234"/>
      <c r="K332" s="234"/>
      <c r="L332" s="234"/>
      <c r="M332" s="234"/>
      <c r="N332" s="233"/>
      <c r="O332" s="233"/>
      <c r="P332" s="233"/>
      <c r="Q332" s="233"/>
      <c r="R332" s="234"/>
      <c r="S332" s="234"/>
      <c r="T332" s="234"/>
      <c r="U332" s="234"/>
      <c r="V332" s="234"/>
      <c r="W332" s="234"/>
      <c r="X332" s="23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125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31"/>
      <c r="B333" s="232"/>
      <c r="C333" s="265" t="s">
        <v>429</v>
      </c>
      <c r="D333" s="236"/>
      <c r="E333" s="237"/>
      <c r="F333" s="234"/>
      <c r="G333" s="234"/>
      <c r="H333" s="234"/>
      <c r="I333" s="234"/>
      <c r="J333" s="234"/>
      <c r="K333" s="234"/>
      <c r="L333" s="234"/>
      <c r="M333" s="234"/>
      <c r="N333" s="233"/>
      <c r="O333" s="233"/>
      <c r="P333" s="233"/>
      <c r="Q333" s="233"/>
      <c r="R333" s="234"/>
      <c r="S333" s="234"/>
      <c r="T333" s="234"/>
      <c r="U333" s="234"/>
      <c r="V333" s="234"/>
      <c r="W333" s="234"/>
      <c r="X333" s="234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125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ht="22.5" outlineLevel="1" x14ac:dyDescent="0.2">
      <c r="A334" s="231"/>
      <c r="B334" s="232"/>
      <c r="C334" s="265" t="s">
        <v>430</v>
      </c>
      <c r="D334" s="236"/>
      <c r="E334" s="237"/>
      <c r="F334" s="234"/>
      <c r="G334" s="234"/>
      <c r="H334" s="234"/>
      <c r="I334" s="234"/>
      <c r="J334" s="234"/>
      <c r="K334" s="234"/>
      <c r="L334" s="234"/>
      <c r="M334" s="234"/>
      <c r="N334" s="233"/>
      <c r="O334" s="233"/>
      <c r="P334" s="233"/>
      <c r="Q334" s="233"/>
      <c r="R334" s="234"/>
      <c r="S334" s="234"/>
      <c r="T334" s="234"/>
      <c r="U334" s="234"/>
      <c r="V334" s="234"/>
      <c r="W334" s="234"/>
      <c r="X334" s="234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125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ht="22.5" outlineLevel="1" x14ac:dyDescent="0.2">
      <c r="A335" s="231"/>
      <c r="B335" s="232"/>
      <c r="C335" s="265" t="s">
        <v>431</v>
      </c>
      <c r="D335" s="236"/>
      <c r="E335" s="237"/>
      <c r="F335" s="234"/>
      <c r="G335" s="234"/>
      <c r="H335" s="234"/>
      <c r="I335" s="234"/>
      <c r="J335" s="234"/>
      <c r="K335" s="234"/>
      <c r="L335" s="234"/>
      <c r="M335" s="234"/>
      <c r="N335" s="233"/>
      <c r="O335" s="233"/>
      <c r="P335" s="233"/>
      <c r="Q335" s="233"/>
      <c r="R335" s="234"/>
      <c r="S335" s="234"/>
      <c r="T335" s="234"/>
      <c r="U335" s="234"/>
      <c r="V335" s="234"/>
      <c r="W335" s="234"/>
      <c r="X335" s="23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125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ht="45" outlineLevel="1" x14ac:dyDescent="0.2">
      <c r="A336" s="231"/>
      <c r="B336" s="232"/>
      <c r="C336" s="265" t="s">
        <v>432</v>
      </c>
      <c r="D336" s="236"/>
      <c r="E336" s="237"/>
      <c r="F336" s="234"/>
      <c r="G336" s="234"/>
      <c r="H336" s="234"/>
      <c r="I336" s="234"/>
      <c r="J336" s="234"/>
      <c r="K336" s="234"/>
      <c r="L336" s="234"/>
      <c r="M336" s="234"/>
      <c r="N336" s="233"/>
      <c r="O336" s="233"/>
      <c r="P336" s="233"/>
      <c r="Q336" s="233"/>
      <c r="R336" s="234"/>
      <c r="S336" s="234"/>
      <c r="T336" s="234"/>
      <c r="U336" s="234"/>
      <c r="V336" s="234"/>
      <c r="W336" s="234"/>
      <c r="X336" s="23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125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31"/>
      <c r="B337" s="232"/>
      <c r="C337" s="265" t="s">
        <v>433</v>
      </c>
      <c r="D337" s="236"/>
      <c r="E337" s="237">
        <v>6</v>
      </c>
      <c r="F337" s="234"/>
      <c r="G337" s="234"/>
      <c r="H337" s="234"/>
      <c r="I337" s="234"/>
      <c r="J337" s="234"/>
      <c r="K337" s="234"/>
      <c r="L337" s="234"/>
      <c r="M337" s="234"/>
      <c r="N337" s="233"/>
      <c r="O337" s="233"/>
      <c r="P337" s="233"/>
      <c r="Q337" s="233"/>
      <c r="R337" s="234"/>
      <c r="S337" s="234"/>
      <c r="T337" s="234"/>
      <c r="U337" s="234"/>
      <c r="V337" s="234"/>
      <c r="W337" s="234"/>
      <c r="X337" s="234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125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ht="22.5" outlineLevel="1" x14ac:dyDescent="0.2">
      <c r="A338" s="251">
        <v>65</v>
      </c>
      <c r="B338" s="252" t="s">
        <v>434</v>
      </c>
      <c r="C338" s="264" t="s">
        <v>435</v>
      </c>
      <c r="D338" s="253" t="s">
        <v>334</v>
      </c>
      <c r="E338" s="254">
        <v>6</v>
      </c>
      <c r="F338" s="255"/>
      <c r="G338" s="256">
        <f>ROUND(E338*F338,2)</f>
        <v>0</v>
      </c>
      <c r="H338" s="235"/>
      <c r="I338" s="234">
        <f>ROUND(E338*H338,2)</f>
        <v>0</v>
      </c>
      <c r="J338" s="235"/>
      <c r="K338" s="234">
        <f>ROUND(E338*J338,2)</f>
        <v>0</v>
      </c>
      <c r="L338" s="234">
        <v>21</v>
      </c>
      <c r="M338" s="234">
        <f>G338*(1+L338/100)</f>
        <v>0</v>
      </c>
      <c r="N338" s="233">
        <v>7.0200000000000002E-3</v>
      </c>
      <c r="O338" s="233">
        <f>ROUND(E338*N338,2)</f>
        <v>0.04</v>
      </c>
      <c r="P338" s="233">
        <v>0</v>
      </c>
      <c r="Q338" s="233">
        <f>ROUND(E338*P338,2)</f>
        <v>0</v>
      </c>
      <c r="R338" s="234"/>
      <c r="S338" s="234" t="s">
        <v>232</v>
      </c>
      <c r="T338" s="234" t="s">
        <v>122</v>
      </c>
      <c r="U338" s="234">
        <v>1.69</v>
      </c>
      <c r="V338" s="234">
        <f>ROUND(E338*U338,2)</f>
        <v>10.14</v>
      </c>
      <c r="W338" s="234"/>
      <c r="X338" s="234" t="s">
        <v>129</v>
      </c>
      <c r="Y338" s="214"/>
      <c r="Z338" s="214"/>
      <c r="AA338" s="214"/>
      <c r="AB338" s="214"/>
      <c r="AC338" s="214"/>
      <c r="AD338" s="214"/>
      <c r="AE338" s="214"/>
      <c r="AF338" s="214"/>
      <c r="AG338" s="214" t="s">
        <v>123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1"/>
      <c r="B339" s="232"/>
      <c r="C339" s="265" t="s">
        <v>433</v>
      </c>
      <c r="D339" s="236"/>
      <c r="E339" s="237">
        <v>6</v>
      </c>
      <c r="F339" s="234"/>
      <c r="G339" s="234"/>
      <c r="H339" s="234"/>
      <c r="I339" s="234"/>
      <c r="J339" s="234"/>
      <c r="K339" s="234"/>
      <c r="L339" s="234"/>
      <c r="M339" s="234"/>
      <c r="N339" s="233"/>
      <c r="O339" s="233"/>
      <c r="P339" s="233"/>
      <c r="Q339" s="233"/>
      <c r="R339" s="234"/>
      <c r="S339" s="234"/>
      <c r="T339" s="234"/>
      <c r="U339" s="234"/>
      <c r="V339" s="234"/>
      <c r="W339" s="234"/>
      <c r="X339" s="234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125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ht="22.5" outlineLevel="1" x14ac:dyDescent="0.2">
      <c r="A340" s="251">
        <v>66</v>
      </c>
      <c r="B340" s="252" t="s">
        <v>436</v>
      </c>
      <c r="C340" s="264" t="s">
        <v>437</v>
      </c>
      <c r="D340" s="253" t="s">
        <v>334</v>
      </c>
      <c r="E340" s="254">
        <v>6</v>
      </c>
      <c r="F340" s="255"/>
      <c r="G340" s="256">
        <f>ROUND(E340*F340,2)</f>
        <v>0</v>
      </c>
      <c r="H340" s="235"/>
      <c r="I340" s="234">
        <f>ROUND(E340*H340,2)</f>
        <v>0</v>
      </c>
      <c r="J340" s="235"/>
      <c r="K340" s="234">
        <f>ROUND(E340*J340,2)</f>
        <v>0</v>
      </c>
      <c r="L340" s="234">
        <v>21</v>
      </c>
      <c r="M340" s="234">
        <f>G340*(1+L340/100)</f>
        <v>0</v>
      </c>
      <c r="N340" s="233">
        <v>4.6739999999999997E-2</v>
      </c>
      <c r="O340" s="233">
        <f>ROUND(E340*N340,2)</f>
        <v>0.28000000000000003</v>
      </c>
      <c r="P340" s="233">
        <v>0</v>
      </c>
      <c r="Q340" s="233">
        <f>ROUND(E340*P340,2)</f>
        <v>0</v>
      </c>
      <c r="R340" s="234"/>
      <c r="S340" s="234" t="s">
        <v>232</v>
      </c>
      <c r="T340" s="234" t="s">
        <v>226</v>
      </c>
      <c r="U340" s="234">
        <v>0</v>
      </c>
      <c r="V340" s="234">
        <f>ROUND(E340*U340,2)</f>
        <v>0</v>
      </c>
      <c r="W340" s="234"/>
      <c r="X340" s="234" t="s">
        <v>287</v>
      </c>
      <c r="Y340" s="214"/>
      <c r="Z340" s="214"/>
      <c r="AA340" s="214"/>
      <c r="AB340" s="214"/>
      <c r="AC340" s="214"/>
      <c r="AD340" s="214"/>
      <c r="AE340" s="214"/>
      <c r="AF340" s="214"/>
      <c r="AG340" s="214" t="s">
        <v>288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31"/>
      <c r="B341" s="232"/>
      <c r="C341" s="265" t="s">
        <v>433</v>
      </c>
      <c r="D341" s="236"/>
      <c r="E341" s="237">
        <v>6</v>
      </c>
      <c r="F341" s="234"/>
      <c r="G341" s="234"/>
      <c r="H341" s="234"/>
      <c r="I341" s="234"/>
      <c r="J341" s="234"/>
      <c r="K341" s="234"/>
      <c r="L341" s="234"/>
      <c r="M341" s="234"/>
      <c r="N341" s="233"/>
      <c r="O341" s="233"/>
      <c r="P341" s="233"/>
      <c r="Q341" s="233"/>
      <c r="R341" s="234"/>
      <c r="S341" s="234"/>
      <c r="T341" s="234"/>
      <c r="U341" s="234"/>
      <c r="V341" s="234"/>
      <c r="W341" s="234"/>
      <c r="X341" s="234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125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x14ac:dyDescent="0.2">
      <c r="A342" s="244" t="s">
        <v>117</v>
      </c>
      <c r="B342" s="245" t="s">
        <v>73</v>
      </c>
      <c r="C342" s="263" t="s">
        <v>74</v>
      </c>
      <c r="D342" s="246"/>
      <c r="E342" s="247"/>
      <c r="F342" s="248"/>
      <c r="G342" s="249">
        <f>SUMIF(AG343:AG409,"&lt;&gt;NOR",G343:G409)</f>
        <v>0</v>
      </c>
      <c r="H342" s="243"/>
      <c r="I342" s="243">
        <f>SUM(I343:I409)</f>
        <v>0</v>
      </c>
      <c r="J342" s="243"/>
      <c r="K342" s="243">
        <f>SUM(K343:K409)</f>
        <v>0</v>
      </c>
      <c r="L342" s="243"/>
      <c r="M342" s="243">
        <f>SUM(M343:M409)</f>
        <v>0</v>
      </c>
      <c r="N342" s="242"/>
      <c r="O342" s="242">
        <f>SUM(O343:O409)</f>
        <v>117.61999999999999</v>
      </c>
      <c r="P342" s="242"/>
      <c r="Q342" s="242">
        <f>SUM(Q343:Q409)</f>
        <v>0</v>
      </c>
      <c r="R342" s="243"/>
      <c r="S342" s="243"/>
      <c r="T342" s="243"/>
      <c r="U342" s="243"/>
      <c r="V342" s="243">
        <f>SUM(V343:V409)</f>
        <v>189.73</v>
      </c>
      <c r="W342" s="243"/>
      <c r="X342" s="243"/>
      <c r="AG342" t="s">
        <v>118</v>
      </c>
    </row>
    <row r="343" spans="1:60" ht="22.5" outlineLevel="1" x14ac:dyDescent="0.2">
      <c r="A343" s="251">
        <v>67</v>
      </c>
      <c r="B343" s="252" t="s">
        <v>438</v>
      </c>
      <c r="C343" s="264" t="s">
        <v>439</v>
      </c>
      <c r="D343" s="253" t="s">
        <v>317</v>
      </c>
      <c r="E343" s="254">
        <v>28.3</v>
      </c>
      <c r="F343" s="255"/>
      <c r="G343" s="256">
        <f>ROUND(E343*F343,2)</f>
        <v>0</v>
      </c>
      <c r="H343" s="235"/>
      <c r="I343" s="234">
        <f>ROUND(E343*H343,2)</f>
        <v>0</v>
      </c>
      <c r="J343" s="235"/>
      <c r="K343" s="234">
        <f>ROUND(E343*J343,2)</f>
        <v>0</v>
      </c>
      <c r="L343" s="234">
        <v>21</v>
      </c>
      <c r="M343" s="234">
        <f>G343*(1+L343/100)</f>
        <v>0</v>
      </c>
      <c r="N343" s="233">
        <v>2.2399999999999998E-3</v>
      </c>
      <c r="O343" s="233">
        <f>ROUND(E343*N343,2)</f>
        <v>0.06</v>
      </c>
      <c r="P343" s="233">
        <v>0</v>
      </c>
      <c r="Q343" s="233">
        <f>ROUND(E343*P343,2)</f>
        <v>0</v>
      </c>
      <c r="R343" s="234"/>
      <c r="S343" s="234" t="s">
        <v>122</v>
      </c>
      <c r="T343" s="234" t="s">
        <v>122</v>
      </c>
      <c r="U343" s="234">
        <v>0.13</v>
      </c>
      <c r="V343" s="234">
        <f>ROUND(E343*U343,2)</f>
        <v>3.68</v>
      </c>
      <c r="W343" s="234"/>
      <c r="X343" s="234" t="s">
        <v>129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123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31"/>
      <c r="B344" s="232"/>
      <c r="C344" s="265" t="s">
        <v>207</v>
      </c>
      <c r="D344" s="236"/>
      <c r="E344" s="237"/>
      <c r="F344" s="234"/>
      <c r="G344" s="234"/>
      <c r="H344" s="234"/>
      <c r="I344" s="234"/>
      <c r="J344" s="234"/>
      <c r="K344" s="234"/>
      <c r="L344" s="234"/>
      <c r="M344" s="234"/>
      <c r="N344" s="233"/>
      <c r="O344" s="233"/>
      <c r="P344" s="233"/>
      <c r="Q344" s="233"/>
      <c r="R344" s="234"/>
      <c r="S344" s="234"/>
      <c r="T344" s="234"/>
      <c r="U344" s="234"/>
      <c r="V344" s="234"/>
      <c r="W344" s="234"/>
      <c r="X344" s="23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125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ht="22.5" outlineLevel="1" x14ac:dyDescent="0.2">
      <c r="A345" s="231"/>
      <c r="B345" s="232"/>
      <c r="C345" s="265" t="s">
        <v>440</v>
      </c>
      <c r="D345" s="236"/>
      <c r="E345" s="237">
        <v>28.3</v>
      </c>
      <c r="F345" s="234"/>
      <c r="G345" s="234"/>
      <c r="H345" s="234"/>
      <c r="I345" s="234"/>
      <c r="J345" s="234"/>
      <c r="K345" s="234"/>
      <c r="L345" s="234"/>
      <c r="M345" s="234"/>
      <c r="N345" s="233"/>
      <c r="O345" s="233"/>
      <c r="P345" s="233"/>
      <c r="Q345" s="233"/>
      <c r="R345" s="234"/>
      <c r="S345" s="234"/>
      <c r="T345" s="234"/>
      <c r="U345" s="234"/>
      <c r="V345" s="234"/>
      <c r="W345" s="234"/>
      <c r="X345" s="234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125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ht="22.5" outlineLevel="1" x14ac:dyDescent="0.2">
      <c r="A346" s="251">
        <v>68</v>
      </c>
      <c r="B346" s="252" t="s">
        <v>441</v>
      </c>
      <c r="C346" s="264" t="s">
        <v>442</v>
      </c>
      <c r="D346" s="253" t="s">
        <v>334</v>
      </c>
      <c r="E346" s="254">
        <v>2</v>
      </c>
      <c r="F346" s="255"/>
      <c r="G346" s="256">
        <f>ROUND(E346*F346,2)</f>
        <v>0</v>
      </c>
      <c r="H346" s="235"/>
      <c r="I346" s="234">
        <f>ROUND(E346*H346,2)</f>
        <v>0</v>
      </c>
      <c r="J346" s="235"/>
      <c r="K346" s="234">
        <f>ROUND(E346*J346,2)</f>
        <v>0</v>
      </c>
      <c r="L346" s="234">
        <v>21</v>
      </c>
      <c r="M346" s="234">
        <f>G346*(1+L346/100)</f>
        <v>0</v>
      </c>
      <c r="N346" s="233">
        <v>0.1125</v>
      </c>
      <c r="O346" s="233">
        <f>ROUND(E346*N346,2)</f>
        <v>0.23</v>
      </c>
      <c r="P346" s="233">
        <v>0</v>
      </c>
      <c r="Q346" s="233">
        <f>ROUND(E346*P346,2)</f>
        <v>0</v>
      </c>
      <c r="R346" s="234"/>
      <c r="S346" s="234" t="s">
        <v>122</v>
      </c>
      <c r="T346" s="234" t="s">
        <v>122</v>
      </c>
      <c r="U346" s="234">
        <v>0.92</v>
      </c>
      <c r="V346" s="234">
        <f>ROUND(E346*U346,2)</f>
        <v>1.84</v>
      </c>
      <c r="W346" s="234"/>
      <c r="X346" s="234" t="s">
        <v>129</v>
      </c>
      <c r="Y346" s="214"/>
      <c r="Z346" s="214"/>
      <c r="AA346" s="214"/>
      <c r="AB346" s="214"/>
      <c r="AC346" s="214"/>
      <c r="AD346" s="214"/>
      <c r="AE346" s="214"/>
      <c r="AF346" s="214"/>
      <c r="AG346" s="214" t="s">
        <v>123</v>
      </c>
      <c r="AH346" s="214"/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31"/>
      <c r="B347" s="232"/>
      <c r="C347" s="265" t="s">
        <v>443</v>
      </c>
      <c r="D347" s="236"/>
      <c r="E347" s="237">
        <v>2</v>
      </c>
      <c r="F347" s="234"/>
      <c r="G347" s="234"/>
      <c r="H347" s="234"/>
      <c r="I347" s="234"/>
      <c r="J347" s="234"/>
      <c r="K347" s="234"/>
      <c r="L347" s="234"/>
      <c r="M347" s="234"/>
      <c r="N347" s="233"/>
      <c r="O347" s="233"/>
      <c r="P347" s="233"/>
      <c r="Q347" s="233"/>
      <c r="R347" s="234"/>
      <c r="S347" s="234"/>
      <c r="T347" s="234"/>
      <c r="U347" s="234"/>
      <c r="V347" s="234"/>
      <c r="W347" s="234"/>
      <c r="X347" s="234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125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22.5" outlineLevel="1" x14ac:dyDescent="0.2">
      <c r="A348" s="251">
        <v>69</v>
      </c>
      <c r="B348" s="252" t="s">
        <v>444</v>
      </c>
      <c r="C348" s="264" t="s">
        <v>445</v>
      </c>
      <c r="D348" s="253" t="s">
        <v>334</v>
      </c>
      <c r="E348" s="254">
        <v>4</v>
      </c>
      <c r="F348" s="255"/>
      <c r="G348" s="256">
        <f>ROUND(E348*F348,2)</f>
        <v>0</v>
      </c>
      <c r="H348" s="235"/>
      <c r="I348" s="234">
        <f>ROUND(E348*H348,2)</f>
        <v>0</v>
      </c>
      <c r="J348" s="235"/>
      <c r="K348" s="234">
        <f>ROUND(E348*J348,2)</f>
        <v>0</v>
      </c>
      <c r="L348" s="234">
        <v>21</v>
      </c>
      <c r="M348" s="234">
        <f>G348*(1+L348/100)</f>
        <v>0</v>
      </c>
      <c r="N348" s="233">
        <v>0</v>
      </c>
      <c r="O348" s="233">
        <f>ROUND(E348*N348,2)</f>
        <v>0</v>
      </c>
      <c r="P348" s="233">
        <v>0</v>
      </c>
      <c r="Q348" s="233">
        <f>ROUND(E348*P348,2)</f>
        <v>0</v>
      </c>
      <c r="R348" s="234"/>
      <c r="S348" s="234" t="s">
        <v>122</v>
      </c>
      <c r="T348" s="234" t="s">
        <v>122</v>
      </c>
      <c r="U348" s="234">
        <v>0.2</v>
      </c>
      <c r="V348" s="234">
        <f>ROUND(E348*U348,2)</f>
        <v>0.8</v>
      </c>
      <c r="W348" s="234"/>
      <c r="X348" s="234" t="s">
        <v>129</v>
      </c>
      <c r="Y348" s="214"/>
      <c r="Z348" s="214"/>
      <c r="AA348" s="214"/>
      <c r="AB348" s="214"/>
      <c r="AC348" s="214"/>
      <c r="AD348" s="214"/>
      <c r="AE348" s="214"/>
      <c r="AF348" s="214"/>
      <c r="AG348" s="214" t="s">
        <v>123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31"/>
      <c r="B349" s="232"/>
      <c r="C349" s="265" t="s">
        <v>446</v>
      </c>
      <c r="D349" s="236"/>
      <c r="E349" s="237">
        <v>4</v>
      </c>
      <c r="F349" s="234"/>
      <c r="G349" s="234"/>
      <c r="H349" s="234"/>
      <c r="I349" s="234"/>
      <c r="J349" s="234"/>
      <c r="K349" s="234"/>
      <c r="L349" s="234"/>
      <c r="M349" s="234"/>
      <c r="N349" s="233"/>
      <c r="O349" s="233"/>
      <c r="P349" s="233"/>
      <c r="Q349" s="233"/>
      <c r="R349" s="234"/>
      <c r="S349" s="234"/>
      <c r="T349" s="234"/>
      <c r="U349" s="234"/>
      <c r="V349" s="234"/>
      <c r="W349" s="234"/>
      <c r="X349" s="23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125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51">
        <v>70</v>
      </c>
      <c r="B350" s="252" t="s">
        <v>447</v>
      </c>
      <c r="C350" s="264" t="s">
        <v>448</v>
      </c>
      <c r="D350" s="253" t="s">
        <v>206</v>
      </c>
      <c r="E350" s="254">
        <v>43.4</v>
      </c>
      <c r="F350" s="255"/>
      <c r="G350" s="256">
        <f>ROUND(E350*F350,2)</f>
        <v>0</v>
      </c>
      <c r="H350" s="235"/>
      <c r="I350" s="234">
        <f>ROUND(E350*H350,2)</f>
        <v>0</v>
      </c>
      <c r="J350" s="235"/>
      <c r="K350" s="234">
        <f>ROUND(E350*J350,2)</f>
        <v>0</v>
      </c>
      <c r="L350" s="234">
        <v>21</v>
      </c>
      <c r="M350" s="234">
        <f>G350*(1+L350/100)</f>
        <v>0</v>
      </c>
      <c r="N350" s="233">
        <v>1.3999999999999999E-4</v>
      </c>
      <c r="O350" s="233">
        <f>ROUND(E350*N350,2)</f>
        <v>0.01</v>
      </c>
      <c r="P350" s="233">
        <v>0</v>
      </c>
      <c r="Q350" s="233">
        <f>ROUND(E350*P350,2)</f>
        <v>0</v>
      </c>
      <c r="R350" s="234"/>
      <c r="S350" s="234" t="s">
        <v>122</v>
      </c>
      <c r="T350" s="234" t="s">
        <v>122</v>
      </c>
      <c r="U350" s="234">
        <v>0.72</v>
      </c>
      <c r="V350" s="234">
        <f>ROUND(E350*U350,2)</f>
        <v>31.25</v>
      </c>
      <c r="W350" s="234"/>
      <c r="X350" s="234" t="s">
        <v>129</v>
      </c>
      <c r="Y350" s="214"/>
      <c r="Z350" s="214"/>
      <c r="AA350" s="214"/>
      <c r="AB350" s="214"/>
      <c r="AC350" s="214"/>
      <c r="AD350" s="214"/>
      <c r="AE350" s="214"/>
      <c r="AF350" s="214"/>
      <c r="AG350" s="214" t="s">
        <v>123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ht="22.5" outlineLevel="1" x14ac:dyDescent="0.2">
      <c r="A351" s="231"/>
      <c r="B351" s="232"/>
      <c r="C351" s="265" t="s">
        <v>449</v>
      </c>
      <c r="D351" s="236"/>
      <c r="E351" s="237">
        <v>21</v>
      </c>
      <c r="F351" s="234"/>
      <c r="G351" s="234"/>
      <c r="H351" s="234"/>
      <c r="I351" s="234"/>
      <c r="J351" s="234"/>
      <c r="K351" s="234"/>
      <c r="L351" s="234"/>
      <c r="M351" s="234"/>
      <c r="N351" s="233"/>
      <c r="O351" s="233"/>
      <c r="P351" s="233"/>
      <c r="Q351" s="233"/>
      <c r="R351" s="234"/>
      <c r="S351" s="234"/>
      <c r="T351" s="234"/>
      <c r="U351" s="234"/>
      <c r="V351" s="234"/>
      <c r="W351" s="234"/>
      <c r="X351" s="234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125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31"/>
      <c r="B352" s="232"/>
      <c r="C352" s="265" t="s">
        <v>450</v>
      </c>
      <c r="D352" s="236"/>
      <c r="E352" s="237">
        <v>14</v>
      </c>
      <c r="F352" s="234"/>
      <c r="G352" s="234"/>
      <c r="H352" s="234"/>
      <c r="I352" s="234"/>
      <c r="J352" s="234"/>
      <c r="K352" s="234"/>
      <c r="L352" s="234"/>
      <c r="M352" s="234"/>
      <c r="N352" s="233"/>
      <c r="O352" s="233"/>
      <c r="P352" s="233"/>
      <c r="Q352" s="233"/>
      <c r="R352" s="234"/>
      <c r="S352" s="234"/>
      <c r="T352" s="234"/>
      <c r="U352" s="234"/>
      <c r="V352" s="234"/>
      <c r="W352" s="234"/>
      <c r="X352" s="234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125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/>
      <c r="B353" s="232"/>
      <c r="C353" s="265" t="s">
        <v>451</v>
      </c>
      <c r="D353" s="236"/>
      <c r="E353" s="237">
        <v>8.4</v>
      </c>
      <c r="F353" s="234"/>
      <c r="G353" s="234"/>
      <c r="H353" s="234"/>
      <c r="I353" s="234"/>
      <c r="J353" s="234"/>
      <c r="K353" s="234"/>
      <c r="L353" s="234"/>
      <c r="M353" s="234"/>
      <c r="N353" s="233"/>
      <c r="O353" s="233"/>
      <c r="P353" s="233"/>
      <c r="Q353" s="233"/>
      <c r="R353" s="234"/>
      <c r="S353" s="234"/>
      <c r="T353" s="234"/>
      <c r="U353" s="234"/>
      <c r="V353" s="234"/>
      <c r="W353" s="234"/>
      <c r="X353" s="23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125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51">
        <v>71</v>
      </c>
      <c r="B354" s="252" t="s">
        <v>452</v>
      </c>
      <c r="C354" s="264" t="s">
        <v>453</v>
      </c>
      <c r="D354" s="253" t="s">
        <v>206</v>
      </c>
      <c r="E354" s="254">
        <v>43.4</v>
      </c>
      <c r="F354" s="255"/>
      <c r="G354" s="256">
        <f>ROUND(E354*F354,2)</f>
        <v>0</v>
      </c>
      <c r="H354" s="235"/>
      <c r="I354" s="234">
        <f>ROUND(E354*H354,2)</f>
        <v>0</v>
      </c>
      <c r="J354" s="235"/>
      <c r="K354" s="234">
        <f>ROUND(E354*J354,2)</f>
        <v>0</v>
      </c>
      <c r="L354" s="234">
        <v>21</v>
      </c>
      <c r="M354" s="234">
        <f>G354*(1+L354/100)</f>
        <v>0</v>
      </c>
      <c r="N354" s="233">
        <v>3.2000000000000003E-4</v>
      </c>
      <c r="O354" s="233">
        <f>ROUND(E354*N354,2)</f>
        <v>0.01</v>
      </c>
      <c r="P354" s="233">
        <v>0</v>
      </c>
      <c r="Q354" s="233">
        <f>ROUND(E354*P354,2)</f>
        <v>0</v>
      </c>
      <c r="R354" s="234"/>
      <c r="S354" s="234" t="s">
        <v>122</v>
      </c>
      <c r="T354" s="234" t="s">
        <v>122</v>
      </c>
      <c r="U354" s="234">
        <v>0.01</v>
      </c>
      <c r="V354" s="234">
        <f>ROUND(E354*U354,2)</f>
        <v>0.43</v>
      </c>
      <c r="W354" s="234"/>
      <c r="X354" s="234" t="s">
        <v>129</v>
      </c>
      <c r="Y354" s="214"/>
      <c r="Z354" s="214"/>
      <c r="AA354" s="214"/>
      <c r="AB354" s="214"/>
      <c r="AC354" s="214"/>
      <c r="AD354" s="214"/>
      <c r="AE354" s="214"/>
      <c r="AF354" s="214"/>
      <c r="AG354" s="214" t="s">
        <v>123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ht="22.5" outlineLevel="1" x14ac:dyDescent="0.2">
      <c r="A355" s="231"/>
      <c r="B355" s="232"/>
      <c r="C355" s="265" t="s">
        <v>449</v>
      </c>
      <c r="D355" s="236"/>
      <c r="E355" s="237">
        <v>21</v>
      </c>
      <c r="F355" s="234"/>
      <c r="G355" s="234"/>
      <c r="H355" s="234"/>
      <c r="I355" s="234"/>
      <c r="J355" s="234"/>
      <c r="K355" s="234"/>
      <c r="L355" s="234"/>
      <c r="M355" s="234"/>
      <c r="N355" s="233"/>
      <c r="O355" s="233"/>
      <c r="P355" s="233"/>
      <c r="Q355" s="233"/>
      <c r="R355" s="234"/>
      <c r="S355" s="234"/>
      <c r="T355" s="234"/>
      <c r="U355" s="234"/>
      <c r="V355" s="234"/>
      <c r="W355" s="234"/>
      <c r="X355" s="234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125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1"/>
      <c r="B356" s="232"/>
      <c r="C356" s="265" t="s">
        <v>450</v>
      </c>
      <c r="D356" s="236"/>
      <c r="E356" s="237">
        <v>14</v>
      </c>
      <c r="F356" s="234"/>
      <c r="G356" s="234"/>
      <c r="H356" s="234"/>
      <c r="I356" s="234"/>
      <c r="J356" s="234"/>
      <c r="K356" s="234"/>
      <c r="L356" s="234"/>
      <c r="M356" s="234"/>
      <c r="N356" s="233"/>
      <c r="O356" s="233"/>
      <c r="P356" s="233"/>
      <c r="Q356" s="233"/>
      <c r="R356" s="234"/>
      <c r="S356" s="234"/>
      <c r="T356" s="234"/>
      <c r="U356" s="234"/>
      <c r="V356" s="234"/>
      <c r="W356" s="234"/>
      <c r="X356" s="234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125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1"/>
      <c r="B357" s="232"/>
      <c r="C357" s="265" t="s">
        <v>451</v>
      </c>
      <c r="D357" s="236"/>
      <c r="E357" s="237">
        <v>8.4</v>
      </c>
      <c r="F357" s="234"/>
      <c r="G357" s="234"/>
      <c r="H357" s="234"/>
      <c r="I357" s="234"/>
      <c r="J357" s="234"/>
      <c r="K357" s="234"/>
      <c r="L357" s="234"/>
      <c r="M357" s="234"/>
      <c r="N357" s="233"/>
      <c r="O357" s="233"/>
      <c r="P357" s="233"/>
      <c r="Q357" s="233"/>
      <c r="R357" s="234"/>
      <c r="S357" s="234"/>
      <c r="T357" s="234"/>
      <c r="U357" s="234"/>
      <c r="V357" s="234"/>
      <c r="W357" s="234"/>
      <c r="X357" s="234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125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51">
        <v>72</v>
      </c>
      <c r="B358" s="252" t="s">
        <v>454</v>
      </c>
      <c r="C358" s="264" t="s">
        <v>455</v>
      </c>
      <c r="D358" s="253" t="s">
        <v>206</v>
      </c>
      <c r="E358" s="254">
        <v>43.4</v>
      </c>
      <c r="F358" s="255"/>
      <c r="G358" s="256">
        <f>ROUND(E358*F358,2)</f>
        <v>0</v>
      </c>
      <c r="H358" s="235"/>
      <c r="I358" s="234">
        <f>ROUND(E358*H358,2)</f>
        <v>0</v>
      </c>
      <c r="J358" s="235"/>
      <c r="K358" s="234">
        <f>ROUND(E358*J358,2)</f>
        <v>0</v>
      </c>
      <c r="L358" s="234">
        <v>21</v>
      </c>
      <c r="M358" s="234">
        <f>G358*(1+L358/100)</f>
        <v>0</v>
      </c>
      <c r="N358" s="233">
        <v>0</v>
      </c>
      <c r="O358" s="233">
        <f>ROUND(E358*N358,2)</f>
        <v>0</v>
      </c>
      <c r="P358" s="233">
        <v>0</v>
      </c>
      <c r="Q358" s="233">
        <f>ROUND(E358*P358,2)</f>
        <v>0</v>
      </c>
      <c r="R358" s="234"/>
      <c r="S358" s="234" t="s">
        <v>122</v>
      </c>
      <c r="T358" s="234" t="s">
        <v>122</v>
      </c>
      <c r="U358" s="234">
        <v>0.125</v>
      </c>
      <c r="V358" s="234">
        <f>ROUND(E358*U358,2)</f>
        <v>5.43</v>
      </c>
      <c r="W358" s="234"/>
      <c r="X358" s="234" t="s">
        <v>129</v>
      </c>
      <c r="Y358" s="214"/>
      <c r="Z358" s="214"/>
      <c r="AA358" s="214"/>
      <c r="AB358" s="214"/>
      <c r="AC358" s="214"/>
      <c r="AD358" s="214"/>
      <c r="AE358" s="214"/>
      <c r="AF358" s="214"/>
      <c r="AG358" s="214" t="s">
        <v>123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ht="22.5" outlineLevel="1" x14ac:dyDescent="0.2">
      <c r="A359" s="231"/>
      <c r="B359" s="232"/>
      <c r="C359" s="265" t="s">
        <v>449</v>
      </c>
      <c r="D359" s="236"/>
      <c r="E359" s="237">
        <v>21</v>
      </c>
      <c r="F359" s="234"/>
      <c r="G359" s="234"/>
      <c r="H359" s="234"/>
      <c r="I359" s="234"/>
      <c r="J359" s="234"/>
      <c r="K359" s="234"/>
      <c r="L359" s="234"/>
      <c r="M359" s="234"/>
      <c r="N359" s="233"/>
      <c r="O359" s="233"/>
      <c r="P359" s="233"/>
      <c r="Q359" s="233"/>
      <c r="R359" s="234"/>
      <c r="S359" s="234"/>
      <c r="T359" s="234"/>
      <c r="U359" s="234"/>
      <c r="V359" s="234"/>
      <c r="W359" s="234"/>
      <c r="X359" s="234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125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31"/>
      <c r="B360" s="232"/>
      <c r="C360" s="265" t="s">
        <v>450</v>
      </c>
      <c r="D360" s="236"/>
      <c r="E360" s="237">
        <v>14</v>
      </c>
      <c r="F360" s="234"/>
      <c r="G360" s="234"/>
      <c r="H360" s="234"/>
      <c r="I360" s="234"/>
      <c r="J360" s="234"/>
      <c r="K360" s="234"/>
      <c r="L360" s="234"/>
      <c r="M360" s="234"/>
      <c r="N360" s="233"/>
      <c r="O360" s="233"/>
      <c r="P360" s="233"/>
      <c r="Q360" s="233"/>
      <c r="R360" s="234"/>
      <c r="S360" s="234"/>
      <c r="T360" s="234"/>
      <c r="U360" s="234"/>
      <c r="V360" s="234"/>
      <c r="W360" s="234"/>
      <c r="X360" s="234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125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31"/>
      <c r="B361" s="232"/>
      <c r="C361" s="265" t="s">
        <v>451</v>
      </c>
      <c r="D361" s="236"/>
      <c r="E361" s="237">
        <v>8.4</v>
      </c>
      <c r="F361" s="234"/>
      <c r="G361" s="234"/>
      <c r="H361" s="234"/>
      <c r="I361" s="234"/>
      <c r="J361" s="234"/>
      <c r="K361" s="234"/>
      <c r="L361" s="234"/>
      <c r="M361" s="234"/>
      <c r="N361" s="233"/>
      <c r="O361" s="233"/>
      <c r="P361" s="233"/>
      <c r="Q361" s="233"/>
      <c r="R361" s="234"/>
      <c r="S361" s="234"/>
      <c r="T361" s="234"/>
      <c r="U361" s="234"/>
      <c r="V361" s="234"/>
      <c r="W361" s="234"/>
      <c r="X361" s="23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125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51">
        <v>73</v>
      </c>
      <c r="B362" s="252" t="s">
        <v>456</v>
      </c>
      <c r="C362" s="264" t="s">
        <v>457</v>
      </c>
      <c r="D362" s="253" t="s">
        <v>317</v>
      </c>
      <c r="E362" s="254">
        <v>28.3</v>
      </c>
      <c r="F362" s="255"/>
      <c r="G362" s="256">
        <f>ROUND(E362*F362,2)</f>
        <v>0</v>
      </c>
      <c r="H362" s="235"/>
      <c r="I362" s="234">
        <f>ROUND(E362*H362,2)</f>
        <v>0</v>
      </c>
      <c r="J362" s="235"/>
      <c r="K362" s="234">
        <f>ROUND(E362*J362,2)</f>
        <v>0</v>
      </c>
      <c r="L362" s="234">
        <v>21</v>
      </c>
      <c r="M362" s="234">
        <f>G362*(1+L362/100)</f>
        <v>0</v>
      </c>
      <c r="N362" s="233">
        <v>0</v>
      </c>
      <c r="O362" s="233">
        <f>ROUND(E362*N362,2)</f>
        <v>0</v>
      </c>
      <c r="P362" s="233">
        <v>0</v>
      </c>
      <c r="Q362" s="233">
        <f>ROUND(E362*P362,2)</f>
        <v>0</v>
      </c>
      <c r="R362" s="234"/>
      <c r="S362" s="234" t="s">
        <v>122</v>
      </c>
      <c r="T362" s="234" t="s">
        <v>122</v>
      </c>
      <c r="U362" s="234">
        <v>0.36</v>
      </c>
      <c r="V362" s="234">
        <f>ROUND(E362*U362,2)</f>
        <v>10.19</v>
      </c>
      <c r="W362" s="234"/>
      <c r="X362" s="234" t="s">
        <v>129</v>
      </c>
      <c r="Y362" s="214"/>
      <c r="Z362" s="214"/>
      <c r="AA362" s="214"/>
      <c r="AB362" s="214"/>
      <c r="AC362" s="214"/>
      <c r="AD362" s="214"/>
      <c r="AE362" s="214"/>
      <c r="AF362" s="214"/>
      <c r="AG362" s="214" t="s">
        <v>123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31"/>
      <c r="B363" s="232"/>
      <c r="C363" s="265" t="s">
        <v>207</v>
      </c>
      <c r="D363" s="236"/>
      <c r="E363" s="237"/>
      <c r="F363" s="234"/>
      <c r="G363" s="234"/>
      <c r="H363" s="234"/>
      <c r="I363" s="234"/>
      <c r="J363" s="234"/>
      <c r="K363" s="234"/>
      <c r="L363" s="234"/>
      <c r="M363" s="234"/>
      <c r="N363" s="233"/>
      <c r="O363" s="233"/>
      <c r="P363" s="233"/>
      <c r="Q363" s="233"/>
      <c r="R363" s="234"/>
      <c r="S363" s="234"/>
      <c r="T363" s="234"/>
      <c r="U363" s="234"/>
      <c r="V363" s="234"/>
      <c r="W363" s="234"/>
      <c r="X363" s="234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125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ht="22.5" outlineLevel="1" x14ac:dyDescent="0.2">
      <c r="A364" s="231"/>
      <c r="B364" s="232"/>
      <c r="C364" s="265" t="s">
        <v>458</v>
      </c>
      <c r="D364" s="236"/>
      <c r="E364" s="237">
        <v>28.3</v>
      </c>
      <c r="F364" s="234"/>
      <c r="G364" s="234"/>
      <c r="H364" s="234"/>
      <c r="I364" s="234"/>
      <c r="J364" s="234"/>
      <c r="K364" s="234"/>
      <c r="L364" s="234"/>
      <c r="M364" s="234"/>
      <c r="N364" s="233"/>
      <c r="O364" s="233"/>
      <c r="P364" s="233"/>
      <c r="Q364" s="233"/>
      <c r="R364" s="234"/>
      <c r="S364" s="234"/>
      <c r="T364" s="234"/>
      <c r="U364" s="234"/>
      <c r="V364" s="234"/>
      <c r="W364" s="234"/>
      <c r="X364" s="23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125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51">
        <v>74</v>
      </c>
      <c r="B365" s="252" t="s">
        <v>459</v>
      </c>
      <c r="C365" s="264" t="s">
        <v>460</v>
      </c>
      <c r="D365" s="253" t="s">
        <v>317</v>
      </c>
      <c r="E365" s="254">
        <v>28.3</v>
      </c>
      <c r="F365" s="255"/>
      <c r="G365" s="256">
        <f>ROUND(E365*F365,2)</f>
        <v>0</v>
      </c>
      <c r="H365" s="235"/>
      <c r="I365" s="234">
        <f>ROUND(E365*H365,2)</f>
        <v>0</v>
      </c>
      <c r="J365" s="235"/>
      <c r="K365" s="234">
        <f>ROUND(E365*J365,2)</f>
        <v>0</v>
      </c>
      <c r="L365" s="234">
        <v>21</v>
      </c>
      <c r="M365" s="234">
        <f>G365*(1+L365/100)</f>
        <v>0</v>
      </c>
      <c r="N365" s="233">
        <v>0</v>
      </c>
      <c r="O365" s="233">
        <f>ROUND(E365*N365,2)</f>
        <v>0</v>
      </c>
      <c r="P365" s="233">
        <v>0</v>
      </c>
      <c r="Q365" s="233">
        <f>ROUND(E365*P365,2)</f>
        <v>0</v>
      </c>
      <c r="R365" s="234"/>
      <c r="S365" s="234" t="s">
        <v>122</v>
      </c>
      <c r="T365" s="234" t="s">
        <v>122</v>
      </c>
      <c r="U365" s="234">
        <v>7.0000000000000007E-2</v>
      </c>
      <c r="V365" s="234">
        <f>ROUND(E365*U365,2)</f>
        <v>1.98</v>
      </c>
      <c r="W365" s="234"/>
      <c r="X365" s="234" t="s">
        <v>129</v>
      </c>
      <c r="Y365" s="214"/>
      <c r="Z365" s="214"/>
      <c r="AA365" s="214"/>
      <c r="AB365" s="214"/>
      <c r="AC365" s="214"/>
      <c r="AD365" s="214"/>
      <c r="AE365" s="214"/>
      <c r="AF365" s="214"/>
      <c r="AG365" s="214" t="s">
        <v>123</v>
      </c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31"/>
      <c r="B366" s="232"/>
      <c r="C366" s="265" t="s">
        <v>207</v>
      </c>
      <c r="D366" s="236"/>
      <c r="E366" s="237"/>
      <c r="F366" s="234"/>
      <c r="G366" s="234"/>
      <c r="H366" s="234"/>
      <c r="I366" s="234"/>
      <c r="J366" s="234"/>
      <c r="K366" s="234"/>
      <c r="L366" s="234"/>
      <c r="M366" s="234"/>
      <c r="N366" s="233"/>
      <c r="O366" s="233"/>
      <c r="P366" s="233"/>
      <c r="Q366" s="233"/>
      <c r="R366" s="234"/>
      <c r="S366" s="234"/>
      <c r="T366" s="234"/>
      <c r="U366" s="234"/>
      <c r="V366" s="234"/>
      <c r="W366" s="234"/>
      <c r="X366" s="234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125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ht="22.5" outlineLevel="1" x14ac:dyDescent="0.2">
      <c r="A367" s="231"/>
      <c r="B367" s="232"/>
      <c r="C367" s="265" t="s">
        <v>458</v>
      </c>
      <c r="D367" s="236"/>
      <c r="E367" s="237">
        <v>28.3</v>
      </c>
      <c r="F367" s="234"/>
      <c r="G367" s="234"/>
      <c r="H367" s="234"/>
      <c r="I367" s="234"/>
      <c r="J367" s="234"/>
      <c r="K367" s="234"/>
      <c r="L367" s="234"/>
      <c r="M367" s="234"/>
      <c r="N367" s="233"/>
      <c r="O367" s="233"/>
      <c r="P367" s="233"/>
      <c r="Q367" s="233"/>
      <c r="R367" s="234"/>
      <c r="S367" s="234"/>
      <c r="T367" s="234"/>
      <c r="U367" s="234"/>
      <c r="V367" s="234"/>
      <c r="W367" s="234"/>
      <c r="X367" s="234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125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51">
        <v>75</v>
      </c>
      <c r="B368" s="252" t="s">
        <v>461</v>
      </c>
      <c r="C368" s="264" t="s">
        <v>462</v>
      </c>
      <c r="D368" s="253" t="s">
        <v>317</v>
      </c>
      <c r="E368" s="254">
        <v>28.3</v>
      </c>
      <c r="F368" s="255"/>
      <c r="G368" s="256">
        <f>ROUND(E368*F368,2)</f>
        <v>0</v>
      </c>
      <c r="H368" s="235"/>
      <c r="I368" s="234">
        <f>ROUND(E368*H368,2)</f>
        <v>0</v>
      </c>
      <c r="J368" s="235"/>
      <c r="K368" s="234">
        <f>ROUND(E368*J368,2)</f>
        <v>0</v>
      </c>
      <c r="L368" s="234">
        <v>21</v>
      </c>
      <c r="M368" s="234">
        <f>G368*(1+L368/100)</f>
        <v>0</v>
      </c>
      <c r="N368" s="233">
        <v>0</v>
      </c>
      <c r="O368" s="233">
        <f>ROUND(E368*N368,2)</f>
        <v>0</v>
      </c>
      <c r="P368" s="233">
        <v>0</v>
      </c>
      <c r="Q368" s="233">
        <f>ROUND(E368*P368,2)</f>
        <v>0</v>
      </c>
      <c r="R368" s="234"/>
      <c r="S368" s="234" t="s">
        <v>122</v>
      </c>
      <c r="T368" s="234" t="s">
        <v>122</v>
      </c>
      <c r="U368" s="234">
        <v>0.09</v>
      </c>
      <c r="V368" s="234">
        <f>ROUND(E368*U368,2)</f>
        <v>2.5499999999999998</v>
      </c>
      <c r="W368" s="234"/>
      <c r="X368" s="234" t="s">
        <v>129</v>
      </c>
      <c r="Y368" s="214"/>
      <c r="Z368" s="214"/>
      <c r="AA368" s="214"/>
      <c r="AB368" s="214"/>
      <c r="AC368" s="214"/>
      <c r="AD368" s="214"/>
      <c r="AE368" s="214"/>
      <c r="AF368" s="214"/>
      <c r="AG368" s="214" t="s">
        <v>123</v>
      </c>
      <c r="AH368" s="214"/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31"/>
      <c r="B369" s="232"/>
      <c r="C369" s="265" t="s">
        <v>207</v>
      </c>
      <c r="D369" s="236"/>
      <c r="E369" s="237"/>
      <c r="F369" s="234"/>
      <c r="G369" s="234"/>
      <c r="H369" s="234"/>
      <c r="I369" s="234"/>
      <c r="J369" s="234"/>
      <c r="K369" s="234"/>
      <c r="L369" s="234"/>
      <c r="M369" s="234"/>
      <c r="N369" s="233"/>
      <c r="O369" s="233"/>
      <c r="P369" s="233"/>
      <c r="Q369" s="233"/>
      <c r="R369" s="234"/>
      <c r="S369" s="234"/>
      <c r="T369" s="234"/>
      <c r="U369" s="234"/>
      <c r="V369" s="234"/>
      <c r="W369" s="234"/>
      <c r="X369" s="234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125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ht="22.5" outlineLevel="1" x14ac:dyDescent="0.2">
      <c r="A370" s="231"/>
      <c r="B370" s="232"/>
      <c r="C370" s="265" t="s">
        <v>458</v>
      </c>
      <c r="D370" s="236"/>
      <c r="E370" s="237">
        <v>28.3</v>
      </c>
      <c r="F370" s="234"/>
      <c r="G370" s="234"/>
      <c r="H370" s="234"/>
      <c r="I370" s="234"/>
      <c r="J370" s="234"/>
      <c r="K370" s="234"/>
      <c r="L370" s="234"/>
      <c r="M370" s="234"/>
      <c r="N370" s="233"/>
      <c r="O370" s="233"/>
      <c r="P370" s="233"/>
      <c r="Q370" s="233"/>
      <c r="R370" s="234"/>
      <c r="S370" s="234"/>
      <c r="T370" s="234"/>
      <c r="U370" s="234"/>
      <c r="V370" s="234"/>
      <c r="W370" s="234"/>
      <c r="X370" s="23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125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51">
        <v>76</v>
      </c>
      <c r="B371" s="252" t="s">
        <v>463</v>
      </c>
      <c r="C371" s="264" t="s">
        <v>464</v>
      </c>
      <c r="D371" s="253" t="s">
        <v>317</v>
      </c>
      <c r="E371" s="254">
        <v>28.3</v>
      </c>
      <c r="F371" s="255"/>
      <c r="G371" s="256">
        <f>ROUND(E371*F371,2)</f>
        <v>0</v>
      </c>
      <c r="H371" s="235"/>
      <c r="I371" s="234">
        <f>ROUND(E371*H371,2)</f>
        <v>0</v>
      </c>
      <c r="J371" s="235"/>
      <c r="K371" s="234">
        <f>ROUND(E371*J371,2)</f>
        <v>0</v>
      </c>
      <c r="L371" s="234">
        <v>21</v>
      </c>
      <c r="M371" s="234">
        <f>G371*(1+L371/100)</f>
        <v>0</v>
      </c>
      <c r="N371" s="233">
        <v>0</v>
      </c>
      <c r="O371" s="233">
        <f>ROUND(E371*N371,2)</f>
        <v>0</v>
      </c>
      <c r="P371" s="233">
        <v>0</v>
      </c>
      <c r="Q371" s="233">
        <f>ROUND(E371*P371,2)</f>
        <v>0</v>
      </c>
      <c r="R371" s="234"/>
      <c r="S371" s="234" t="s">
        <v>122</v>
      </c>
      <c r="T371" s="234" t="s">
        <v>122</v>
      </c>
      <c r="U371" s="234">
        <v>0.03</v>
      </c>
      <c r="V371" s="234">
        <f>ROUND(E371*U371,2)</f>
        <v>0.85</v>
      </c>
      <c r="W371" s="234"/>
      <c r="X371" s="234" t="s">
        <v>129</v>
      </c>
      <c r="Y371" s="214"/>
      <c r="Z371" s="214"/>
      <c r="AA371" s="214"/>
      <c r="AB371" s="214"/>
      <c r="AC371" s="214"/>
      <c r="AD371" s="214"/>
      <c r="AE371" s="214"/>
      <c r="AF371" s="214"/>
      <c r="AG371" s="214" t="s">
        <v>123</v>
      </c>
      <c r="AH371" s="214"/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31"/>
      <c r="B372" s="232"/>
      <c r="C372" s="265" t="s">
        <v>207</v>
      </c>
      <c r="D372" s="236"/>
      <c r="E372" s="237"/>
      <c r="F372" s="234"/>
      <c r="G372" s="234"/>
      <c r="H372" s="234"/>
      <c r="I372" s="234"/>
      <c r="J372" s="234"/>
      <c r="K372" s="234"/>
      <c r="L372" s="234"/>
      <c r="M372" s="234"/>
      <c r="N372" s="233"/>
      <c r="O372" s="233"/>
      <c r="P372" s="233"/>
      <c r="Q372" s="233"/>
      <c r="R372" s="234"/>
      <c r="S372" s="234"/>
      <c r="T372" s="234"/>
      <c r="U372" s="234"/>
      <c r="V372" s="234"/>
      <c r="W372" s="234"/>
      <c r="X372" s="234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125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ht="22.5" outlineLevel="1" x14ac:dyDescent="0.2">
      <c r="A373" s="231"/>
      <c r="B373" s="232"/>
      <c r="C373" s="265" t="s">
        <v>458</v>
      </c>
      <c r="D373" s="236"/>
      <c r="E373" s="237">
        <v>28.3</v>
      </c>
      <c r="F373" s="234"/>
      <c r="G373" s="234"/>
      <c r="H373" s="234"/>
      <c r="I373" s="234"/>
      <c r="J373" s="234"/>
      <c r="K373" s="234"/>
      <c r="L373" s="234"/>
      <c r="M373" s="234"/>
      <c r="N373" s="233"/>
      <c r="O373" s="233"/>
      <c r="P373" s="233"/>
      <c r="Q373" s="233"/>
      <c r="R373" s="234"/>
      <c r="S373" s="234"/>
      <c r="T373" s="234"/>
      <c r="U373" s="234"/>
      <c r="V373" s="234"/>
      <c r="W373" s="234"/>
      <c r="X373" s="234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125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51">
        <v>77</v>
      </c>
      <c r="B374" s="252" t="s">
        <v>465</v>
      </c>
      <c r="C374" s="264" t="s">
        <v>466</v>
      </c>
      <c r="D374" s="253" t="s">
        <v>317</v>
      </c>
      <c r="E374" s="254">
        <v>28.3</v>
      </c>
      <c r="F374" s="255"/>
      <c r="G374" s="256">
        <f>ROUND(E374*F374,2)</f>
        <v>0</v>
      </c>
      <c r="H374" s="235"/>
      <c r="I374" s="234">
        <f>ROUND(E374*H374,2)</f>
        <v>0</v>
      </c>
      <c r="J374" s="235"/>
      <c r="K374" s="234">
        <f>ROUND(E374*J374,2)</f>
        <v>0</v>
      </c>
      <c r="L374" s="234">
        <v>21</v>
      </c>
      <c r="M374" s="234">
        <f>G374*(1+L374/100)</f>
        <v>0</v>
      </c>
      <c r="N374" s="233">
        <v>0</v>
      </c>
      <c r="O374" s="233">
        <f>ROUND(E374*N374,2)</f>
        <v>0</v>
      </c>
      <c r="P374" s="233">
        <v>0</v>
      </c>
      <c r="Q374" s="233">
        <f>ROUND(E374*P374,2)</f>
        <v>0</v>
      </c>
      <c r="R374" s="234"/>
      <c r="S374" s="234" t="s">
        <v>122</v>
      </c>
      <c r="T374" s="234" t="s">
        <v>122</v>
      </c>
      <c r="U374" s="234">
        <v>0.04</v>
      </c>
      <c r="V374" s="234">
        <f>ROUND(E374*U374,2)</f>
        <v>1.1299999999999999</v>
      </c>
      <c r="W374" s="234"/>
      <c r="X374" s="234" t="s">
        <v>129</v>
      </c>
      <c r="Y374" s="214"/>
      <c r="Z374" s="214"/>
      <c r="AA374" s="214"/>
      <c r="AB374" s="214"/>
      <c r="AC374" s="214"/>
      <c r="AD374" s="214"/>
      <c r="AE374" s="214"/>
      <c r="AF374" s="214"/>
      <c r="AG374" s="214" t="s">
        <v>123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1"/>
      <c r="B375" s="232"/>
      <c r="C375" s="265" t="s">
        <v>207</v>
      </c>
      <c r="D375" s="236"/>
      <c r="E375" s="237"/>
      <c r="F375" s="234"/>
      <c r="G375" s="234"/>
      <c r="H375" s="234"/>
      <c r="I375" s="234"/>
      <c r="J375" s="234"/>
      <c r="K375" s="234"/>
      <c r="L375" s="234"/>
      <c r="M375" s="234"/>
      <c r="N375" s="233"/>
      <c r="O375" s="233"/>
      <c r="P375" s="233"/>
      <c r="Q375" s="233"/>
      <c r="R375" s="234"/>
      <c r="S375" s="234"/>
      <c r="T375" s="234"/>
      <c r="U375" s="234"/>
      <c r="V375" s="234"/>
      <c r="W375" s="234"/>
      <c r="X375" s="234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125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ht="22.5" outlineLevel="1" x14ac:dyDescent="0.2">
      <c r="A376" s="231"/>
      <c r="B376" s="232"/>
      <c r="C376" s="265" t="s">
        <v>458</v>
      </c>
      <c r="D376" s="236"/>
      <c r="E376" s="237">
        <v>28.3</v>
      </c>
      <c r="F376" s="234"/>
      <c r="G376" s="234"/>
      <c r="H376" s="234"/>
      <c r="I376" s="234"/>
      <c r="J376" s="234"/>
      <c r="K376" s="234"/>
      <c r="L376" s="234"/>
      <c r="M376" s="234"/>
      <c r="N376" s="233"/>
      <c r="O376" s="233"/>
      <c r="P376" s="233"/>
      <c r="Q376" s="233"/>
      <c r="R376" s="234"/>
      <c r="S376" s="234"/>
      <c r="T376" s="234"/>
      <c r="U376" s="234"/>
      <c r="V376" s="234"/>
      <c r="W376" s="234"/>
      <c r="X376" s="234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125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51">
        <v>78</v>
      </c>
      <c r="B377" s="252" t="s">
        <v>467</v>
      </c>
      <c r="C377" s="264" t="s">
        <v>468</v>
      </c>
      <c r="D377" s="253" t="s">
        <v>317</v>
      </c>
      <c r="E377" s="254">
        <v>28.3</v>
      </c>
      <c r="F377" s="255"/>
      <c r="G377" s="256">
        <f>ROUND(E377*F377,2)</f>
        <v>0</v>
      </c>
      <c r="H377" s="235"/>
      <c r="I377" s="234">
        <f>ROUND(E377*H377,2)</f>
        <v>0</v>
      </c>
      <c r="J377" s="235"/>
      <c r="K377" s="234">
        <f>ROUND(E377*J377,2)</f>
        <v>0</v>
      </c>
      <c r="L377" s="234">
        <v>21</v>
      </c>
      <c r="M377" s="234">
        <f>G377*(1+L377/100)</f>
        <v>0</v>
      </c>
      <c r="N377" s="233">
        <v>0</v>
      </c>
      <c r="O377" s="233">
        <f>ROUND(E377*N377,2)</f>
        <v>0</v>
      </c>
      <c r="P377" s="233">
        <v>0</v>
      </c>
      <c r="Q377" s="233">
        <f>ROUND(E377*P377,2)</f>
        <v>0</v>
      </c>
      <c r="R377" s="234"/>
      <c r="S377" s="234" t="s">
        <v>122</v>
      </c>
      <c r="T377" s="234" t="s">
        <v>122</v>
      </c>
      <c r="U377" s="234">
        <v>0.11</v>
      </c>
      <c r="V377" s="234">
        <f>ROUND(E377*U377,2)</f>
        <v>3.11</v>
      </c>
      <c r="W377" s="234"/>
      <c r="X377" s="234" t="s">
        <v>129</v>
      </c>
      <c r="Y377" s="214"/>
      <c r="Z377" s="214"/>
      <c r="AA377" s="214"/>
      <c r="AB377" s="214"/>
      <c r="AC377" s="214"/>
      <c r="AD377" s="214"/>
      <c r="AE377" s="214"/>
      <c r="AF377" s="214"/>
      <c r="AG377" s="214" t="s">
        <v>123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1"/>
      <c r="B378" s="232"/>
      <c r="C378" s="265" t="s">
        <v>207</v>
      </c>
      <c r="D378" s="236"/>
      <c r="E378" s="237"/>
      <c r="F378" s="234"/>
      <c r="G378" s="234"/>
      <c r="H378" s="234"/>
      <c r="I378" s="234"/>
      <c r="J378" s="234"/>
      <c r="K378" s="234"/>
      <c r="L378" s="234"/>
      <c r="M378" s="234"/>
      <c r="N378" s="233"/>
      <c r="O378" s="233"/>
      <c r="P378" s="233"/>
      <c r="Q378" s="233"/>
      <c r="R378" s="234"/>
      <c r="S378" s="234"/>
      <c r="T378" s="234"/>
      <c r="U378" s="234"/>
      <c r="V378" s="234"/>
      <c r="W378" s="234"/>
      <c r="X378" s="23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125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ht="22.5" outlineLevel="1" x14ac:dyDescent="0.2">
      <c r="A379" s="231"/>
      <c r="B379" s="232"/>
      <c r="C379" s="265" t="s">
        <v>458</v>
      </c>
      <c r="D379" s="236"/>
      <c r="E379" s="237">
        <v>28.3</v>
      </c>
      <c r="F379" s="234"/>
      <c r="G379" s="234"/>
      <c r="H379" s="234"/>
      <c r="I379" s="234"/>
      <c r="J379" s="234"/>
      <c r="K379" s="234"/>
      <c r="L379" s="234"/>
      <c r="M379" s="234"/>
      <c r="N379" s="233"/>
      <c r="O379" s="233"/>
      <c r="P379" s="233"/>
      <c r="Q379" s="233"/>
      <c r="R379" s="234"/>
      <c r="S379" s="234"/>
      <c r="T379" s="234"/>
      <c r="U379" s="234"/>
      <c r="V379" s="234"/>
      <c r="W379" s="234"/>
      <c r="X379" s="234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125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ht="22.5" outlineLevel="1" x14ac:dyDescent="0.2">
      <c r="A380" s="251">
        <v>79</v>
      </c>
      <c r="B380" s="252" t="s">
        <v>469</v>
      </c>
      <c r="C380" s="264" t="s">
        <v>470</v>
      </c>
      <c r="D380" s="253" t="s">
        <v>317</v>
      </c>
      <c r="E380" s="254">
        <v>463.5</v>
      </c>
      <c r="F380" s="255"/>
      <c r="G380" s="256">
        <f>ROUND(E380*F380,2)</f>
        <v>0</v>
      </c>
      <c r="H380" s="235"/>
      <c r="I380" s="234">
        <f>ROUND(E380*H380,2)</f>
        <v>0</v>
      </c>
      <c r="J380" s="235"/>
      <c r="K380" s="234">
        <f>ROUND(E380*J380,2)</f>
        <v>0</v>
      </c>
      <c r="L380" s="234">
        <v>21</v>
      </c>
      <c r="M380" s="234">
        <f>G380*(1+L380/100)</f>
        <v>0</v>
      </c>
      <c r="N380" s="233">
        <v>0.188</v>
      </c>
      <c r="O380" s="233">
        <f>ROUND(E380*N380,2)</f>
        <v>87.14</v>
      </c>
      <c r="P380" s="233">
        <v>0</v>
      </c>
      <c r="Q380" s="233">
        <f>ROUND(E380*P380,2)</f>
        <v>0</v>
      </c>
      <c r="R380" s="234"/>
      <c r="S380" s="234" t="s">
        <v>232</v>
      </c>
      <c r="T380" s="234" t="s">
        <v>226</v>
      </c>
      <c r="U380" s="234">
        <v>0.27</v>
      </c>
      <c r="V380" s="234">
        <f>ROUND(E380*U380,2)</f>
        <v>125.15</v>
      </c>
      <c r="W380" s="234"/>
      <c r="X380" s="234" t="s">
        <v>129</v>
      </c>
      <c r="Y380" s="214"/>
      <c r="Z380" s="214"/>
      <c r="AA380" s="214"/>
      <c r="AB380" s="214"/>
      <c r="AC380" s="214"/>
      <c r="AD380" s="214"/>
      <c r="AE380" s="214"/>
      <c r="AF380" s="214"/>
      <c r="AG380" s="214" t="s">
        <v>123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1"/>
      <c r="B381" s="232"/>
      <c r="C381" s="265" t="s">
        <v>207</v>
      </c>
      <c r="D381" s="236"/>
      <c r="E381" s="237"/>
      <c r="F381" s="234"/>
      <c r="G381" s="234"/>
      <c r="H381" s="234"/>
      <c r="I381" s="234"/>
      <c r="J381" s="234"/>
      <c r="K381" s="234"/>
      <c r="L381" s="234"/>
      <c r="M381" s="234"/>
      <c r="N381" s="233"/>
      <c r="O381" s="233"/>
      <c r="P381" s="233"/>
      <c r="Q381" s="233"/>
      <c r="R381" s="234"/>
      <c r="S381" s="234"/>
      <c r="T381" s="234"/>
      <c r="U381" s="234"/>
      <c r="V381" s="234"/>
      <c r="W381" s="234"/>
      <c r="X381" s="234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125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31"/>
      <c r="B382" s="232"/>
      <c r="C382" s="265" t="s">
        <v>471</v>
      </c>
      <c r="D382" s="236"/>
      <c r="E382" s="237">
        <v>7</v>
      </c>
      <c r="F382" s="234"/>
      <c r="G382" s="234"/>
      <c r="H382" s="234"/>
      <c r="I382" s="234"/>
      <c r="J382" s="234"/>
      <c r="K382" s="234"/>
      <c r="L382" s="234"/>
      <c r="M382" s="234"/>
      <c r="N382" s="233"/>
      <c r="O382" s="233"/>
      <c r="P382" s="233"/>
      <c r="Q382" s="233"/>
      <c r="R382" s="234"/>
      <c r="S382" s="234"/>
      <c r="T382" s="234"/>
      <c r="U382" s="234"/>
      <c r="V382" s="234"/>
      <c r="W382" s="234"/>
      <c r="X382" s="234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125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31"/>
      <c r="B383" s="232"/>
      <c r="C383" s="265" t="s">
        <v>472</v>
      </c>
      <c r="D383" s="236"/>
      <c r="E383" s="237">
        <v>18</v>
      </c>
      <c r="F383" s="234"/>
      <c r="G383" s="234"/>
      <c r="H383" s="234"/>
      <c r="I383" s="234"/>
      <c r="J383" s="234"/>
      <c r="K383" s="234"/>
      <c r="L383" s="234"/>
      <c r="M383" s="234"/>
      <c r="N383" s="233"/>
      <c r="O383" s="233"/>
      <c r="P383" s="233"/>
      <c r="Q383" s="233"/>
      <c r="R383" s="234"/>
      <c r="S383" s="234"/>
      <c r="T383" s="234"/>
      <c r="U383" s="234"/>
      <c r="V383" s="234"/>
      <c r="W383" s="234"/>
      <c r="X383" s="234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125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31"/>
      <c r="B384" s="232"/>
      <c r="C384" s="265" t="s">
        <v>473</v>
      </c>
      <c r="D384" s="236"/>
      <c r="E384" s="237">
        <v>4</v>
      </c>
      <c r="F384" s="234"/>
      <c r="G384" s="234"/>
      <c r="H384" s="234"/>
      <c r="I384" s="234"/>
      <c r="J384" s="234"/>
      <c r="K384" s="234"/>
      <c r="L384" s="234"/>
      <c r="M384" s="234"/>
      <c r="N384" s="233"/>
      <c r="O384" s="233"/>
      <c r="P384" s="233"/>
      <c r="Q384" s="233"/>
      <c r="R384" s="234"/>
      <c r="S384" s="234"/>
      <c r="T384" s="234"/>
      <c r="U384" s="234"/>
      <c r="V384" s="234"/>
      <c r="W384" s="234"/>
      <c r="X384" s="234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125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31"/>
      <c r="B385" s="232"/>
      <c r="C385" s="265" t="s">
        <v>474</v>
      </c>
      <c r="D385" s="236"/>
      <c r="E385" s="237">
        <v>434.5</v>
      </c>
      <c r="F385" s="234"/>
      <c r="G385" s="234"/>
      <c r="H385" s="234"/>
      <c r="I385" s="234"/>
      <c r="J385" s="234"/>
      <c r="K385" s="234"/>
      <c r="L385" s="234"/>
      <c r="M385" s="234"/>
      <c r="N385" s="233"/>
      <c r="O385" s="233"/>
      <c r="P385" s="233"/>
      <c r="Q385" s="233"/>
      <c r="R385" s="234"/>
      <c r="S385" s="234"/>
      <c r="T385" s="234"/>
      <c r="U385" s="234"/>
      <c r="V385" s="234"/>
      <c r="W385" s="234"/>
      <c r="X385" s="234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125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51">
        <v>80</v>
      </c>
      <c r="B386" s="252" t="s">
        <v>475</v>
      </c>
      <c r="C386" s="264" t="s">
        <v>476</v>
      </c>
      <c r="D386" s="253" t="s">
        <v>121</v>
      </c>
      <c r="E386" s="254">
        <v>0.92749999999999999</v>
      </c>
      <c r="F386" s="255"/>
      <c r="G386" s="256">
        <f>ROUND(E386*F386,2)</f>
        <v>0</v>
      </c>
      <c r="H386" s="235"/>
      <c r="I386" s="234">
        <f>ROUND(E386*H386,2)</f>
        <v>0</v>
      </c>
      <c r="J386" s="235"/>
      <c r="K386" s="234">
        <f>ROUND(E386*J386,2)</f>
        <v>0</v>
      </c>
      <c r="L386" s="234">
        <v>21</v>
      </c>
      <c r="M386" s="234">
        <f>G386*(1+L386/100)</f>
        <v>0</v>
      </c>
      <c r="N386" s="233">
        <v>2.5249999999999999</v>
      </c>
      <c r="O386" s="233">
        <f>ROUND(E386*N386,2)</f>
        <v>2.34</v>
      </c>
      <c r="P386" s="233">
        <v>0</v>
      </c>
      <c r="Q386" s="233">
        <f>ROUND(E386*P386,2)</f>
        <v>0</v>
      </c>
      <c r="R386" s="234"/>
      <c r="S386" s="234" t="s">
        <v>232</v>
      </c>
      <c r="T386" s="234" t="s">
        <v>226</v>
      </c>
      <c r="U386" s="234">
        <v>1.44</v>
      </c>
      <c r="V386" s="234">
        <f>ROUND(E386*U386,2)</f>
        <v>1.34</v>
      </c>
      <c r="W386" s="234"/>
      <c r="X386" s="234" t="s">
        <v>129</v>
      </c>
      <c r="Y386" s="214"/>
      <c r="Z386" s="214"/>
      <c r="AA386" s="214"/>
      <c r="AB386" s="214"/>
      <c r="AC386" s="214"/>
      <c r="AD386" s="214"/>
      <c r="AE386" s="214"/>
      <c r="AF386" s="214"/>
      <c r="AG386" s="214" t="s">
        <v>123</v>
      </c>
      <c r="AH386" s="214"/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ht="22.5" outlineLevel="1" x14ac:dyDescent="0.2">
      <c r="A387" s="231"/>
      <c r="B387" s="232"/>
      <c r="C387" s="265" t="s">
        <v>477</v>
      </c>
      <c r="D387" s="236"/>
      <c r="E387" s="237"/>
      <c r="F387" s="234"/>
      <c r="G387" s="234"/>
      <c r="H387" s="234"/>
      <c r="I387" s="234"/>
      <c r="J387" s="234"/>
      <c r="K387" s="234"/>
      <c r="L387" s="234"/>
      <c r="M387" s="234"/>
      <c r="N387" s="233"/>
      <c r="O387" s="233"/>
      <c r="P387" s="233"/>
      <c r="Q387" s="233"/>
      <c r="R387" s="234"/>
      <c r="S387" s="234"/>
      <c r="T387" s="234"/>
      <c r="U387" s="234"/>
      <c r="V387" s="234"/>
      <c r="W387" s="234"/>
      <c r="X387" s="23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125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ht="22.5" outlineLevel="1" x14ac:dyDescent="0.2">
      <c r="A388" s="231"/>
      <c r="B388" s="232"/>
      <c r="C388" s="265" t="s">
        <v>478</v>
      </c>
      <c r="D388" s="236"/>
      <c r="E388" s="237">
        <v>0.85250000000000004</v>
      </c>
      <c r="F388" s="234"/>
      <c r="G388" s="234"/>
      <c r="H388" s="234"/>
      <c r="I388" s="234"/>
      <c r="J388" s="234"/>
      <c r="K388" s="234"/>
      <c r="L388" s="234"/>
      <c r="M388" s="234"/>
      <c r="N388" s="233"/>
      <c r="O388" s="233"/>
      <c r="P388" s="233"/>
      <c r="Q388" s="233"/>
      <c r="R388" s="234"/>
      <c r="S388" s="234"/>
      <c r="T388" s="234"/>
      <c r="U388" s="234"/>
      <c r="V388" s="234"/>
      <c r="W388" s="234"/>
      <c r="X388" s="234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125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31"/>
      <c r="B389" s="232"/>
      <c r="C389" s="265" t="s">
        <v>479</v>
      </c>
      <c r="D389" s="236"/>
      <c r="E389" s="237">
        <v>7.4999999999999997E-2</v>
      </c>
      <c r="F389" s="234"/>
      <c r="G389" s="234"/>
      <c r="H389" s="234"/>
      <c r="I389" s="234"/>
      <c r="J389" s="234"/>
      <c r="K389" s="234"/>
      <c r="L389" s="234"/>
      <c r="M389" s="234"/>
      <c r="N389" s="233"/>
      <c r="O389" s="233"/>
      <c r="P389" s="233"/>
      <c r="Q389" s="233"/>
      <c r="R389" s="234"/>
      <c r="S389" s="234"/>
      <c r="T389" s="234"/>
      <c r="U389" s="234"/>
      <c r="V389" s="234"/>
      <c r="W389" s="234"/>
      <c r="X389" s="23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125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51">
        <v>81</v>
      </c>
      <c r="B390" s="252" t="s">
        <v>480</v>
      </c>
      <c r="C390" s="264" t="s">
        <v>481</v>
      </c>
      <c r="D390" s="253" t="s">
        <v>482</v>
      </c>
      <c r="E390" s="254">
        <v>2</v>
      </c>
      <c r="F390" s="255"/>
      <c r="G390" s="256">
        <f>ROUND(E390*F390,2)</f>
        <v>0</v>
      </c>
      <c r="H390" s="235"/>
      <c r="I390" s="234">
        <f>ROUND(E390*H390,2)</f>
        <v>0</v>
      </c>
      <c r="J390" s="235"/>
      <c r="K390" s="234">
        <f>ROUND(E390*J390,2)</f>
        <v>0</v>
      </c>
      <c r="L390" s="234">
        <v>21</v>
      </c>
      <c r="M390" s="234">
        <f>G390*(1+L390/100)</f>
        <v>0</v>
      </c>
      <c r="N390" s="233">
        <v>1.1000000000000001E-3</v>
      </c>
      <c r="O390" s="233">
        <f>ROUND(E390*N390,2)</f>
        <v>0</v>
      </c>
      <c r="P390" s="233">
        <v>0</v>
      </c>
      <c r="Q390" s="233">
        <f>ROUND(E390*P390,2)</f>
        <v>0</v>
      </c>
      <c r="R390" s="234"/>
      <c r="S390" s="234" t="s">
        <v>232</v>
      </c>
      <c r="T390" s="234" t="s">
        <v>226</v>
      </c>
      <c r="U390" s="234">
        <v>0</v>
      </c>
      <c r="V390" s="234">
        <f>ROUND(E390*U390,2)</f>
        <v>0</v>
      </c>
      <c r="W390" s="234"/>
      <c r="X390" s="234" t="s">
        <v>287</v>
      </c>
      <c r="Y390" s="214"/>
      <c r="Z390" s="214"/>
      <c r="AA390" s="214"/>
      <c r="AB390" s="214"/>
      <c r="AC390" s="214"/>
      <c r="AD390" s="214"/>
      <c r="AE390" s="214"/>
      <c r="AF390" s="214"/>
      <c r="AG390" s="214" t="s">
        <v>288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1"/>
      <c r="B391" s="232"/>
      <c r="C391" s="265" t="s">
        <v>483</v>
      </c>
      <c r="D391" s="236"/>
      <c r="E391" s="237">
        <v>2</v>
      </c>
      <c r="F391" s="234"/>
      <c r="G391" s="234"/>
      <c r="H391" s="234"/>
      <c r="I391" s="234"/>
      <c r="J391" s="234"/>
      <c r="K391" s="234"/>
      <c r="L391" s="234"/>
      <c r="M391" s="234"/>
      <c r="N391" s="233"/>
      <c r="O391" s="233"/>
      <c r="P391" s="233"/>
      <c r="Q391" s="233"/>
      <c r="R391" s="234"/>
      <c r="S391" s="234"/>
      <c r="T391" s="234"/>
      <c r="U391" s="234"/>
      <c r="V391" s="234"/>
      <c r="W391" s="234"/>
      <c r="X391" s="234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125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51">
        <v>82</v>
      </c>
      <c r="B392" s="252" t="s">
        <v>484</v>
      </c>
      <c r="C392" s="264" t="s">
        <v>485</v>
      </c>
      <c r="D392" s="253" t="s">
        <v>334</v>
      </c>
      <c r="E392" s="254">
        <v>4</v>
      </c>
      <c r="F392" s="255"/>
      <c r="G392" s="256">
        <f>ROUND(E392*F392,2)</f>
        <v>0</v>
      </c>
      <c r="H392" s="235"/>
      <c r="I392" s="234">
        <f>ROUND(E392*H392,2)</f>
        <v>0</v>
      </c>
      <c r="J392" s="235"/>
      <c r="K392" s="234">
        <f>ROUND(E392*J392,2)</f>
        <v>0</v>
      </c>
      <c r="L392" s="234">
        <v>21</v>
      </c>
      <c r="M392" s="234">
        <f>G392*(1+L392/100)</f>
        <v>0</v>
      </c>
      <c r="N392" s="233">
        <v>5.1000000000000004E-3</v>
      </c>
      <c r="O392" s="233">
        <f>ROUND(E392*N392,2)</f>
        <v>0.02</v>
      </c>
      <c r="P392" s="233">
        <v>0</v>
      </c>
      <c r="Q392" s="233">
        <f>ROUND(E392*P392,2)</f>
        <v>0</v>
      </c>
      <c r="R392" s="234" t="s">
        <v>286</v>
      </c>
      <c r="S392" s="234" t="s">
        <v>122</v>
      </c>
      <c r="T392" s="234" t="s">
        <v>122</v>
      </c>
      <c r="U392" s="234">
        <v>0</v>
      </c>
      <c r="V392" s="234">
        <f>ROUND(E392*U392,2)</f>
        <v>0</v>
      </c>
      <c r="W392" s="234"/>
      <c r="X392" s="234" t="s">
        <v>287</v>
      </c>
      <c r="Y392" s="214"/>
      <c r="Z392" s="214"/>
      <c r="AA392" s="214"/>
      <c r="AB392" s="214"/>
      <c r="AC392" s="214"/>
      <c r="AD392" s="214"/>
      <c r="AE392" s="214"/>
      <c r="AF392" s="214"/>
      <c r="AG392" s="214" t="s">
        <v>288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31"/>
      <c r="B393" s="232"/>
      <c r="C393" s="265" t="s">
        <v>446</v>
      </c>
      <c r="D393" s="236"/>
      <c r="E393" s="237">
        <v>4</v>
      </c>
      <c r="F393" s="234"/>
      <c r="G393" s="234"/>
      <c r="H393" s="234"/>
      <c r="I393" s="234"/>
      <c r="J393" s="234"/>
      <c r="K393" s="234"/>
      <c r="L393" s="234"/>
      <c r="M393" s="234"/>
      <c r="N393" s="233"/>
      <c r="O393" s="233"/>
      <c r="P393" s="233"/>
      <c r="Q393" s="233"/>
      <c r="R393" s="234"/>
      <c r="S393" s="234"/>
      <c r="T393" s="234"/>
      <c r="U393" s="234"/>
      <c r="V393" s="234"/>
      <c r="W393" s="234"/>
      <c r="X393" s="23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125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ht="22.5" outlineLevel="1" x14ac:dyDescent="0.2">
      <c r="A394" s="251">
        <v>83</v>
      </c>
      <c r="B394" s="252" t="s">
        <v>486</v>
      </c>
      <c r="C394" s="264" t="s">
        <v>487</v>
      </c>
      <c r="D394" s="253" t="s">
        <v>334</v>
      </c>
      <c r="E394" s="254">
        <v>435</v>
      </c>
      <c r="F394" s="255"/>
      <c r="G394" s="256">
        <f>ROUND(E394*F394,2)</f>
        <v>0</v>
      </c>
      <c r="H394" s="235"/>
      <c r="I394" s="234">
        <f>ROUND(E394*H394,2)</f>
        <v>0</v>
      </c>
      <c r="J394" s="235"/>
      <c r="K394" s="234">
        <f>ROUND(E394*J394,2)</f>
        <v>0</v>
      </c>
      <c r="L394" s="234">
        <v>21</v>
      </c>
      <c r="M394" s="234">
        <f>G394*(1+L394/100)</f>
        <v>0</v>
      </c>
      <c r="N394" s="233">
        <v>0.06</v>
      </c>
      <c r="O394" s="233">
        <f>ROUND(E394*N394,2)</f>
        <v>26.1</v>
      </c>
      <c r="P394" s="233">
        <v>0</v>
      </c>
      <c r="Q394" s="233">
        <f>ROUND(E394*P394,2)</f>
        <v>0</v>
      </c>
      <c r="R394" s="234" t="s">
        <v>286</v>
      </c>
      <c r="S394" s="234" t="s">
        <v>122</v>
      </c>
      <c r="T394" s="234" t="s">
        <v>122</v>
      </c>
      <c r="U394" s="234">
        <v>0</v>
      </c>
      <c r="V394" s="234">
        <f>ROUND(E394*U394,2)</f>
        <v>0</v>
      </c>
      <c r="W394" s="234"/>
      <c r="X394" s="234" t="s">
        <v>287</v>
      </c>
      <c r="Y394" s="214"/>
      <c r="Z394" s="214"/>
      <c r="AA394" s="214"/>
      <c r="AB394" s="214"/>
      <c r="AC394" s="214"/>
      <c r="AD394" s="214"/>
      <c r="AE394" s="214"/>
      <c r="AF394" s="214"/>
      <c r="AG394" s="214" t="s">
        <v>288</v>
      </c>
      <c r="AH394" s="214"/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31"/>
      <c r="B395" s="232"/>
      <c r="C395" s="265" t="s">
        <v>405</v>
      </c>
      <c r="D395" s="236"/>
      <c r="E395" s="237"/>
      <c r="F395" s="234"/>
      <c r="G395" s="234"/>
      <c r="H395" s="234"/>
      <c r="I395" s="234"/>
      <c r="J395" s="234"/>
      <c r="K395" s="234"/>
      <c r="L395" s="234"/>
      <c r="M395" s="234"/>
      <c r="N395" s="233"/>
      <c r="O395" s="233"/>
      <c r="P395" s="233"/>
      <c r="Q395" s="233"/>
      <c r="R395" s="234"/>
      <c r="S395" s="234"/>
      <c r="T395" s="234"/>
      <c r="U395" s="234"/>
      <c r="V395" s="234"/>
      <c r="W395" s="234"/>
      <c r="X395" s="234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125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31"/>
      <c r="B396" s="232"/>
      <c r="C396" s="266" t="s">
        <v>130</v>
      </c>
      <c r="D396" s="238"/>
      <c r="E396" s="239"/>
      <c r="F396" s="234"/>
      <c r="G396" s="234"/>
      <c r="H396" s="234"/>
      <c r="I396" s="234"/>
      <c r="J396" s="234"/>
      <c r="K396" s="234"/>
      <c r="L396" s="234"/>
      <c r="M396" s="234"/>
      <c r="N396" s="233"/>
      <c r="O396" s="233"/>
      <c r="P396" s="233"/>
      <c r="Q396" s="233"/>
      <c r="R396" s="234"/>
      <c r="S396" s="234"/>
      <c r="T396" s="234"/>
      <c r="U396" s="234"/>
      <c r="V396" s="234"/>
      <c r="W396" s="234"/>
      <c r="X396" s="234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125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31"/>
      <c r="B397" s="232"/>
      <c r="C397" s="267" t="s">
        <v>488</v>
      </c>
      <c r="D397" s="238"/>
      <c r="E397" s="239">
        <v>434.5</v>
      </c>
      <c r="F397" s="234"/>
      <c r="G397" s="234"/>
      <c r="H397" s="234"/>
      <c r="I397" s="234"/>
      <c r="J397" s="234"/>
      <c r="K397" s="234"/>
      <c r="L397" s="234"/>
      <c r="M397" s="234"/>
      <c r="N397" s="233"/>
      <c r="O397" s="233"/>
      <c r="P397" s="233"/>
      <c r="Q397" s="233"/>
      <c r="R397" s="234"/>
      <c r="S397" s="234"/>
      <c r="T397" s="234"/>
      <c r="U397" s="234"/>
      <c r="V397" s="234"/>
      <c r="W397" s="234"/>
      <c r="X397" s="234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125</v>
      </c>
      <c r="AH397" s="214">
        <v>2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31"/>
      <c r="B398" s="232"/>
      <c r="C398" s="266" t="s">
        <v>132</v>
      </c>
      <c r="D398" s="238"/>
      <c r="E398" s="239"/>
      <c r="F398" s="234"/>
      <c r="G398" s="234"/>
      <c r="H398" s="234"/>
      <c r="I398" s="234"/>
      <c r="J398" s="234"/>
      <c r="K398" s="234"/>
      <c r="L398" s="234"/>
      <c r="M398" s="234"/>
      <c r="N398" s="233"/>
      <c r="O398" s="233"/>
      <c r="P398" s="233"/>
      <c r="Q398" s="233"/>
      <c r="R398" s="234"/>
      <c r="S398" s="234"/>
      <c r="T398" s="234"/>
      <c r="U398" s="234"/>
      <c r="V398" s="234"/>
      <c r="W398" s="234"/>
      <c r="X398" s="23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125</v>
      </c>
      <c r="AH398" s="214"/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1"/>
      <c r="B399" s="232"/>
      <c r="C399" s="265" t="s">
        <v>489</v>
      </c>
      <c r="D399" s="236"/>
      <c r="E399" s="237">
        <v>435</v>
      </c>
      <c r="F399" s="234"/>
      <c r="G399" s="234"/>
      <c r="H399" s="234"/>
      <c r="I399" s="234"/>
      <c r="J399" s="234"/>
      <c r="K399" s="234"/>
      <c r="L399" s="234"/>
      <c r="M399" s="234"/>
      <c r="N399" s="233"/>
      <c r="O399" s="233"/>
      <c r="P399" s="233"/>
      <c r="Q399" s="233"/>
      <c r="R399" s="234"/>
      <c r="S399" s="234"/>
      <c r="T399" s="234"/>
      <c r="U399" s="234"/>
      <c r="V399" s="234"/>
      <c r="W399" s="234"/>
      <c r="X399" s="234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125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ht="22.5" outlineLevel="1" x14ac:dyDescent="0.2">
      <c r="A400" s="251">
        <v>84</v>
      </c>
      <c r="B400" s="252" t="s">
        <v>490</v>
      </c>
      <c r="C400" s="264" t="s">
        <v>491</v>
      </c>
      <c r="D400" s="253" t="s">
        <v>334</v>
      </c>
      <c r="E400" s="254">
        <v>7</v>
      </c>
      <c r="F400" s="255"/>
      <c r="G400" s="256">
        <f>ROUND(E400*F400,2)</f>
        <v>0</v>
      </c>
      <c r="H400" s="235"/>
      <c r="I400" s="234">
        <f>ROUND(E400*H400,2)</f>
        <v>0</v>
      </c>
      <c r="J400" s="235"/>
      <c r="K400" s="234">
        <f>ROUND(E400*J400,2)</f>
        <v>0</v>
      </c>
      <c r="L400" s="234">
        <v>21</v>
      </c>
      <c r="M400" s="234">
        <f>G400*(1+L400/100)</f>
        <v>0</v>
      </c>
      <c r="N400" s="233">
        <v>8.2100000000000006E-2</v>
      </c>
      <c r="O400" s="233">
        <f>ROUND(E400*N400,2)</f>
        <v>0.56999999999999995</v>
      </c>
      <c r="P400" s="233">
        <v>0</v>
      </c>
      <c r="Q400" s="233">
        <f>ROUND(E400*P400,2)</f>
        <v>0</v>
      </c>
      <c r="R400" s="234" t="s">
        <v>286</v>
      </c>
      <c r="S400" s="234" t="s">
        <v>122</v>
      </c>
      <c r="T400" s="234" t="s">
        <v>122</v>
      </c>
      <c r="U400" s="234">
        <v>0</v>
      </c>
      <c r="V400" s="234">
        <f>ROUND(E400*U400,2)</f>
        <v>0</v>
      </c>
      <c r="W400" s="234"/>
      <c r="X400" s="234" t="s">
        <v>287</v>
      </c>
      <c r="Y400" s="214"/>
      <c r="Z400" s="214"/>
      <c r="AA400" s="214"/>
      <c r="AB400" s="214"/>
      <c r="AC400" s="214"/>
      <c r="AD400" s="214"/>
      <c r="AE400" s="214"/>
      <c r="AF400" s="214"/>
      <c r="AG400" s="214" t="s">
        <v>288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1"/>
      <c r="B401" s="232"/>
      <c r="C401" s="265" t="s">
        <v>405</v>
      </c>
      <c r="D401" s="236"/>
      <c r="E401" s="237"/>
      <c r="F401" s="234"/>
      <c r="G401" s="234"/>
      <c r="H401" s="234"/>
      <c r="I401" s="234"/>
      <c r="J401" s="234"/>
      <c r="K401" s="234"/>
      <c r="L401" s="234"/>
      <c r="M401" s="234"/>
      <c r="N401" s="233"/>
      <c r="O401" s="233"/>
      <c r="P401" s="233"/>
      <c r="Q401" s="233"/>
      <c r="R401" s="234"/>
      <c r="S401" s="234"/>
      <c r="T401" s="234"/>
      <c r="U401" s="234"/>
      <c r="V401" s="234"/>
      <c r="W401" s="234"/>
      <c r="X401" s="23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125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31"/>
      <c r="B402" s="232"/>
      <c r="C402" s="265" t="s">
        <v>492</v>
      </c>
      <c r="D402" s="236"/>
      <c r="E402" s="237"/>
      <c r="F402" s="234"/>
      <c r="G402" s="234"/>
      <c r="H402" s="234"/>
      <c r="I402" s="234"/>
      <c r="J402" s="234"/>
      <c r="K402" s="234"/>
      <c r="L402" s="234"/>
      <c r="M402" s="234"/>
      <c r="N402" s="233"/>
      <c r="O402" s="233"/>
      <c r="P402" s="233"/>
      <c r="Q402" s="233"/>
      <c r="R402" s="234"/>
      <c r="S402" s="234"/>
      <c r="T402" s="234"/>
      <c r="U402" s="234"/>
      <c r="V402" s="234"/>
      <c r="W402" s="234"/>
      <c r="X402" s="234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125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31"/>
      <c r="B403" s="232"/>
      <c r="C403" s="265" t="s">
        <v>493</v>
      </c>
      <c r="D403" s="236"/>
      <c r="E403" s="237">
        <v>7</v>
      </c>
      <c r="F403" s="234"/>
      <c r="G403" s="234"/>
      <c r="H403" s="234"/>
      <c r="I403" s="234"/>
      <c r="J403" s="234"/>
      <c r="K403" s="234"/>
      <c r="L403" s="234"/>
      <c r="M403" s="234"/>
      <c r="N403" s="233"/>
      <c r="O403" s="233"/>
      <c r="P403" s="233"/>
      <c r="Q403" s="233"/>
      <c r="R403" s="234"/>
      <c r="S403" s="234"/>
      <c r="T403" s="234"/>
      <c r="U403" s="234"/>
      <c r="V403" s="234"/>
      <c r="W403" s="234"/>
      <c r="X403" s="234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125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ht="22.5" outlineLevel="1" x14ac:dyDescent="0.2">
      <c r="A404" s="251">
        <v>85</v>
      </c>
      <c r="B404" s="252" t="s">
        <v>494</v>
      </c>
      <c r="C404" s="264" t="s">
        <v>495</v>
      </c>
      <c r="D404" s="253" t="s">
        <v>334</v>
      </c>
      <c r="E404" s="254">
        <v>18</v>
      </c>
      <c r="F404" s="255"/>
      <c r="G404" s="256">
        <f>ROUND(E404*F404,2)</f>
        <v>0</v>
      </c>
      <c r="H404" s="235"/>
      <c r="I404" s="234">
        <f>ROUND(E404*H404,2)</f>
        <v>0</v>
      </c>
      <c r="J404" s="235"/>
      <c r="K404" s="234">
        <f>ROUND(E404*J404,2)</f>
        <v>0</v>
      </c>
      <c r="L404" s="234">
        <v>21</v>
      </c>
      <c r="M404" s="234">
        <f>G404*(1+L404/100)</f>
        <v>0</v>
      </c>
      <c r="N404" s="233">
        <v>4.8300000000000003E-2</v>
      </c>
      <c r="O404" s="233">
        <f>ROUND(E404*N404,2)</f>
        <v>0.87</v>
      </c>
      <c r="P404" s="233">
        <v>0</v>
      </c>
      <c r="Q404" s="233">
        <f>ROUND(E404*P404,2)</f>
        <v>0</v>
      </c>
      <c r="R404" s="234" t="s">
        <v>286</v>
      </c>
      <c r="S404" s="234" t="s">
        <v>122</v>
      </c>
      <c r="T404" s="234" t="s">
        <v>122</v>
      </c>
      <c r="U404" s="234">
        <v>0</v>
      </c>
      <c r="V404" s="234">
        <f>ROUND(E404*U404,2)</f>
        <v>0</v>
      </c>
      <c r="W404" s="234"/>
      <c r="X404" s="234" t="s">
        <v>287</v>
      </c>
      <c r="Y404" s="214"/>
      <c r="Z404" s="214"/>
      <c r="AA404" s="214"/>
      <c r="AB404" s="214"/>
      <c r="AC404" s="214"/>
      <c r="AD404" s="214"/>
      <c r="AE404" s="214"/>
      <c r="AF404" s="214"/>
      <c r="AG404" s="214" t="s">
        <v>288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31"/>
      <c r="B405" s="232"/>
      <c r="C405" s="265" t="s">
        <v>405</v>
      </c>
      <c r="D405" s="236"/>
      <c r="E405" s="237"/>
      <c r="F405" s="234"/>
      <c r="G405" s="234"/>
      <c r="H405" s="234"/>
      <c r="I405" s="234"/>
      <c r="J405" s="234"/>
      <c r="K405" s="234"/>
      <c r="L405" s="234"/>
      <c r="M405" s="234"/>
      <c r="N405" s="233"/>
      <c r="O405" s="233"/>
      <c r="P405" s="233"/>
      <c r="Q405" s="233"/>
      <c r="R405" s="234"/>
      <c r="S405" s="234"/>
      <c r="T405" s="234"/>
      <c r="U405" s="234"/>
      <c r="V405" s="234"/>
      <c r="W405" s="234"/>
      <c r="X405" s="234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125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31"/>
      <c r="B406" s="232"/>
      <c r="C406" s="265" t="s">
        <v>496</v>
      </c>
      <c r="D406" s="236"/>
      <c r="E406" s="237">
        <v>18</v>
      </c>
      <c r="F406" s="234"/>
      <c r="G406" s="234"/>
      <c r="H406" s="234"/>
      <c r="I406" s="234"/>
      <c r="J406" s="234"/>
      <c r="K406" s="234"/>
      <c r="L406" s="234"/>
      <c r="M406" s="234"/>
      <c r="N406" s="233"/>
      <c r="O406" s="233"/>
      <c r="P406" s="233"/>
      <c r="Q406" s="233"/>
      <c r="R406" s="234"/>
      <c r="S406" s="234"/>
      <c r="T406" s="234"/>
      <c r="U406" s="234"/>
      <c r="V406" s="234"/>
      <c r="W406" s="234"/>
      <c r="X406" s="234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125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ht="33.75" outlineLevel="1" x14ac:dyDescent="0.2">
      <c r="A407" s="251">
        <v>86</v>
      </c>
      <c r="B407" s="252" t="s">
        <v>497</v>
      </c>
      <c r="C407" s="264" t="s">
        <v>498</v>
      </c>
      <c r="D407" s="253" t="s">
        <v>334</v>
      </c>
      <c r="E407" s="254">
        <v>4</v>
      </c>
      <c r="F407" s="255"/>
      <c r="G407" s="256">
        <f>ROUND(E407*F407,2)</f>
        <v>0</v>
      </c>
      <c r="H407" s="235"/>
      <c r="I407" s="234">
        <f>ROUND(E407*H407,2)</f>
        <v>0</v>
      </c>
      <c r="J407" s="235"/>
      <c r="K407" s="234">
        <f>ROUND(E407*J407,2)</f>
        <v>0</v>
      </c>
      <c r="L407" s="234">
        <v>21</v>
      </c>
      <c r="M407" s="234">
        <f>G407*(1+L407/100)</f>
        <v>0</v>
      </c>
      <c r="N407" s="233">
        <v>6.7000000000000004E-2</v>
      </c>
      <c r="O407" s="233">
        <f>ROUND(E407*N407,2)</f>
        <v>0.27</v>
      </c>
      <c r="P407" s="233">
        <v>0</v>
      </c>
      <c r="Q407" s="233">
        <f>ROUND(E407*P407,2)</f>
        <v>0</v>
      </c>
      <c r="R407" s="234" t="s">
        <v>286</v>
      </c>
      <c r="S407" s="234" t="s">
        <v>122</v>
      </c>
      <c r="T407" s="234" t="s">
        <v>122</v>
      </c>
      <c r="U407" s="234">
        <v>0</v>
      </c>
      <c r="V407" s="234">
        <f>ROUND(E407*U407,2)</f>
        <v>0</v>
      </c>
      <c r="W407" s="234"/>
      <c r="X407" s="234" t="s">
        <v>287</v>
      </c>
      <c r="Y407" s="214"/>
      <c r="Z407" s="214"/>
      <c r="AA407" s="214"/>
      <c r="AB407" s="214"/>
      <c r="AC407" s="214"/>
      <c r="AD407" s="214"/>
      <c r="AE407" s="214"/>
      <c r="AF407" s="214"/>
      <c r="AG407" s="214" t="s">
        <v>288</v>
      </c>
      <c r="AH407" s="214"/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31"/>
      <c r="B408" s="232"/>
      <c r="C408" s="265" t="s">
        <v>405</v>
      </c>
      <c r="D408" s="236"/>
      <c r="E408" s="237"/>
      <c r="F408" s="234"/>
      <c r="G408" s="234"/>
      <c r="H408" s="234"/>
      <c r="I408" s="234"/>
      <c r="J408" s="234"/>
      <c r="K408" s="234"/>
      <c r="L408" s="234"/>
      <c r="M408" s="234"/>
      <c r="N408" s="233"/>
      <c r="O408" s="233"/>
      <c r="P408" s="233"/>
      <c r="Q408" s="233"/>
      <c r="R408" s="234"/>
      <c r="S408" s="234"/>
      <c r="T408" s="234"/>
      <c r="U408" s="234"/>
      <c r="V408" s="234"/>
      <c r="W408" s="234"/>
      <c r="X408" s="234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125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31"/>
      <c r="B409" s="232"/>
      <c r="C409" s="265" t="s">
        <v>499</v>
      </c>
      <c r="D409" s="236"/>
      <c r="E409" s="237">
        <v>4</v>
      </c>
      <c r="F409" s="234"/>
      <c r="G409" s="234"/>
      <c r="H409" s="234"/>
      <c r="I409" s="234"/>
      <c r="J409" s="234"/>
      <c r="K409" s="234"/>
      <c r="L409" s="234"/>
      <c r="M409" s="234"/>
      <c r="N409" s="233"/>
      <c r="O409" s="233"/>
      <c r="P409" s="233"/>
      <c r="Q409" s="233"/>
      <c r="R409" s="234"/>
      <c r="S409" s="234"/>
      <c r="T409" s="234"/>
      <c r="U409" s="234"/>
      <c r="V409" s="234"/>
      <c r="W409" s="234"/>
      <c r="X409" s="23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125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ht="25.5" x14ac:dyDescent="0.2">
      <c r="A410" s="244" t="s">
        <v>117</v>
      </c>
      <c r="B410" s="245" t="s">
        <v>75</v>
      </c>
      <c r="C410" s="263" t="s">
        <v>76</v>
      </c>
      <c r="D410" s="246"/>
      <c r="E410" s="247"/>
      <c r="F410" s="248"/>
      <c r="G410" s="249">
        <f>SUMIF(AG411:AG418,"&lt;&gt;NOR",G411:G418)</f>
        <v>0</v>
      </c>
      <c r="H410" s="243"/>
      <c r="I410" s="243">
        <f>SUM(I411:I418)</f>
        <v>0</v>
      </c>
      <c r="J410" s="243"/>
      <c r="K410" s="243">
        <f>SUM(K411:K418)</f>
        <v>0</v>
      </c>
      <c r="L410" s="243"/>
      <c r="M410" s="243">
        <f>SUM(M411:M418)</f>
        <v>0</v>
      </c>
      <c r="N410" s="242"/>
      <c r="O410" s="242">
        <f>SUM(O411:O418)</f>
        <v>0.08</v>
      </c>
      <c r="P410" s="242"/>
      <c r="Q410" s="242">
        <f>SUM(Q411:Q418)</f>
        <v>0</v>
      </c>
      <c r="R410" s="243"/>
      <c r="S410" s="243"/>
      <c r="T410" s="243"/>
      <c r="U410" s="243"/>
      <c r="V410" s="243">
        <f>SUM(V411:V418)</f>
        <v>2.1</v>
      </c>
      <c r="W410" s="243"/>
      <c r="X410" s="243"/>
      <c r="AG410" t="s">
        <v>118</v>
      </c>
    </row>
    <row r="411" spans="1:60" outlineLevel="1" x14ac:dyDescent="0.2">
      <c r="A411" s="251">
        <v>87</v>
      </c>
      <c r="B411" s="252" t="s">
        <v>500</v>
      </c>
      <c r="C411" s="264" t="s">
        <v>501</v>
      </c>
      <c r="D411" s="253" t="s">
        <v>334</v>
      </c>
      <c r="E411" s="254">
        <v>1</v>
      </c>
      <c r="F411" s="255"/>
      <c r="G411" s="256">
        <f>ROUND(E411*F411,2)</f>
        <v>0</v>
      </c>
      <c r="H411" s="235"/>
      <c r="I411" s="234">
        <f>ROUND(E411*H411,2)</f>
        <v>0</v>
      </c>
      <c r="J411" s="235"/>
      <c r="K411" s="234">
        <f>ROUND(E411*J411,2)</f>
        <v>0</v>
      </c>
      <c r="L411" s="234">
        <v>21</v>
      </c>
      <c r="M411" s="234">
        <f>G411*(1+L411/100)</f>
        <v>0</v>
      </c>
      <c r="N411" s="233">
        <v>7.2539999999999993E-2</v>
      </c>
      <c r="O411" s="233">
        <f>ROUND(E411*N411,2)</f>
        <v>7.0000000000000007E-2</v>
      </c>
      <c r="P411" s="233">
        <v>0</v>
      </c>
      <c r="Q411" s="233">
        <f>ROUND(E411*P411,2)</f>
        <v>0</v>
      </c>
      <c r="R411" s="234"/>
      <c r="S411" s="234" t="s">
        <v>122</v>
      </c>
      <c r="T411" s="234" t="s">
        <v>122</v>
      </c>
      <c r="U411" s="234">
        <v>1.3</v>
      </c>
      <c r="V411" s="234">
        <f>ROUND(E411*U411,2)</f>
        <v>1.3</v>
      </c>
      <c r="W411" s="234"/>
      <c r="X411" s="234" t="s">
        <v>129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123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31"/>
      <c r="B412" s="232"/>
      <c r="C412" s="265" t="s">
        <v>502</v>
      </c>
      <c r="D412" s="236"/>
      <c r="E412" s="237">
        <v>1</v>
      </c>
      <c r="F412" s="234"/>
      <c r="G412" s="234"/>
      <c r="H412" s="234"/>
      <c r="I412" s="234"/>
      <c r="J412" s="234"/>
      <c r="K412" s="234"/>
      <c r="L412" s="234"/>
      <c r="M412" s="234"/>
      <c r="N412" s="233"/>
      <c r="O412" s="233"/>
      <c r="P412" s="233"/>
      <c r="Q412" s="233"/>
      <c r="R412" s="234"/>
      <c r="S412" s="234"/>
      <c r="T412" s="234"/>
      <c r="U412" s="234"/>
      <c r="V412" s="234"/>
      <c r="W412" s="234"/>
      <c r="X412" s="234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125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51">
        <v>88</v>
      </c>
      <c r="B413" s="252" t="s">
        <v>503</v>
      </c>
      <c r="C413" s="264" t="s">
        <v>504</v>
      </c>
      <c r="D413" s="253" t="s">
        <v>334</v>
      </c>
      <c r="E413" s="254">
        <v>5</v>
      </c>
      <c r="F413" s="255"/>
      <c r="G413" s="256">
        <f>ROUND(E413*F413,2)</f>
        <v>0</v>
      </c>
      <c r="H413" s="235"/>
      <c r="I413" s="234">
        <f>ROUND(E413*H413,2)</f>
        <v>0</v>
      </c>
      <c r="J413" s="235"/>
      <c r="K413" s="234">
        <f>ROUND(E413*J413,2)</f>
        <v>0</v>
      </c>
      <c r="L413" s="234">
        <v>21</v>
      </c>
      <c r="M413" s="234">
        <f>G413*(1+L413/100)</f>
        <v>0</v>
      </c>
      <c r="N413" s="233">
        <v>0</v>
      </c>
      <c r="O413" s="233">
        <f>ROUND(E413*N413,2)</f>
        <v>0</v>
      </c>
      <c r="P413" s="233">
        <v>0</v>
      </c>
      <c r="Q413" s="233">
        <f>ROUND(E413*P413,2)</f>
        <v>0</v>
      </c>
      <c r="R413" s="234"/>
      <c r="S413" s="234" t="s">
        <v>122</v>
      </c>
      <c r="T413" s="234" t="s">
        <v>122</v>
      </c>
      <c r="U413" s="234">
        <v>0.16</v>
      </c>
      <c r="V413" s="234">
        <f>ROUND(E413*U413,2)</f>
        <v>0.8</v>
      </c>
      <c r="W413" s="234"/>
      <c r="X413" s="234" t="s">
        <v>129</v>
      </c>
      <c r="Y413" s="214"/>
      <c r="Z413" s="214"/>
      <c r="AA413" s="214"/>
      <c r="AB413" s="214"/>
      <c r="AC413" s="214"/>
      <c r="AD413" s="214"/>
      <c r="AE413" s="214"/>
      <c r="AF413" s="214"/>
      <c r="AG413" s="214" t="s">
        <v>123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ht="56.25" outlineLevel="1" x14ac:dyDescent="0.2">
      <c r="A414" s="231"/>
      <c r="B414" s="232"/>
      <c r="C414" s="265" t="s">
        <v>505</v>
      </c>
      <c r="D414" s="236"/>
      <c r="E414" s="237"/>
      <c r="F414" s="234"/>
      <c r="G414" s="234"/>
      <c r="H414" s="234"/>
      <c r="I414" s="234"/>
      <c r="J414" s="234"/>
      <c r="K414" s="234"/>
      <c r="L414" s="234"/>
      <c r="M414" s="234"/>
      <c r="N414" s="233"/>
      <c r="O414" s="233"/>
      <c r="P414" s="233"/>
      <c r="Q414" s="233"/>
      <c r="R414" s="234"/>
      <c r="S414" s="234"/>
      <c r="T414" s="234"/>
      <c r="U414" s="234"/>
      <c r="V414" s="234"/>
      <c r="W414" s="234"/>
      <c r="X414" s="234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125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31"/>
      <c r="B415" s="232"/>
      <c r="C415" s="265" t="s">
        <v>207</v>
      </c>
      <c r="D415" s="236"/>
      <c r="E415" s="237"/>
      <c r="F415" s="234"/>
      <c r="G415" s="234"/>
      <c r="H415" s="234"/>
      <c r="I415" s="234"/>
      <c r="J415" s="234"/>
      <c r="K415" s="234"/>
      <c r="L415" s="234"/>
      <c r="M415" s="234"/>
      <c r="N415" s="233"/>
      <c r="O415" s="233"/>
      <c r="P415" s="233"/>
      <c r="Q415" s="233"/>
      <c r="R415" s="234"/>
      <c r="S415" s="234"/>
      <c r="T415" s="234"/>
      <c r="U415" s="234"/>
      <c r="V415" s="234"/>
      <c r="W415" s="234"/>
      <c r="X415" s="234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125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31"/>
      <c r="B416" s="232"/>
      <c r="C416" s="265" t="s">
        <v>506</v>
      </c>
      <c r="D416" s="236"/>
      <c r="E416" s="237">
        <v>5</v>
      </c>
      <c r="F416" s="234"/>
      <c r="G416" s="234"/>
      <c r="H416" s="234"/>
      <c r="I416" s="234"/>
      <c r="J416" s="234"/>
      <c r="K416" s="234"/>
      <c r="L416" s="234"/>
      <c r="M416" s="234"/>
      <c r="N416" s="233"/>
      <c r="O416" s="233"/>
      <c r="P416" s="233"/>
      <c r="Q416" s="233"/>
      <c r="R416" s="234"/>
      <c r="S416" s="234"/>
      <c r="T416" s="234"/>
      <c r="U416" s="234"/>
      <c r="V416" s="234"/>
      <c r="W416" s="234"/>
      <c r="X416" s="23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125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ht="22.5" outlineLevel="1" x14ac:dyDescent="0.2">
      <c r="A417" s="251">
        <v>89</v>
      </c>
      <c r="B417" s="252" t="s">
        <v>507</v>
      </c>
      <c r="C417" s="264" t="s">
        <v>508</v>
      </c>
      <c r="D417" s="253" t="s">
        <v>334</v>
      </c>
      <c r="E417" s="254">
        <v>1</v>
      </c>
      <c r="F417" s="255"/>
      <c r="G417" s="256">
        <f>ROUND(E417*F417,2)</f>
        <v>0</v>
      </c>
      <c r="H417" s="235"/>
      <c r="I417" s="234">
        <f>ROUND(E417*H417,2)</f>
        <v>0</v>
      </c>
      <c r="J417" s="235"/>
      <c r="K417" s="234">
        <f>ROUND(E417*J417,2)</f>
        <v>0</v>
      </c>
      <c r="L417" s="234">
        <v>21</v>
      </c>
      <c r="M417" s="234">
        <f>G417*(1+L417/100)</f>
        <v>0</v>
      </c>
      <c r="N417" s="233">
        <v>1.0999999999999999E-2</v>
      </c>
      <c r="O417" s="233">
        <f>ROUND(E417*N417,2)</f>
        <v>0.01</v>
      </c>
      <c r="P417" s="233">
        <v>0</v>
      </c>
      <c r="Q417" s="233">
        <f>ROUND(E417*P417,2)</f>
        <v>0</v>
      </c>
      <c r="R417" s="234" t="s">
        <v>286</v>
      </c>
      <c r="S417" s="234" t="s">
        <v>122</v>
      </c>
      <c r="T417" s="234" t="s">
        <v>226</v>
      </c>
      <c r="U417" s="234">
        <v>0</v>
      </c>
      <c r="V417" s="234">
        <f>ROUND(E417*U417,2)</f>
        <v>0</v>
      </c>
      <c r="W417" s="234"/>
      <c r="X417" s="234" t="s">
        <v>287</v>
      </c>
      <c r="Y417" s="214"/>
      <c r="Z417" s="214"/>
      <c r="AA417" s="214"/>
      <c r="AB417" s="214"/>
      <c r="AC417" s="214"/>
      <c r="AD417" s="214"/>
      <c r="AE417" s="214"/>
      <c r="AF417" s="214"/>
      <c r="AG417" s="214" t="s">
        <v>288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31"/>
      <c r="B418" s="232"/>
      <c r="C418" s="265" t="s">
        <v>502</v>
      </c>
      <c r="D418" s="236"/>
      <c r="E418" s="237">
        <v>1</v>
      </c>
      <c r="F418" s="234"/>
      <c r="G418" s="234"/>
      <c r="H418" s="234"/>
      <c r="I418" s="234"/>
      <c r="J418" s="234"/>
      <c r="K418" s="234"/>
      <c r="L418" s="234"/>
      <c r="M418" s="234"/>
      <c r="N418" s="233"/>
      <c r="O418" s="233"/>
      <c r="P418" s="233"/>
      <c r="Q418" s="233"/>
      <c r="R418" s="234"/>
      <c r="S418" s="234"/>
      <c r="T418" s="234"/>
      <c r="U418" s="234"/>
      <c r="V418" s="234"/>
      <c r="W418" s="234"/>
      <c r="X418" s="234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125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x14ac:dyDescent="0.2">
      <c r="A419" s="244" t="s">
        <v>117</v>
      </c>
      <c r="B419" s="245" t="s">
        <v>77</v>
      </c>
      <c r="C419" s="263" t="s">
        <v>78</v>
      </c>
      <c r="D419" s="246"/>
      <c r="E419" s="247"/>
      <c r="F419" s="248"/>
      <c r="G419" s="249">
        <f>SUMIF(AG420:AG427,"&lt;&gt;NOR",G420:G427)</f>
        <v>0</v>
      </c>
      <c r="H419" s="243"/>
      <c r="I419" s="243">
        <f>SUM(I420:I427)</f>
        <v>0</v>
      </c>
      <c r="J419" s="243"/>
      <c r="K419" s="243">
        <f>SUM(K420:K427)</f>
        <v>0</v>
      </c>
      <c r="L419" s="243"/>
      <c r="M419" s="243">
        <f>SUM(M420:M427)</f>
        <v>0</v>
      </c>
      <c r="N419" s="242"/>
      <c r="O419" s="242">
        <f>SUM(O420:O427)</f>
        <v>0</v>
      </c>
      <c r="P419" s="242"/>
      <c r="Q419" s="242">
        <f>SUM(Q420:Q427)</f>
        <v>0.74</v>
      </c>
      <c r="R419" s="243"/>
      <c r="S419" s="243"/>
      <c r="T419" s="243"/>
      <c r="U419" s="243"/>
      <c r="V419" s="243">
        <f>SUM(V420:V427)</f>
        <v>12.33</v>
      </c>
      <c r="W419" s="243"/>
      <c r="X419" s="243"/>
      <c r="AG419" t="s">
        <v>118</v>
      </c>
    </row>
    <row r="420" spans="1:60" outlineLevel="1" x14ac:dyDescent="0.2">
      <c r="A420" s="251">
        <v>90</v>
      </c>
      <c r="B420" s="252" t="s">
        <v>509</v>
      </c>
      <c r="C420" s="264" t="s">
        <v>510</v>
      </c>
      <c r="D420" s="253" t="s">
        <v>334</v>
      </c>
      <c r="E420" s="254">
        <v>1</v>
      </c>
      <c r="F420" s="255"/>
      <c r="G420" s="256">
        <f>ROUND(E420*F420,2)</f>
        <v>0</v>
      </c>
      <c r="H420" s="235"/>
      <c r="I420" s="234">
        <f>ROUND(E420*H420,2)</f>
        <v>0</v>
      </c>
      <c r="J420" s="235"/>
      <c r="K420" s="234">
        <f>ROUND(E420*J420,2)</f>
        <v>0</v>
      </c>
      <c r="L420" s="234">
        <v>21</v>
      </c>
      <c r="M420" s="234">
        <f>G420*(1+L420/100)</f>
        <v>0</v>
      </c>
      <c r="N420" s="233">
        <v>0</v>
      </c>
      <c r="O420" s="233">
        <f>ROUND(E420*N420,2)</f>
        <v>0</v>
      </c>
      <c r="P420" s="233">
        <v>8.2000000000000003E-2</v>
      </c>
      <c r="Q420" s="233">
        <f>ROUND(E420*P420,2)</f>
        <v>0.08</v>
      </c>
      <c r="R420" s="234"/>
      <c r="S420" s="234" t="s">
        <v>122</v>
      </c>
      <c r="T420" s="234" t="s">
        <v>122</v>
      </c>
      <c r="U420" s="234">
        <v>0.59</v>
      </c>
      <c r="V420" s="234">
        <f>ROUND(E420*U420,2)</f>
        <v>0.59</v>
      </c>
      <c r="W420" s="234"/>
      <c r="X420" s="234" t="s">
        <v>129</v>
      </c>
      <c r="Y420" s="214"/>
      <c r="Z420" s="214"/>
      <c r="AA420" s="214"/>
      <c r="AB420" s="214"/>
      <c r="AC420" s="214"/>
      <c r="AD420" s="214"/>
      <c r="AE420" s="214"/>
      <c r="AF420" s="214"/>
      <c r="AG420" s="214" t="s">
        <v>123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31"/>
      <c r="B421" s="232"/>
      <c r="C421" s="265" t="s">
        <v>511</v>
      </c>
      <c r="D421" s="236"/>
      <c r="E421" s="237">
        <v>1</v>
      </c>
      <c r="F421" s="234"/>
      <c r="G421" s="234"/>
      <c r="H421" s="234"/>
      <c r="I421" s="234"/>
      <c r="J421" s="234"/>
      <c r="K421" s="234"/>
      <c r="L421" s="234"/>
      <c r="M421" s="234"/>
      <c r="N421" s="233"/>
      <c r="O421" s="233"/>
      <c r="P421" s="233"/>
      <c r="Q421" s="233"/>
      <c r="R421" s="234"/>
      <c r="S421" s="234"/>
      <c r="T421" s="234"/>
      <c r="U421" s="234"/>
      <c r="V421" s="234"/>
      <c r="W421" s="234"/>
      <c r="X421" s="23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125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51">
        <v>91</v>
      </c>
      <c r="B422" s="252" t="s">
        <v>512</v>
      </c>
      <c r="C422" s="264" t="s">
        <v>513</v>
      </c>
      <c r="D422" s="253" t="s">
        <v>317</v>
      </c>
      <c r="E422" s="254">
        <v>15.5</v>
      </c>
      <c r="F422" s="255"/>
      <c r="G422" s="256">
        <f>ROUND(E422*F422,2)</f>
        <v>0</v>
      </c>
      <c r="H422" s="235"/>
      <c r="I422" s="234">
        <f>ROUND(E422*H422,2)</f>
        <v>0</v>
      </c>
      <c r="J422" s="235"/>
      <c r="K422" s="234">
        <f>ROUND(E422*J422,2)</f>
        <v>0</v>
      </c>
      <c r="L422" s="234">
        <v>21</v>
      </c>
      <c r="M422" s="234">
        <f>G422*(1+L422/100)</f>
        <v>0</v>
      </c>
      <c r="N422" s="233">
        <v>0</v>
      </c>
      <c r="O422" s="233">
        <f>ROUND(E422*N422,2)</f>
        <v>0</v>
      </c>
      <c r="P422" s="233">
        <v>0.01</v>
      </c>
      <c r="Q422" s="233">
        <f>ROUND(E422*P422,2)</f>
        <v>0.16</v>
      </c>
      <c r="R422" s="234"/>
      <c r="S422" s="234" t="s">
        <v>122</v>
      </c>
      <c r="T422" s="234" t="s">
        <v>122</v>
      </c>
      <c r="U422" s="234">
        <v>0.4</v>
      </c>
      <c r="V422" s="234">
        <f>ROUND(E422*U422,2)</f>
        <v>6.2</v>
      </c>
      <c r="W422" s="234"/>
      <c r="X422" s="234" t="s">
        <v>129</v>
      </c>
      <c r="Y422" s="214"/>
      <c r="Z422" s="214"/>
      <c r="AA422" s="214"/>
      <c r="AB422" s="214"/>
      <c r="AC422" s="214"/>
      <c r="AD422" s="214"/>
      <c r="AE422" s="214"/>
      <c r="AF422" s="214"/>
      <c r="AG422" s="214" t="s">
        <v>123</v>
      </c>
      <c r="AH422" s="214"/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1"/>
      <c r="B423" s="232"/>
      <c r="C423" s="265" t="s">
        <v>514</v>
      </c>
      <c r="D423" s="236"/>
      <c r="E423" s="237">
        <v>15.5</v>
      </c>
      <c r="F423" s="234"/>
      <c r="G423" s="234"/>
      <c r="H423" s="234"/>
      <c r="I423" s="234"/>
      <c r="J423" s="234"/>
      <c r="K423" s="234"/>
      <c r="L423" s="234"/>
      <c r="M423" s="234"/>
      <c r="N423" s="233"/>
      <c r="O423" s="233"/>
      <c r="P423" s="233"/>
      <c r="Q423" s="233"/>
      <c r="R423" s="234"/>
      <c r="S423" s="234"/>
      <c r="T423" s="234"/>
      <c r="U423" s="234"/>
      <c r="V423" s="234"/>
      <c r="W423" s="234"/>
      <c r="X423" s="23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125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51">
        <v>92</v>
      </c>
      <c r="B424" s="252" t="s">
        <v>515</v>
      </c>
      <c r="C424" s="264" t="s">
        <v>516</v>
      </c>
      <c r="D424" s="253" t="s">
        <v>206</v>
      </c>
      <c r="E424" s="254">
        <v>4</v>
      </c>
      <c r="F424" s="255"/>
      <c r="G424" s="256">
        <f>ROUND(E424*F424,2)</f>
        <v>0</v>
      </c>
      <c r="H424" s="235"/>
      <c r="I424" s="234">
        <f>ROUND(E424*H424,2)</f>
        <v>0</v>
      </c>
      <c r="J424" s="235"/>
      <c r="K424" s="234">
        <f>ROUND(E424*J424,2)</f>
        <v>0</v>
      </c>
      <c r="L424" s="234">
        <v>21</v>
      </c>
      <c r="M424" s="234">
        <f>G424*(1+L424/100)</f>
        <v>0</v>
      </c>
      <c r="N424" s="233">
        <v>0</v>
      </c>
      <c r="O424" s="233">
        <f>ROUND(E424*N424,2)</f>
        <v>0</v>
      </c>
      <c r="P424" s="233">
        <v>0</v>
      </c>
      <c r="Q424" s="233">
        <f>ROUND(E424*P424,2)</f>
        <v>0</v>
      </c>
      <c r="R424" s="234"/>
      <c r="S424" s="234" t="s">
        <v>122</v>
      </c>
      <c r="T424" s="234" t="s">
        <v>122</v>
      </c>
      <c r="U424" s="234">
        <v>0.115</v>
      </c>
      <c r="V424" s="234">
        <f>ROUND(E424*U424,2)</f>
        <v>0.46</v>
      </c>
      <c r="W424" s="234"/>
      <c r="X424" s="234" t="s">
        <v>129</v>
      </c>
      <c r="Y424" s="214"/>
      <c r="Z424" s="214"/>
      <c r="AA424" s="214"/>
      <c r="AB424" s="214"/>
      <c r="AC424" s="214"/>
      <c r="AD424" s="214"/>
      <c r="AE424" s="214"/>
      <c r="AF424" s="214"/>
      <c r="AG424" s="214" t="s">
        <v>123</v>
      </c>
      <c r="AH424" s="214"/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31"/>
      <c r="B425" s="232"/>
      <c r="C425" s="265" t="s">
        <v>296</v>
      </c>
      <c r="D425" s="236"/>
      <c r="E425" s="237">
        <v>4</v>
      </c>
      <c r="F425" s="234"/>
      <c r="G425" s="234"/>
      <c r="H425" s="234"/>
      <c r="I425" s="234"/>
      <c r="J425" s="234"/>
      <c r="K425" s="234"/>
      <c r="L425" s="234"/>
      <c r="M425" s="234"/>
      <c r="N425" s="233"/>
      <c r="O425" s="233"/>
      <c r="P425" s="233"/>
      <c r="Q425" s="233"/>
      <c r="R425" s="234"/>
      <c r="S425" s="234"/>
      <c r="T425" s="234"/>
      <c r="U425" s="234"/>
      <c r="V425" s="234"/>
      <c r="W425" s="234"/>
      <c r="X425" s="23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125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ht="22.5" outlineLevel="1" x14ac:dyDescent="0.2">
      <c r="A426" s="251">
        <v>93</v>
      </c>
      <c r="B426" s="252" t="s">
        <v>517</v>
      </c>
      <c r="C426" s="264" t="s">
        <v>518</v>
      </c>
      <c r="D426" s="253" t="s">
        <v>334</v>
      </c>
      <c r="E426" s="254">
        <v>4</v>
      </c>
      <c r="F426" s="255"/>
      <c r="G426" s="256">
        <f>ROUND(E426*F426,2)</f>
        <v>0</v>
      </c>
      <c r="H426" s="235"/>
      <c r="I426" s="234">
        <f>ROUND(E426*H426,2)</f>
        <v>0</v>
      </c>
      <c r="J426" s="235"/>
      <c r="K426" s="234">
        <f>ROUND(E426*J426,2)</f>
        <v>0</v>
      </c>
      <c r="L426" s="234">
        <v>21</v>
      </c>
      <c r="M426" s="234">
        <f>G426*(1+L426/100)</f>
        <v>0</v>
      </c>
      <c r="N426" s="233">
        <v>0</v>
      </c>
      <c r="O426" s="233">
        <f>ROUND(E426*N426,2)</f>
        <v>0</v>
      </c>
      <c r="P426" s="233">
        <v>0.125</v>
      </c>
      <c r="Q426" s="233">
        <f>ROUND(E426*P426,2)</f>
        <v>0.5</v>
      </c>
      <c r="R426" s="234"/>
      <c r="S426" s="234" t="s">
        <v>232</v>
      </c>
      <c r="T426" s="234" t="s">
        <v>122</v>
      </c>
      <c r="U426" s="234">
        <v>1.27</v>
      </c>
      <c r="V426" s="234">
        <f>ROUND(E426*U426,2)</f>
        <v>5.08</v>
      </c>
      <c r="W426" s="234"/>
      <c r="X426" s="234" t="s">
        <v>129</v>
      </c>
      <c r="Y426" s="214"/>
      <c r="Z426" s="214"/>
      <c r="AA426" s="214"/>
      <c r="AB426" s="214"/>
      <c r="AC426" s="214"/>
      <c r="AD426" s="214"/>
      <c r="AE426" s="214"/>
      <c r="AF426" s="214"/>
      <c r="AG426" s="214" t="s">
        <v>123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31"/>
      <c r="B427" s="232"/>
      <c r="C427" s="265" t="s">
        <v>519</v>
      </c>
      <c r="D427" s="236"/>
      <c r="E427" s="237">
        <v>4</v>
      </c>
      <c r="F427" s="234"/>
      <c r="G427" s="234"/>
      <c r="H427" s="234"/>
      <c r="I427" s="234"/>
      <c r="J427" s="234"/>
      <c r="K427" s="234"/>
      <c r="L427" s="234"/>
      <c r="M427" s="234"/>
      <c r="N427" s="233"/>
      <c r="O427" s="233"/>
      <c r="P427" s="233"/>
      <c r="Q427" s="233"/>
      <c r="R427" s="234"/>
      <c r="S427" s="234"/>
      <c r="T427" s="234"/>
      <c r="U427" s="234"/>
      <c r="V427" s="234"/>
      <c r="W427" s="234"/>
      <c r="X427" s="23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125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x14ac:dyDescent="0.2">
      <c r="A428" s="244" t="s">
        <v>117</v>
      </c>
      <c r="B428" s="245" t="s">
        <v>79</v>
      </c>
      <c r="C428" s="263" t="s">
        <v>80</v>
      </c>
      <c r="D428" s="246"/>
      <c r="E428" s="247"/>
      <c r="F428" s="248"/>
      <c r="G428" s="249">
        <f>SUMIF(AG429:AG430,"&lt;&gt;NOR",G429:G430)</f>
        <v>0</v>
      </c>
      <c r="H428" s="243"/>
      <c r="I428" s="243">
        <f>SUM(I429:I430)</f>
        <v>0</v>
      </c>
      <c r="J428" s="243"/>
      <c r="K428" s="243">
        <f>SUM(K429:K430)</f>
        <v>0</v>
      </c>
      <c r="L428" s="243"/>
      <c r="M428" s="243">
        <f>SUM(M429:M430)</f>
        <v>0</v>
      </c>
      <c r="N428" s="242"/>
      <c r="O428" s="242">
        <f>SUM(O429:O430)</f>
        <v>0</v>
      </c>
      <c r="P428" s="242"/>
      <c r="Q428" s="242">
        <f>SUM(Q429:Q430)</f>
        <v>0</v>
      </c>
      <c r="R428" s="243"/>
      <c r="S428" s="243"/>
      <c r="T428" s="243"/>
      <c r="U428" s="243"/>
      <c r="V428" s="243">
        <f>SUM(V429:V430)</f>
        <v>667</v>
      </c>
      <c r="W428" s="243"/>
      <c r="X428" s="243"/>
      <c r="AG428" t="s">
        <v>118</v>
      </c>
    </row>
    <row r="429" spans="1:60" outlineLevel="1" x14ac:dyDescent="0.2">
      <c r="A429" s="257">
        <v>94</v>
      </c>
      <c r="B429" s="258" t="s">
        <v>520</v>
      </c>
      <c r="C429" s="269" t="s">
        <v>521</v>
      </c>
      <c r="D429" s="259" t="s">
        <v>292</v>
      </c>
      <c r="E429" s="260">
        <v>1710.25261</v>
      </c>
      <c r="F429" s="261"/>
      <c r="G429" s="262">
        <f>ROUND(E429*F429,2)</f>
        <v>0</v>
      </c>
      <c r="H429" s="235"/>
      <c r="I429" s="234">
        <f>ROUND(E429*H429,2)</f>
        <v>0</v>
      </c>
      <c r="J429" s="235"/>
      <c r="K429" s="234">
        <f>ROUND(E429*J429,2)</f>
        <v>0</v>
      </c>
      <c r="L429" s="234">
        <v>21</v>
      </c>
      <c r="M429" s="234">
        <f>G429*(1+L429/100)</f>
        <v>0</v>
      </c>
      <c r="N429" s="233">
        <v>0</v>
      </c>
      <c r="O429" s="233">
        <f>ROUND(E429*N429,2)</f>
        <v>0</v>
      </c>
      <c r="P429" s="233">
        <v>0</v>
      </c>
      <c r="Q429" s="233">
        <f>ROUND(E429*P429,2)</f>
        <v>0</v>
      </c>
      <c r="R429" s="234"/>
      <c r="S429" s="234" t="s">
        <v>122</v>
      </c>
      <c r="T429" s="234" t="s">
        <v>122</v>
      </c>
      <c r="U429" s="234">
        <v>0.39</v>
      </c>
      <c r="V429" s="234">
        <f>ROUND(E429*U429,2)</f>
        <v>667</v>
      </c>
      <c r="W429" s="234"/>
      <c r="X429" s="234" t="s">
        <v>522</v>
      </c>
      <c r="Y429" s="214"/>
      <c r="Z429" s="214"/>
      <c r="AA429" s="214"/>
      <c r="AB429" s="214"/>
      <c r="AC429" s="214"/>
      <c r="AD429" s="214"/>
      <c r="AE429" s="214"/>
      <c r="AF429" s="214"/>
      <c r="AG429" s="214" t="s">
        <v>523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57">
        <v>95</v>
      </c>
      <c r="B430" s="258" t="s">
        <v>524</v>
      </c>
      <c r="C430" s="269" t="s">
        <v>525</v>
      </c>
      <c r="D430" s="259" t="s">
        <v>292</v>
      </c>
      <c r="E430" s="260">
        <v>1710.25261</v>
      </c>
      <c r="F430" s="261"/>
      <c r="G430" s="262">
        <f>ROUND(E430*F430,2)</f>
        <v>0</v>
      </c>
      <c r="H430" s="235"/>
      <c r="I430" s="234">
        <f>ROUND(E430*H430,2)</f>
        <v>0</v>
      </c>
      <c r="J430" s="235"/>
      <c r="K430" s="234">
        <f>ROUND(E430*J430,2)</f>
        <v>0</v>
      </c>
      <c r="L430" s="234">
        <v>21</v>
      </c>
      <c r="M430" s="234">
        <f>G430*(1+L430/100)</f>
        <v>0</v>
      </c>
      <c r="N430" s="233">
        <v>0</v>
      </c>
      <c r="O430" s="233">
        <f>ROUND(E430*N430,2)</f>
        <v>0</v>
      </c>
      <c r="P430" s="233">
        <v>0</v>
      </c>
      <c r="Q430" s="233">
        <f>ROUND(E430*P430,2)</f>
        <v>0</v>
      </c>
      <c r="R430" s="234"/>
      <c r="S430" s="234" t="s">
        <v>122</v>
      </c>
      <c r="T430" s="234" t="s">
        <v>122</v>
      </c>
      <c r="U430" s="234">
        <v>0</v>
      </c>
      <c r="V430" s="234">
        <f>ROUND(E430*U430,2)</f>
        <v>0</v>
      </c>
      <c r="W430" s="234"/>
      <c r="X430" s="234" t="s">
        <v>522</v>
      </c>
      <c r="Y430" s="214"/>
      <c r="Z430" s="214"/>
      <c r="AA430" s="214"/>
      <c r="AB430" s="214"/>
      <c r="AC430" s="214"/>
      <c r="AD430" s="214"/>
      <c r="AE430" s="214"/>
      <c r="AF430" s="214"/>
      <c r="AG430" s="214" t="s">
        <v>523</v>
      </c>
      <c r="AH430" s="214"/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x14ac:dyDescent="0.2">
      <c r="A431" s="244" t="s">
        <v>117</v>
      </c>
      <c r="B431" s="245" t="s">
        <v>81</v>
      </c>
      <c r="C431" s="263" t="s">
        <v>82</v>
      </c>
      <c r="D431" s="246"/>
      <c r="E431" s="247"/>
      <c r="F431" s="248"/>
      <c r="G431" s="249">
        <f>SUMIF(AG432:AG433,"&lt;&gt;NOR",G432:G433)</f>
        <v>0</v>
      </c>
      <c r="H431" s="243"/>
      <c r="I431" s="243">
        <f>SUM(I432:I433)</f>
        <v>0</v>
      </c>
      <c r="J431" s="243"/>
      <c r="K431" s="243">
        <f>SUM(K432:K433)</f>
        <v>0</v>
      </c>
      <c r="L431" s="243"/>
      <c r="M431" s="243">
        <f>SUM(M432:M433)</f>
        <v>0</v>
      </c>
      <c r="N431" s="242"/>
      <c r="O431" s="242">
        <f>SUM(O432:O433)</f>
        <v>0</v>
      </c>
      <c r="P431" s="242"/>
      <c r="Q431" s="242">
        <f>SUM(Q432:Q433)</f>
        <v>0</v>
      </c>
      <c r="R431" s="243"/>
      <c r="S431" s="243"/>
      <c r="T431" s="243"/>
      <c r="U431" s="243"/>
      <c r="V431" s="243">
        <f>SUM(V432:V433)</f>
        <v>0</v>
      </c>
      <c r="W431" s="243"/>
      <c r="X431" s="243"/>
      <c r="AG431" t="s">
        <v>118</v>
      </c>
    </row>
    <row r="432" spans="1:60" ht="22.5" outlineLevel="1" x14ac:dyDescent="0.2">
      <c r="A432" s="251">
        <v>96</v>
      </c>
      <c r="B432" s="252" t="s">
        <v>526</v>
      </c>
      <c r="C432" s="264" t="s">
        <v>527</v>
      </c>
      <c r="D432" s="253" t="s">
        <v>482</v>
      </c>
      <c r="E432" s="254">
        <v>2</v>
      </c>
      <c r="F432" s="255"/>
      <c r="G432" s="256">
        <f>ROUND(E432*F432,2)</f>
        <v>0</v>
      </c>
      <c r="H432" s="235"/>
      <c r="I432" s="234">
        <f>ROUND(E432*H432,2)</f>
        <v>0</v>
      </c>
      <c r="J432" s="235"/>
      <c r="K432" s="234">
        <f>ROUND(E432*J432,2)</f>
        <v>0</v>
      </c>
      <c r="L432" s="234">
        <v>21</v>
      </c>
      <c r="M432" s="234">
        <f>G432*(1+L432/100)</f>
        <v>0</v>
      </c>
      <c r="N432" s="233">
        <v>0</v>
      </c>
      <c r="O432" s="233">
        <f>ROUND(E432*N432,2)</f>
        <v>0</v>
      </c>
      <c r="P432" s="233">
        <v>0</v>
      </c>
      <c r="Q432" s="233">
        <f>ROUND(E432*P432,2)</f>
        <v>0</v>
      </c>
      <c r="R432" s="234"/>
      <c r="S432" s="234" t="s">
        <v>232</v>
      </c>
      <c r="T432" s="234" t="s">
        <v>226</v>
      </c>
      <c r="U432" s="234">
        <v>0</v>
      </c>
      <c r="V432" s="234">
        <f>ROUND(E432*U432,2)</f>
        <v>0</v>
      </c>
      <c r="W432" s="234"/>
      <c r="X432" s="234" t="s">
        <v>278</v>
      </c>
      <c r="Y432" s="214"/>
      <c r="Z432" s="214"/>
      <c r="AA432" s="214"/>
      <c r="AB432" s="214"/>
      <c r="AC432" s="214"/>
      <c r="AD432" s="214"/>
      <c r="AE432" s="214"/>
      <c r="AF432" s="214"/>
      <c r="AG432" s="214" t="s">
        <v>279</v>
      </c>
      <c r="AH432" s="214"/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1"/>
      <c r="B433" s="232"/>
      <c r="C433" s="265" t="s">
        <v>528</v>
      </c>
      <c r="D433" s="236"/>
      <c r="E433" s="237">
        <v>2</v>
      </c>
      <c r="F433" s="234"/>
      <c r="G433" s="234"/>
      <c r="H433" s="234"/>
      <c r="I433" s="234"/>
      <c r="J433" s="234"/>
      <c r="K433" s="234"/>
      <c r="L433" s="234"/>
      <c r="M433" s="234"/>
      <c r="N433" s="233"/>
      <c r="O433" s="233"/>
      <c r="P433" s="233"/>
      <c r="Q433" s="233"/>
      <c r="R433" s="234"/>
      <c r="S433" s="234"/>
      <c r="T433" s="234"/>
      <c r="U433" s="234"/>
      <c r="V433" s="234"/>
      <c r="W433" s="234"/>
      <c r="X433" s="23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125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x14ac:dyDescent="0.2">
      <c r="A434" s="244" t="s">
        <v>117</v>
      </c>
      <c r="B434" s="245" t="s">
        <v>83</v>
      </c>
      <c r="C434" s="263" t="s">
        <v>84</v>
      </c>
      <c r="D434" s="246"/>
      <c r="E434" s="247"/>
      <c r="F434" s="248"/>
      <c r="G434" s="249">
        <f>SUMIF(AG435:AG439,"&lt;&gt;NOR",G435:G439)</f>
        <v>0</v>
      </c>
      <c r="H434" s="243"/>
      <c r="I434" s="243">
        <f>SUM(I435:I439)</f>
        <v>0</v>
      </c>
      <c r="J434" s="243"/>
      <c r="K434" s="243">
        <f>SUM(K435:K439)</f>
        <v>0</v>
      </c>
      <c r="L434" s="243"/>
      <c r="M434" s="243">
        <f>SUM(M435:M439)</f>
        <v>0</v>
      </c>
      <c r="N434" s="242"/>
      <c r="O434" s="242">
        <f>SUM(O435:O439)</f>
        <v>2.93</v>
      </c>
      <c r="P434" s="242"/>
      <c r="Q434" s="242">
        <f>SUM(Q435:Q439)</f>
        <v>0.44</v>
      </c>
      <c r="R434" s="243"/>
      <c r="S434" s="243"/>
      <c r="T434" s="243"/>
      <c r="U434" s="243"/>
      <c r="V434" s="243">
        <f>SUM(V435:V439)</f>
        <v>0</v>
      </c>
      <c r="W434" s="243"/>
      <c r="X434" s="243"/>
      <c r="AG434" t="s">
        <v>118</v>
      </c>
    </row>
    <row r="435" spans="1:60" ht="22.5" outlineLevel="1" x14ac:dyDescent="0.2">
      <c r="A435" s="251">
        <v>97</v>
      </c>
      <c r="B435" s="252" t="s">
        <v>529</v>
      </c>
      <c r="C435" s="264" t="s">
        <v>530</v>
      </c>
      <c r="D435" s="253" t="s">
        <v>317</v>
      </c>
      <c r="E435" s="254">
        <v>9</v>
      </c>
      <c r="F435" s="255"/>
      <c r="G435" s="256">
        <f>ROUND(E435*F435,2)</f>
        <v>0</v>
      </c>
      <c r="H435" s="235"/>
      <c r="I435" s="234">
        <f>ROUND(E435*H435,2)</f>
        <v>0</v>
      </c>
      <c r="J435" s="235"/>
      <c r="K435" s="234">
        <f>ROUND(E435*J435,2)</f>
        <v>0</v>
      </c>
      <c r="L435" s="234">
        <v>21</v>
      </c>
      <c r="M435" s="234">
        <f>G435*(1+L435/100)</f>
        <v>0</v>
      </c>
      <c r="N435" s="233">
        <v>0.32289000000000001</v>
      </c>
      <c r="O435" s="233">
        <f>ROUND(E435*N435,2)</f>
        <v>2.91</v>
      </c>
      <c r="P435" s="233">
        <v>4.8399999999999999E-2</v>
      </c>
      <c r="Q435" s="233">
        <f>ROUND(E435*P435,2)</f>
        <v>0.44</v>
      </c>
      <c r="R435" s="234"/>
      <c r="S435" s="234" t="s">
        <v>232</v>
      </c>
      <c r="T435" s="234" t="s">
        <v>531</v>
      </c>
      <c r="U435" s="234">
        <v>0</v>
      </c>
      <c r="V435" s="234">
        <f>ROUND(E435*U435,2)</f>
        <v>0</v>
      </c>
      <c r="W435" s="234"/>
      <c r="X435" s="234" t="s">
        <v>278</v>
      </c>
      <c r="Y435" s="214"/>
      <c r="Z435" s="214"/>
      <c r="AA435" s="214"/>
      <c r="AB435" s="214"/>
      <c r="AC435" s="214"/>
      <c r="AD435" s="214"/>
      <c r="AE435" s="214"/>
      <c r="AF435" s="214"/>
      <c r="AG435" s="214" t="s">
        <v>279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31"/>
      <c r="B436" s="232"/>
      <c r="C436" s="265" t="s">
        <v>532</v>
      </c>
      <c r="D436" s="236"/>
      <c r="E436" s="237">
        <v>9</v>
      </c>
      <c r="F436" s="234"/>
      <c r="G436" s="234"/>
      <c r="H436" s="234"/>
      <c r="I436" s="234"/>
      <c r="J436" s="234"/>
      <c r="K436" s="234"/>
      <c r="L436" s="234"/>
      <c r="M436" s="234"/>
      <c r="N436" s="233"/>
      <c r="O436" s="233"/>
      <c r="P436" s="233"/>
      <c r="Q436" s="233"/>
      <c r="R436" s="234"/>
      <c r="S436" s="234"/>
      <c r="T436" s="234"/>
      <c r="U436" s="234"/>
      <c r="V436" s="234"/>
      <c r="W436" s="234"/>
      <c r="X436" s="234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125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51">
        <v>98</v>
      </c>
      <c r="B437" s="252" t="s">
        <v>533</v>
      </c>
      <c r="C437" s="264" t="s">
        <v>534</v>
      </c>
      <c r="D437" s="253" t="s">
        <v>317</v>
      </c>
      <c r="E437" s="254">
        <v>9</v>
      </c>
      <c r="F437" s="255"/>
      <c r="G437" s="256">
        <f>ROUND(E437*F437,2)</f>
        <v>0</v>
      </c>
      <c r="H437" s="235"/>
      <c r="I437" s="234">
        <f>ROUND(E437*H437,2)</f>
        <v>0</v>
      </c>
      <c r="J437" s="235"/>
      <c r="K437" s="234">
        <f>ROUND(E437*J437,2)</f>
        <v>0</v>
      </c>
      <c r="L437" s="234">
        <v>21</v>
      </c>
      <c r="M437" s="234">
        <f>G437*(1+L437/100)</f>
        <v>0</v>
      </c>
      <c r="N437" s="233">
        <v>2.3E-3</v>
      </c>
      <c r="O437" s="233">
        <f>ROUND(E437*N437,2)</f>
        <v>0.02</v>
      </c>
      <c r="P437" s="233">
        <v>0</v>
      </c>
      <c r="Q437" s="233">
        <f>ROUND(E437*P437,2)</f>
        <v>0</v>
      </c>
      <c r="R437" s="234" t="s">
        <v>286</v>
      </c>
      <c r="S437" s="234" t="s">
        <v>122</v>
      </c>
      <c r="T437" s="234" t="s">
        <v>226</v>
      </c>
      <c r="U437" s="234">
        <v>0</v>
      </c>
      <c r="V437" s="234">
        <f>ROUND(E437*U437,2)</f>
        <v>0</v>
      </c>
      <c r="W437" s="234"/>
      <c r="X437" s="234" t="s">
        <v>287</v>
      </c>
      <c r="Y437" s="214"/>
      <c r="Z437" s="214"/>
      <c r="AA437" s="214"/>
      <c r="AB437" s="214"/>
      <c r="AC437" s="214"/>
      <c r="AD437" s="214"/>
      <c r="AE437" s="214"/>
      <c r="AF437" s="214"/>
      <c r="AG437" s="214" t="s">
        <v>288</v>
      </c>
      <c r="AH437" s="214"/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31"/>
      <c r="B438" s="232"/>
      <c r="C438" s="265" t="s">
        <v>207</v>
      </c>
      <c r="D438" s="236"/>
      <c r="E438" s="237"/>
      <c r="F438" s="234"/>
      <c r="G438" s="234"/>
      <c r="H438" s="234"/>
      <c r="I438" s="234"/>
      <c r="J438" s="234"/>
      <c r="K438" s="234"/>
      <c r="L438" s="234"/>
      <c r="M438" s="234"/>
      <c r="N438" s="233"/>
      <c r="O438" s="233"/>
      <c r="P438" s="233"/>
      <c r="Q438" s="233"/>
      <c r="R438" s="234"/>
      <c r="S438" s="234"/>
      <c r="T438" s="234"/>
      <c r="U438" s="234"/>
      <c r="V438" s="234"/>
      <c r="W438" s="234"/>
      <c r="X438" s="23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125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1"/>
      <c r="B439" s="232"/>
      <c r="C439" s="265" t="s">
        <v>535</v>
      </c>
      <c r="D439" s="236"/>
      <c r="E439" s="237">
        <v>9</v>
      </c>
      <c r="F439" s="234"/>
      <c r="G439" s="234"/>
      <c r="H439" s="234"/>
      <c r="I439" s="234"/>
      <c r="J439" s="234"/>
      <c r="K439" s="234"/>
      <c r="L439" s="234"/>
      <c r="M439" s="234"/>
      <c r="N439" s="233"/>
      <c r="O439" s="233"/>
      <c r="P439" s="233"/>
      <c r="Q439" s="233"/>
      <c r="R439" s="234"/>
      <c r="S439" s="234"/>
      <c r="T439" s="234"/>
      <c r="U439" s="234"/>
      <c r="V439" s="234"/>
      <c r="W439" s="234"/>
      <c r="X439" s="234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125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x14ac:dyDescent="0.2">
      <c r="A440" s="244" t="s">
        <v>117</v>
      </c>
      <c r="B440" s="245" t="s">
        <v>85</v>
      </c>
      <c r="C440" s="263" t="s">
        <v>86</v>
      </c>
      <c r="D440" s="246"/>
      <c r="E440" s="247"/>
      <c r="F440" s="248"/>
      <c r="G440" s="249">
        <f>SUMIF(AG441:AG449,"&lt;&gt;NOR",G441:G449)</f>
        <v>0</v>
      </c>
      <c r="H440" s="243"/>
      <c r="I440" s="243">
        <f>SUM(I441:I449)</f>
        <v>0</v>
      </c>
      <c r="J440" s="243"/>
      <c r="K440" s="243">
        <f>SUM(K441:K449)</f>
        <v>0</v>
      </c>
      <c r="L440" s="243"/>
      <c r="M440" s="243">
        <f>SUM(M441:M449)</f>
        <v>0</v>
      </c>
      <c r="N440" s="242"/>
      <c r="O440" s="242">
        <f>SUM(O441:O449)</f>
        <v>0.84000000000000008</v>
      </c>
      <c r="P440" s="242"/>
      <c r="Q440" s="242">
        <f>SUM(Q441:Q449)</f>
        <v>0</v>
      </c>
      <c r="R440" s="243"/>
      <c r="S440" s="243"/>
      <c r="T440" s="243"/>
      <c r="U440" s="243"/>
      <c r="V440" s="243">
        <f>SUM(V441:V449)</f>
        <v>0</v>
      </c>
      <c r="W440" s="243"/>
      <c r="X440" s="243"/>
      <c r="AG440" t="s">
        <v>118</v>
      </c>
    </row>
    <row r="441" spans="1:60" ht="33.75" outlineLevel="1" x14ac:dyDescent="0.2">
      <c r="A441" s="251">
        <v>99</v>
      </c>
      <c r="B441" s="252" t="s">
        <v>536</v>
      </c>
      <c r="C441" s="264" t="s">
        <v>537</v>
      </c>
      <c r="D441" s="253" t="s">
        <v>538</v>
      </c>
      <c r="E441" s="254">
        <v>9.5</v>
      </c>
      <c r="F441" s="255"/>
      <c r="G441" s="256">
        <f>ROUND(E441*F441,2)</f>
        <v>0</v>
      </c>
      <c r="H441" s="235"/>
      <c r="I441" s="234">
        <f>ROUND(E441*H441,2)</f>
        <v>0</v>
      </c>
      <c r="J441" s="235"/>
      <c r="K441" s="234">
        <f>ROUND(E441*J441,2)</f>
        <v>0</v>
      </c>
      <c r="L441" s="234">
        <v>21</v>
      </c>
      <c r="M441" s="234">
        <f>G441*(1+L441/100)</f>
        <v>0</v>
      </c>
      <c r="N441" s="233">
        <v>0</v>
      </c>
      <c r="O441" s="233">
        <f>ROUND(E441*N441,2)</f>
        <v>0</v>
      </c>
      <c r="P441" s="233">
        <v>0</v>
      </c>
      <c r="Q441" s="233">
        <f>ROUND(E441*P441,2)</f>
        <v>0</v>
      </c>
      <c r="R441" s="234"/>
      <c r="S441" s="234" t="s">
        <v>232</v>
      </c>
      <c r="T441" s="234" t="s">
        <v>226</v>
      </c>
      <c r="U441" s="234">
        <v>0</v>
      </c>
      <c r="V441" s="234">
        <f>ROUND(E441*U441,2)</f>
        <v>0</v>
      </c>
      <c r="W441" s="234"/>
      <c r="X441" s="234" t="s">
        <v>129</v>
      </c>
      <c r="Y441" s="214"/>
      <c r="Z441" s="214"/>
      <c r="AA441" s="214"/>
      <c r="AB441" s="214"/>
      <c r="AC441" s="214"/>
      <c r="AD441" s="214"/>
      <c r="AE441" s="214"/>
      <c r="AF441" s="214"/>
      <c r="AG441" s="214" t="s">
        <v>123</v>
      </c>
      <c r="AH441" s="214"/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ht="22.5" outlineLevel="1" x14ac:dyDescent="0.2">
      <c r="A442" s="231"/>
      <c r="B442" s="232"/>
      <c r="C442" s="265" t="s">
        <v>539</v>
      </c>
      <c r="D442" s="236"/>
      <c r="E442" s="237"/>
      <c r="F442" s="234"/>
      <c r="G442" s="234"/>
      <c r="H442" s="234"/>
      <c r="I442" s="234"/>
      <c r="J442" s="234"/>
      <c r="K442" s="234"/>
      <c r="L442" s="234"/>
      <c r="M442" s="234"/>
      <c r="N442" s="233"/>
      <c r="O442" s="233"/>
      <c r="P442" s="233"/>
      <c r="Q442" s="233"/>
      <c r="R442" s="234"/>
      <c r="S442" s="234"/>
      <c r="T442" s="234"/>
      <c r="U442" s="234"/>
      <c r="V442" s="234"/>
      <c r="W442" s="234"/>
      <c r="X442" s="23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125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1"/>
      <c r="B443" s="232"/>
      <c r="C443" s="265" t="s">
        <v>540</v>
      </c>
      <c r="D443" s="236"/>
      <c r="E443" s="237">
        <v>9.5</v>
      </c>
      <c r="F443" s="234"/>
      <c r="G443" s="234"/>
      <c r="H443" s="234"/>
      <c r="I443" s="234"/>
      <c r="J443" s="234"/>
      <c r="K443" s="234"/>
      <c r="L443" s="234"/>
      <c r="M443" s="234"/>
      <c r="N443" s="233"/>
      <c r="O443" s="233"/>
      <c r="P443" s="233"/>
      <c r="Q443" s="233"/>
      <c r="R443" s="234"/>
      <c r="S443" s="234"/>
      <c r="T443" s="234"/>
      <c r="U443" s="234"/>
      <c r="V443" s="234"/>
      <c r="W443" s="234"/>
      <c r="X443" s="234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125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51">
        <v>100</v>
      </c>
      <c r="B444" s="252" t="s">
        <v>541</v>
      </c>
      <c r="C444" s="264" t="s">
        <v>542</v>
      </c>
      <c r="D444" s="253" t="s">
        <v>334</v>
      </c>
      <c r="E444" s="254">
        <v>9.5</v>
      </c>
      <c r="F444" s="255"/>
      <c r="G444" s="256">
        <f>ROUND(E444*F444,2)</f>
        <v>0</v>
      </c>
      <c r="H444" s="235"/>
      <c r="I444" s="234">
        <f>ROUND(E444*H444,2)</f>
        <v>0</v>
      </c>
      <c r="J444" s="235"/>
      <c r="K444" s="234">
        <f>ROUND(E444*J444,2)</f>
        <v>0</v>
      </c>
      <c r="L444" s="234">
        <v>21</v>
      </c>
      <c r="M444" s="234">
        <f>G444*(1+L444/100)</f>
        <v>0</v>
      </c>
      <c r="N444" s="233">
        <v>5.8000000000000003E-2</v>
      </c>
      <c r="O444" s="233">
        <f>ROUND(E444*N444,2)</f>
        <v>0.55000000000000004</v>
      </c>
      <c r="P444" s="233">
        <v>0</v>
      </c>
      <c r="Q444" s="233">
        <f>ROUND(E444*P444,2)</f>
        <v>0</v>
      </c>
      <c r="R444" s="234" t="s">
        <v>286</v>
      </c>
      <c r="S444" s="234" t="s">
        <v>122</v>
      </c>
      <c r="T444" s="234" t="s">
        <v>226</v>
      </c>
      <c r="U444" s="234">
        <v>0</v>
      </c>
      <c r="V444" s="234">
        <f>ROUND(E444*U444,2)</f>
        <v>0</v>
      </c>
      <c r="W444" s="234"/>
      <c r="X444" s="234" t="s">
        <v>287</v>
      </c>
      <c r="Y444" s="214"/>
      <c r="Z444" s="214"/>
      <c r="AA444" s="214"/>
      <c r="AB444" s="214"/>
      <c r="AC444" s="214"/>
      <c r="AD444" s="214"/>
      <c r="AE444" s="214"/>
      <c r="AF444" s="214"/>
      <c r="AG444" s="214" t="s">
        <v>288</v>
      </c>
      <c r="AH444" s="214"/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1"/>
      <c r="B445" s="232"/>
      <c r="C445" s="265" t="s">
        <v>405</v>
      </c>
      <c r="D445" s="236"/>
      <c r="E445" s="237"/>
      <c r="F445" s="234"/>
      <c r="G445" s="234"/>
      <c r="H445" s="234"/>
      <c r="I445" s="234"/>
      <c r="J445" s="234"/>
      <c r="K445" s="234"/>
      <c r="L445" s="234"/>
      <c r="M445" s="234"/>
      <c r="N445" s="233"/>
      <c r="O445" s="233"/>
      <c r="P445" s="233"/>
      <c r="Q445" s="233"/>
      <c r="R445" s="234"/>
      <c r="S445" s="234"/>
      <c r="T445" s="234"/>
      <c r="U445" s="234"/>
      <c r="V445" s="234"/>
      <c r="W445" s="234"/>
      <c r="X445" s="23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125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1"/>
      <c r="B446" s="232"/>
      <c r="C446" s="265" t="s">
        <v>540</v>
      </c>
      <c r="D446" s="236"/>
      <c r="E446" s="237">
        <v>9.5</v>
      </c>
      <c r="F446" s="234"/>
      <c r="G446" s="234"/>
      <c r="H446" s="234"/>
      <c r="I446" s="234"/>
      <c r="J446" s="234"/>
      <c r="K446" s="234"/>
      <c r="L446" s="234"/>
      <c r="M446" s="234"/>
      <c r="N446" s="233"/>
      <c r="O446" s="233"/>
      <c r="P446" s="233"/>
      <c r="Q446" s="233"/>
      <c r="R446" s="234"/>
      <c r="S446" s="234"/>
      <c r="T446" s="234"/>
      <c r="U446" s="234"/>
      <c r="V446" s="234"/>
      <c r="W446" s="234"/>
      <c r="X446" s="234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125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51">
        <v>101</v>
      </c>
      <c r="B447" s="252" t="s">
        <v>543</v>
      </c>
      <c r="C447" s="264" t="s">
        <v>544</v>
      </c>
      <c r="D447" s="253" t="s">
        <v>334</v>
      </c>
      <c r="E447" s="254">
        <v>19</v>
      </c>
      <c r="F447" s="255"/>
      <c r="G447" s="256">
        <f>ROUND(E447*F447,2)</f>
        <v>0</v>
      </c>
      <c r="H447" s="235"/>
      <c r="I447" s="234">
        <f>ROUND(E447*H447,2)</f>
        <v>0</v>
      </c>
      <c r="J447" s="235"/>
      <c r="K447" s="234">
        <f>ROUND(E447*J447,2)</f>
        <v>0</v>
      </c>
      <c r="L447" s="234">
        <v>21</v>
      </c>
      <c r="M447" s="234">
        <f>G447*(1+L447/100)</f>
        <v>0</v>
      </c>
      <c r="N447" s="233">
        <v>1.4999999999999999E-2</v>
      </c>
      <c r="O447" s="233">
        <f>ROUND(E447*N447,2)</f>
        <v>0.28999999999999998</v>
      </c>
      <c r="P447" s="233">
        <v>0</v>
      </c>
      <c r="Q447" s="233">
        <f>ROUND(E447*P447,2)</f>
        <v>0</v>
      </c>
      <c r="R447" s="234" t="s">
        <v>286</v>
      </c>
      <c r="S447" s="234" t="s">
        <v>122</v>
      </c>
      <c r="T447" s="234" t="s">
        <v>226</v>
      </c>
      <c r="U447" s="234">
        <v>0</v>
      </c>
      <c r="V447" s="234">
        <f>ROUND(E447*U447,2)</f>
        <v>0</v>
      </c>
      <c r="W447" s="234"/>
      <c r="X447" s="234" t="s">
        <v>287</v>
      </c>
      <c r="Y447" s="214"/>
      <c r="Z447" s="214"/>
      <c r="AA447" s="214"/>
      <c r="AB447" s="214"/>
      <c r="AC447" s="214"/>
      <c r="AD447" s="214"/>
      <c r="AE447" s="214"/>
      <c r="AF447" s="214"/>
      <c r="AG447" s="214" t="s">
        <v>288</v>
      </c>
      <c r="AH447" s="214"/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31"/>
      <c r="B448" s="232"/>
      <c r="C448" s="265" t="s">
        <v>405</v>
      </c>
      <c r="D448" s="236"/>
      <c r="E448" s="237"/>
      <c r="F448" s="234"/>
      <c r="G448" s="234"/>
      <c r="H448" s="234"/>
      <c r="I448" s="234"/>
      <c r="J448" s="234"/>
      <c r="K448" s="234"/>
      <c r="L448" s="234"/>
      <c r="M448" s="234"/>
      <c r="N448" s="233"/>
      <c r="O448" s="233"/>
      <c r="P448" s="233"/>
      <c r="Q448" s="233"/>
      <c r="R448" s="234"/>
      <c r="S448" s="234"/>
      <c r="T448" s="234"/>
      <c r="U448" s="234"/>
      <c r="V448" s="234"/>
      <c r="W448" s="234"/>
      <c r="X448" s="23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125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31"/>
      <c r="B449" s="232"/>
      <c r="C449" s="265" t="s">
        <v>545</v>
      </c>
      <c r="D449" s="236"/>
      <c r="E449" s="237">
        <v>19</v>
      </c>
      <c r="F449" s="234"/>
      <c r="G449" s="234"/>
      <c r="H449" s="234"/>
      <c r="I449" s="234"/>
      <c r="J449" s="234"/>
      <c r="K449" s="234"/>
      <c r="L449" s="234"/>
      <c r="M449" s="234"/>
      <c r="N449" s="233"/>
      <c r="O449" s="233"/>
      <c r="P449" s="233"/>
      <c r="Q449" s="233"/>
      <c r="R449" s="234"/>
      <c r="S449" s="234"/>
      <c r="T449" s="234"/>
      <c r="U449" s="234"/>
      <c r="V449" s="234"/>
      <c r="W449" s="234"/>
      <c r="X449" s="234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125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x14ac:dyDescent="0.2">
      <c r="A450" s="244" t="s">
        <v>117</v>
      </c>
      <c r="B450" s="245" t="s">
        <v>87</v>
      </c>
      <c r="C450" s="263" t="s">
        <v>88</v>
      </c>
      <c r="D450" s="246"/>
      <c r="E450" s="247"/>
      <c r="F450" s="248"/>
      <c r="G450" s="249">
        <f>SUMIF(AG451:AG498,"&lt;&gt;NOR",G451:G498)</f>
        <v>0</v>
      </c>
      <c r="H450" s="243"/>
      <c r="I450" s="243">
        <f>SUM(I451:I498)</f>
        <v>0</v>
      </c>
      <c r="J450" s="243"/>
      <c r="K450" s="243">
        <f>SUM(K451:K498)</f>
        <v>0</v>
      </c>
      <c r="L450" s="243"/>
      <c r="M450" s="243">
        <f>SUM(M451:M498)</f>
        <v>0</v>
      </c>
      <c r="N450" s="242"/>
      <c r="O450" s="242">
        <f>SUM(O451:O498)</f>
        <v>0</v>
      </c>
      <c r="P450" s="242"/>
      <c r="Q450" s="242">
        <f>SUM(Q451:Q498)</f>
        <v>0</v>
      </c>
      <c r="R450" s="243"/>
      <c r="S450" s="243"/>
      <c r="T450" s="243"/>
      <c r="U450" s="243"/>
      <c r="V450" s="243">
        <f>SUM(V451:V498)</f>
        <v>4.5999999999999996</v>
      </c>
      <c r="W450" s="243"/>
      <c r="X450" s="243"/>
      <c r="AG450" t="s">
        <v>118</v>
      </c>
    </row>
    <row r="451" spans="1:60" outlineLevel="1" x14ac:dyDescent="0.2">
      <c r="A451" s="251">
        <v>102</v>
      </c>
      <c r="B451" s="252" t="s">
        <v>546</v>
      </c>
      <c r="C451" s="264" t="s">
        <v>547</v>
      </c>
      <c r="D451" s="253" t="s">
        <v>292</v>
      </c>
      <c r="E451" s="254">
        <v>16.434200000000001</v>
      </c>
      <c r="F451" s="255"/>
      <c r="G451" s="256">
        <f>ROUND(E451*F451,2)</f>
        <v>0</v>
      </c>
      <c r="H451" s="235"/>
      <c r="I451" s="234">
        <f>ROUND(E451*H451,2)</f>
        <v>0</v>
      </c>
      <c r="J451" s="235"/>
      <c r="K451" s="234">
        <f>ROUND(E451*J451,2)</f>
        <v>0</v>
      </c>
      <c r="L451" s="234">
        <v>21</v>
      </c>
      <c r="M451" s="234">
        <f>G451*(1+L451/100)</f>
        <v>0</v>
      </c>
      <c r="N451" s="233">
        <v>0</v>
      </c>
      <c r="O451" s="233">
        <f>ROUND(E451*N451,2)</f>
        <v>0</v>
      </c>
      <c r="P451" s="233">
        <v>0</v>
      </c>
      <c r="Q451" s="233">
        <f>ROUND(E451*P451,2)</f>
        <v>0</v>
      </c>
      <c r="R451" s="234"/>
      <c r="S451" s="234" t="s">
        <v>122</v>
      </c>
      <c r="T451" s="234" t="s">
        <v>122</v>
      </c>
      <c r="U451" s="234">
        <v>0.01</v>
      </c>
      <c r="V451" s="234">
        <f>ROUND(E451*U451,2)</f>
        <v>0.16</v>
      </c>
      <c r="W451" s="234"/>
      <c r="X451" s="234" t="s">
        <v>129</v>
      </c>
      <c r="Y451" s="214"/>
      <c r="Z451" s="214"/>
      <c r="AA451" s="214"/>
      <c r="AB451" s="214"/>
      <c r="AC451" s="214"/>
      <c r="AD451" s="214"/>
      <c r="AE451" s="214"/>
      <c r="AF451" s="214"/>
      <c r="AG451" s="214" t="s">
        <v>123</v>
      </c>
      <c r="AH451" s="214"/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ht="22.5" outlineLevel="1" x14ac:dyDescent="0.2">
      <c r="A452" s="231"/>
      <c r="B452" s="232"/>
      <c r="C452" s="265" t="s">
        <v>548</v>
      </c>
      <c r="D452" s="236"/>
      <c r="E452" s="237"/>
      <c r="F452" s="234"/>
      <c r="G452" s="234"/>
      <c r="H452" s="234"/>
      <c r="I452" s="234"/>
      <c r="J452" s="234"/>
      <c r="K452" s="234"/>
      <c r="L452" s="234"/>
      <c r="M452" s="234"/>
      <c r="N452" s="233"/>
      <c r="O452" s="233"/>
      <c r="P452" s="233"/>
      <c r="Q452" s="233"/>
      <c r="R452" s="234"/>
      <c r="S452" s="234"/>
      <c r="T452" s="234"/>
      <c r="U452" s="234"/>
      <c r="V452" s="234"/>
      <c r="W452" s="234"/>
      <c r="X452" s="234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125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31"/>
      <c r="B453" s="232"/>
      <c r="C453" s="265" t="s">
        <v>549</v>
      </c>
      <c r="D453" s="236"/>
      <c r="E453" s="237">
        <v>5.5902000000000003</v>
      </c>
      <c r="F453" s="234"/>
      <c r="G453" s="234"/>
      <c r="H453" s="234"/>
      <c r="I453" s="234"/>
      <c r="J453" s="234"/>
      <c r="K453" s="234"/>
      <c r="L453" s="234"/>
      <c r="M453" s="234"/>
      <c r="N453" s="233"/>
      <c r="O453" s="233"/>
      <c r="P453" s="233"/>
      <c r="Q453" s="233"/>
      <c r="R453" s="234"/>
      <c r="S453" s="234"/>
      <c r="T453" s="234"/>
      <c r="U453" s="234"/>
      <c r="V453" s="234"/>
      <c r="W453" s="234"/>
      <c r="X453" s="234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125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31"/>
      <c r="B454" s="232"/>
      <c r="C454" s="265" t="s">
        <v>550</v>
      </c>
      <c r="D454" s="236"/>
      <c r="E454" s="237">
        <v>0.60499999999999998</v>
      </c>
      <c r="F454" s="234"/>
      <c r="G454" s="234"/>
      <c r="H454" s="234"/>
      <c r="I454" s="234"/>
      <c r="J454" s="234"/>
      <c r="K454" s="234"/>
      <c r="L454" s="234"/>
      <c r="M454" s="234"/>
      <c r="N454" s="233"/>
      <c r="O454" s="233"/>
      <c r="P454" s="233"/>
      <c r="Q454" s="233"/>
      <c r="R454" s="234"/>
      <c r="S454" s="234"/>
      <c r="T454" s="234"/>
      <c r="U454" s="234"/>
      <c r="V454" s="234"/>
      <c r="W454" s="234"/>
      <c r="X454" s="234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125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31"/>
      <c r="B455" s="232"/>
      <c r="C455" s="265" t="s">
        <v>551</v>
      </c>
      <c r="D455" s="236"/>
      <c r="E455" s="237">
        <v>2.1175000000000002</v>
      </c>
      <c r="F455" s="234"/>
      <c r="G455" s="234"/>
      <c r="H455" s="234"/>
      <c r="I455" s="234"/>
      <c r="J455" s="234"/>
      <c r="K455" s="234"/>
      <c r="L455" s="234"/>
      <c r="M455" s="234"/>
      <c r="N455" s="233"/>
      <c r="O455" s="233"/>
      <c r="P455" s="233"/>
      <c r="Q455" s="233"/>
      <c r="R455" s="234"/>
      <c r="S455" s="234"/>
      <c r="T455" s="234"/>
      <c r="U455" s="234"/>
      <c r="V455" s="234"/>
      <c r="W455" s="234"/>
      <c r="X455" s="234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125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31"/>
      <c r="B456" s="232"/>
      <c r="C456" s="265" t="s">
        <v>552</v>
      </c>
      <c r="D456" s="236"/>
      <c r="E456" s="237">
        <v>5.6924999999999999</v>
      </c>
      <c r="F456" s="234"/>
      <c r="G456" s="234"/>
      <c r="H456" s="234"/>
      <c r="I456" s="234"/>
      <c r="J456" s="234"/>
      <c r="K456" s="234"/>
      <c r="L456" s="234"/>
      <c r="M456" s="234"/>
      <c r="N456" s="233"/>
      <c r="O456" s="233"/>
      <c r="P456" s="233"/>
      <c r="Q456" s="233"/>
      <c r="R456" s="234"/>
      <c r="S456" s="234"/>
      <c r="T456" s="234"/>
      <c r="U456" s="234"/>
      <c r="V456" s="234"/>
      <c r="W456" s="234"/>
      <c r="X456" s="234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125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31"/>
      <c r="B457" s="232"/>
      <c r="C457" s="265" t="s">
        <v>553</v>
      </c>
      <c r="D457" s="236"/>
      <c r="E457" s="237">
        <v>0.44</v>
      </c>
      <c r="F457" s="234"/>
      <c r="G457" s="234"/>
      <c r="H457" s="234"/>
      <c r="I457" s="234"/>
      <c r="J457" s="234"/>
      <c r="K457" s="234"/>
      <c r="L457" s="234"/>
      <c r="M457" s="234"/>
      <c r="N457" s="233"/>
      <c r="O457" s="233"/>
      <c r="P457" s="233"/>
      <c r="Q457" s="233"/>
      <c r="R457" s="234"/>
      <c r="S457" s="234"/>
      <c r="T457" s="234"/>
      <c r="U457" s="234"/>
      <c r="V457" s="234"/>
      <c r="W457" s="234"/>
      <c r="X457" s="234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125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31"/>
      <c r="B458" s="232"/>
      <c r="C458" s="265" t="s">
        <v>554</v>
      </c>
      <c r="D458" s="236"/>
      <c r="E458" s="237">
        <v>1.32</v>
      </c>
      <c r="F458" s="234"/>
      <c r="G458" s="234"/>
      <c r="H458" s="234"/>
      <c r="I458" s="234"/>
      <c r="J458" s="234"/>
      <c r="K458" s="234"/>
      <c r="L458" s="234"/>
      <c r="M458" s="234"/>
      <c r="N458" s="233"/>
      <c r="O458" s="233"/>
      <c r="P458" s="233"/>
      <c r="Q458" s="233"/>
      <c r="R458" s="234"/>
      <c r="S458" s="234"/>
      <c r="T458" s="234"/>
      <c r="U458" s="234"/>
      <c r="V458" s="234"/>
      <c r="W458" s="234"/>
      <c r="X458" s="23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125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31"/>
      <c r="B459" s="232"/>
      <c r="C459" s="265" t="s">
        <v>555</v>
      </c>
      <c r="D459" s="236"/>
      <c r="E459" s="237"/>
      <c r="F459" s="234"/>
      <c r="G459" s="234"/>
      <c r="H459" s="234"/>
      <c r="I459" s="234"/>
      <c r="J459" s="234"/>
      <c r="K459" s="234"/>
      <c r="L459" s="234"/>
      <c r="M459" s="234"/>
      <c r="N459" s="233"/>
      <c r="O459" s="233"/>
      <c r="P459" s="233"/>
      <c r="Q459" s="233"/>
      <c r="R459" s="234"/>
      <c r="S459" s="234"/>
      <c r="T459" s="234"/>
      <c r="U459" s="234"/>
      <c r="V459" s="234"/>
      <c r="W459" s="234"/>
      <c r="X459" s="234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125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ht="22.5" outlineLevel="1" x14ac:dyDescent="0.2">
      <c r="A460" s="231"/>
      <c r="B460" s="232"/>
      <c r="C460" s="265" t="s">
        <v>556</v>
      </c>
      <c r="D460" s="236"/>
      <c r="E460" s="237">
        <v>0.155</v>
      </c>
      <c r="F460" s="234"/>
      <c r="G460" s="234"/>
      <c r="H460" s="234"/>
      <c r="I460" s="234"/>
      <c r="J460" s="234"/>
      <c r="K460" s="234"/>
      <c r="L460" s="234"/>
      <c r="M460" s="234"/>
      <c r="N460" s="233"/>
      <c r="O460" s="233"/>
      <c r="P460" s="233"/>
      <c r="Q460" s="233"/>
      <c r="R460" s="234"/>
      <c r="S460" s="234"/>
      <c r="T460" s="234"/>
      <c r="U460" s="234"/>
      <c r="V460" s="234"/>
      <c r="W460" s="234"/>
      <c r="X460" s="23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125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31"/>
      <c r="B461" s="232"/>
      <c r="C461" s="265" t="s">
        <v>557</v>
      </c>
      <c r="D461" s="236"/>
      <c r="E461" s="237">
        <v>0.432</v>
      </c>
      <c r="F461" s="234"/>
      <c r="G461" s="234"/>
      <c r="H461" s="234"/>
      <c r="I461" s="234"/>
      <c r="J461" s="234"/>
      <c r="K461" s="234"/>
      <c r="L461" s="234"/>
      <c r="M461" s="234"/>
      <c r="N461" s="233"/>
      <c r="O461" s="233"/>
      <c r="P461" s="233"/>
      <c r="Q461" s="233"/>
      <c r="R461" s="234"/>
      <c r="S461" s="234"/>
      <c r="T461" s="234"/>
      <c r="U461" s="234"/>
      <c r="V461" s="234"/>
      <c r="W461" s="234"/>
      <c r="X461" s="234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125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/>
      <c r="B462" s="232"/>
      <c r="C462" s="265" t="s">
        <v>558</v>
      </c>
      <c r="D462" s="236"/>
      <c r="E462" s="237">
        <v>8.2000000000000003E-2</v>
      </c>
      <c r="F462" s="234"/>
      <c r="G462" s="234"/>
      <c r="H462" s="234"/>
      <c r="I462" s="234"/>
      <c r="J462" s="234"/>
      <c r="K462" s="234"/>
      <c r="L462" s="234"/>
      <c r="M462" s="234"/>
      <c r="N462" s="233"/>
      <c r="O462" s="233"/>
      <c r="P462" s="233"/>
      <c r="Q462" s="233"/>
      <c r="R462" s="234"/>
      <c r="S462" s="234"/>
      <c r="T462" s="234"/>
      <c r="U462" s="234"/>
      <c r="V462" s="234"/>
      <c r="W462" s="234"/>
      <c r="X462" s="234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125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51">
        <v>103</v>
      </c>
      <c r="B463" s="252" t="s">
        <v>559</v>
      </c>
      <c r="C463" s="264" t="s">
        <v>560</v>
      </c>
      <c r="D463" s="253" t="s">
        <v>292</v>
      </c>
      <c r="E463" s="254">
        <v>472.71679999999998</v>
      </c>
      <c r="F463" s="255"/>
      <c r="G463" s="256">
        <f>ROUND(E463*F463,2)</f>
        <v>0</v>
      </c>
      <c r="H463" s="235"/>
      <c r="I463" s="234">
        <f>ROUND(E463*H463,2)</f>
        <v>0</v>
      </c>
      <c r="J463" s="235"/>
      <c r="K463" s="234">
        <f>ROUND(E463*J463,2)</f>
        <v>0</v>
      </c>
      <c r="L463" s="234">
        <v>21</v>
      </c>
      <c r="M463" s="234">
        <f>G463*(1+L463/100)</f>
        <v>0</v>
      </c>
      <c r="N463" s="233">
        <v>0</v>
      </c>
      <c r="O463" s="233">
        <f>ROUND(E463*N463,2)</f>
        <v>0</v>
      </c>
      <c r="P463" s="233">
        <v>0</v>
      </c>
      <c r="Q463" s="233">
        <f>ROUND(E463*P463,2)</f>
        <v>0</v>
      </c>
      <c r="R463" s="234"/>
      <c r="S463" s="234" t="s">
        <v>122</v>
      </c>
      <c r="T463" s="234" t="s">
        <v>122</v>
      </c>
      <c r="U463" s="234">
        <v>0</v>
      </c>
      <c r="V463" s="234">
        <f>ROUND(E463*U463,2)</f>
        <v>0</v>
      </c>
      <c r="W463" s="234"/>
      <c r="X463" s="234" t="s">
        <v>129</v>
      </c>
      <c r="Y463" s="214"/>
      <c r="Z463" s="214"/>
      <c r="AA463" s="214"/>
      <c r="AB463" s="214"/>
      <c r="AC463" s="214"/>
      <c r="AD463" s="214"/>
      <c r="AE463" s="214"/>
      <c r="AF463" s="214"/>
      <c r="AG463" s="214" t="s">
        <v>123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ht="22.5" outlineLevel="1" x14ac:dyDescent="0.2">
      <c r="A464" s="231"/>
      <c r="B464" s="232"/>
      <c r="C464" s="265" t="s">
        <v>548</v>
      </c>
      <c r="D464" s="236"/>
      <c r="E464" s="237"/>
      <c r="F464" s="234"/>
      <c r="G464" s="234"/>
      <c r="H464" s="234"/>
      <c r="I464" s="234"/>
      <c r="J464" s="234"/>
      <c r="K464" s="234"/>
      <c r="L464" s="234"/>
      <c r="M464" s="234"/>
      <c r="N464" s="233"/>
      <c r="O464" s="233"/>
      <c r="P464" s="233"/>
      <c r="Q464" s="233"/>
      <c r="R464" s="234"/>
      <c r="S464" s="234"/>
      <c r="T464" s="234"/>
      <c r="U464" s="234"/>
      <c r="V464" s="234"/>
      <c r="W464" s="234"/>
      <c r="X464" s="23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125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1"/>
      <c r="B465" s="232"/>
      <c r="C465" s="265" t="s">
        <v>561</v>
      </c>
      <c r="D465" s="236"/>
      <c r="E465" s="237">
        <v>162.11580000000001</v>
      </c>
      <c r="F465" s="234"/>
      <c r="G465" s="234"/>
      <c r="H465" s="234"/>
      <c r="I465" s="234"/>
      <c r="J465" s="234"/>
      <c r="K465" s="234"/>
      <c r="L465" s="234"/>
      <c r="M465" s="234"/>
      <c r="N465" s="233"/>
      <c r="O465" s="233"/>
      <c r="P465" s="233"/>
      <c r="Q465" s="233"/>
      <c r="R465" s="234"/>
      <c r="S465" s="234"/>
      <c r="T465" s="234"/>
      <c r="U465" s="234"/>
      <c r="V465" s="234"/>
      <c r="W465" s="234"/>
      <c r="X465" s="23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125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31"/>
      <c r="B466" s="232"/>
      <c r="C466" s="265" t="s">
        <v>562</v>
      </c>
      <c r="D466" s="236"/>
      <c r="E466" s="237">
        <v>17.545000000000002</v>
      </c>
      <c r="F466" s="234"/>
      <c r="G466" s="234"/>
      <c r="H466" s="234"/>
      <c r="I466" s="234"/>
      <c r="J466" s="234"/>
      <c r="K466" s="234"/>
      <c r="L466" s="234"/>
      <c r="M466" s="234"/>
      <c r="N466" s="233"/>
      <c r="O466" s="233"/>
      <c r="P466" s="233"/>
      <c r="Q466" s="233"/>
      <c r="R466" s="234"/>
      <c r="S466" s="234"/>
      <c r="T466" s="234"/>
      <c r="U466" s="234"/>
      <c r="V466" s="234"/>
      <c r="W466" s="234"/>
      <c r="X466" s="234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125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1"/>
      <c r="B467" s="232"/>
      <c r="C467" s="265" t="s">
        <v>563</v>
      </c>
      <c r="D467" s="236"/>
      <c r="E467" s="237">
        <v>61.407499999999999</v>
      </c>
      <c r="F467" s="234"/>
      <c r="G467" s="234"/>
      <c r="H467" s="234"/>
      <c r="I467" s="234"/>
      <c r="J467" s="234"/>
      <c r="K467" s="234"/>
      <c r="L467" s="234"/>
      <c r="M467" s="234"/>
      <c r="N467" s="233"/>
      <c r="O467" s="233"/>
      <c r="P467" s="233"/>
      <c r="Q467" s="233"/>
      <c r="R467" s="234"/>
      <c r="S467" s="234"/>
      <c r="T467" s="234"/>
      <c r="U467" s="234"/>
      <c r="V467" s="234"/>
      <c r="W467" s="234"/>
      <c r="X467" s="234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125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1"/>
      <c r="B468" s="232"/>
      <c r="C468" s="265" t="s">
        <v>564</v>
      </c>
      <c r="D468" s="236"/>
      <c r="E468" s="237">
        <v>165.08250000000001</v>
      </c>
      <c r="F468" s="234"/>
      <c r="G468" s="234"/>
      <c r="H468" s="234"/>
      <c r="I468" s="234"/>
      <c r="J468" s="234"/>
      <c r="K468" s="234"/>
      <c r="L468" s="234"/>
      <c r="M468" s="234"/>
      <c r="N468" s="233"/>
      <c r="O468" s="233"/>
      <c r="P468" s="233"/>
      <c r="Q468" s="233"/>
      <c r="R468" s="234"/>
      <c r="S468" s="234"/>
      <c r="T468" s="234"/>
      <c r="U468" s="234"/>
      <c r="V468" s="234"/>
      <c r="W468" s="234"/>
      <c r="X468" s="23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125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31"/>
      <c r="B469" s="232"/>
      <c r="C469" s="265" t="s">
        <v>565</v>
      </c>
      <c r="D469" s="236"/>
      <c r="E469" s="237">
        <v>12.76</v>
      </c>
      <c r="F469" s="234"/>
      <c r="G469" s="234"/>
      <c r="H469" s="234"/>
      <c r="I469" s="234"/>
      <c r="J469" s="234"/>
      <c r="K469" s="234"/>
      <c r="L469" s="234"/>
      <c r="M469" s="234"/>
      <c r="N469" s="233"/>
      <c r="O469" s="233"/>
      <c r="P469" s="233"/>
      <c r="Q469" s="233"/>
      <c r="R469" s="234"/>
      <c r="S469" s="234"/>
      <c r="T469" s="234"/>
      <c r="U469" s="234"/>
      <c r="V469" s="234"/>
      <c r="W469" s="234"/>
      <c r="X469" s="234"/>
      <c r="Y469" s="214"/>
      <c r="Z469" s="214"/>
      <c r="AA469" s="214"/>
      <c r="AB469" s="214"/>
      <c r="AC469" s="214"/>
      <c r="AD469" s="214"/>
      <c r="AE469" s="214"/>
      <c r="AF469" s="214"/>
      <c r="AG469" s="214" t="s">
        <v>125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31"/>
      <c r="B470" s="232"/>
      <c r="C470" s="265" t="s">
        <v>566</v>
      </c>
      <c r="D470" s="236"/>
      <c r="E470" s="237">
        <v>38.28</v>
      </c>
      <c r="F470" s="234"/>
      <c r="G470" s="234"/>
      <c r="H470" s="234"/>
      <c r="I470" s="234"/>
      <c r="J470" s="234"/>
      <c r="K470" s="234"/>
      <c r="L470" s="234"/>
      <c r="M470" s="234"/>
      <c r="N470" s="233"/>
      <c r="O470" s="233"/>
      <c r="P470" s="233"/>
      <c r="Q470" s="233"/>
      <c r="R470" s="234"/>
      <c r="S470" s="234"/>
      <c r="T470" s="234"/>
      <c r="U470" s="234"/>
      <c r="V470" s="234"/>
      <c r="W470" s="234"/>
      <c r="X470" s="23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125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31"/>
      <c r="B471" s="232"/>
      <c r="C471" s="265" t="s">
        <v>555</v>
      </c>
      <c r="D471" s="236"/>
      <c r="E471" s="237"/>
      <c r="F471" s="234"/>
      <c r="G471" s="234"/>
      <c r="H471" s="234"/>
      <c r="I471" s="234"/>
      <c r="J471" s="234"/>
      <c r="K471" s="234"/>
      <c r="L471" s="234"/>
      <c r="M471" s="234"/>
      <c r="N471" s="233"/>
      <c r="O471" s="233"/>
      <c r="P471" s="233"/>
      <c r="Q471" s="233"/>
      <c r="R471" s="234"/>
      <c r="S471" s="234"/>
      <c r="T471" s="234"/>
      <c r="U471" s="234"/>
      <c r="V471" s="234"/>
      <c r="W471" s="234"/>
      <c r="X471" s="234"/>
      <c r="Y471" s="214"/>
      <c r="Z471" s="214"/>
      <c r="AA471" s="214"/>
      <c r="AB471" s="214"/>
      <c r="AC471" s="214"/>
      <c r="AD471" s="214"/>
      <c r="AE471" s="214"/>
      <c r="AF471" s="214"/>
      <c r="AG471" s="214" t="s">
        <v>125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ht="22.5" outlineLevel="1" x14ac:dyDescent="0.2">
      <c r="A472" s="231"/>
      <c r="B472" s="232"/>
      <c r="C472" s="265" t="s">
        <v>567</v>
      </c>
      <c r="D472" s="236"/>
      <c r="E472" s="237">
        <v>0.62</v>
      </c>
      <c r="F472" s="234"/>
      <c r="G472" s="234"/>
      <c r="H472" s="234"/>
      <c r="I472" s="234"/>
      <c r="J472" s="234"/>
      <c r="K472" s="234"/>
      <c r="L472" s="234"/>
      <c r="M472" s="234"/>
      <c r="N472" s="233"/>
      <c r="O472" s="233"/>
      <c r="P472" s="233"/>
      <c r="Q472" s="233"/>
      <c r="R472" s="234"/>
      <c r="S472" s="234"/>
      <c r="T472" s="234"/>
      <c r="U472" s="234"/>
      <c r="V472" s="234"/>
      <c r="W472" s="234"/>
      <c r="X472" s="234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125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31"/>
      <c r="B473" s="232"/>
      <c r="C473" s="265" t="s">
        <v>568</v>
      </c>
      <c r="D473" s="236"/>
      <c r="E473" s="237">
        <v>12.528</v>
      </c>
      <c r="F473" s="234"/>
      <c r="G473" s="234"/>
      <c r="H473" s="234"/>
      <c r="I473" s="234"/>
      <c r="J473" s="234"/>
      <c r="K473" s="234"/>
      <c r="L473" s="234"/>
      <c r="M473" s="234"/>
      <c r="N473" s="233"/>
      <c r="O473" s="233"/>
      <c r="P473" s="233"/>
      <c r="Q473" s="233"/>
      <c r="R473" s="234"/>
      <c r="S473" s="234"/>
      <c r="T473" s="234"/>
      <c r="U473" s="234"/>
      <c r="V473" s="234"/>
      <c r="W473" s="234"/>
      <c r="X473" s="23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125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31"/>
      <c r="B474" s="232"/>
      <c r="C474" s="265" t="s">
        <v>569</v>
      </c>
      <c r="D474" s="236"/>
      <c r="E474" s="237">
        <v>2.3780000000000001</v>
      </c>
      <c r="F474" s="234"/>
      <c r="G474" s="234"/>
      <c r="H474" s="234"/>
      <c r="I474" s="234"/>
      <c r="J474" s="234"/>
      <c r="K474" s="234"/>
      <c r="L474" s="234"/>
      <c r="M474" s="234"/>
      <c r="N474" s="233"/>
      <c r="O474" s="233"/>
      <c r="P474" s="233"/>
      <c r="Q474" s="233"/>
      <c r="R474" s="234"/>
      <c r="S474" s="234"/>
      <c r="T474" s="234"/>
      <c r="U474" s="234"/>
      <c r="V474" s="234"/>
      <c r="W474" s="234"/>
      <c r="X474" s="234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125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51">
        <v>104</v>
      </c>
      <c r="B475" s="252" t="s">
        <v>570</v>
      </c>
      <c r="C475" s="264" t="s">
        <v>571</v>
      </c>
      <c r="D475" s="253" t="s">
        <v>292</v>
      </c>
      <c r="E475" s="254">
        <v>2.0750000000000002</v>
      </c>
      <c r="F475" s="255"/>
      <c r="G475" s="256">
        <f>ROUND(E475*F475,2)</f>
        <v>0</v>
      </c>
      <c r="H475" s="235"/>
      <c r="I475" s="234">
        <f>ROUND(E475*H475,2)</f>
        <v>0</v>
      </c>
      <c r="J475" s="235"/>
      <c r="K475" s="234">
        <f>ROUND(E475*J475,2)</f>
        <v>0</v>
      </c>
      <c r="L475" s="234">
        <v>21</v>
      </c>
      <c r="M475" s="234">
        <f>G475*(1+L475/100)</f>
        <v>0</v>
      </c>
      <c r="N475" s="233">
        <v>0</v>
      </c>
      <c r="O475" s="233">
        <f>ROUND(E475*N475,2)</f>
        <v>0</v>
      </c>
      <c r="P475" s="233">
        <v>0</v>
      </c>
      <c r="Q475" s="233">
        <f>ROUND(E475*P475,2)</f>
        <v>0</v>
      </c>
      <c r="R475" s="234"/>
      <c r="S475" s="234" t="s">
        <v>122</v>
      </c>
      <c r="T475" s="234" t="s">
        <v>122</v>
      </c>
      <c r="U475" s="234">
        <v>0.69</v>
      </c>
      <c r="V475" s="234">
        <f>ROUND(E475*U475,2)</f>
        <v>1.43</v>
      </c>
      <c r="W475" s="234"/>
      <c r="X475" s="234" t="s">
        <v>129</v>
      </c>
      <c r="Y475" s="214"/>
      <c r="Z475" s="214"/>
      <c r="AA475" s="214"/>
      <c r="AB475" s="214"/>
      <c r="AC475" s="214"/>
      <c r="AD475" s="214"/>
      <c r="AE475" s="214"/>
      <c r="AF475" s="214"/>
      <c r="AG475" s="214" t="s">
        <v>123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ht="22.5" outlineLevel="1" x14ac:dyDescent="0.2">
      <c r="A476" s="231"/>
      <c r="B476" s="232"/>
      <c r="C476" s="265" t="s">
        <v>572</v>
      </c>
      <c r="D476" s="236"/>
      <c r="E476" s="237">
        <v>0.63</v>
      </c>
      <c r="F476" s="234"/>
      <c r="G476" s="234"/>
      <c r="H476" s="234"/>
      <c r="I476" s="234"/>
      <c r="J476" s="234"/>
      <c r="K476" s="234"/>
      <c r="L476" s="234"/>
      <c r="M476" s="234"/>
      <c r="N476" s="233"/>
      <c r="O476" s="233"/>
      <c r="P476" s="233"/>
      <c r="Q476" s="233"/>
      <c r="R476" s="234"/>
      <c r="S476" s="234"/>
      <c r="T476" s="234"/>
      <c r="U476" s="234"/>
      <c r="V476" s="234"/>
      <c r="W476" s="234"/>
      <c r="X476" s="23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125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31"/>
      <c r="B477" s="232"/>
      <c r="C477" s="265" t="s">
        <v>573</v>
      </c>
      <c r="D477" s="236"/>
      <c r="E477" s="237">
        <v>0.94499999999999995</v>
      </c>
      <c r="F477" s="234"/>
      <c r="G477" s="234"/>
      <c r="H477" s="234"/>
      <c r="I477" s="234"/>
      <c r="J477" s="234"/>
      <c r="K477" s="234"/>
      <c r="L477" s="234"/>
      <c r="M477" s="234"/>
      <c r="N477" s="233"/>
      <c r="O477" s="233"/>
      <c r="P477" s="233"/>
      <c r="Q477" s="233"/>
      <c r="R477" s="234"/>
      <c r="S477" s="234"/>
      <c r="T477" s="234"/>
      <c r="U477" s="234"/>
      <c r="V477" s="234"/>
      <c r="W477" s="234"/>
      <c r="X477" s="23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125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31"/>
      <c r="B478" s="232"/>
      <c r="C478" s="265" t="s">
        <v>574</v>
      </c>
      <c r="D478" s="236"/>
      <c r="E478" s="237">
        <v>0.5</v>
      </c>
      <c r="F478" s="234"/>
      <c r="G478" s="234"/>
      <c r="H478" s="234"/>
      <c r="I478" s="234"/>
      <c r="J478" s="234"/>
      <c r="K478" s="234"/>
      <c r="L478" s="234"/>
      <c r="M478" s="234"/>
      <c r="N478" s="233"/>
      <c r="O478" s="233"/>
      <c r="P478" s="233"/>
      <c r="Q478" s="233"/>
      <c r="R478" s="234"/>
      <c r="S478" s="234"/>
      <c r="T478" s="234"/>
      <c r="U478" s="234"/>
      <c r="V478" s="234"/>
      <c r="W478" s="234"/>
      <c r="X478" s="234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125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51">
        <v>105</v>
      </c>
      <c r="B479" s="252" t="s">
        <v>575</v>
      </c>
      <c r="C479" s="264" t="s">
        <v>576</v>
      </c>
      <c r="D479" s="253" t="s">
        <v>292</v>
      </c>
      <c r="E479" s="254">
        <v>10.375</v>
      </c>
      <c r="F479" s="255"/>
      <c r="G479" s="256">
        <f>ROUND(E479*F479,2)</f>
        <v>0</v>
      </c>
      <c r="H479" s="235"/>
      <c r="I479" s="234">
        <f>ROUND(E479*H479,2)</f>
        <v>0</v>
      </c>
      <c r="J479" s="235"/>
      <c r="K479" s="234">
        <f>ROUND(E479*J479,2)</f>
        <v>0</v>
      </c>
      <c r="L479" s="234">
        <v>21</v>
      </c>
      <c r="M479" s="234">
        <f>G479*(1+L479/100)</f>
        <v>0</v>
      </c>
      <c r="N479" s="233">
        <v>0</v>
      </c>
      <c r="O479" s="233">
        <f>ROUND(E479*N479,2)</f>
        <v>0</v>
      </c>
      <c r="P479" s="233">
        <v>0</v>
      </c>
      <c r="Q479" s="233">
        <f>ROUND(E479*P479,2)</f>
        <v>0</v>
      </c>
      <c r="R479" s="234"/>
      <c r="S479" s="234" t="s">
        <v>122</v>
      </c>
      <c r="T479" s="234" t="s">
        <v>122</v>
      </c>
      <c r="U479" s="234">
        <v>0</v>
      </c>
      <c r="V479" s="234">
        <f>ROUND(E479*U479,2)</f>
        <v>0</v>
      </c>
      <c r="W479" s="234"/>
      <c r="X479" s="234" t="s">
        <v>129</v>
      </c>
      <c r="Y479" s="214"/>
      <c r="Z479" s="214"/>
      <c r="AA479" s="214"/>
      <c r="AB479" s="214"/>
      <c r="AC479" s="214"/>
      <c r="AD479" s="214"/>
      <c r="AE479" s="214"/>
      <c r="AF479" s="214"/>
      <c r="AG479" s="214" t="s">
        <v>123</v>
      </c>
      <c r="AH479" s="214"/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ht="22.5" outlineLevel="1" x14ac:dyDescent="0.2">
      <c r="A480" s="231"/>
      <c r="B480" s="232"/>
      <c r="C480" s="265" t="s">
        <v>577</v>
      </c>
      <c r="D480" s="236"/>
      <c r="E480" s="237">
        <v>3.15</v>
      </c>
      <c r="F480" s="234"/>
      <c r="G480" s="234"/>
      <c r="H480" s="234"/>
      <c r="I480" s="234"/>
      <c r="J480" s="234"/>
      <c r="K480" s="234"/>
      <c r="L480" s="234"/>
      <c r="M480" s="234"/>
      <c r="N480" s="233"/>
      <c r="O480" s="233"/>
      <c r="P480" s="233"/>
      <c r="Q480" s="233"/>
      <c r="R480" s="234"/>
      <c r="S480" s="234"/>
      <c r="T480" s="234"/>
      <c r="U480" s="234"/>
      <c r="V480" s="234"/>
      <c r="W480" s="234"/>
      <c r="X480" s="234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125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1"/>
      <c r="B481" s="232"/>
      <c r="C481" s="265" t="s">
        <v>578</v>
      </c>
      <c r="D481" s="236"/>
      <c r="E481" s="237">
        <v>4.7249999999999996</v>
      </c>
      <c r="F481" s="234"/>
      <c r="G481" s="234"/>
      <c r="H481" s="234"/>
      <c r="I481" s="234"/>
      <c r="J481" s="234"/>
      <c r="K481" s="234"/>
      <c r="L481" s="234"/>
      <c r="M481" s="234"/>
      <c r="N481" s="233"/>
      <c r="O481" s="233"/>
      <c r="P481" s="233"/>
      <c r="Q481" s="233"/>
      <c r="R481" s="234"/>
      <c r="S481" s="234"/>
      <c r="T481" s="234"/>
      <c r="U481" s="234"/>
      <c r="V481" s="234"/>
      <c r="W481" s="234"/>
      <c r="X481" s="23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125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31"/>
      <c r="B482" s="232"/>
      <c r="C482" s="265" t="s">
        <v>579</v>
      </c>
      <c r="D482" s="236"/>
      <c r="E482" s="237">
        <v>2.5</v>
      </c>
      <c r="F482" s="234"/>
      <c r="G482" s="234"/>
      <c r="H482" s="234"/>
      <c r="I482" s="234"/>
      <c r="J482" s="234"/>
      <c r="K482" s="234"/>
      <c r="L482" s="234"/>
      <c r="M482" s="234"/>
      <c r="N482" s="233"/>
      <c r="O482" s="233"/>
      <c r="P482" s="233"/>
      <c r="Q482" s="233"/>
      <c r="R482" s="234"/>
      <c r="S482" s="234"/>
      <c r="T482" s="234"/>
      <c r="U482" s="234"/>
      <c r="V482" s="234"/>
      <c r="W482" s="234"/>
      <c r="X482" s="234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125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51">
        <v>106</v>
      </c>
      <c r="B483" s="252" t="s">
        <v>580</v>
      </c>
      <c r="C483" s="264" t="s">
        <v>581</v>
      </c>
      <c r="D483" s="253" t="s">
        <v>292</v>
      </c>
      <c r="E483" s="254">
        <v>15.765000000000001</v>
      </c>
      <c r="F483" s="255"/>
      <c r="G483" s="256">
        <f>ROUND(E483*F483,2)</f>
        <v>0</v>
      </c>
      <c r="H483" s="235"/>
      <c r="I483" s="234">
        <f>ROUND(E483*H483,2)</f>
        <v>0</v>
      </c>
      <c r="J483" s="235"/>
      <c r="K483" s="234">
        <f>ROUND(E483*J483,2)</f>
        <v>0</v>
      </c>
      <c r="L483" s="234">
        <v>21</v>
      </c>
      <c r="M483" s="234">
        <f>G483*(1+L483/100)</f>
        <v>0</v>
      </c>
      <c r="N483" s="233">
        <v>0</v>
      </c>
      <c r="O483" s="233">
        <f>ROUND(E483*N483,2)</f>
        <v>0</v>
      </c>
      <c r="P483" s="233">
        <v>0</v>
      </c>
      <c r="Q483" s="233">
        <f>ROUND(E483*P483,2)</f>
        <v>0</v>
      </c>
      <c r="R483" s="234"/>
      <c r="S483" s="234" t="s">
        <v>122</v>
      </c>
      <c r="T483" s="234" t="s">
        <v>122</v>
      </c>
      <c r="U483" s="234">
        <v>0.1</v>
      </c>
      <c r="V483" s="234">
        <f>ROUND(E483*U483,2)</f>
        <v>1.58</v>
      </c>
      <c r="W483" s="234"/>
      <c r="X483" s="234" t="s">
        <v>129</v>
      </c>
      <c r="Y483" s="214"/>
      <c r="Z483" s="214"/>
      <c r="AA483" s="214"/>
      <c r="AB483" s="214"/>
      <c r="AC483" s="214"/>
      <c r="AD483" s="214"/>
      <c r="AE483" s="214"/>
      <c r="AF483" s="214"/>
      <c r="AG483" s="214" t="s">
        <v>123</v>
      </c>
      <c r="AH483" s="214"/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31"/>
      <c r="B484" s="232"/>
      <c r="C484" s="265" t="s">
        <v>582</v>
      </c>
      <c r="D484" s="236"/>
      <c r="E484" s="237">
        <v>15.765000000000001</v>
      </c>
      <c r="F484" s="234"/>
      <c r="G484" s="234"/>
      <c r="H484" s="234"/>
      <c r="I484" s="234"/>
      <c r="J484" s="234"/>
      <c r="K484" s="234"/>
      <c r="L484" s="234"/>
      <c r="M484" s="234"/>
      <c r="N484" s="233"/>
      <c r="O484" s="233"/>
      <c r="P484" s="233"/>
      <c r="Q484" s="233"/>
      <c r="R484" s="234"/>
      <c r="S484" s="234"/>
      <c r="T484" s="234"/>
      <c r="U484" s="234"/>
      <c r="V484" s="234"/>
      <c r="W484" s="234"/>
      <c r="X484" s="234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125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ht="22.5" outlineLevel="1" x14ac:dyDescent="0.2">
      <c r="A485" s="251">
        <v>107</v>
      </c>
      <c r="B485" s="252" t="s">
        <v>583</v>
      </c>
      <c r="C485" s="264" t="s">
        <v>584</v>
      </c>
      <c r="D485" s="253" t="s">
        <v>292</v>
      </c>
      <c r="E485" s="254">
        <v>2.0750000000000002</v>
      </c>
      <c r="F485" s="255"/>
      <c r="G485" s="256">
        <f>ROUND(E485*F485,2)</f>
        <v>0</v>
      </c>
      <c r="H485" s="235"/>
      <c r="I485" s="234">
        <f>ROUND(E485*H485,2)</f>
        <v>0</v>
      </c>
      <c r="J485" s="235"/>
      <c r="K485" s="234">
        <f>ROUND(E485*J485,2)</f>
        <v>0</v>
      </c>
      <c r="L485" s="234">
        <v>21</v>
      </c>
      <c r="M485" s="234">
        <f>G485*(1+L485/100)</f>
        <v>0</v>
      </c>
      <c r="N485" s="233">
        <v>0</v>
      </c>
      <c r="O485" s="233">
        <f>ROUND(E485*N485,2)</f>
        <v>0</v>
      </c>
      <c r="P485" s="233">
        <v>0</v>
      </c>
      <c r="Q485" s="233">
        <f>ROUND(E485*P485,2)</f>
        <v>0</v>
      </c>
      <c r="R485" s="234"/>
      <c r="S485" s="234" t="s">
        <v>122</v>
      </c>
      <c r="T485" s="234" t="s">
        <v>122</v>
      </c>
      <c r="U485" s="234">
        <v>0.69</v>
      </c>
      <c r="V485" s="234">
        <f>ROUND(E485*U485,2)</f>
        <v>1.43</v>
      </c>
      <c r="W485" s="234"/>
      <c r="X485" s="234" t="s">
        <v>129</v>
      </c>
      <c r="Y485" s="214"/>
      <c r="Z485" s="214"/>
      <c r="AA485" s="214"/>
      <c r="AB485" s="214"/>
      <c r="AC485" s="214"/>
      <c r="AD485" s="214"/>
      <c r="AE485" s="214"/>
      <c r="AF485" s="214"/>
      <c r="AG485" s="214" t="s">
        <v>123</v>
      </c>
      <c r="AH485" s="214"/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ht="22.5" outlineLevel="1" x14ac:dyDescent="0.2">
      <c r="A486" s="231"/>
      <c r="B486" s="232"/>
      <c r="C486" s="265" t="s">
        <v>572</v>
      </c>
      <c r="D486" s="236"/>
      <c r="E486" s="237">
        <v>0.63</v>
      </c>
      <c r="F486" s="234"/>
      <c r="G486" s="234"/>
      <c r="H486" s="234"/>
      <c r="I486" s="234"/>
      <c r="J486" s="234"/>
      <c r="K486" s="234"/>
      <c r="L486" s="234"/>
      <c r="M486" s="234"/>
      <c r="N486" s="233"/>
      <c r="O486" s="233"/>
      <c r="P486" s="233"/>
      <c r="Q486" s="233"/>
      <c r="R486" s="234"/>
      <c r="S486" s="234"/>
      <c r="T486" s="234"/>
      <c r="U486" s="234"/>
      <c r="V486" s="234"/>
      <c r="W486" s="234"/>
      <c r="X486" s="23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125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31"/>
      <c r="B487" s="232"/>
      <c r="C487" s="265" t="s">
        <v>573</v>
      </c>
      <c r="D487" s="236"/>
      <c r="E487" s="237">
        <v>0.94499999999999995</v>
      </c>
      <c r="F487" s="234"/>
      <c r="G487" s="234"/>
      <c r="H487" s="234"/>
      <c r="I487" s="234"/>
      <c r="J487" s="234"/>
      <c r="K487" s="234"/>
      <c r="L487" s="234"/>
      <c r="M487" s="234"/>
      <c r="N487" s="233"/>
      <c r="O487" s="233"/>
      <c r="P487" s="233"/>
      <c r="Q487" s="233"/>
      <c r="R487" s="234"/>
      <c r="S487" s="234"/>
      <c r="T487" s="234"/>
      <c r="U487" s="234"/>
      <c r="V487" s="234"/>
      <c r="W487" s="234"/>
      <c r="X487" s="234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125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 x14ac:dyDescent="0.2">
      <c r="A488" s="231"/>
      <c r="B488" s="232"/>
      <c r="C488" s="265" t="s">
        <v>574</v>
      </c>
      <c r="D488" s="236"/>
      <c r="E488" s="237">
        <v>0.5</v>
      </c>
      <c r="F488" s="234"/>
      <c r="G488" s="234"/>
      <c r="H488" s="234"/>
      <c r="I488" s="234"/>
      <c r="J488" s="234"/>
      <c r="K488" s="234"/>
      <c r="L488" s="234"/>
      <c r="M488" s="234"/>
      <c r="N488" s="233"/>
      <c r="O488" s="233"/>
      <c r="P488" s="233"/>
      <c r="Q488" s="233"/>
      <c r="R488" s="234"/>
      <c r="S488" s="234"/>
      <c r="T488" s="234"/>
      <c r="U488" s="234"/>
      <c r="V488" s="234"/>
      <c r="W488" s="234"/>
      <c r="X488" s="234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125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ht="22.5" outlineLevel="1" x14ac:dyDescent="0.2">
      <c r="A489" s="251">
        <v>108</v>
      </c>
      <c r="B489" s="252" t="s">
        <v>585</v>
      </c>
      <c r="C489" s="264" t="s">
        <v>586</v>
      </c>
      <c r="D489" s="253" t="s">
        <v>292</v>
      </c>
      <c r="E489" s="254">
        <v>6.1924999999999999</v>
      </c>
      <c r="F489" s="255"/>
      <c r="G489" s="256">
        <f>ROUND(E489*F489,2)</f>
        <v>0</v>
      </c>
      <c r="H489" s="235"/>
      <c r="I489" s="234">
        <f>ROUND(E489*H489,2)</f>
        <v>0</v>
      </c>
      <c r="J489" s="235"/>
      <c r="K489" s="234">
        <f>ROUND(E489*J489,2)</f>
        <v>0</v>
      </c>
      <c r="L489" s="234">
        <v>21</v>
      </c>
      <c r="M489" s="234">
        <f>G489*(1+L489/100)</f>
        <v>0</v>
      </c>
      <c r="N489" s="233">
        <v>0</v>
      </c>
      <c r="O489" s="233">
        <f>ROUND(E489*N489,2)</f>
        <v>0</v>
      </c>
      <c r="P489" s="233">
        <v>0</v>
      </c>
      <c r="Q489" s="233">
        <f>ROUND(E489*P489,2)</f>
        <v>0</v>
      </c>
      <c r="R489" s="234"/>
      <c r="S489" s="234" t="s">
        <v>122</v>
      </c>
      <c r="T489" s="234" t="s">
        <v>122</v>
      </c>
      <c r="U489" s="234">
        <v>0</v>
      </c>
      <c r="V489" s="234">
        <f>ROUND(E489*U489,2)</f>
        <v>0</v>
      </c>
      <c r="W489" s="234"/>
      <c r="X489" s="234" t="s">
        <v>129</v>
      </c>
      <c r="Y489" s="214"/>
      <c r="Z489" s="214"/>
      <c r="AA489" s="214"/>
      <c r="AB489" s="214"/>
      <c r="AC489" s="214"/>
      <c r="AD489" s="214"/>
      <c r="AE489" s="214"/>
      <c r="AF489" s="214"/>
      <c r="AG489" s="214" t="s">
        <v>123</v>
      </c>
      <c r="AH489" s="214"/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1"/>
      <c r="B490" s="232"/>
      <c r="C490" s="265" t="s">
        <v>552</v>
      </c>
      <c r="D490" s="236"/>
      <c r="E490" s="237">
        <v>5.6924999999999999</v>
      </c>
      <c r="F490" s="234"/>
      <c r="G490" s="234"/>
      <c r="H490" s="234"/>
      <c r="I490" s="234"/>
      <c r="J490" s="234"/>
      <c r="K490" s="234"/>
      <c r="L490" s="234"/>
      <c r="M490" s="234"/>
      <c r="N490" s="233"/>
      <c r="O490" s="233"/>
      <c r="P490" s="233"/>
      <c r="Q490" s="233"/>
      <c r="R490" s="234"/>
      <c r="S490" s="234"/>
      <c r="T490" s="234"/>
      <c r="U490" s="234"/>
      <c r="V490" s="234"/>
      <c r="W490" s="234"/>
      <c r="X490" s="234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125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31"/>
      <c r="B491" s="232"/>
      <c r="C491" s="265" t="s">
        <v>574</v>
      </c>
      <c r="D491" s="236"/>
      <c r="E491" s="237">
        <v>0.5</v>
      </c>
      <c r="F491" s="234"/>
      <c r="G491" s="234"/>
      <c r="H491" s="234"/>
      <c r="I491" s="234"/>
      <c r="J491" s="234"/>
      <c r="K491" s="234"/>
      <c r="L491" s="234"/>
      <c r="M491" s="234"/>
      <c r="N491" s="233"/>
      <c r="O491" s="233"/>
      <c r="P491" s="233"/>
      <c r="Q491" s="233"/>
      <c r="R491" s="234"/>
      <c r="S491" s="234"/>
      <c r="T491" s="234"/>
      <c r="U491" s="234"/>
      <c r="V491" s="234"/>
      <c r="W491" s="234"/>
      <c r="X491" s="23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125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51">
        <v>109</v>
      </c>
      <c r="B492" s="252" t="s">
        <v>587</v>
      </c>
      <c r="C492" s="264" t="s">
        <v>588</v>
      </c>
      <c r="D492" s="253" t="s">
        <v>292</v>
      </c>
      <c r="E492" s="254">
        <v>2.7225000000000001</v>
      </c>
      <c r="F492" s="255"/>
      <c r="G492" s="256">
        <f>ROUND(E492*F492,2)</f>
        <v>0</v>
      </c>
      <c r="H492" s="235"/>
      <c r="I492" s="234">
        <f>ROUND(E492*H492,2)</f>
        <v>0</v>
      </c>
      <c r="J492" s="235"/>
      <c r="K492" s="234">
        <f>ROUND(E492*J492,2)</f>
        <v>0</v>
      </c>
      <c r="L492" s="234">
        <v>21</v>
      </c>
      <c r="M492" s="234">
        <f>G492*(1+L492/100)</f>
        <v>0</v>
      </c>
      <c r="N492" s="233">
        <v>0</v>
      </c>
      <c r="O492" s="233">
        <f>ROUND(E492*N492,2)</f>
        <v>0</v>
      </c>
      <c r="P492" s="233">
        <v>0</v>
      </c>
      <c r="Q492" s="233">
        <f>ROUND(E492*P492,2)</f>
        <v>0</v>
      </c>
      <c r="R492" s="234"/>
      <c r="S492" s="234" t="s">
        <v>122</v>
      </c>
      <c r="T492" s="234" t="s">
        <v>122</v>
      </c>
      <c r="U492" s="234">
        <v>0</v>
      </c>
      <c r="V492" s="234">
        <f>ROUND(E492*U492,2)</f>
        <v>0</v>
      </c>
      <c r="W492" s="234"/>
      <c r="X492" s="234" t="s">
        <v>129</v>
      </c>
      <c r="Y492" s="214"/>
      <c r="Z492" s="214"/>
      <c r="AA492" s="214"/>
      <c r="AB492" s="214"/>
      <c r="AC492" s="214"/>
      <c r="AD492" s="214"/>
      <c r="AE492" s="214"/>
      <c r="AF492" s="214"/>
      <c r="AG492" s="214" t="s">
        <v>123</v>
      </c>
      <c r="AH492" s="214"/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31"/>
      <c r="B493" s="232"/>
      <c r="C493" s="265" t="s">
        <v>550</v>
      </c>
      <c r="D493" s="236"/>
      <c r="E493" s="237">
        <v>0.60499999999999998</v>
      </c>
      <c r="F493" s="234"/>
      <c r="G493" s="234"/>
      <c r="H493" s="234"/>
      <c r="I493" s="234"/>
      <c r="J493" s="234"/>
      <c r="K493" s="234"/>
      <c r="L493" s="234"/>
      <c r="M493" s="234"/>
      <c r="N493" s="233"/>
      <c r="O493" s="233"/>
      <c r="P493" s="233"/>
      <c r="Q493" s="233"/>
      <c r="R493" s="234"/>
      <c r="S493" s="234"/>
      <c r="T493" s="234"/>
      <c r="U493" s="234"/>
      <c r="V493" s="234"/>
      <c r="W493" s="234"/>
      <c r="X493" s="234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125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31"/>
      <c r="B494" s="232"/>
      <c r="C494" s="265" t="s">
        <v>551</v>
      </c>
      <c r="D494" s="236"/>
      <c r="E494" s="237">
        <v>2.1175000000000002</v>
      </c>
      <c r="F494" s="234"/>
      <c r="G494" s="234"/>
      <c r="H494" s="234"/>
      <c r="I494" s="234"/>
      <c r="J494" s="234"/>
      <c r="K494" s="234"/>
      <c r="L494" s="234"/>
      <c r="M494" s="234"/>
      <c r="N494" s="233"/>
      <c r="O494" s="233"/>
      <c r="P494" s="233"/>
      <c r="Q494" s="233"/>
      <c r="R494" s="234"/>
      <c r="S494" s="234"/>
      <c r="T494" s="234"/>
      <c r="U494" s="234"/>
      <c r="V494" s="234"/>
      <c r="W494" s="234"/>
      <c r="X494" s="234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125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ht="22.5" outlineLevel="1" x14ac:dyDescent="0.2">
      <c r="A495" s="251">
        <v>110</v>
      </c>
      <c r="B495" s="252" t="s">
        <v>589</v>
      </c>
      <c r="C495" s="264" t="s">
        <v>590</v>
      </c>
      <c r="D495" s="253" t="s">
        <v>292</v>
      </c>
      <c r="E495" s="254">
        <v>7.3502000000000001</v>
      </c>
      <c r="F495" s="255"/>
      <c r="G495" s="256">
        <f>ROUND(E495*F495,2)</f>
        <v>0</v>
      </c>
      <c r="H495" s="235"/>
      <c r="I495" s="234">
        <f>ROUND(E495*H495,2)</f>
        <v>0</v>
      </c>
      <c r="J495" s="235"/>
      <c r="K495" s="234">
        <f>ROUND(E495*J495,2)</f>
        <v>0</v>
      </c>
      <c r="L495" s="234">
        <v>21</v>
      </c>
      <c r="M495" s="234">
        <f>G495*(1+L495/100)</f>
        <v>0</v>
      </c>
      <c r="N495" s="233">
        <v>0</v>
      </c>
      <c r="O495" s="233">
        <f>ROUND(E495*N495,2)</f>
        <v>0</v>
      </c>
      <c r="P495" s="233">
        <v>0</v>
      </c>
      <c r="Q495" s="233">
        <f>ROUND(E495*P495,2)</f>
        <v>0</v>
      </c>
      <c r="R495" s="234"/>
      <c r="S495" s="234" t="s">
        <v>122</v>
      </c>
      <c r="T495" s="234" t="s">
        <v>122</v>
      </c>
      <c r="U495" s="234">
        <v>0</v>
      </c>
      <c r="V495" s="234">
        <f>ROUND(E495*U495,2)</f>
        <v>0</v>
      </c>
      <c r="W495" s="234"/>
      <c r="X495" s="234" t="s">
        <v>129</v>
      </c>
      <c r="Y495" s="214"/>
      <c r="Z495" s="214"/>
      <c r="AA495" s="214"/>
      <c r="AB495" s="214"/>
      <c r="AC495" s="214"/>
      <c r="AD495" s="214"/>
      <c r="AE495" s="214"/>
      <c r="AF495" s="214"/>
      <c r="AG495" s="214" t="s">
        <v>123</v>
      </c>
      <c r="AH495" s="214"/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1"/>
      <c r="B496" s="232"/>
      <c r="C496" s="265" t="s">
        <v>549</v>
      </c>
      <c r="D496" s="236"/>
      <c r="E496" s="237">
        <v>5.5902000000000003</v>
      </c>
      <c r="F496" s="234"/>
      <c r="G496" s="234"/>
      <c r="H496" s="234"/>
      <c r="I496" s="234"/>
      <c r="J496" s="234"/>
      <c r="K496" s="234"/>
      <c r="L496" s="234"/>
      <c r="M496" s="234"/>
      <c r="N496" s="233"/>
      <c r="O496" s="233"/>
      <c r="P496" s="233"/>
      <c r="Q496" s="233"/>
      <c r="R496" s="234"/>
      <c r="S496" s="234"/>
      <c r="T496" s="234"/>
      <c r="U496" s="234"/>
      <c r="V496" s="234"/>
      <c r="W496" s="234"/>
      <c r="X496" s="234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125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31"/>
      <c r="B497" s="232"/>
      <c r="C497" s="265" t="s">
        <v>591</v>
      </c>
      <c r="D497" s="236"/>
      <c r="E497" s="237">
        <v>1.32</v>
      </c>
      <c r="F497" s="234"/>
      <c r="G497" s="234"/>
      <c r="H497" s="234"/>
      <c r="I497" s="234"/>
      <c r="J497" s="234"/>
      <c r="K497" s="234"/>
      <c r="L497" s="234"/>
      <c r="M497" s="234"/>
      <c r="N497" s="233"/>
      <c r="O497" s="233"/>
      <c r="P497" s="233"/>
      <c r="Q497" s="233"/>
      <c r="R497" s="234"/>
      <c r="S497" s="234"/>
      <c r="T497" s="234"/>
      <c r="U497" s="234"/>
      <c r="V497" s="234"/>
      <c r="W497" s="234"/>
      <c r="X497" s="234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125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31"/>
      <c r="B498" s="232"/>
      <c r="C498" s="265" t="s">
        <v>553</v>
      </c>
      <c r="D498" s="236"/>
      <c r="E498" s="237">
        <v>0.44</v>
      </c>
      <c r="F498" s="234"/>
      <c r="G498" s="234"/>
      <c r="H498" s="234"/>
      <c r="I498" s="234"/>
      <c r="J498" s="234"/>
      <c r="K498" s="234"/>
      <c r="L498" s="234"/>
      <c r="M498" s="234"/>
      <c r="N498" s="233"/>
      <c r="O498" s="233"/>
      <c r="P498" s="233"/>
      <c r="Q498" s="233"/>
      <c r="R498" s="234"/>
      <c r="S498" s="234"/>
      <c r="T498" s="234"/>
      <c r="U498" s="234"/>
      <c r="V498" s="234"/>
      <c r="W498" s="234"/>
      <c r="X498" s="234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125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x14ac:dyDescent="0.2">
      <c r="A499" s="3"/>
      <c r="B499" s="4"/>
      <c r="C499" s="270"/>
      <c r="D499" s="6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AE499">
        <v>15</v>
      </c>
      <c r="AF499">
        <v>21</v>
      </c>
      <c r="AG499" t="s">
        <v>104</v>
      </c>
    </row>
    <row r="500" spans="1:60" x14ac:dyDescent="0.2">
      <c r="A500" s="217"/>
      <c r="B500" s="218" t="s">
        <v>28</v>
      </c>
      <c r="C500" s="271"/>
      <c r="D500" s="219"/>
      <c r="E500" s="220"/>
      <c r="F500" s="220"/>
      <c r="G500" s="250">
        <f>G8+G186+G211+G219+G327+G342+G410+G419+G428+G431+G434+G440+G450</f>
        <v>0</v>
      </c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AE500">
        <f>SUMIF(L7:L498,AE499,G7:G498)</f>
        <v>0</v>
      </c>
      <c r="AF500">
        <f>SUMIF(L7:L498,AF499,G7:G498)</f>
        <v>0</v>
      </c>
      <c r="AG500" t="s">
        <v>592</v>
      </c>
    </row>
    <row r="501" spans="1:60" x14ac:dyDescent="0.2">
      <c r="A501" s="3"/>
      <c r="B501" s="4"/>
      <c r="C501" s="270"/>
      <c r="D501" s="6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60" x14ac:dyDescent="0.2">
      <c r="A502" s="3"/>
      <c r="B502" s="4"/>
      <c r="C502" s="270"/>
      <c r="D502" s="6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60" x14ac:dyDescent="0.2">
      <c r="A503" s="221" t="s">
        <v>593</v>
      </c>
      <c r="B503" s="221"/>
      <c r="C503" s="272"/>
      <c r="D503" s="6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60" x14ac:dyDescent="0.2">
      <c r="A504" s="222"/>
      <c r="B504" s="223"/>
      <c r="C504" s="273"/>
      <c r="D504" s="223"/>
      <c r="E504" s="223"/>
      <c r="F504" s="223"/>
      <c r="G504" s="224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AG504" t="s">
        <v>594</v>
      </c>
    </row>
    <row r="505" spans="1:60" x14ac:dyDescent="0.2">
      <c r="A505" s="225"/>
      <c r="B505" s="226"/>
      <c r="C505" s="274"/>
      <c r="D505" s="226"/>
      <c r="E505" s="226"/>
      <c r="F505" s="226"/>
      <c r="G505" s="227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60" x14ac:dyDescent="0.2">
      <c r="A506" s="225"/>
      <c r="B506" s="226"/>
      <c r="C506" s="274"/>
      <c r="D506" s="226"/>
      <c r="E506" s="226"/>
      <c r="F506" s="226"/>
      <c r="G506" s="227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60" x14ac:dyDescent="0.2">
      <c r="A507" s="225"/>
      <c r="B507" s="226"/>
      <c r="C507" s="274"/>
      <c r="D507" s="226"/>
      <c r="E507" s="226"/>
      <c r="F507" s="226"/>
      <c r="G507" s="227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60" x14ac:dyDescent="0.2">
      <c r="A508" s="228"/>
      <c r="B508" s="229"/>
      <c r="C508" s="275"/>
      <c r="D508" s="229"/>
      <c r="E508" s="229"/>
      <c r="F508" s="229"/>
      <c r="G508" s="230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60" x14ac:dyDescent="0.2">
      <c r="A509" s="3"/>
      <c r="B509" s="4"/>
      <c r="C509" s="270"/>
      <c r="D509" s="6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60" x14ac:dyDescent="0.2">
      <c r="C510" s="276"/>
      <c r="D510" s="10"/>
      <c r="AG510" t="s">
        <v>595</v>
      </c>
    </row>
    <row r="511" spans="1:60" x14ac:dyDescent="0.2">
      <c r="D511" s="10"/>
    </row>
    <row r="512" spans="1:60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03:C503"/>
    <mergeCell ref="A504:G50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SO.101 a 102 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a 102 1b Pol'!Názvy_tisku</vt:lpstr>
      <vt:lpstr>oadresa</vt:lpstr>
      <vt:lpstr>Stavba!Objednatel</vt:lpstr>
      <vt:lpstr>Stavba!Objekt</vt:lpstr>
      <vt:lpstr>'SO.101 a 102 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2022-07-04T10:23:49Z</dcterms:modified>
</cp:coreProperties>
</file>