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165" activeTab="1"/>
  </bookViews>
  <sheets>
    <sheet name="Rekapitulace" sheetId="1" r:id="rId1"/>
    <sheet name="Rozpočet" sheetId="2" r:id="rId2"/>
  </sheets>
  <externalReferences>
    <externalReference r:id="rId5"/>
    <externalReference r:id="rId6"/>
  </externalReferences>
  <definedNames>
    <definedName name="CenaCelkem">'[1]Stavba'!$G$29</definedName>
    <definedName name="CenaCelkemVypocet" localSheetId="0">'Rekapitulace'!$I$40</definedName>
    <definedName name="CisloRozpoctu">'[2]Krycí list'!$C$2</definedName>
    <definedName name="cislostavby">'[2]Krycí list'!$A$7</definedName>
    <definedName name="DPHSni">'[1]Stavba'!$G$24</definedName>
    <definedName name="DPHZakl">'[1]Stavba'!$G$26</definedName>
    <definedName name="Mena">'[1]Stavba'!$J$29</definedName>
    <definedName name="NazevRozpoctu">'[2]Krycí list'!$D$2</definedName>
    <definedName name="nazevstavby">'[2]Krycí list'!$C$7</definedName>
    <definedName name="_xlnm.Print_Area" localSheetId="0">'Rekapitulace'!$B$1:$J$36</definedName>
    <definedName name="_xlnm.Print_Area" localSheetId="1">'Rozpočet'!$A$1:$G$26</definedName>
    <definedName name="PocetMJ">#REF!</definedName>
    <definedName name="SazbaDPH1">'[2]Krycí list'!$C$30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'[1]Stavba'!$G$23</definedName>
    <definedName name="ZakladDPHZakl">'[1]Stavba'!$G$25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<sst xmlns="http://schemas.openxmlformats.org/spreadsheetml/2006/main" count="116" uniqueCount="80">
  <si>
    <t>S:</t>
  </si>
  <si>
    <t>O:</t>
  </si>
  <si>
    <t>1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</si>
  <si>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</si>
  <si>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</si>
  <si>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</si>
  <si>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</si>
  <si>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</si>
  <si>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</si>
  <si>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</si>
  <si>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</si>
  <si>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</si>
  <si>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Zemní práce</t>
  </si>
  <si>
    <t>m2</t>
  </si>
  <si>
    <t>5</t>
  </si>
  <si>
    <t>Komunikace</t>
  </si>
  <si>
    <t>Poznámky uchazeče k zadání</t>
  </si>
  <si>
    <t xml:space="preserve">Položkový rozpočet </t>
  </si>
  <si>
    <t>Celkem bez DPH:</t>
  </si>
  <si>
    <t>Celkem vč. DPH:</t>
  </si>
  <si>
    <t>DPH 21%:</t>
  </si>
  <si>
    <t>#RTSROZP#</t>
  </si>
  <si>
    <t>Položkový rozpočet</t>
  </si>
  <si>
    <t>Zakázka:</t>
  </si>
  <si>
    <t>Objekt:</t>
  </si>
  <si>
    <t>Rozpočet:</t>
  </si>
  <si>
    <t>Objednatel:</t>
  </si>
  <si>
    <t>IČ:</t>
  </si>
  <si>
    <t>DIČ:</t>
  </si>
  <si>
    <t>Projektant:</t>
  </si>
  <si>
    <t>Zhotovitel:</t>
  </si>
  <si>
    <t xml:space="preserve"> 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</si>
  <si>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</si>
  <si>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</si>
  <si>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</si>
  <si>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</si>
  <si>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</si>
  <si>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</si>
  <si>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</si>
  <si>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</si>
  <si>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</si>
  <si>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</si>
  <si>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</si>
  <si>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</si>
  <si>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</si>
  <si>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</si>
  <si>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</si>
  <si>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</si>
  <si>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</si>
  <si>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</si>
  <si>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</si>
  <si>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Cena celkem vč. DPH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</si>
  <si>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</si>
  <si>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</si>
  <si>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</si>
  <si>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</si>
  <si>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</si>
  <si>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</si>
  <si>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</si>
  <si>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</si>
  <si>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</si>
  <si>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</si>
  <si>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</si>
  <si>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>Město Kyjov</t>
  </si>
  <si>
    <t>Vedlejší rozpočtové náklady</t>
  </si>
  <si>
    <t>kpl</t>
  </si>
  <si>
    <t>00</t>
  </si>
  <si>
    <t>Kyjov - Městský park - úprava povrchů komunikace pro pěší</t>
  </si>
  <si>
    <t>Čištění komunikace pro pěší od vegetace do hl. 10 cm, odvoz a uložení na skládku v režii zhotovitele</t>
  </si>
  <si>
    <t xml:space="preserve">181152302     </t>
  </si>
  <si>
    <t>Úprava pláně se zhutněním</t>
  </si>
  <si>
    <t xml:space="preserve">564732111     </t>
  </si>
  <si>
    <t>Pol2</t>
  </si>
  <si>
    <t>Příplatek za ztížený příjezd mechanizace na staveniště</t>
  </si>
  <si>
    <t xml:space="preserve">Komunikace z vibrovaného štěrku VŠ tl 150 mm </t>
  </si>
  <si>
    <t>Pol1</t>
  </si>
  <si>
    <t>Pol3</t>
  </si>
  <si>
    <t>Zařízení staveniště</t>
  </si>
  <si>
    <t>Provizorní dopravní značení - výjezd na místní komunikace</t>
  </si>
  <si>
    <t>Kyjov, městský park, vnitřní okruh - úprava povrchů komunikace pro pěší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</si>
</sst>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CC"/>
      <name val="Arial CE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33" borderId="13" xfId="0" applyFont="1" applyFill="1" applyBorder="1" applyAlignment="1">
      <alignment vertical="top"/>
    </xf>
    <xf numFmtId="49" fontId="4" fillId="33" borderId="14" xfId="0" applyNumberFormat="1" applyFon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 shrinkToFit="1"/>
    </xf>
    <xf numFmtId="166" fontId="4" fillId="33" borderId="14" xfId="0" applyNumberFormat="1" applyFont="1" applyFill="1" applyBorder="1" applyAlignment="1">
      <alignment vertical="top" shrinkToFit="1"/>
    </xf>
    <xf numFmtId="4" fontId="4" fillId="33" borderId="14" xfId="0" applyNumberFormat="1" applyFont="1" applyFill="1" applyBorder="1" applyAlignment="1">
      <alignment vertical="top" shrinkToFit="1"/>
    </xf>
    <xf numFmtId="4" fontId="4" fillId="33" borderId="15" xfId="0" applyNumberFormat="1" applyFont="1" applyFill="1" applyBorder="1" applyAlignment="1">
      <alignment vertical="top" shrinkToFit="1"/>
    </xf>
    <xf numFmtId="0" fontId="5" fillId="0" borderId="16" xfId="0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shrinkToFit="1"/>
    </xf>
    <xf numFmtId="166" fontId="5" fillId="0" borderId="17" xfId="0" applyNumberFormat="1" applyFont="1" applyBorder="1" applyAlignment="1">
      <alignment vertical="top" shrinkToFit="1"/>
    </xf>
    <xf numFmtId="4" fontId="5" fillId="35" borderId="17" xfId="0" applyNumberFormat="1" applyFont="1" applyFill="1" applyBorder="1" applyAlignment="1" applyProtection="1">
      <alignment vertical="top" shrinkToFit="1"/>
      <protection locked="0"/>
    </xf>
    <xf numFmtId="4" fontId="5" fillId="0" borderId="18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4" fillId="33" borderId="12" xfId="0" applyFont="1" applyFill="1" applyBorder="1" applyAlignment="1">
      <alignment vertical="top"/>
    </xf>
    <xf numFmtId="49" fontId="4" fillId="33" borderId="11" xfId="0" applyNumberFormat="1" applyFont="1" applyFill="1" applyBorder="1" applyAlignment="1">
      <alignment vertical="top"/>
    </xf>
    <xf numFmtId="49" fontId="4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/>
    </xf>
    <xf numFmtId="4" fontId="4" fillId="33" borderId="19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36" borderId="21" xfId="0" applyFont="1" applyFill="1" applyBorder="1" applyAlignment="1">
      <alignment horizontal="left" vertical="center" indent="1"/>
    </xf>
    <xf numFmtId="0" fontId="0" fillId="36" borderId="0" xfId="0" applyFill="1" applyAlignment="1">
      <alignment/>
    </xf>
    <xf numFmtId="49" fontId="2" fillId="36" borderId="0" xfId="0" applyNumberFormat="1" applyFont="1" applyFill="1" applyAlignment="1">
      <alignment horizontal="left" vertical="center"/>
    </xf>
    <xf numFmtId="0" fontId="4" fillId="36" borderId="0" xfId="0" applyFont="1" applyFill="1" applyAlignment="1">
      <alignment/>
    </xf>
    <xf numFmtId="0" fontId="4" fillId="36" borderId="22" xfId="0" applyFont="1" applyFill="1" applyBorder="1" applyAlignment="1">
      <alignment/>
    </xf>
    <xf numFmtId="14" fontId="8" fillId="0" borderId="0" xfId="0" applyNumberFormat="1" applyFont="1" applyAlignment="1">
      <alignment horizontal="left"/>
    </xf>
    <xf numFmtId="0" fontId="0" fillId="36" borderId="21" xfId="0" applyFill="1" applyBorder="1" applyAlignment="1">
      <alignment horizontal="left" vertical="center" indent="1"/>
    </xf>
    <xf numFmtId="0" fontId="4" fillId="36" borderId="0" xfId="0" applyFont="1" applyFill="1" applyAlignment="1">
      <alignment horizontal="left" vertical="center"/>
    </xf>
    <xf numFmtId="0" fontId="4" fillId="36" borderId="0" xfId="0" applyFont="1" applyFill="1" applyAlignment="1">
      <alignment vertical="center"/>
    </xf>
    <xf numFmtId="0" fontId="0" fillId="36" borderId="0" xfId="0" applyFill="1" applyAlignment="1">
      <alignment horizontal="right" vertical="center"/>
    </xf>
    <xf numFmtId="0" fontId="4" fillId="36" borderId="22" xfId="0" applyFont="1" applyFill="1" applyBorder="1" applyAlignment="1">
      <alignment vertical="center"/>
    </xf>
    <xf numFmtId="0" fontId="0" fillId="36" borderId="23" xfId="0" applyFill="1" applyBorder="1" applyAlignment="1">
      <alignment horizontal="left" vertical="center" indent="1"/>
    </xf>
    <xf numFmtId="0" fontId="0" fillId="36" borderId="24" xfId="0" applyFill="1" applyBorder="1" applyAlignment="1">
      <alignment/>
    </xf>
    <xf numFmtId="49" fontId="4" fillId="36" borderId="24" xfId="0" applyNumberFormat="1" applyFont="1" applyFill="1" applyBorder="1" applyAlignment="1">
      <alignment horizontal="left" vertical="center"/>
    </xf>
    <xf numFmtId="0" fontId="4" fillId="36" borderId="24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0" fillId="0" borderId="21" xfId="0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/>
    </xf>
    <xf numFmtId="0" fontId="4" fillId="0" borderId="2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49" fontId="4" fillId="0" borderId="24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23" xfId="0" applyBorder="1" applyAlignment="1">
      <alignment horizontal="left" indent="1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left" vertical="top" indent="1"/>
    </xf>
    <xf numFmtId="0" fontId="0" fillId="0" borderId="14" xfId="0" applyBorder="1" applyAlignment="1">
      <alignment vertical="top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4" xfId="0" applyBorder="1" applyAlignment="1">
      <alignment horizontal="left"/>
    </xf>
    <xf numFmtId="49" fontId="0" fillId="0" borderId="21" xfId="0" applyNumberFormat="1" applyBorder="1" applyAlignment="1">
      <alignment/>
    </xf>
    <xf numFmtId="49" fontId="0" fillId="0" borderId="28" xfId="0" applyNumberFormat="1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/>
    </xf>
    <xf numFmtId="0" fontId="4" fillId="0" borderId="2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0" fillId="0" borderId="28" xfId="0" applyBorder="1" applyAlignment="1">
      <alignment horizontal="left" indent="1"/>
    </xf>
    <xf numFmtId="1" fontId="4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49" fontId="0" fillId="0" borderId="29" xfId="0" applyNumberFormat="1" applyBorder="1" applyAlignment="1">
      <alignment horizontal="left" vertical="center"/>
    </xf>
    <xf numFmtId="0" fontId="0" fillId="0" borderId="28" xfId="0" applyBorder="1" applyAlignment="1">
      <alignment horizontal="left" vertical="center" indent="1"/>
    </xf>
    <xf numFmtId="1" fontId="4" fillId="0" borderId="1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/>
    </xf>
    <xf numFmtId="1" fontId="4" fillId="0" borderId="30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 indent="1"/>
    </xf>
    <xf numFmtId="49" fontId="0" fillId="0" borderId="25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2" fillId="36" borderId="31" xfId="0" applyFont="1" applyFill="1" applyBorder="1" applyAlignment="1">
      <alignment horizontal="left" vertical="center" indent="1"/>
    </xf>
    <xf numFmtId="0" fontId="4" fillId="36" borderId="32" xfId="0" applyFont="1" applyFill="1" applyBorder="1" applyAlignment="1">
      <alignment horizontal="left" vertical="center"/>
    </xf>
    <xf numFmtId="0" fontId="0" fillId="36" borderId="32" xfId="0" applyFill="1" applyBorder="1" applyAlignment="1">
      <alignment horizontal="left" vertical="center"/>
    </xf>
    <xf numFmtId="4" fontId="2" fillId="36" borderId="32" xfId="0" applyNumberFormat="1" applyFont="1" applyFill="1" applyBorder="1" applyAlignment="1">
      <alignment horizontal="left" vertical="center"/>
    </xf>
    <xf numFmtId="49" fontId="0" fillId="36" borderId="33" xfId="0" applyNumberFormat="1" applyFill="1" applyBorder="1" applyAlignment="1">
      <alignment horizontal="left" vertical="center"/>
    </xf>
    <xf numFmtId="0" fontId="0" fillId="36" borderId="32" xfId="0" applyFill="1" applyBorder="1" applyAlignment="1">
      <alignment/>
    </xf>
    <xf numFmtId="49" fontId="4" fillId="36" borderId="33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 horizontal="center" vertical="center"/>
    </xf>
    <xf numFmtId="0" fontId="4" fillId="0" borderId="24" xfId="0" applyFont="1" applyBorder="1" applyAlignment="1">
      <alignment vertical="top"/>
    </xf>
    <xf numFmtId="14" fontId="4" fillId="0" borderId="24" xfId="0" applyNumberFormat="1" applyFont="1" applyBorder="1" applyAlignment="1">
      <alignment horizontal="center" vertical="top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3" fontId="0" fillId="0" borderId="37" xfId="0" applyNumberFormat="1" applyBorder="1" applyAlignment="1">
      <alignment/>
    </xf>
    <xf numFmtId="3" fontId="8" fillId="36" borderId="13" xfId="0" applyNumberFormat="1" applyFont="1" applyFill="1" applyBorder="1" applyAlignment="1">
      <alignment vertical="center"/>
    </xf>
    <xf numFmtId="3" fontId="8" fillId="36" borderId="14" xfId="0" applyNumberFormat="1" applyFont="1" applyFill="1" applyBorder="1" applyAlignment="1">
      <alignment vertical="center"/>
    </xf>
    <xf numFmtId="3" fontId="8" fillId="36" borderId="14" xfId="0" applyNumberFormat="1" applyFont="1" applyFill="1" applyBorder="1" applyAlignment="1">
      <alignment vertical="center" wrapText="1"/>
    </xf>
    <xf numFmtId="3" fontId="12" fillId="36" borderId="38" xfId="0" applyNumberFormat="1" applyFont="1" applyFill="1" applyBorder="1" applyAlignment="1">
      <alignment horizontal="center" vertical="center" wrapText="1" shrinkToFit="1"/>
    </xf>
    <xf numFmtId="3" fontId="8" fillId="36" borderId="13" xfId="0" applyNumberFormat="1" applyFont="1" applyFill="1" applyBorder="1" applyAlignment="1">
      <alignment horizontal="center" vertical="center" wrapText="1" shrinkToFit="1"/>
    </xf>
    <xf numFmtId="3" fontId="8" fillId="36" borderId="38" xfId="0" applyNumberFormat="1" applyFont="1" applyFill="1" applyBorder="1" applyAlignment="1">
      <alignment horizontal="center" vertical="center" wrapText="1" shrinkToFit="1"/>
    </xf>
    <xf numFmtId="3" fontId="8" fillId="36" borderId="38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8" fillId="0" borderId="11" xfId="0" applyNumberFormat="1" applyFont="1" applyBorder="1" applyAlignment="1">
      <alignment horizontal="right" wrapText="1" shrinkToFit="1"/>
    </xf>
    <xf numFmtId="3" fontId="8" fillId="0" borderId="11" xfId="0" applyNumberFormat="1" applyFont="1" applyBorder="1" applyAlignment="1">
      <alignment horizontal="right" shrinkToFit="1"/>
    </xf>
    <xf numFmtId="3" fontId="0" fillId="0" borderId="11" xfId="0" applyNumberFormat="1" applyBorder="1" applyAlignment="1">
      <alignment shrinkToFit="1"/>
    </xf>
    <xf numFmtId="3" fontId="0" fillId="0" borderId="10" xfId="0" applyNumberFormat="1" applyBorder="1" applyAlignment="1">
      <alignment shrinkToFit="1"/>
    </xf>
    <xf numFmtId="3" fontId="0" fillId="0" borderId="10" xfId="0" applyNumberFormat="1" applyBorder="1" applyAlignment="1">
      <alignment/>
    </xf>
    <xf numFmtId="3" fontId="47" fillId="22" borderId="24" xfId="0" applyNumberFormat="1" applyFont="1" applyFill="1" applyBorder="1" applyAlignment="1">
      <alignment wrapText="1" shrinkToFit="1"/>
    </xf>
    <xf numFmtId="3" fontId="47" fillId="22" borderId="24" xfId="0" applyNumberFormat="1" applyFont="1" applyFill="1" applyBorder="1" applyAlignment="1">
      <alignment shrinkToFit="1"/>
    </xf>
    <xf numFmtId="3" fontId="0" fillId="22" borderId="39" xfId="0" applyNumberFormat="1" applyFill="1" applyBorder="1" applyAlignment="1">
      <alignment shrinkToFit="1"/>
    </xf>
    <xf numFmtId="3" fontId="0" fillId="22" borderId="39" xfId="0" applyNumberFormat="1" applyFill="1" applyBorder="1" applyAlignment="1">
      <alignment/>
    </xf>
    <xf numFmtId="4" fontId="0" fillId="0" borderId="0" xfId="0" applyNumberFormat="1" applyAlignment="1">
      <alignment/>
    </xf>
    <xf numFmtId="4" fontId="11" fillId="36" borderId="32" xfId="0" applyNumberFormat="1" applyFont="1" applyFill="1" applyBorder="1" applyAlignment="1">
      <alignment horizontal="right" vertical="center"/>
    </xf>
    <xf numFmtId="2" fontId="11" fillId="36" borderId="32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wrapText="1"/>
    </xf>
    <xf numFmtId="3" fontId="0" fillId="22" borderId="12" xfId="0" applyNumberFormat="1" applyFill="1" applyBorder="1" applyAlignment="1">
      <alignment/>
    </xf>
    <xf numFmtId="3" fontId="0" fillId="22" borderId="11" xfId="0" applyNumberFormat="1" applyFill="1" applyBorder="1" applyAlignment="1">
      <alignment/>
    </xf>
    <xf numFmtId="4" fontId="10" fillId="0" borderId="12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 indent="1"/>
    </xf>
    <xf numFmtId="4" fontId="9" fillId="0" borderId="19" xfId="0" applyNumberFormat="1" applyFont="1" applyBorder="1" applyAlignment="1">
      <alignment horizontal="right" vertical="center" indent="1"/>
    </xf>
    <xf numFmtId="4" fontId="9" fillId="0" borderId="29" xfId="0" applyNumberFormat="1" applyFont="1" applyBorder="1" applyAlignment="1">
      <alignment horizontal="right" vertical="center" indent="1"/>
    </xf>
    <xf numFmtId="4" fontId="10" fillId="0" borderId="12" xfId="0" applyNumberFormat="1" applyFont="1" applyBorder="1" applyAlignment="1">
      <alignment horizontal="right" vertical="center" indent="1"/>
    </xf>
    <xf numFmtId="4" fontId="10" fillId="0" borderId="19" xfId="0" applyNumberFormat="1" applyFont="1" applyBorder="1" applyAlignment="1">
      <alignment horizontal="right" vertical="center" indent="1"/>
    </xf>
    <xf numFmtId="4" fontId="10" fillId="0" borderId="29" xfId="0" applyNumberFormat="1" applyFont="1" applyBorder="1" applyAlignment="1">
      <alignment horizontal="right" vertical="center" inden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1" fontId="0" fillId="0" borderId="24" xfId="0" applyNumberFormat="1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25" xfId="0" applyBorder="1" applyAlignment="1">
      <alignment horizontal="right" indent="1"/>
    </xf>
    <xf numFmtId="0" fontId="0" fillId="35" borderId="13" xfId="0" applyFill="1" applyBorder="1" applyAlignment="1" applyProtection="1">
      <alignment vertical="top" wrapText="1"/>
      <protection locked="0"/>
    </xf>
    <xf numFmtId="0" fontId="0" fillId="35" borderId="14" xfId="0" applyFill="1" applyBorder="1" applyAlignment="1" applyProtection="1">
      <alignment vertical="top" wrapText="1"/>
      <protection locked="0"/>
    </xf>
    <xf numFmtId="0" fontId="0" fillId="35" borderId="14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37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43" xfId="0" applyFill="1" applyBorder="1" applyAlignment="1" applyProtection="1">
      <alignment vertical="top" wrapText="1"/>
      <protection locked="0"/>
    </xf>
    <xf numFmtId="0" fontId="0" fillId="35" borderId="30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44" xfId="0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BY\ROZPRACOVAN&#201;\LU&#381;ICE%20-%20MOK%20VELKOMORAVSK&#193;\ROZPO&#268;ET\Lu&#382;ice-udr&#382;ovac&#237;%20pr&#225;ce%20na%20MOK%20(ul.%20Velkomoravsk&#225;)-soupis%20prac&#23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1 1 Pol"/>
      <sheetName val="2 1 Naklady"/>
    </sheetNames>
    <sheetDataSet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2455778.6700000004</v>
          </cell>
        </row>
        <row r="26">
          <cell r="G26">
            <v>515713.52070000005</v>
          </cell>
        </row>
        <row r="29">
          <cell r="G29">
            <v>2971492.1907000006</v>
          </cell>
          <cell r="J29" t="str">
            <v>CZK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B1">
      <selection activeCell="I21" sqref="I21:J21"/>
    </sheetView>
  </sheetViews>
  <sheetFormatPr defaultColWidth="9.00390625" defaultRowHeight="15"/>
  <cols>
    <col min="1" max="1" width="8.421875" style="0" hidden="1" customWidth="1"/>
    <col min="2" max="2" width="9.140625" style="0" customWidth="1"/>
    <col min="3" max="3" width="7.421875" style="0" customWidth="1"/>
    <col min="4" max="4" width="13.421875" style="0" customWidth="1"/>
    <col min="5" max="5" width="12.140625" style="0" customWidth="1"/>
    <col min="6" max="6" width="11.421875" style="0" customWidth="1"/>
    <col min="7" max="9" width="12.7109375" style="0" customWidth="1"/>
    <col min="10" max="10" width="6.7109375" style="0" customWidth="1"/>
    <col min="11" max="11" width="4.28125" style="0" customWidth="1"/>
    <col min="12" max="15" width="10.7109375" style="0" customWidth="1"/>
  </cols>
  <sheetData>
    <row r="1" spans="1:10" ht="33.75" customHeight="1">
      <c r="A1" s="37" t="s">
        <v>21</v>
      </c>
      <c r="B1" s="165" t="s">
        <v>22</v>
      </c>
      <c r="C1" s="166"/>
      <c r="D1" s="166"/>
      <c r="E1" s="166"/>
      <c r="F1" s="166"/>
      <c r="G1" s="166"/>
      <c r="H1" s="166"/>
      <c r="I1" s="166"/>
      <c r="J1" s="167"/>
    </row>
    <row r="2" spans="1:15" ht="23.25" customHeight="1">
      <c r="A2" s="38"/>
      <c r="B2" s="39" t="s">
        <v>23</v>
      </c>
      <c r="C2" s="40"/>
      <c r="D2" s="41"/>
      <c r="E2" s="41" t="s">
        <v>67</v>
      </c>
      <c r="F2" s="42"/>
      <c r="G2" s="42"/>
      <c r="H2" s="42"/>
      <c r="I2" s="42"/>
      <c r="J2" s="43"/>
      <c r="O2" s="44"/>
    </row>
    <row r="3" spans="1:10" ht="23.25" customHeight="1" hidden="1">
      <c r="A3" s="38"/>
      <c r="B3" s="45" t="s">
        <v>24</v>
      </c>
      <c r="C3" s="40"/>
      <c r="D3" s="46"/>
      <c r="E3" s="46"/>
      <c r="F3" s="47"/>
      <c r="G3" s="47"/>
      <c r="H3" s="40"/>
      <c r="I3" s="48"/>
      <c r="J3" s="49"/>
    </row>
    <row r="4" spans="1:10" ht="23.25" customHeight="1" hidden="1">
      <c r="A4" s="38"/>
      <c r="B4" s="50" t="s">
        <v>25</v>
      </c>
      <c r="C4" s="51"/>
      <c r="D4" s="52"/>
      <c r="E4" s="52"/>
      <c r="F4" s="53"/>
      <c r="G4" s="53"/>
      <c r="H4" s="53"/>
      <c r="I4" s="53"/>
      <c r="J4" s="54"/>
    </row>
    <row r="5" spans="1:10" ht="24" customHeight="1">
      <c r="A5" s="38"/>
      <c r="B5" s="55" t="s">
        <v>26</v>
      </c>
      <c r="D5" s="56" t="s">
        <v>63</v>
      </c>
      <c r="E5" s="57"/>
      <c r="F5" s="57"/>
      <c r="G5" s="57"/>
      <c r="H5" s="58" t="s">
        <v>27</v>
      </c>
      <c r="I5" s="56"/>
      <c r="J5" s="59"/>
    </row>
    <row r="6" spans="1:10" ht="15.75" customHeight="1">
      <c r="A6" s="38"/>
      <c r="B6" s="60"/>
      <c r="C6" s="57"/>
      <c r="D6" s="56"/>
      <c r="E6" s="57"/>
      <c r="F6" s="57"/>
      <c r="G6" s="57"/>
      <c r="H6" s="58" t="s">
        <v>28</v>
      </c>
      <c r="I6" s="56"/>
      <c r="J6" s="59"/>
    </row>
    <row r="7" spans="1:10" ht="15.75" customHeight="1">
      <c r="A7" s="38"/>
      <c r="B7" s="61"/>
      <c r="C7" s="62"/>
      <c r="D7" s="63"/>
      <c r="E7" s="64"/>
      <c r="F7" s="64"/>
      <c r="G7" s="64"/>
      <c r="H7" s="65"/>
      <c r="I7" s="64"/>
      <c r="J7" s="66"/>
    </row>
    <row r="8" spans="1:10" ht="24" customHeight="1" hidden="1">
      <c r="A8" s="38"/>
      <c r="B8" s="55" t="s">
        <v>29</v>
      </c>
      <c r="D8" s="67"/>
      <c r="H8" s="58" t="s">
        <v>27</v>
      </c>
      <c r="I8" s="67"/>
      <c r="J8" s="59"/>
    </row>
    <row r="9" spans="1:10" ht="15.75" customHeight="1" hidden="1">
      <c r="A9" s="38"/>
      <c r="B9" s="38"/>
      <c r="D9" s="67"/>
      <c r="H9" s="58" t="s">
        <v>28</v>
      </c>
      <c r="I9" s="67"/>
      <c r="J9" s="59"/>
    </row>
    <row r="10" spans="1:10" ht="15.75" customHeight="1" hidden="1">
      <c r="A10" s="38"/>
      <c r="B10" s="68"/>
      <c r="C10" s="69"/>
      <c r="D10" s="70"/>
      <c r="E10" s="65"/>
      <c r="F10" s="65"/>
      <c r="G10" s="71"/>
      <c r="H10" s="71"/>
      <c r="I10" s="72"/>
      <c r="J10" s="66"/>
    </row>
    <row r="11" spans="1:10" ht="24" customHeight="1">
      <c r="A11" s="38"/>
      <c r="B11" s="55" t="s">
        <v>30</v>
      </c>
      <c r="D11" s="168" t="s">
        <v>31</v>
      </c>
      <c r="E11" s="168"/>
      <c r="F11" s="168"/>
      <c r="G11" s="168"/>
      <c r="H11" s="58" t="s">
        <v>27</v>
      </c>
      <c r="I11" s="56" t="s">
        <v>31</v>
      </c>
      <c r="J11" s="59"/>
    </row>
    <row r="12" spans="1:10" ht="15.75" customHeight="1">
      <c r="A12" s="38"/>
      <c r="B12" s="60"/>
      <c r="C12" s="57"/>
      <c r="D12" s="169" t="s">
        <v>31</v>
      </c>
      <c r="E12" s="169"/>
      <c r="F12" s="169"/>
      <c r="G12" s="169"/>
      <c r="H12" s="58" t="s">
        <v>28</v>
      </c>
      <c r="I12" s="56" t="s">
        <v>31</v>
      </c>
      <c r="J12" s="59"/>
    </row>
    <row r="13" spans="1:10" ht="15.75" customHeight="1">
      <c r="A13" s="38"/>
      <c r="B13" s="61"/>
      <c r="C13" s="62" t="s">
        <v>31</v>
      </c>
      <c r="D13" s="170" t="s">
        <v>31</v>
      </c>
      <c r="E13" s="170"/>
      <c r="F13" s="170"/>
      <c r="G13" s="170"/>
      <c r="H13" s="73"/>
      <c r="I13" s="64"/>
      <c r="J13" s="66"/>
    </row>
    <row r="14" spans="1:10" ht="24" customHeight="1">
      <c r="A14" s="38"/>
      <c r="B14" s="74" t="s">
        <v>32</v>
      </c>
      <c r="C14" s="75"/>
      <c r="D14" s="76"/>
      <c r="E14" s="77"/>
      <c r="F14" s="77"/>
      <c r="G14" s="77"/>
      <c r="H14" s="78"/>
      <c r="I14" s="77"/>
      <c r="J14" s="79"/>
    </row>
    <row r="15" spans="1:10" ht="32.25" customHeight="1">
      <c r="A15" s="38"/>
      <c r="B15" s="68" t="s">
        <v>33</v>
      </c>
      <c r="C15" s="80"/>
      <c r="D15" s="71"/>
      <c r="E15" s="171"/>
      <c r="F15" s="171"/>
      <c r="G15" s="172"/>
      <c r="H15" s="172"/>
      <c r="I15" s="172" t="s">
        <v>10</v>
      </c>
      <c r="J15" s="173"/>
    </row>
    <row r="16" spans="1:10" ht="23.25" customHeight="1">
      <c r="A16" s="81" t="s">
        <v>34</v>
      </c>
      <c r="B16" s="82" t="s">
        <v>34</v>
      </c>
      <c r="C16" s="83"/>
      <c r="D16" s="84"/>
      <c r="E16" s="159"/>
      <c r="F16" s="160"/>
      <c r="G16" s="159"/>
      <c r="H16" s="160"/>
      <c r="I16" s="159">
        <f>Rozpočet!G18</f>
        <v>0</v>
      </c>
      <c r="J16" s="161"/>
    </row>
    <row r="17" spans="1:10" ht="23.25" customHeight="1">
      <c r="A17" s="81" t="s">
        <v>35</v>
      </c>
      <c r="B17" s="82" t="s">
        <v>35</v>
      </c>
      <c r="C17" s="83"/>
      <c r="D17" s="84"/>
      <c r="E17" s="159"/>
      <c r="F17" s="160"/>
      <c r="G17" s="159"/>
      <c r="H17" s="160"/>
      <c r="I17" s="159"/>
      <c r="J17" s="161"/>
    </row>
    <row r="18" spans="1:10" ht="23.25" customHeight="1">
      <c r="A18" s="81" t="s">
        <v>36</v>
      </c>
      <c r="B18" s="82" t="s">
        <v>36</v>
      </c>
      <c r="C18" s="83"/>
      <c r="D18" s="84"/>
      <c r="E18" s="159"/>
      <c r="F18" s="160"/>
      <c r="G18" s="159"/>
      <c r="H18" s="160"/>
      <c r="I18" s="159"/>
      <c r="J18" s="161"/>
    </row>
    <row r="19" spans="1:10" ht="23.25" customHeight="1">
      <c r="A19" s="81" t="s">
        <v>37</v>
      </c>
      <c r="B19" s="82" t="s">
        <v>38</v>
      </c>
      <c r="C19" s="83"/>
      <c r="D19" s="84"/>
      <c r="E19" s="159"/>
      <c r="F19" s="160"/>
      <c r="G19" s="159"/>
      <c r="H19" s="160"/>
      <c r="I19" s="159"/>
      <c r="J19" s="161"/>
    </row>
    <row r="20" spans="1:10" ht="23.25" customHeight="1">
      <c r="A20" s="81" t="s">
        <v>39</v>
      </c>
      <c r="B20" s="82" t="s">
        <v>40</v>
      </c>
      <c r="C20" s="83"/>
      <c r="D20" s="84"/>
      <c r="E20" s="159"/>
      <c r="F20" s="160"/>
      <c r="G20" s="159"/>
      <c r="H20" s="160"/>
      <c r="I20" s="159"/>
      <c r="J20" s="161"/>
    </row>
    <row r="21" spans="1:10" ht="23.25" customHeight="1">
      <c r="A21" s="38"/>
      <c r="B21" s="85" t="s">
        <v>10</v>
      </c>
      <c r="C21" s="86"/>
      <c r="D21" s="87"/>
      <c r="E21" s="162"/>
      <c r="F21" s="163"/>
      <c r="G21" s="162"/>
      <c r="H21" s="163"/>
      <c r="I21" s="162">
        <f>SUM(I16:J20)</f>
        <v>0</v>
      </c>
      <c r="J21" s="164"/>
    </row>
    <row r="22" spans="1:10" ht="33" customHeight="1">
      <c r="A22" s="38"/>
      <c r="B22" s="88" t="s">
        <v>41</v>
      </c>
      <c r="C22" s="83"/>
      <c r="D22" s="84"/>
      <c r="E22" s="89"/>
      <c r="F22" s="90"/>
      <c r="G22" s="91"/>
      <c r="H22" s="91"/>
      <c r="I22" s="91"/>
      <c r="J22" s="92"/>
    </row>
    <row r="23" spans="1:10" ht="23.25" customHeight="1">
      <c r="A23" s="38"/>
      <c r="B23" s="93" t="s">
        <v>42</v>
      </c>
      <c r="C23" s="83"/>
      <c r="D23" s="84"/>
      <c r="E23" s="94">
        <v>15</v>
      </c>
      <c r="F23" s="90" t="s">
        <v>43</v>
      </c>
      <c r="G23" s="152" t="s">
        <v>31</v>
      </c>
      <c r="H23" s="153"/>
      <c r="I23" s="153"/>
      <c r="J23" s="92" t="s">
        <v>50</v>
      </c>
    </row>
    <row r="24" spans="1:10" ht="23.25" customHeight="1" hidden="1">
      <c r="A24" s="38"/>
      <c r="B24" s="93" t="s">
        <v>44</v>
      </c>
      <c r="C24" s="83"/>
      <c r="D24" s="84"/>
      <c r="E24" s="94" t="e">
        <v>#REF!</v>
      </c>
      <c r="F24" s="90" t="s">
        <v>43</v>
      </c>
      <c r="G24" s="154">
        <v>0</v>
      </c>
      <c r="H24" s="155"/>
      <c r="I24" s="155"/>
      <c r="J24" s="92" t="s">
        <v>50</v>
      </c>
    </row>
    <row r="25" spans="1:10" ht="23.25" customHeight="1" thickBot="1">
      <c r="A25" s="38"/>
      <c r="B25" s="93" t="s">
        <v>45</v>
      </c>
      <c r="C25" s="83"/>
      <c r="D25" s="84"/>
      <c r="E25" s="94">
        <v>21</v>
      </c>
      <c r="F25" s="90" t="s">
        <v>43</v>
      </c>
      <c r="G25" s="152">
        <f>I21*0.21</f>
        <v>0</v>
      </c>
      <c r="H25" s="153"/>
      <c r="I25" s="153"/>
      <c r="J25" s="92" t="s">
        <v>50</v>
      </c>
    </row>
    <row r="26" spans="1:10" ht="23.25" customHeight="1" hidden="1">
      <c r="A26" s="38"/>
      <c r="B26" s="95" t="s">
        <v>46</v>
      </c>
      <c r="C26" s="96"/>
      <c r="D26" s="71"/>
      <c r="E26" s="97" t="e">
        <v>#REF!</v>
      </c>
      <c r="F26" s="98" t="s">
        <v>43</v>
      </c>
      <c r="G26" s="156">
        <v>0</v>
      </c>
      <c r="H26" s="157"/>
      <c r="I26" s="157"/>
      <c r="J26" s="99" t="s">
        <v>50</v>
      </c>
    </row>
    <row r="27" spans="1:10" ht="23.25" customHeight="1" hidden="1">
      <c r="A27" s="38"/>
      <c r="B27" s="55" t="s">
        <v>47</v>
      </c>
      <c r="C27" s="100"/>
      <c r="D27" s="101"/>
      <c r="E27" s="100"/>
      <c r="F27" s="102"/>
      <c r="G27" s="158">
        <v>0</v>
      </c>
      <c r="H27" s="158"/>
      <c r="I27" s="158"/>
      <c r="J27" s="103" t="s">
        <v>50</v>
      </c>
    </row>
    <row r="28" spans="1:10" ht="27.75" customHeight="1" thickBot="1">
      <c r="A28" s="38"/>
      <c r="B28" s="104" t="s">
        <v>48</v>
      </c>
      <c r="C28" s="105"/>
      <c r="D28" s="105"/>
      <c r="E28" s="106"/>
      <c r="F28" s="107"/>
      <c r="G28" s="145">
        <f>I21</f>
        <v>0</v>
      </c>
      <c r="H28" s="146"/>
      <c r="I28" s="146"/>
      <c r="J28" s="108" t="s">
        <v>50</v>
      </c>
    </row>
    <row r="29" spans="1:10" ht="27.75" customHeight="1" hidden="1">
      <c r="A29" s="38"/>
      <c r="B29" s="104" t="s">
        <v>49</v>
      </c>
      <c r="C29" s="109"/>
      <c r="D29" s="109"/>
      <c r="E29" s="109"/>
      <c r="F29" s="109"/>
      <c r="G29" s="145">
        <v>313516</v>
      </c>
      <c r="H29" s="145"/>
      <c r="I29" s="145"/>
      <c r="J29" s="110" t="s">
        <v>50</v>
      </c>
    </row>
    <row r="30" spans="1:10" ht="27" customHeight="1" thickBot="1">
      <c r="A30" s="38"/>
      <c r="B30" s="104" t="s">
        <v>51</v>
      </c>
      <c r="C30" s="105"/>
      <c r="D30" s="105"/>
      <c r="E30" s="106"/>
      <c r="F30" s="107"/>
      <c r="G30" s="145">
        <f>G28*1.21</f>
        <v>0</v>
      </c>
      <c r="H30" s="146"/>
      <c r="I30" s="146"/>
      <c r="J30" s="108" t="s">
        <v>50</v>
      </c>
    </row>
    <row r="31" spans="1:10" ht="30" customHeight="1">
      <c r="A31" s="38"/>
      <c r="B31" s="38"/>
      <c r="J31" s="111"/>
    </row>
    <row r="32" spans="1:10" ht="18.75" customHeight="1">
      <c r="A32" s="38"/>
      <c r="B32" s="112"/>
      <c r="C32" s="113" t="s">
        <v>52</v>
      </c>
      <c r="D32" s="114"/>
      <c r="E32" s="114"/>
      <c r="F32" s="113" t="s">
        <v>53</v>
      </c>
      <c r="G32" s="114"/>
      <c r="H32" s="115" t="s">
        <v>31</v>
      </c>
      <c r="I32" s="114"/>
      <c r="J32" s="111"/>
    </row>
    <row r="33" spans="1:10" ht="47.25" customHeight="1">
      <c r="A33" s="38"/>
      <c r="B33" s="38"/>
      <c r="J33" s="111"/>
    </row>
    <row r="34" spans="1:10" s="117" customFormat="1" ht="18.75" customHeight="1">
      <c r="A34" s="116"/>
      <c r="B34" s="116"/>
      <c r="D34" s="118"/>
      <c r="E34" s="118"/>
      <c r="G34" s="118"/>
      <c r="H34" s="118"/>
      <c r="I34" s="118"/>
      <c r="J34" s="119"/>
    </row>
    <row r="35" spans="1:10" ht="12.75" customHeight="1">
      <c r="A35" s="38"/>
      <c r="B35" s="38"/>
      <c r="D35" s="147" t="s">
        <v>54</v>
      </c>
      <c r="E35" s="147"/>
      <c r="H35" s="6" t="s">
        <v>55</v>
      </c>
      <c r="J35" s="111"/>
    </row>
    <row r="36" spans="1:10" ht="13.5" customHeight="1" thickBot="1">
      <c r="A36" s="120"/>
      <c r="B36" s="120"/>
      <c r="C36" s="121"/>
      <c r="D36" s="121"/>
      <c r="E36" s="121"/>
      <c r="F36" s="121"/>
      <c r="G36" s="121"/>
      <c r="H36" s="121"/>
      <c r="I36" s="121"/>
      <c r="J36" s="122"/>
    </row>
    <row r="37" spans="2:10" ht="27" customHeight="1" hidden="1">
      <c r="B37" s="123" t="s">
        <v>56</v>
      </c>
      <c r="C37" s="124"/>
      <c r="D37" s="124"/>
      <c r="E37" s="124"/>
      <c r="F37" s="125"/>
      <c r="G37" s="125"/>
      <c r="H37" s="125"/>
      <c r="I37" s="125"/>
      <c r="J37" s="124"/>
    </row>
    <row r="38" spans="1:10" ht="25.5" customHeight="1" hidden="1">
      <c r="A38" s="126" t="s">
        <v>57</v>
      </c>
      <c r="B38" s="127" t="s">
        <v>58</v>
      </c>
      <c r="C38" s="128" t="s">
        <v>59</v>
      </c>
      <c r="D38" s="129"/>
      <c r="E38" s="129"/>
      <c r="F38" s="130" t="str">
        <f>B23</f>
        <v>Základ pro sníženou DPH</v>
      </c>
      <c r="G38" s="130" t="str">
        <f>B25</f>
        <v>Základ pro základní DPH</v>
      </c>
      <c r="H38" s="131" t="s">
        <v>60</v>
      </c>
      <c r="I38" s="132" t="s">
        <v>61</v>
      </c>
      <c r="J38" s="133" t="s">
        <v>43</v>
      </c>
    </row>
    <row r="39" spans="1:10" ht="25.5" customHeight="1" hidden="1">
      <c r="A39" s="126">
        <v>1</v>
      </c>
      <c r="B39" s="134"/>
      <c r="C39" s="148"/>
      <c r="D39" s="149"/>
      <c r="E39" s="149"/>
      <c r="F39" s="135">
        <v>0</v>
      </c>
      <c r="G39" s="136">
        <v>0</v>
      </c>
      <c r="H39" s="137"/>
      <c r="I39" s="138">
        <v>313516</v>
      </c>
      <c r="J39" s="139">
        <f>IF(CenaCelkemVypocet=0,"",I39/CenaCelkemVypocet*100)</f>
        <v>100</v>
      </c>
    </row>
    <row r="40" spans="1:10" ht="25.5" customHeight="1" hidden="1">
      <c r="A40" s="126"/>
      <c r="B40" s="150" t="s">
        <v>62</v>
      </c>
      <c r="C40" s="151"/>
      <c r="D40" s="151"/>
      <c r="E40" s="151"/>
      <c r="F40" s="140">
        <f>SUMIF(A39:A39,"=1",F39:F39)</f>
        <v>0</v>
      </c>
      <c r="G40" s="141">
        <f>SUMIF(A39:A39,"=1",G39:G39)</f>
        <v>0</v>
      </c>
      <c r="H40" s="141">
        <f>SUMIF(A39:A39,"=1",H39:H39)</f>
        <v>0</v>
      </c>
      <c r="I40" s="142">
        <f>SUMIF(A39:A39,"=1",I39:I39)</f>
        <v>313516</v>
      </c>
      <c r="J40" s="143">
        <f>SUMIF(A39:A39,"=1",J39:J39)</f>
        <v>100</v>
      </c>
    </row>
    <row r="44" spans="6:10" ht="15">
      <c r="F44" s="144"/>
      <c r="G44" s="144"/>
      <c r="H44" s="144"/>
      <c r="I44" s="144"/>
      <c r="J44" s="144"/>
    </row>
    <row r="45" spans="6:10" ht="15">
      <c r="F45" s="144"/>
      <c r="G45" s="144"/>
      <c r="H45" s="144"/>
      <c r="I45" s="144"/>
      <c r="J45" s="144"/>
    </row>
  </sheetData>
  <sheetProtection/>
  <mergeCells count="36">
    <mergeCell ref="B1:J1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G28:I28"/>
    <mergeCell ref="E20:F20"/>
    <mergeCell ref="G20:H20"/>
    <mergeCell ref="I20:J20"/>
    <mergeCell ref="E21:F21"/>
    <mergeCell ref="G21:H21"/>
    <mergeCell ref="I21:J21"/>
    <mergeCell ref="G29:I29"/>
    <mergeCell ref="G30:I30"/>
    <mergeCell ref="D35:E35"/>
    <mergeCell ref="C39:E39"/>
    <mergeCell ref="B40:E40"/>
    <mergeCell ref="G23:I23"/>
    <mergeCell ref="G24:I24"/>
    <mergeCell ref="G25:I25"/>
    <mergeCell ref="G26:I26"/>
    <mergeCell ref="G27:I27"/>
  </mergeCells>
  <printOptions horizontalCentered="1"/>
  <pageMargins left="0.31496062992125984" right="0.31496062992125984" top="0.7874015748031497" bottom="0.5905511811023623" header="0.31496062992125984" footer="0.31496062992125984"/>
  <pageSetup fitToHeight="0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00390625" style="0" customWidth="1"/>
    <col min="2" max="2" width="13.421875" style="0" customWidth="1"/>
    <col min="3" max="3" width="67.7109375" style="0" bestFit="1" customWidth="1"/>
    <col min="4" max="4" width="5.57421875" style="0" customWidth="1"/>
    <col min="5" max="5" width="9.57421875" style="0" customWidth="1"/>
    <col min="7" max="7" width="12.140625" style="0" customWidth="1"/>
  </cols>
  <sheetData>
    <row r="1" spans="1:7" ht="15.75">
      <c r="A1" s="186" t="s">
        <v>17</v>
      </c>
      <c r="B1" s="186"/>
      <c r="C1" s="186"/>
      <c r="D1" s="186"/>
      <c r="E1" s="186"/>
      <c r="F1" s="186"/>
      <c r="G1" s="186"/>
    </row>
    <row r="2" spans="1:7" ht="15">
      <c r="A2" s="1" t="s">
        <v>0</v>
      </c>
      <c r="B2" s="2"/>
      <c r="C2" s="187" t="s">
        <v>79</v>
      </c>
      <c r="D2" s="188"/>
      <c r="E2" s="188"/>
      <c r="F2" s="188"/>
      <c r="G2" s="189"/>
    </row>
    <row r="3" spans="1:7" ht="15">
      <c r="A3" s="1" t="s">
        <v>1</v>
      </c>
      <c r="B3" s="2" t="s">
        <v>2</v>
      </c>
      <c r="C3" s="187"/>
      <c r="D3" s="188"/>
      <c r="E3" s="188"/>
      <c r="F3" s="188"/>
      <c r="G3" s="189"/>
    </row>
    <row r="4" spans="1:7" ht="15">
      <c r="A4" s="3" t="s">
        <v>3</v>
      </c>
      <c r="B4" s="4" t="s">
        <v>2</v>
      </c>
      <c r="C4" s="190"/>
      <c r="D4" s="191"/>
      <c r="E4" s="191"/>
      <c r="F4" s="191"/>
      <c r="G4" s="192"/>
    </row>
    <row r="5" spans="2:4" ht="15">
      <c r="B5" s="5"/>
      <c r="C5" s="5"/>
      <c r="D5" s="6"/>
    </row>
    <row r="6" spans="1:7" ht="15">
      <c r="A6" s="7" t="s">
        <v>4</v>
      </c>
      <c r="B6" s="8" t="s">
        <v>5</v>
      </c>
      <c r="C6" s="8" t="s">
        <v>6</v>
      </c>
      <c r="D6" s="9" t="s">
        <v>7</v>
      </c>
      <c r="E6" s="7" t="s">
        <v>8</v>
      </c>
      <c r="F6" s="10" t="s">
        <v>9</v>
      </c>
      <c r="G6" s="7" t="s">
        <v>10</v>
      </c>
    </row>
    <row r="7" spans="1:7" ht="15">
      <c r="A7" s="36"/>
      <c r="B7" s="11"/>
      <c r="C7" s="11"/>
      <c r="D7" s="12"/>
      <c r="E7" s="13"/>
      <c r="F7" s="14"/>
      <c r="G7" s="14"/>
    </row>
    <row r="8" spans="1:7" ht="15">
      <c r="A8" s="15" t="s">
        <v>11</v>
      </c>
      <c r="B8" s="16" t="s">
        <v>2</v>
      </c>
      <c r="C8" s="17" t="s">
        <v>12</v>
      </c>
      <c r="D8" s="18"/>
      <c r="E8" s="19"/>
      <c r="F8" s="20"/>
      <c r="G8" s="21">
        <f>SUM(G9:G10)</f>
        <v>0</v>
      </c>
    </row>
    <row r="9" spans="1:7" ht="22.5">
      <c r="A9" s="22">
        <v>1</v>
      </c>
      <c r="B9" s="23" t="s">
        <v>75</v>
      </c>
      <c r="C9" s="24" t="s">
        <v>68</v>
      </c>
      <c r="D9" s="25" t="s">
        <v>13</v>
      </c>
      <c r="E9" s="26">
        <v>978.22</v>
      </c>
      <c r="F9" s="27">
        <v>0</v>
      </c>
      <c r="G9" s="28">
        <f>ROUND(E9*F9,2)</f>
        <v>0</v>
      </c>
    </row>
    <row r="10" spans="1:7" ht="15">
      <c r="A10" s="22">
        <v>2</v>
      </c>
      <c r="B10" s="23" t="s">
        <v>69</v>
      </c>
      <c r="C10" s="24" t="s">
        <v>70</v>
      </c>
      <c r="D10" s="25" t="s">
        <v>13</v>
      </c>
      <c r="E10" s="26">
        <f>E9</f>
        <v>978.22</v>
      </c>
      <c r="F10" s="27">
        <v>0</v>
      </c>
      <c r="G10" s="28">
        <f>ROUND(E10*F10,2)</f>
        <v>0</v>
      </c>
    </row>
    <row r="11" spans="1:7" ht="12.75" customHeight="1">
      <c r="A11" s="15" t="s">
        <v>11</v>
      </c>
      <c r="B11" s="16" t="s">
        <v>14</v>
      </c>
      <c r="C11" s="17" t="s">
        <v>15</v>
      </c>
      <c r="D11" s="18"/>
      <c r="E11" s="19"/>
      <c r="F11" s="20"/>
      <c r="G11" s="21">
        <f>SUM(G12)</f>
        <v>0</v>
      </c>
    </row>
    <row r="12" spans="1:7" ht="15">
      <c r="A12" s="22">
        <v>3</v>
      </c>
      <c r="B12" s="23" t="s">
        <v>71</v>
      </c>
      <c r="C12" s="24" t="s">
        <v>74</v>
      </c>
      <c r="D12" s="25" t="s">
        <v>13</v>
      </c>
      <c r="E12" s="26">
        <f>E9</f>
        <v>978.22</v>
      </c>
      <c r="F12" s="27">
        <v>0</v>
      </c>
      <c r="G12" s="28">
        <f>ROUND(E12*F12,2)</f>
        <v>0</v>
      </c>
    </row>
    <row r="13" spans="1:7" ht="12.75" customHeight="1">
      <c r="A13" s="15" t="s">
        <v>11</v>
      </c>
      <c r="B13" s="16" t="s">
        <v>66</v>
      </c>
      <c r="C13" s="17" t="s">
        <v>64</v>
      </c>
      <c r="D13" s="18"/>
      <c r="E13" s="19"/>
      <c r="F13" s="20"/>
      <c r="G13" s="21">
        <f>SUM(G14:G16)</f>
        <v>0</v>
      </c>
    </row>
    <row r="14" spans="1:7" ht="12.75" customHeight="1">
      <c r="A14" s="22">
        <v>4</v>
      </c>
      <c r="B14" s="23" t="s">
        <v>75</v>
      </c>
      <c r="C14" s="24" t="s">
        <v>77</v>
      </c>
      <c r="D14" s="25" t="s">
        <v>65</v>
      </c>
      <c r="E14" s="26">
        <v>1</v>
      </c>
      <c r="F14" s="27">
        <v>0</v>
      </c>
      <c r="G14" s="28">
        <f>ROUND(E14*F14,2)</f>
        <v>0</v>
      </c>
    </row>
    <row r="15" spans="1:7" ht="12.75" customHeight="1">
      <c r="A15" s="22">
        <v>4</v>
      </c>
      <c r="B15" s="23" t="s">
        <v>72</v>
      </c>
      <c r="C15" s="24" t="s">
        <v>78</v>
      </c>
      <c r="D15" s="25" t="s">
        <v>65</v>
      </c>
      <c r="E15" s="26">
        <v>1</v>
      </c>
      <c r="F15" s="27">
        <v>0</v>
      </c>
      <c r="G15" s="28">
        <f>ROUND(E15*F15,2)</f>
        <v>0</v>
      </c>
    </row>
    <row r="16" spans="1:7" ht="12.75" customHeight="1">
      <c r="A16" s="22">
        <v>4</v>
      </c>
      <c r="B16" s="23" t="s">
        <v>76</v>
      </c>
      <c r="C16" s="24" t="s">
        <v>73</v>
      </c>
      <c r="D16" s="25" t="s">
        <v>65</v>
      </c>
      <c r="E16" s="26">
        <v>1</v>
      </c>
      <c r="F16" s="27">
        <v>0</v>
      </c>
      <c r="G16" s="28">
        <f>ROUND(E16*F16,2)</f>
        <v>0</v>
      </c>
    </row>
    <row r="17" spans="1:7" ht="15">
      <c r="A17" s="36"/>
      <c r="B17" s="11"/>
      <c r="C17" s="29"/>
      <c r="D17" s="12"/>
      <c r="E17" s="36"/>
      <c r="F17" s="36"/>
      <c r="G17" s="36"/>
    </row>
    <row r="18" spans="1:7" ht="15">
      <c r="A18" s="30"/>
      <c r="B18" s="31" t="s">
        <v>18</v>
      </c>
      <c r="C18" s="32"/>
      <c r="D18" s="33"/>
      <c r="E18" s="34"/>
      <c r="F18" s="34"/>
      <c r="G18" s="35">
        <f>SUM(G13,G11,G8)</f>
        <v>0</v>
      </c>
    </row>
    <row r="19" spans="1:7" ht="15">
      <c r="A19" s="30"/>
      <c r="B19" s="31" t="s">
        <v>20</v>
      </c>
      <c r="C19" s="32"/>
      <c r="D19" s="33"/>
      <c r="E19" s="34"/>
      <c r="F19" s="34"/>
      <c r="G19" s="35">
        <f>G18*0.21</f>
        <v>0</v>
      </c>
    </row>
    <row r="20" spans="1:7" ht="15">
      <c r="A20" s="30"/>
      <c r="B20" s="31" t="s">
        <v>19</v>
      </c>
      <c r="C20" s="32"/>
      <c r="D20" s="33"/>
      <c r="E20" s="34"/>
      <c r="F20" s="34"/>
      <c r="G20" s="35">
        <f>G18*1.21</f>
        <v>0</v>
      </c>
    </row>
    <row r="21" spans="1:7" ht="15">
      <c r="A21" s="193" t="s">
        <v>16</v>
      </c>
      <c r="B21" s="193"/>
      <c r="C21" s="194"/>
      <c r="D21" s="12"/>
      <c r="E21" s="36"/>
      <c r="F21" s="36"/>
      <c r="G21" s="36"/>
    </row>
    <row r="22" spans="1:7" ht="15">
      <c r="A22" s="174"/>
      <c r="B22" s="175"/>
      <c r="C22" s="176"/>
      <c r="D22" s="175"/>
      <c r="E22" s="175"/>
      <c r="F22" s="175"/>
      <c r="G22" s="177"/>
    </row>
    <row r="23" spans="1:7" ht="15">
      <c r="A23" s="178"/>
      <c r="B23" s="179"/>
      <c r="C23" s="180"/>
      <c r="D23" s="179"/>
      <c r="E23" s="179"/>
      <c r="F23" s="179"/>
      <c r="G23" s="181"/>
    </row>
    <row r="24" spans="1:7" ht="15">
      <c r="A24" s="178"/>
      <c r="B24" s="179"/>
      <c r="C24" s="180"/>
      <c r="D24" s="179"/>
      <c r="E24" s="179"/>
      <c r="F24" s="179"/>
      <c r="G24" s="181"/>
    </row>
    <row r="25" spans="1:7" ht="15">
      <c r="A25" s="178"/>
      <c r="B25" s="179"/>
      <c r="C25" s="180"/>
      <c r="D25" s="179"/>
      <c r="E25" s="179"/>
      <c r="F25" s="179"/>
      <c r="G25" s="181"/>
    </row>
    <row r="26" spans="1:7" ht="15">
      <c r="A26" s="182"/>
      <c r="B26" s="183"/>
      <c r="C26" s="184"/>
      <c r="D26" s="183"/>
      <c r="E26" s="183"/>
      <c r="F26" s="183"/>
      <c r="G26" s="185"/>
    </row>
  </sheetData>
  <sheetProtection/>
  <mergeCells count="6">
    <mergeCell ref="A22:G26"/>
    <mergeCell ref="A1:G1"/>
    <mergeCell ref="C2:G2"/>
    <mergeCell ref="C3:G3"/>
    <mergeCell ref="C4:G4"/>
    <mergeCell ref="A21:C21"/>
  </mergeCells>
  <printOptions horizontalCentered="1"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Příkazký</dc:creator>
  <cp:keywords/>
  <dc:description/>
  <cp:lastModifiedBy>Jan Příkazký</cp:lastModifiedBy>
  <cp:lastPrinted>2022-06-22T11:33:23Z</cp:lastPrinted>
  <dcterms:created xsi:type="dcterms:W3CDTF">2020-09-14T06:46:39Z</dcterms:created>
  <dcterms:modified xsi:type="dcterms:W3CDTF">2022-09-02T10:42:48Z</dcterms:modified>
  <cp:category/>
  <cp:version/>
  <cp:contentType/>
  <cp:contentStatus/>
</cp:coreProperties>
</file>