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MA\_TAŤÁNA ŠTĚPANČÍKOVÁ\Veřejné zakázky\2022\ul. Naardenská, Seichrtova\"/>
    </mc:Choice>
  </mc:AlternateContent>
  <bookViews>
    <workbookView xWindow="0" yWindow="2904" windowWidth="23040" windowHeight="9396" tabRatio="500" activeTab="1"/>
  </bookViews>
  <sheets>
    <sheet name="TITULKA" sheetId="1" r:id="rId1"/>
    <sheet name="Výsadby" sheetId="3" r:id="rId2"/>
  </sheets>
  <definedNames>
    <definedName name="_xlnm.Print_Area" localSheetId="0">TITULKA!$A$1:$H$30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3" l="1"/>
  <c r="G23" i="3" l="1"/>
  <c r="D24" i="3"/>
  <c r="D11" i="3" l="1"/>
  <c r="G10" i="3"/>
  <c r="G9" i="3"/>
  <c r="G22" i="3"/>
  <c r="G21" i="3"/>
  <c r="G20" i="3"/>
  <c r="G19" i="3"/>
  <c r="G18" i="3"/>
  <c r="G17" i="3"/>
  <c r="G16" i="3"/>
  <c r="G15" i="3"/>
  <c r="G24" i="3" l="1"/>
  <c r="E38" i="3"/>
  <c r="E42" i="3" s="1"/>
  <c r="G52" i="3"/>
  <c r="G43" i="3"/>
  <c r="E36" i="3"/>
  <c r="G36" i="3" s="1"/>
  <c r="E35" i="3"/>
  <c r="G35" i="3" s="1"/>
  <c r="G34" i="3"/>
  <c r="G32" i="3"/>
  <c r="G28" i="3"/>
  <c r="C61" i="3" s="1"/>
  <c r="G8" i="3"/>
  <c r="G7" i="3"/>
  <c r="G6" i="3"/>
  <c r="G5" i="3"/>
  <c r="G4" i="3"/>
  <c r="E33" i="3" l="1"/>
  <c r="E40" i="3"/>
  <c r="E50" i="3"/>
  <c r="E37" i="3"/>
  <c r="G37" i="3" s="1"/>
  <c r="C62" i="3"/>
  <c r="G42" i="3"/>
  <c r="G45" i="3"/>
  <c r="E41" i="3"/>
  <c r="G41" i="3" s="1"/>
  <c r="G40" i="3"/>
  <c r="G38" i="3"/>
  <c r="E39" i="3"/>
  <c r="G39" i="3" s="1"/>
  <c r="G33" i="3"/>
  <c r="E51" i="3" l="1"/>
  <c r="G51" i="3" s="1"/>
  <c r="E44" i="3"/>
  <c r="G44" i="3" s="1"/>
  <c r="G46" i="3" s="1"/>
  <c r="G50" i="3"/>
  <c r="G53" i="3" l="1"/>
  <c r="C64" i="3" s="1"/>
  <c r="C63" i="3"/>
  <c r="G55" i="3"/>
  <c r="C66" i="3" l="1"/>
  <c r="C67" i="3" s="1"/>
  <c r="C68" i="3" s="1"/>
</calcChain>
</file>

<file path=xl/sharedStrings.xml><?xml version="1.0" encoding="utf-8"?>
<sst xmlns="http://schemas.openxmlformats.org/spreadsheetml/2006/main" count="179" uniqueCount="127">
  <si>
    <t>UHERSKÝ BROD – ULICE NAARDENSKÁ</t>
  </si>
  <si>
    <t>PROVÁDĚCÍ DOKUMENTACE</t>
  </si>
  <si>
    <t>ROZPOČET</t>
  </si>
  <si>
    <t>Investor:</t>
  </si>
  <si>
    <t>Město Uherský Brod</t>
  </si>
  <si>
    <t>Projektant:</t>
  </si>
  <si>
    <t>Atelier König</t>
  </si>
  <si>
    <t>V.Kulíška 1825, Uherské Hradiště</t>
  </si>
  <si>
    <t>paré:</t>
  </si>
  <si>
    <t>Datum:</t>
  </si>
  <si>
    <t>12/2021</t>
  </si>
  <si>
    <t>poř.č.</t>
  </si>
  <si>
    <t>práce</t>
  </si>
  <si>
    <t>jednotka</t>
  </si>
  <si>
    <t>celkem</t>
  </si>
  <si>
    <t>m2</t>
  </si>
  <si>
    <t>CELKEM :</t>
  </si>
  <si>
    <t>NAARDENSKÁ UL.</t>
  </si>
  <si>
    <t>KEŘE :</t>
  </si>
  <si>
    <t>P.č.</t>
  </si>
  <si>
    <t>taxon</t>
  </si>
  <si>
    <t>česky</t>
  </si>
  <si>
    <t>poč. ks</t>
  </si>
  <si>
    <t>velk. kat.</t>
  </si>
  <si>
    <t>cena/ks*</t>
  </si>
  <si>
    <t>celkem*</t>
  </si>
  <si>
    <t>gl</t>
  </si>
  <si>
    <t>Genista lydia</t>
  </si>
  <si>
    <t>kručinka</t>
  </si>
  <si>
    <t>V = 20-30</t>
  </si>
  <si>
    <t>plm</t>
  </si>
  <si>
    <t>Prunus laurocerasus ´Mount Vernon´</t>
  </si>
  <si>
    <t>bobkovišeň</t>
  </si>
  <si>
    <t>ple</t>
  </si>
  <si>
    <t>Prunus laurocerasus ´Etna´</t>
  </si>
  <si>
    <t>v = 40-60</t>
  </si>
  <si>
    <t>sj</t>
  </si>
  <si>
    <t>Spiraea japonica ´Little Princes´</t>
  </si>
  <si>
    <t>tavolník</t>
  </si>
  <si>
    <t>sn</t>
  </si>
  <si>
    <t>Spiraea nipponica</t>
  </si>
  <si>
    <t>TRVALKY:</t>
  </si>
  <si>
    <t>as</t>
  </si>
  <si>
    <t>la</t>
  </si>
  <si>
    <t>Lavandula angustifolia</t>
  </si>
  <si>
    <t>levandule</t>
  </si>
  <si>
    <t>pa</t>
  </si>
  <si>
    <t>Pennisetum alop. ´Black Beauty´</t>
  </si>
  <si>
    <t>dochan</t>
  </si>
  <si>
    <t>č. práce</t>
  </si>
  <si>
    <t>počet jedn.</t>
  </si>
  <si>
    <t>cena/jedn.</t>
  </si>
  <si>
    <t>-</t>
  </si>
  <si>
    <t>uložení výkopků na skládku vč.dopravy, manipulace  a skládkovného</t>
  </si>
  <si>
    <t>t</t>
  </si>
  <si>
    <t>ks</t>
  </si>
  <si>
    <t>183 40-3131</t>
  </si>
  <si>
    <t>obdělání půdy rytím hl. do 20 cm (mimo prostorů pod stávajícími stromy)</t>
  </si>
  <si>
    <t>doplnění zeminy, tl. 10 cm (mimo prostoru pod stávajícími stromy)</t>
  </si>
  <si>
    <t>182 00-1111</t>
  </si>
  <si>
    <t>plošná úprava terénu při nerovnostech 5 až 10 cm, rovina</t>
  </si>
  <si>
    <t>aplikace půdního kondicionéru</t>
  </si>
  <si>
    <t>183 10-1113</t>
  </si>
  <si>
    <t>hloubení jam pro rostliny bez výměny půdy přes 0,02m3 do 0,05 m3 (keře)</t>
  </si>
  <si>
    <t>184 10-2112</t>
  </si>
  <si>
    <t>183 10-1112</t>
  </si>
  <si>
    <t xml:space="preserve">hloubení jam pro rostliny bez výměny půdy přes 0,01m3 do 0,02 m3 (trvalky) </t>
  </si>
  <si>
    <t>183 21-1312</t>
  </si>
  <si>
    <t>184 91-1421</t>
  </si>
  <si>
    <t>mulčování vysazených rostlin mulč.kůrou (včetně ploch pod ponechanými stromy)</t>
  </si>
  <si>
    <t>185 85-1121</t>
  </si>
  <si>
    <t>m3</t>
  </si>
  <si>
    <t>998 23-1311</t>
  </si>
  <si>
    <t>přesun hmot pro sadovnické úpravy do 5000 m vodorovně (0,02t/m2)</t>
  </si>
  <si>
    <t>POMOCNÝ MATERIÁL:</t>
  </si>
  <si>
    <t>číslo</t>
  </si>
  <si>
    <t>název</t>
  </si>
  <si>
    <t>půdní kondicionér Terracotem Universal (nebo jiný), 0,1 kg/m2</t>
  </si>
  <si>
    <t>kg</t>
  </si>
  <si>
    <t>mulčovací kůra (tl.5cm)</t>
  </si>
  <si>
    <t xml:space="preserve"> </t>
  </si>
  <si>
    <t>CENA ZA VÝSADBY CELKEM :</t>
  </si>
  <si>
    <t>celkem :</t>
  </si>
  <si>
    <t xml:space="preserve">Rostlinný materiál </t>
  </si>
  <si>
    <t>Práce</t>
  </si>
  <si>
    <t xml:space="preserve">Pomocný materiál </t>
  </si>
  <si>
    <t>CELKEM bez DPH :</t>
  </si>
  <si>
    <t>DPH 21%</t>
  </si>
  <si>
    <t>CELKEM VČ. DPH :</t>
  </si>
  <si>
    <t>Aster  dumosus ´Prof. Kippenberg´</t>
  </si>
  <si>
    <t>at</t>
  </si>
  <si>
    <t>Achilea ´Terracotta´</t>
  </si>
  <si>
    <t>cv</t>
  </si>
  <si>
    <t>Coreopsis vert. ´Zagreb´</t>
  </si>
  <si>
    <t>he</t>
  </si>
  <si>
    <t>Hemerocallis ´White Temptation´</t>
  </si>
  <si>
    <t>pv</t>
  </si>
  <si>
    <t>Panicum virgatum ´Shenandoah´</t>
  </si>
  <si>
    <t>sc</t>
  </si>
  <si>
    <t>Salvia ´Carradonna´</t>
  </si>
  <si>
    <t>hvězdnice</t>
  </si>
  <si>
    <t>řebříček</t>
  </si>
  <si>
    <t>krásnoočko</t>
  </si>
  <si>
    <t>denivka</t>
  </si>
  <si>
    <t>proso</t>
  </si>
  <si>
    <t>šalvěj</t>
  </si>
  <si>
    <t>K12</t>
  </si>
  <si>
    <t>K11</t>
  </si>
  <si>
    <t>K2</t>
  </si>
  <si>
    <t>scg</t>
  </si>
  <si>
    <t>Spiraea cinerea ´Grefsheim´</t>
  </si>
  <si>
    <t>hi</t>
  </si>
  <si>
    <t xml:space="preserve">odstranění stávajících dřevin výšky 0,6 - 1,2m, vč. odstranění kořenů, vč. naložení na dopravní prostředek a likvidace </t>
  </si>
  <si>
    <t>hnojení tabletovým hnojivem (keř/2ks,trvalky/1ks)</t>
  </si>
  <si>
    <t>tabletové hnojivo (trvalky/1ks, keře/2ks)</t>
  </si>
  <si>
    <t>dovoz vody pro zálivku do 1000 m (1x 0,002m3/ks) včetně ceny vody</t>
  </si>
  <si>
    <t>ODSTRANĚNÍ NEŽÁDOUCÍCH DŘEVIN :</t>
  </si>
  <si>
    <t>PRÁCE:</t>
  </si>
  <si>
    <t>Zařízení staveniště</t>
  </si>
  <si>
    <t>Hypericum x inodorum</t>
  </si>
  <si>
    <t>bc</t>
  </si>
  <si>
    <t>Bergenia cordifolia</t>
  </si>
  <si>
    <t>bergénie</t>
  </si>
  <si>
    <t xml:space="preserve">vytyčení  keřů a trvalek </t>
  </si>
  <si>
    <t>výsadba dřeviny s balem do 300 mm do předem vyhloubené jamky se zalitím (keře)</t>
  </si>
  <si>
    <t>výsadba trvalek a okrasných trav květin o vel. do 120mm do předem vyhloubené jamky se zalitím (trvalky)</t>
  </si>
  <si>
    <t>Odstranění nežádoucích dřevin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</si>
</sst>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&quot; Kč&quot;"/>
    <numFmt numFmtId="166" formatCode="0.0"/>
  </numFmts>
  <fonts count="24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ourier New"/>
      <family val="3"/>
      <charset val="238"/>
    </font>
    <font>
      <sz val="14"/>
      <color rgb="FF808080"/>
      <name val="Courier New"/>
      <family val="3"/>
      <charset val="238"/>
    </font>
    <font>
      <b/>
      <sz val="20"/>
      <color rgb="FF17365D"/>
      <name val="Courier New"/>
      <family val="3"/>
      <charset val="238"/>
    </font>
    <font>
      <b/>
      <sz val="11"/>
      <color rgb="FF000000"/>
      <name val="Courier New"/>
      <family val="3"/>
      <charset val="238"/>
    </font>
    <font>
      <i/>
      <sz val="11"/>
      <color rgb="FF000000"/>
      <name val="Courier New"/>
      <family val="3"/>
      <charset val="238"/>
    </font>
    <font>
      <b/>
      <sz val="14"/>
      <name val="Courier New"/>
      <family val="3"/>
      <charset val="238"/>
    </font>
    <font>
      <b/>
      <sz val="12"/>
      <name val="Courier New"/>
      <family val="3"/>
      <charset val="238"/>
    </font>
    <font>
      <sz val="10"/>
      <name val="Courier New"/>
      <family val="3"/>
      <charset val="238"/>
    </font>
    <font>
      <sz val="8"/>
      <name val="Courier New"/>
      <family val="3"/>
      <charset val="238"/>
    </font>
    <font>
      <b/>
      <sz val="11"/>
      <name val="Courier New"/>
      <family val="3"/>
      <charset val="238"/>
    </font>
    <font>
      <b/>
      <sz val="10"/>
      <color rgb="FF808080"/>
      <name val="Courier New"/>
      <family val="3"/>
      <charset val="238"/>
    </font>
    <font>
      <sz val="12"/>
      <name val="Courier New"/>
      <family val="3"/>
      <charset val="238"/>
    </font>
    <font>
      <b/>
      <sz val="14"/>
      <color rgb="FF000000"/>
      <name val="Courier New"/>
      <family val="3"/>
      <charset val="238"/>
    </font>
    <font>
      <b/>
      <sz val="14"/>
      <color rgb="FF969696"/>
      <name val="Courier New"/>
      <family val="3"/>
      <charset val="238"/>
    </font>
    <font>
      <b/>
      <sz val="10"/>
      <name val="Courier New"/>
      <family val="3"/>
      <charset val="238"/>
    </font>
    <font>
      <sz val="10"/>
      <color rgb="FF000000"/>
      <name val="Courier New"/>
      <family val="3"/>
      <charset val="238"/>
    </font>
    <font>
      <b/>
      <sz val="8"/>
      <name val="Courier New"/>
      <family val="3"/>
      <charset val="238"/>
    </font>
    <font>
      <sz val="14"/>
      <name val="Courier New"/>
      <family val="3"/>
      <charset val="238"/>
    </font>
    <font>
      <sz val="11"/>
      <color rgb="FF000000"/>
      <name val="Calibri"/>
      <family val="2"/>
      <charset val="238"/>
    </font>
    <font>
      <b/>
      <sz val="12"/>
      <color rgb="FF808080"/>
      <name val="Courier New"/>
      <family val="3"/>
      <charset val="238"/>
    </font>
    <font>
      <sz val="11"/>
      <color rgb="FF808080"/>
      <name val="Courier New"/>
      <family val="3"/>
      <charset val="238"/>
    </font>
    <font>
      <sz val="11"/>
      <color rgb="FF808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DEE6E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1">
    <xf numFmtId="0" fontId="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6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164" fontId="8" fillId="0" borderId="0" xfId="0" applyNumberFormat="1" applyFont="1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/>
    </xf>
    <xf numFmtId="49" fontId="16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164" fontId="13" fillId="0" borderId="0" xfId="0" applyNumberFormat="1" applyFont="1" applyBorder="1"/>
    <xf numFmtId="0" fontId="2" fillId="0" borderId="1" xfId="0" applyFont="1" applyBorder="1" applyAlignment="1">
      <alignment horizontal="center" vertical="center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9" fillId="0" borderId="1" xfId="1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164" fontId="8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9" fillId="0" borderId="6" xfId="10" applyFont="1" applyBorder="1" applyAlignment="1">
      <alignment horizontal="center" vertical="center"/>
    </xf>
    <xf numFmtId="0" fontId="13" fillId="0" borderId="0" xfId="0" applyFont="1" applyBorder="1" applyAlignment="1"/>
    <xf numFmtId="164" fontId="8" fillId="0" borderId="0" xfId="0" applyNumberFormat="1" applyFont="1" applyBorder="1" applyAlignment="1"/>
    <xf numFmtId="0" fontId="2" fillId="0" borderId="0" xfId="0" applyFont="1" applyAlignment="1"/>
    <xf numFmtId="0" fontId="0" fillId="0" borderId="0" xfId="0" applyAlignment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9" fillId="0" borderId="1" xfId="1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/>
    <xf numFmtId="0" fontId="9" fillId="0" borderId="1" xfId="10" applyFont="1" applyBorder="1" applyAlignment="1">
      <alignment vertical="center" wrapText="1"/>
    </xf>
    <xf numFmtId="0" fontId="8" fillId="0" borderId="0" xfId="0" applyFont="1"/>
    <xf numFmtId="164" fontId="9" fillId="0" borderId="0" xfId="0" applyNumberFormat="1" applyFont="1" applyBorder="1" applyAlignment="1">
      <alignment horizontal="center"/>
    </xf>
    <xf numFmtId="0" fontId="9" fillId="0" borderId="2" xfId="0" applyFont="1" applyBorder="1"/>
    <xf numFmtId="4" fontId="2" fillId="0" borderId="0" xfId="0" applyNumberFormat="1" applyFont="1"/>
    <xf numFmtId="0" fontId="9" fillId="0" borderId="0" xfId="0" applyFont="1" applyBorder="1"/>
    <xf numFmtId="165" fontId="7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17" fillId="0" borderId="2" xfId="0" applyFont="1" applyBorder="1"/>
    <xf numFmtId="0" fontId="9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6" xfId="0" applyFont="1" applyBorder="1" applyAlignment="1">
      <alignment horizontal="center" vertical="center"/>
    </xf>
    <xf numFmtId="0" fontId="17" fillId="0" borderId="8" xfId="0" applyFont="1" applyBorder="1"/>
    <xf numFmtId="0" fontId="2" fillId="0" borderId="6" xfId="0" applyFont="1" applyBorder="1"/>
    <xf numFmtId="0" fontId="17" fillId="0" borderId="7" xfId="0" applyFont="1" applyBorder="1" applyAlignment="1">
      <alignment horizontal="center"/>
    </xf>
    <xf numFmtId="0" fontId="12" fillId="0" borderId="1" xfId="0" applyFont="1" applyBorder="1"/>
    <xf numFmtId="1" fontId="9" fillId="0" borderId="3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164" fontId="21" fillId="0" borderId="0" xfId="0" applyNumberFormat="1" applyFont="1" applyBorder="1"/>
    <xf numFmtId="0" fontId="22" fillId="0" borderId="0" xfId="0" applyFont="1"/>
    <xf numFmtId="0" fontId="23" fillId="0" borderId="0" xfId="0" applyFont="1"/>
    <xf numFmtId="0" fontId="12" fillId="0" borderId="0" xfId="0" applyFont="1" applyBorder="1" applyAlignment="1">
      <alignment horizontal="center"/>
    </xf>
    <xf numFmtId="0" fontId="16" fillId="2" borderId="1" xfId="0" applyFont="1" applyFill="1" applyBorder="1"/>
    <xf numFmtId="0" fontId="16" fillId="2" borderId="5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center"/>
    </xf>
    <xf numFmtId="4" fontId="9" fillId="0" borderId="0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</cellXfs>
  <cellStyles count="11">
    <cellStyle name="Excel Built-in Normal" xfId="10"/>
    <cellStyle name="Normální" xfId="0" builtinId="0"/>
    <cellStyle name="normální 10" xfId="1"/>
    <cellStyle name="normální 2" xfId="2"/>
    <cellStyle name="normální 2 2" xfId="3"/>
    <cellStyle name="normální 2 7" xfId="4"/>
    <cellStyle name="normální 3" xfId="5"/>
    <cellStyle name="normální 4" xfId="6"/>
    <cellStyle name="normální 6" xfId="7"/>
    <cellStyle name="normální 8" xfId="8"/>
    <cellStyle name="normální 9" xfId="9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15480</xdr:colOff>
      <xdr:row>25</xdr:row>
      <xdr:rowOff>70920</xdr:rowOff>
    </xdr:from>
    <xdr:to>
      <xdr:col>7</xdr:col>
      <xdr:colOff>89640</xdr:colOff>
      <xdr:row>29</xdr:row>
      <xdr:rowOff>4680</xdr:rowOff>
    </xdr:to>
    <xdr:sp macro="" textlink="">
      <xdr:nvSpPr>
        <xdr:cNvPr id="2" name="CustomShape 1"/>
        <xdr:cNvSpPr/>
      </xdr:nvSpPr>
      <xdr:spPr>
        <a:xfrm>
          <a:off x="3945240" y="5195160"/>
          <a:ext cx="689040" cy="705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32"/>
  <sheetViews>
    <sheetView view="pageBreakPreview" zoomScale="95" zoomScaleNormal="91" zoomScalePageLayoutView="95" workbookViewId="0">
      <selection activeCell="C28" sqref="C28"/>
    </sheetView>
  </sheetViews>
  <sheetFormatPr defaultColWidth="8.6640625" defaultRowHeight="14.4" x14ac:dyDescent="0.3"/>
  <cols>
    <col min="1" max="1" width="12.109375" style="1" customWidth="1"/>
    <col min="2" max="1024" width="8.6640625" style="1"/>
  </cols>
  <sheetData>
    <row r="2" spans="1:1" ht="18" x14ac:dyDescent="0.35">
      <c r="A2" s="2" t="s">
        <v>0</v>
      </c>
    </row>
    <row r="3" spans="1:1" ht="26.4" x14ac:dyDescent="0.55000000000000004">
      <c r="A3" s="3">
        <v>2021</v>
      </c>
    </row>
    <row r="4" spans="1:1" x14ac:dyDescent="0.3">
      <c r="A4" s="4"/>
    </row>
    <row r="6" spans="1:1" x14ac:dyDescent="0.3">
      <c r="A6" s="5" t="s">
        <v>1</v>
      </c>
    </row>
    <row r="7" spans="1:1" x14ac:dyDescent="0.3">
      <c r="A7" s="5"/>
    </row>
    <row r="10" spans="1:1" ht="26.4" x14ac:dyDescent="0.55000000000000004">
      <c r="A10" s="3" t="s">
        <v>2</v>
      </c>
    </row>
    <row r="11" spans="1:1" x14ac:dyDescent="0.3">
      <c r="A11" s="5"/>
    </row>
    <row r="12" spans="1:1" x14ac:dyDescent="0.3">
      <c r="A12" s="5"/>
    </row>
    <row r="13" spans="1:1" x14ac:dyDescent="0.3">
      <c r="A13" s="5"/>
    </row>
    <row r="14" spans="1:1" x14ac:dyDescent="0.3">
      <c r="A14" s="5"/>
    </row>
    <row r="15" spans="1:1" x14ac:dyDescent="0.3">
      <c r="A15" s="5"/>
    </row>
    <row r="17" spans="1:7" x14ac:dyDescent="0.3">
      <c r="A17" s="5"/>
    </row>
    <row r="18" spans="1:7" x14ac:dyDescent="0.3">
      <c r="A18" s="5" t="s">
        <v>3</v>
      </c>
    </row>
    <row r="19" spans="1:7" x14ac:dyDescent="0.3">
      <c r="A19" s="5" t="s">
        <v>4</v>
      </c>
    </row>
    <row r="20" spans="1:7" x14ac:dyDescent="0.3">
      <c r="A20" s="5"/>
    </row>
    <row r="21" spans="1:7" x14ac:dyDescent="0.3">
      <c r="A21" s="5" t="s">
        <v>5</v>
      </c>
    </row>
    <row r="22" spans="1:7" x14ac:dyDescent="0.3">
      <c r="A22" s="5" t="s">
        <v>6</v>
      </c>
    </row>
    <row r="23" spans="1:7" x14ac:dyDescent="0.3">
      <c r="A23" s="5" t="s">
        <v>7</v>
      </c>
      <c r="G23" s="1" t="s">
        <v>8</v>
      </c>
    </row>
    <row r="24" spans="1:7" x14ac:dyDescent="0.3">
      <c r="A24" s="5"/>
    </row>
    <row r="25" spans="1:7" x14ac:dyDescent="0.3">
      <c r="A25" s="5" t="s">
        <v>9</v>
      </c>
    </row>
    <row r="26" spans="1:7" x14ac:dyDescent="0.3">
      <c r="A26" s="6" t="s">
        <v>10</v>
      </c>
    </row>
    <row r="27" spans="1:7" x14ac:dyDescent="0.3">
      <c r="A27" s="7"/>
    </row>
    <row r="28" spans="1:7" x14ac:dyDescent="0.3">
      <c r="A28" s="8"/>
    </row>
    <row r="29" spans="1:7" x14ac:dyDescent="0.3">
      <c r="A29" s="8"/>
    </row>
    <row r="30" spans="1:7" x14ac:dyDescent="0.3">
      <c r="A30" s="8"/>
    </row>
    <row r="31" spans="1:7" x14ac:dyDescent="0.3">
      <c r="A31" s="8"/>
    </row>
    <row r="32" spans="1:7" x14ac:dyDescent="0.3">
      <c r="A32" s="8"/>
    </row>
  </sheetData>
  <printOptions horizontalCentered="1" verticalCentered="1"/>
  <pageMargins left="0.70833333333333304" right="0.70833333333333304" top="0.78749999999999998" bottom="0.78749999999999998" header="0.511811023622047" footer="0.511811023622047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4"/>
  <sheetViews>
    <sheetView tabSelected="1" view="pageBreakPreview" topLeftCell="A49" zoomScaleNormal="62" zoomScaleSheetLayoutView="100" zoomScalePageLayoutView="95" workbookViewId="0">
      <selection activeCell="C68" sqref="C68"/>
    </sheetView>
  </sheetViews>
  <sheetFormatPr defaultColWidth="9.109375" defaultRowHeight="14.4" x14ac:dyDescent="0.3"/>
  <cols>
    <col min="1" max="1" width="9.109375" style="1"/>
    <col min="2" max="2" width="44.44140625" style="1" customWidth="1"/>
    <col min="3" max="3" width="64.88671875" style="1" customWidth="1"/>
    <col min="4" max="4" width="17.33203125" style="1" customWidth="1"/>
    <col min="5" max="5" width="18.33203125" style="1" customWidth="1"/>
    <col min="6" max="6" width="15.33203125" style="1" customWidth="1"/>
    <col min="7" max="7" width="20.88671875" style="1" customWidth="1"/>
    <col min="8" max="8" width="26.44140625" style="1" customWidth="1"/>
    <col min="9" max="9" width="13.88671875" style="1" customWidth="1"/>
    <col min="10" max="1023" width="9.109375" style="1"/>
    <col min="1024" max="1024" width="11.5546875" customWidth="1"/>
  </cols>
  <sheetData>
    <row r="1" spans="1:9" ht="18.600000000000001" x14ac:dyDescent="0.4">
      <c r="A1" s="10" t="s">
        <v>17</v>
      </c>
      <c r="B1" s="11"/>
      <c r="C1" s="12"/>
      <c r="D1" s="12"/>
      <c r="E1" s="12"/>
      <c r="F1" s="13"/>
      <c r="G1" s="12"/>
      <c r="H1" s="12"/>
      <c r="I1" s="12"/>
    </row>
    <row r="2" spans="1:9" ht="16.2" x14ac:dyDescent="0.35">
      <c r="A2" s="9" t="s">
        <v>18</v>
      </c>
      <c r="C2" s="9"/>
      <c r="D2" s="9"/>
      <c r="E2" s="9"/>
      <c r="F2" s="9"/>
      <c r="G2" s="9"/>
      <c r="H2" s="14"/>
    </row>
    <row r="3" spans="1:9" ht="16.2" x14ac:dyDescent="0.35">
      <c r="A3" s="15" t="s">
        <v>19</v>
      </c>
      <c r="B3" s="16" t="s">
        <v>20</v>
      </c>
      <c r="C3" s="17" t="s">
        <v>21</v>
      </c>
      <c r="D3" s="15" t="s">
        <v>22</v>
      </c>
      <c r="E3" s="18" t="s">
        <v>23</v>
      </c>
      <c r="F3" s="15" t="s">
        <v>24</v>
      </c>
      <c r="G3" s="15" t="s">
        <v>25</v>
      </c>
      <c r="H3" s="14"/>
    </row>
    <row r="4" spans="1:9" ht="15.6" x14ac:dyDescent="0.3">
      <c r="A4" s="19" t="s">
        <v>26</v>
      </c>
      <c r="B4" s="20" t="s">
        <v>27</v>
      </c>
      <c r="C4" s="21" t="s">
        <v>28</v>
      </c>
      <c r="D4" s="19">
        <v>50</v>
      </c>
      <c r="E4" s="19" t="s">
        <v>29</v>
      </c>
      <c r="F4" s="19">
        <v>0</v>
      </c>
      <c r="G4" s="22">
        <f t="shared" ref="G4:G10" si="0">F4*D4</f>
        <v>0</v>
      </c>
      <c r="H4" s="23"/>
    </row>
    <row r="5" spans="1:9" ht="16.2" x14ac:dyDescent="0.35">
      <c r="A5" s="24" t="s">
        <v>30</v>
      </c>
      <c r="B5" s="25" t="s">
        <v>31</v>
      </c>
      <c r="C5" s="25" t="s">
        <v>32</v>
      </c>
      <c r="D5" s="26">
        <v>20</v>
      </c>
      <c r="E5" s="19" t="s">
        <v>29</v>
      </c>
      <c r="F5" s="27">
        <v>0</v>
      </c>
      <c r="G5" s="22">
        <f t="shared" si="0"/>
        <v>0</v>
      </c>
      <c r="H5" s="14"/>
    </row>
    <row r="6" spans="1:9" ht="16.2" x14ac:dyDescent="0.35">
      <c r="A6" s="24" t="s">
        <v>33</v>
      </c>
      <c r="B6" s="25" t="s">
        <v>34</v>
      </c>
      <c r="C6" s="25" t="s">
        <v>32</v>
      </c>
      <c r="D6" s="26">
        <v>40</v>
      </c>
      <c r="E6" s="19" t="s">
        <v>35</v>
      </c>
      <c r="F6" s="27">
        <v>0</v>
      </c>
      <c r="G6" s="22">
        <f t="shared" si="0"/>
        <v>0</v>
      </c>
      <c r="H6" s="14"/>
    </row>
    <row r="7" spans="1:9" ht="16.2" x14ac:dyDescent="0.35">
      <c r="A7" s="24" t="s">
        <v>36</v>
      </c>
      <c r="B7" s="25" t="s">
        <v>37</v>
      </c>
      <c r="C7" s="25" t="s">
        <v>38</v>
      </c>
      <c r="D7" s="26">
        <v>30</v>
      </c>
      <c r="E7" s="19" t="s">
        <v>29</v>
      </c>
      <c r="F7" s="27">
        <v>0</v>
      </c>
      <c r="G7" s="22">
        <f t="shared" si="0"/>
        <v>0</v>
      </c>
      <c r="H7" s="14"/>
    </row>
    <row r="8" spans="1:9" ht="16.2" x14ac:dyDescent="0.35">
      <c r="A8" s="24" t="s">
        <v>39</v>
      </c>
      <c r="B8" s="25" t="s">
        <v>40</v>
      </c>
      <c r="C8" s="25" t="s">
        <v>38</v>
      </c>
      <c r="D8" s="26">
        <v>21</v>
      </c>
      <c r="E8" s="19" t="s">
        <v>29</v>
      </c>
      <c r="F8" s="27">
        <v>0</v>
      </c>
      <c r="G8" s="22">
        <f t="shared" si="0"/>
        <v>0</v>
      </c>
      <c r="H8" s="14"/>
    </row>
    <row r="9" spans="1:9" ht="16.2" x14ac:dyDescent="0.35">
      <c r="A9" s="24" t="s">
        <v>109</v>
      </c>
      <c r="B9" s="25" t="s">
        <v>110</v>
      </c>
      <c r="C9" s="25" t="s">
        <v>38</v>
      </c>
      <c r="D9" s="26">
        <v>25</v>
      </c>
      <c r="E9" s="19" t="s">
        <v>29</v>
      </c>
      <c r="F9" s="27">
        <v>0</v>
      </c>
      <c r="G9" s="22">
        <f t="shared" si="0"/>
        <v>0</v>
      </c>
      <c r="H9" s="14"/>
    </row>
    <row r="10" spans="1:9" ht="16.2" x14ac:dyDescent="0.35">
      <c r="A10" s="24" t="s">
        <v>111</v>
      </c>
      <c r="B10" s="25" t="s">
        <v>119</v>
      </c>
      <c r="C10" s="25"/>
      <c r="D10" s="26">
        <v>30</v>
      </c>
      <c r="E10" s="19" t="s">
        <v>29</v>
      </c>
      <c r="F10" s="27">
        <v>0</v>
      </c>
      <c r="G10" s="22">
        <f t="shared" si="0"/>
        <v>0</v>
      </c>
      <c r="H10" s="14"/>
    </row>
    <row r="11" spans="1:9" ht="16.2" x14ac:dyDescent="0.35">
      <c r="A11" s="16" t="s">
        <v>16</v>
      </c>
      <c r="B11" s="15"/>
      <c r="C11" s="16"/>
      <c r="D11" s="15">
        <f>SUM(D4:D10)</f>
        <v>216</v>
      </c>
      <c r="E11" s="15"/>
      <c r="F11" s="69"/>
      <c r="G11" s="47">
        <f>SUM(G4:G10)</f>
        <v>0</v>
      </c>
      <c r="H11" s="14"/>
    </row>
    <row r="12" spans="1:9" ht="16.2" x14ac:dyDescent="0.35">
      <c r="A12" s="28"/>
      <c r="B12" s="29"/>
      <c r="C12" s="28"/>
      <c r="D12" s="29"/>
      <c r="E12" s="29"/>
      <c r="F12" s="30"/>
      <c r="G12" s="31"/>
      <c r="H12" s="14"/>
    </row>
    <row r="13" spans="1:9" x14ac:dyDescent="0.3">
      <c r="A13" s="9" t="s">
        <v>41</v>
      </c>
      <c r="C13" s="9"/>
      <c r="D13" s="9"/>
      <c r="E13" s="9"/>
      <c r="F13" s="9"/>
      <c r="G13" s="9"/>
      <c r="H13" s="9"/>
    </row>
    <row r="14" spans="1:9" x14ac:dyDescent="0.3">
      <c r="A14" s="15" t="s">
        <v>19</v>
      </c>
      <c r="B14" s="16" t="s">
        <v>20</v>
      </c>
      <c r="C14" s="17" t="s">
        <v>21</v>
      </c>
      <c r="D14" s="15" t="s">
        <v>22</v>
      </c>
      <c r="E14" s="18" t="s">
        <v>23</v>
      </c>
      <c r="F14" s="15" t="s">
        <v>24</v>
      </c>
      <c r="G14" s="15" t="s">
        <v>25</v>
      </c>
    </row>
    <row r="15" spans="1:9" x14ac:dyDescent="0.3">
      <c r="A15" s="24" t="s">
        <v>42</v>
      </c>
      <c r="B15" s="58" t="s">
        <v>89</v>
      </c>
      <c r="C15" s="61" t="s">
        <v>100</v>
      </c>
      <c r="D15" s="59">
        <v>75</v>
      </c>
      <c r="E15" s="27" t="s">
        <v>106</v>
      </c>
      <c r="F15" s="27">
        <v>0</v>
      </c>
      <c r="G15" s="22">
        <f>D15*F15</f>
        <v>0</v>
      </c>
    </row>
    <row r="16" spans="1:9" x14ac:dyDescent="0.3">
      <c r="A16" s="24" t="s">
        <v>90</v>
      </c>
      <c r="B16" s="58" t="s">
        <v>91</v>
      </c>
      <c r="C16" s="61" t="s">
        <v>101</v>
      </c>
      <c r="D16" s="59">
        <v>24</v>
      </c>
      <c r="E16" s="27" t="s">
        <v>106</v>
      </c>
      <c r="F16" s="27">
        <v>0</v>
      </c>
      <c r="G16" s="22">
        <f t="shared" ref="G16:G23" si="1">D16*F16</f>
        <v>0</v>
      </c>
    </row>
    <row r="17" spans="1:1024" x14ac:dyDescent="0.3">
      <c r="A17" s="24" t="s">
        <v>92</v>
      </c>
      <c r="B17" s="58" t="s">
        <v>93</v>
      </c>
      <c r="C17" s="61" t="s">
        <v>102</v>
      </c>
      <c r="D17" s="59">
        <v>52</v>
      </c>
      <c r="E17" s="27" t="s">
        <v>107</v>
      </c>
      <c r="F17" s="27">
        <v>0</v>
      </c>
      <c r="G17" s="22">
        <f t="shared" si="1"/>
        <v>0</v>
      </c>
    </row>
    <row r="18" spans="1:1024" x14ac:dyDescent="0.3">
      <c r="A18" s="19" t="s">
        <v>94</v>
      </c>
      <c r="B18" s="53" t="s">
        <v>95</v>
      </c>
      <c r="C18" s="61" t="s">
        <v>103</v>
      </c>
      <c r="D18" s="59">
        <v>114</v>
      </c>
      <c r="E18" s="19" t="s">
        <v>108</v>
      </c>
      <c r="F18" s="27">
        <v>0</v>
      </c>
      <c r="G18" s="22">
        <f t="shared" si="1"/>
        <v>0</v>
      </c>
    </row>
    <row r="19" spans="1:1024" x14ac:dyDescent="0.3">
      <c r="A19" s="24" t="s">
        <v>43</v>
      </c>
      <c r="B19" s="58" t="s">
        <v>44</v>
      </c>
      <c r="C19" s="61" t="s">
        <v>45</v>
      </c>
      <c r="D19" s="59">
        <v>150</v>
      </c>
      <c r="E19" s="27" t="s">
        <v>107</v>
      </c>
      <c r="F19" s="27">
        <v>0</v>
      </c>
      <c r="G19" s="22">
        <f t="shared" si="1"/>
        <v>0</v>
      </c>
    </row>
    <row r="20" spans="1:1024" x14ac:dyDescent="0.3">
      <c r="A20" s="24" t="s">
        <v>96</v>
      </c>
      <c r="B20" s="58" t="s">
        <v>97</v>
      </c>
      <c r="C20" s="61" t="s">
        <v>104</v>
      </c>
      <c r="D20" s="59">
        <v>144</v>
      </c>
      <c r="E20" s="27" t="s">
        <v>106</v>
      </c>
      <c r="F20" s="27">
        <v>0</v>
      </c>
      <c r="G20" s="22">
        <f t="shared" si="1"/>
        <v>0</v>
      </c>
    </row>
    <row r="21" spans="1:1024" x14ac:dyDescent="0.3">
      <c r="A21" s="24" t="s">
        <v>46</v>
      </c>
      <c r="B21" s="58" t="s">
        <v>47</v>
      </c>
      <c r="C21" s="61" t="s">
        <v>48</v>
      </c>
      <c r="D21" s="60">
        <v>78</v>
      </c>
      <c r="E21" s="19" t="s">
        <v>106</v>
      </c>
      <c r="F21" s="67">
        <v>0</v>
      </c>
      <c r="G21" s="22">
        <f t="shared" si="1"/>
        <v>0</v>
      </c>
    </row>
    <row r="22" spans="1:1024" ht="16.2" x14ac:dyDescent="0.35">
      <c r="A22" s="62" t="s">
        <v>98</v>
      </c>
      <c r="B22" s="63" t="s">
        <v>99</v>
      </c>
      <c r="C22" s="64" t="s">
        <v>105</v>
      </c>
      <c r="D22" s="65">
        <v>40</v>
      </c>
      <c r="E22" s="35" t="s">
        <v>107</v>
      </c>
      <c r="F22" s="19">
        <v>0</v>
      </c>
      <c r="G22" s="22">
        <f t="shared" si="1"/>
        <v>0</v>
      </c>
      <c r="H22" s="14"/>
    </row>
    <row r="23" spans="1:1024" ht="16.2" x14ac:dyDescent="0.35">
      <c r="A23" s="62" t="s">
        <v>120</v>
      </c>
      <c r="B23" s="63" t="s">
        <v>121</v>
      </c>
      <c r="C23" s="64" t="s">
        <v>122</v>
      </c>
      <c r="D23" s="65">
        <v>24</v>
      </c>
      <c r="E23" s="35" t="s">
        <v>106</v>
      </c>
      <c r="F23" s="19">
        <v>0</v>
      </c>
      <c r="G23" s="22">
        <f t="shared" si="1"/>
        <v>0</v>
      </c>
      <c r="H23" s="14"/>
    </row>
    <row r="24" spans="1:1024" ht="16.2" x14ac:dyDescent="0.35">
      <c r="A24" s="16" t="s">
        <v>16</v>
      </c>
      <c r="B24" s="15"/>
      <c r="C24" s="61"/>
      <c r="D24" s="15">
        <f>SUM(D15:D23)</f>
        <v>701</v>
      </c>
      <c r="E24" s="27"/>
      <c r="F24" s="66"/>
      <c r="G24" s="47">
        <f>SUM(G15:G23)</f>
        <v>0</v>
      </c>
      <c r="H24" s="14"/>
    </row>
    <row r="25" spans="1:1024" s="38" customFormat="1" ht="16.2" x14ac:dyDescent="0.35">
      <c r="A25" s="32"/>
      <c r="B25" s="33"/>
      <c r="C25" s="36"/>
      <c r="D25" s="36"/>
      <c r="E25" s="34"/>
      <c r="F25" s="36"/>
      <c r="G25" s="37"/>
      <c r="H25" s="37"/>
      <c r="AMJ25" s="39"/>
    </row>
    <row r="26" spans="1:1024" ht="16.2" x14ac:dyDescent="0.35">
      <c r="A26" s="9" t="s">
        <v>116</v>
      </c>
      <c r="B26" s="9"/>
      <c r="C26" s="9"/>
      <c r="D26" s="9"/>
      <c r="E26" s="9"/>
      <c r="F26" s="9"/>
      <c r="G26" s="9"/>
      <c r="H26" s="14"/>
    </row>
    <row r="27" spans="1:1024" ht="16.2" x14ac:dyDescent="0.35">
      <c r="A27" s="40" t="s">
        <v>11</v>
      </c>
      <c r="B27" s="40" t="s">
        <v>49</v>
      </c>
      <c r="C27" s="41" t="s">
        <v>12</v>
      </c>
      <c r="D27" s="40" t="s">
        <v>13</v>
      </c>
      <c r="E27" s="40" t="s">
        <v>50</v>
      </c>
      <c r="F27" s="40" t="s">
        <v>51</v>
      </c>
      <c r="G27" s="40" t="s">
        <v>14</v>
      </c>
      <c r="H27" s="14"/>
    </row>
    <row r="28" spans="1:1024" ht="42" x14ac:dyDescent="0.35">
      <c r="A28" s="19">
        <v>1</v>
      </c>
      <c r="B28" s="40" t="s">
        <v>52</v>
      </c>
      <c r="C28" s="42" t="s">
        <v>112</v>
      </c>
      <c r="D28" s="19" t="s">
        <v>15</v>
      </c>
      <c r="E28" s="19">
        <v>170</v>
      </c>
      <c r="F28" s="19">
        <v>0</v>
      </c>
      <c r="G28" s="22">
        <f t="shared" ref="G28:G45" si="2">E28*F28</f>
        <v>0</v>
      </c>
      <c r="H28" s="14"/>
    </row>
    <row r="29" spans="1:1024" ht="16.2" x14ac:dyDescent="0.35">
      <c r="A29" s="68"/>
      <c r="B29" s="70"/>
      <c r="C29" s="71"/>
      <c r="D29" s="68"/>
      <c r="E29" s="68"/>
      <c r="F29" s="68"/>
      <c r="G29" s="52"/>
      <c r="H29" s="14"/>
    </row>
    <row r="30" spans="1:1024" ht="16.2" x14ac:dyDescent="0.35">
      <c r="A30" s="75" t="s">
        <v>117</v>
      </c>
      <c r="B30" s="70"/>
      <c r="C30" s="71"/>
      <c r="D30" s="68"/>
      <c r="E30" s="68"/>
      <c r="F30" s="68"/>
      <c r="G30" s="52"/>
      <c r="H30" s="14"/>
    </row>
    <row r="31" spans="1:1024" s="74" customFormat="1" ht="16.2" x14ac:dyDescent="0.35">
      <c r="A31" s="40" t="s">
        <v>11</v>
      </c>
      <c r="B31" s="40" t="s">
        <v>49</v>
      </c>
      <c r="C31" s="41" t="s">
        <v>12</v>
      </c>
      <c r="D31" s="40" t="s">
        <v>13</v>
      </c>
      <c r="E31" s="40" t="s">
        <v>50</v>
      </c>
      <c r="F31" s="40" t="s">
        <v>51</v>
      </c>
      <c r="G31" s="40" t="s">
        <v>14</v>
      </c>
      <c r="H31" s="72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  <c r="IC31" s="73"/>
      <c r="ID31" s="73"/>
      <c r="IE31" s="73"/>
      <c r="IF31" s="73"/>
      <c r="IG31" s="73"/>
      <c r="IH31" s="73"/>
      <c r="II31" s="73"/>
      <c r="IJ31" s="73"/>
      <c r="IK31" s="73"/>
      <c r="IL31" s="73"/>
      <c r="IM31" s="73"/>
      <c r="IN31" s="73"/>
      <c r="IO31" s="73"/>
      <c r="IP31" s="73"/>
      <c r="IQ31" s="73"/>
      <c r="IR31" s="73"/>
      <c r="IS31" s="73"/>
      <c r="IT31" s="73"/>
      <c r="IU31" s="73"/>
      <c r="IV31" s="73"/>
      <c r="IW31" s="73"/>
      <c r="IX31" s="73"/>
      <c r="IY31" s="73"/>
      <c r="IZ31" s="73"/>
      <c r="JA31" s="73"/>
      <c r="JB31" s="73"/>
      <c r="JC31" s="73"/>
      <c r="JD31" s="73"/>
      <c r="JE31" s="73"/>
      <c r="JF31" s="73"/>
      <c r="JG31" s="73"/>
      <c r="JH31" s="73"/>
      <c r="JI31" s="73"/>
      <c r="JJ31" s="73"/>
      <c r="JK31" s="73"/>
      <c r="JL31" s="73"/>
      <c r="JM31" s="73"/>
      <c r="JN31" s="73"/>
      <c r="JO31" s="73"/>
      <c r="JP31" s="73"/>
      <c r="JQ31" s="73"/>
      <c r="JR31" s="73"/>
      <c r="JS31" s="73"/>
      <c r="JT31" s="73"/>
      <c r="JU31" s="73"/>
      <c r="JV31" s="73"/>
      <c r="JW31" s="73"/>
      <c r="JX31" s="73"/>
      <c r="JY31" s="73"/>
      <c r="JZ31" s="73"/>
      <c r="KA31" s="73"/>
      <c r="KB31" s="73"/>
      <c r="KC31" s="73"/>
      <c r="KD31" s="73"/>
      <c r="KE31" s="73"/>
      <c r="KF31" s="73"/>
      <c r="KG31" s="73"/>
      <c r="KH31" s="73"/>
      <c r="KI31" s="73"/>
      <c r="KJ31" s="73"/>
      <c r="KK31" s="73"/>
      <c r="KL31" s="73"/>
      <c r="KM31" s="73"/>
      <c r="KN31" s="73"/>
      <c r="KO31" s="73"/>
      <c r="KP31" s="73"/>
      <c r="KQ31" s="73"/>
      <c r="KR31" s="73"/>
      <c r="KS31" s="73"/>
      <c r="KT31" s="73"/>
      <c r="KU31" s="73"/>
      <c r="KV31" s="73"/>
      <c r="KW31" s="73"/>
      <c r="KX31" s="73"/>
      <c r="KY31" s="73"/>
      <c r="KZ31" s="73"/>
      <c r="LA31" s="73"/>
      <c r="LB31" s="73"/>
      <c r="LC31" s="73"/>
      <c r="LD31" s="73"/>
      <c r="LE31" s="73"/>
      <c r="LF31" s="73"/>
      <c r="LG31" s="73"/>
      <c r="LH31" s="73"/>
      <c r="LI31" s="73"/>
      <c r="LJ31" s="73"/>
      <c r="LK31" s="73"/>
      <c r="LL31" s="73"/>
      <c r="LM31" s="73"/>
      <c r="LN31" s="73"/>
      <c r="LO31" s="73"/>
      <c r="LP31" s="73"/>
      <c r="LQ31" s="73"/>
      <c r="LR31" s="73"/>
      <c r="LS31" s="73"/>
      <c r="LT31" s="73"/>
      <c r="LU31" s="73"/>
      <c r="LV31" s="73"/>
      <c r="LW31" s="73"/>
      <c r="LX31" s="73"/>
      <c r="LY31" s="73"/>
      <c r="LZ31" s="73"/>
      <c r="MA31" s="73"/>
      <c r="MB31" s="73"/>
      <c r="MC31" s="73"/>
      <c r="MD31" s="73"/>
      <c r="ME31" s="73"/>
      <c r="MF31" s="73"/>
      <c r="MG31" s="73"/>
      <c r="MH31" s="73"/>
      <c r="MI31" s="73"/>
      <c r="MJ31" s="73"/>
      <c r="MK31" s="73"/>
      <c r="ML31" s="73"/>
      <c r="MM31" s="73"/>
      <c r="MN31" s="73"/>
      <c r="MO31" s="73"/>
      <c r="MP31" s="73"/>
      <c r="MQ31" s="73"/>
      <c r="MR31" s="73"/>
      <c r="MS31" s="73"/>
      <c r="MT31" s="73"/>
      <c r="MU31" s="73"/>
      <c r="MV31" s="73"/>
      <c r="MW31" s="73"/>
      <c r="MX31" s="73"/>
      <c r="MY31" s="73"/>
      <c r="MZ31" s="73"/>
      <c r="NA31" s="73"/>
      <c r="NB31" s="73"/>
      <c r="NC31" s="73"/>
      <c r="ND31" s="73"/>
      <c r="NE31" s="73"/>
      <c r="NF31" s="73"/>
      <c r="NG31" s="73"/>
      <c r="NH31" s="73"/>
      <c r="NI31" s="73"/>
      <c r="NJ31" s="73"/>
      <c r="NK31" s="73"/>
      <c r="NL31" s="73"/>
      <c r="NM31" s="73"/>
      <c r="NN31" s="73"/>
      <c r="NO31" s="73"/>
      <c r="NP31" s="73"/>
      <c r="NQ31" s="73"/>
      <c r="NR31" s="73"/>
      <c r="NS31" s="73"/>
      <c r="NT31" s="73"/>
      <c r="NU31" s="73"/>
      <c r="NV31" s="73"/>
      <c r="NW31" s="73"/>
      <c r="NX31" s="73"/>
      <c r="NY31" s="73"/>
      <c r="NZ31" s="73"/>
      <c r="OA31" s="73"/>
      <c r="OB31" s="73"/>
      <c r="OC31" s="73"/>
      <c r="OD31" s="73"/>
      <c r="OE31" s="73"/>
      <c r="OF31" s="73"/>
      <c r="OG31" s="73"/>
      <c r="OH31" s="73"/>
      <c r="OI31" s="73"/>
      <c r="OJ31" s="73"/>
      <c r="OK31" s="73"/>
      <c r="OL31" s="73"/>
      <c r="OM31" s="73"/>
      <c r="ON31" s="73"/>
      <c r="OO31" s="73"/>
      <c r="OP31" s="73"/>
      <c r="OQ31" s="73"/>
      <c r="OR31" s="73"/>
      <c r="OS31" s="73"/>
      <c r="OT31" s="73"/>
      <c r="OU31" s="73"/>
      <c r="OV31" s="73"/>
      <c r="OW31" s="73"/>
      <c r="OX31" s="73"/>
      <c r="OY31" s="73"/>
      <c r="OZ31" s="73"/>
      <c r="PA31" s="73"/>
      <c r="PB31" s="73"/>
      <c r="PC31" s="73"/>
      <c r="PD31" s="73"/>
      <c r="PE31" s="73"/>
      <c r="PF31" s="73"/>
      <c r="PG31" s="73"/>
      <c r="PH31" s="73"/>
      <c r="PI31" s="73"/>
      <c r="PJ31" s="73"/>
      <c r="PK31" s="73"/>
      <c r="PL31" s="73"/>
      <c r="PM31" s="73"/>
      <c r="PN31" s="73"/>
      <c r="PO31" s="73"/>
      <c r="PP31" s="73"/>
      <c r="PQ31" s="73"/>
      <c r="PR31" s="73"/>
      <c r="PS31" s="73"/>
      <c r="PT31" s="73"/>
      <c r="PU31" s="73"/>
      <c r="PV31" s="73"/>
      <c r="PW31" s="73"/>
      <c r="PX31" s="73"/>
      <c r="PY31" s="73"/>
      <c r="PZ31" s="73"/>
      <c r="QA31" s="73"/>
      <c r="QB31" s="73"/>
      <c r="QC31" s="73"/>
      <c r="QD31" s="73"/>
      <c r="QE31" s="73"/>
      <c r="QF31" s="73"/>
      <c r="QG31" s="73"/>
      <c r="QH31" s="73"/>
      <c r="QI31" s="73"/>
      <c r="QJ31" s="73"/>
      <c r="QK31" s="73"/>
      <c r="QL31" s="73"/>
      <c r="QM31" s="73"/>
      <c r="QN31" s="73"/>
      <c r="QO31" s="73"/>
      <c r="QP31" s="73"/>
      <c r="QQ31" s="73"/>
      <c r="QR31" s="73"/>
      <c r="QS31" s="73"/>
      <c r="QT31" s="73"/>
      <c r="QU31" s="73"/>
      <c r="QV31" s="73"/>
      <c r="QW31" s="73"/>
      <c r="QX31" s="73"/>
      <c r="QY31" s="73"/>
      <c r="QZ31" s="73"/>
      <c r="RA31" s="73"/>
      <c r="RB31" s="73"/>
      <c r="RC31" s="73"/>
      <c r="RD31" s="73"/>
      <c r="RE31" s="73"/>
      <c r="RF31" s="73"/>
      <c r="RG31" s="73"/>
      <c r="RH31" s="73"/>
      <c r="RI31" s="73"/>
      <c r="RJ31" s="73"/>
      <c r="RK31" s="73"/>
      <c r="RL31" s="73"/>
      <c r="RM31" s="73"/>
      <c r="RN31" s="73"/>
      <c r="RO31" s="73"/>
      <c r="RP31" s="73"/>
      <c r="RQ31" s="73"/>
      <c r="RR31" s="73"/>
      <c r="RS31" s="73"/>
      <c r="RT31" s="73"/>
      <c r="RU31" s="73"/>
      <c r="RV31" s="73"/>
      <c r="RW31" s="73"/>
      <c r="RX31" s="73"/>
      <c r="RY31" s="73"/>
      <c r="RZ31" s="73"/>
      <c r="SA31" s="73"/>
      <c r="SB31" s="73"/>
      <c r="SC31" s="73"/>
      <c r="SD31" s="73"/>
      <c r="SE31" s="73"/>
      <c r="SF31" s="73"/>
      <c r="SG31" s="73"/>
      <c r="SH31" s="73"/>
      <c r="SI31" s="73"/>
      <c r="SJ31" s="73"/>
      <c r="SK31" s="73"/>
      <c r="SL31" s="73"/>
      <c r="SM31" s="73"/>
      <c r="SN31" s="73"/>
      <c r="SO31" s="73"/>
      <c r="SP31" s="73"/>
      <c r="SQ31" s="73"/>
      <c r="SR31" s="73"/>
      <c r="SS31" s="73"/>
      <c r="ST31" s="73"/>
      <c r="SU31" s="73"/>
      <c r="SV31" s="73"/>
      <c r="SW31" s="73"/>
      <c r="SX31" s="73"/>
      <c r="SY31" s="73"/>
      <c r="SZ31" s="73"/>
      <c r="TA31" s="73"/>
      <c r="TB31" s="73"/>
      <c r="TC31" s="73"/>
      <c r="TD31" s="73"/>
      <c r="TE31" s="73"/>
      <c r="TF31" s="73"/>
      <c r="TG31" s="73"/>
      <c r="TH31" s="73"/>
      <c r="TI31" s="73"/>
      <c r="TJ31" s="73"/>
      <c r="TK31" s="73"/>
      <c r="TL31" s="73"/>
      <c r="TM31" s="73"/>
      <c r="TN31" s="73"/>
      <c r="TO31" s="73"/>
      <c r="TP31" s="73"/>
      <c r="TQ31" s="73"/>
      <c r="TR31" s="73"/>
      <c r="TS31" s="73"/>
      <c r="TT31" s="73"/>
      <c r="TU31" s="73"/>
      <c r="TV31" s="73"/>
      <c r="TW31" s="73"/>
      <c r="TX31" s="73"/>
      <c r="TY31" s="73"/>
      <c r="TZ31" s="73"/>
      <c r="UA31" s="73"/>
      <c r="UB31" s="73"/>
      <c r="UC31" s="73"/>
      <c r="UD31" s="73"/>
      <c r="UE31" s="73"/>
      <c r="UF31" s="73"/>
      <c r="UG31" s="73"/>
      <c r="UH31" s="73"/>
      <c r="UI31" s="73"/>
      <c r="UJ31" s="73"/>
      <c r="UK31" s="73"/>
      <c r="UL31" s="73"/>
      <c r="UM31" s="73"/>
      <c r="UN31" s="73"/>
      <c r="UO31" s="73"/>
      <c r="UP31" s="73"/>
      <c r="UQ31" s="73"/>
      <c r="UR31" s="73"/>
      <c r="US31" s="73"/>
      <c r="UT31" s="73"/>
      <c r="UU31" s="73"/>
      <c r="UV31" s="73"/>
      <c r="UW31" s="73"/>
      <c r="UX31" s="73"/>
      <c r="UY31" s="73"/>
      <c r="UZ31" s="73"/>
      <c r="VA31" s="73"/>
      <c r="VB31" s="73"/>
      <c r="VC31" s="73"/>
      <c r="VD31" s="73"/>
      <c r="VE31" s="73"/>
      <c r="VF31" s="73"/>
      <c r="VG31" s="73"/>
      <c r="VH31" s="73"/>
      <c r="VI31" s="73"/>
      <c r="VJ31" s="73"/>
      <c r="VK31" s="73"/>
      <c r="VL31" s="73"/>
      <c r="VM31" s="73"/>
      <c r="VN31" s="73"/>
      <c r="VO31" s="73"/>
      <c r="VP31" s="73"/>
      <c r="VQ31" s="73"/>
      <c r="VR31" s="73"/>
      <c r="VS31" s="73"/>
      <c r="VT31" s="73"/>
      <c r="VU31" s="73"/>
      <c r="VV31" s="73"/>
      <c r="VW31" s="73"/>
      <c r="VX31" s="73"/>
      <c r="VY31" s="73"/>
      <c r="VZ31" s="73"/>
      <c r="WA31" s="73"/>
      <c r="WB31" s="73"/>
      <c r="WC31" s="73"/>
      <c r="WD31" s="73"/>
      <c r="WE31" s="73"/>
      <c r="WF31" s="73"/>
      <c r="WG31" s="73"/>
      <c r="WH31" s="73"/>
      <c r="WI31" s="73"/>
      <c r="WJ31" s="73"/>
      <c r="WK31" s="73"/>
      <c r="WL31" s="73"/>
      <c r="WM31" s="73"/>
      <c r="WN31" s="73"/>
      <c r="WO31" s="73"/>
      <c r="WP31" s="73"/>
      <c r="WQ31" s="73"/>
      <c r="WR31" s="73"/>
      <c r="WS31" s="73"/>
      <c r="WT31" s="73"/>
      <c r="WU31" s="73"/>
      <c r="WV31" s="73"/>
      <c r="WW31" s="73"/>
      <c r="WX31" s="73"/>
      <c r="WY31" s="73"/>
      <c r="WZ31" s="73"/>
      <c r="XA31" s="73"/>
      <c r="XB31" s="73"/>
      <c r="XC31" s="73"/>
      <c r="XD31" s="73"/>
      <c r="XE31" s="73"/>
      <c r="XF31" s="73"/>
      <c r="XG31" s="73"/>
      <c r="XH31" s="73"/>
      <c r="XI31" s="73"/>
      <c r="XJ31" s="73"/>
      <c r="XK31" s="73"/>
      <c r="XL31" s="73"/>
      <c r="XM31" s="73"/>
      <c r="XN31" s="73"/>
      <c r="XO31" s="73"/>
      <c r="XP31" s="73"/>
      <c r="XQ31" s="73"/>
      <c r="XR31" s="73"/>
      <c r="XS31" s="73"/>
      <c r="XT31" s="73"/>
      <c r="XU31" s="73"/>
      <c r="XV31" s="73"/>
      <c r="XW31" s="73"/>
      <c r="XX31" s="73"/>
      <c r="XY31" s="73"/>
      <c r="XZ31" s="73"/>
      <c r="YA31" s="73"/>
      <c r="YB31" s="73"/>
      <c r="YC31" s="73"/>
      <c r="YD31" s="73"/>
      <c r="YE31" s="73"/>
      <c r="YF31" s="73"/>
      <c r="YG31" s="73"/>
      <c r="YH31" s="73"/>
      <c r="YI31" s="73"/>
      <c r="YJ31" s="73"/>
      <c r="YK31" s="73"/>
      <c r="YL31" s="73"/>
      <c r="YM31" s="73"/>
      <c r="YN31" s="73"/>
      <c r="YO31" s="73"/>
      <c r="YP31" s="73"/>
      <c r="YQ31" s="73"/>
      <c r="YR31" s="73"/>
      <c r="YS31" s="73"/>
      <c r="YT31" s="73"/>
      <c r="YU31" s="73"/>
      <c r="YV31" s="73"/>
      <c r="YW31" s="73"/>
      <c r="YX31" s="73"/>
      <c r="YY31" s="73"/>
      <c r="YZ31" s="73"/>
      <c r="ZA31" s="73"/>
      <c r="ZB31" s="73"/>
      <c r="ZC31" s="73"/>
      <c r="ZD31" s="73"/>
      <c r="ZE31" s="73"/>
      <c r="ZF31" s="73"/>
      <c r="ZG31" s="73"/>
      <c r="ZH31" s="73"/>
      <c r="ZI31" s="73"/>
      <c r="ZJ31" s="73"/>
      <c r="ZK31" s="73"/>
      <c r="ZL31" s="73"/>
      <c r="ZM31" s="73"/>
      <c r="ZN31" s="73"/>
      <c r="ZO31" s="73"/>
      <c r="ZP31" s="73"/>
      <c r="ZQ31" s="73"/>
      <c r="ZR31" s="73"/>
      <c r="ZS31" s="73"/>
      <c r="ZT31" s="73"/>
      <c r="ZU31" s="73"/>
      <c r="ZV31" s="73"/>
      <c r="ZW31" s="73"/>
      <c r="ZX31" s="73"/>
      <c r="ZY31" s="73"/>
      <c r="ZZ31" s="73"/>
      <c r="AAA31" s="73"/>
      <c r="AAB31" s="73"/>
      <c r="AAC31" s="73"/>
      <c r="AAD31" s="73"/>
      <c r="AAE31" s="73"/>
      <c r="AAF31" s="73"/>
      <c r="AAG31" s="73"/>
      <c r="AAH31" s="73"/>
      <c r="AAI31" s="73"/>
      <c r="AAJ31" s="73"/>
      <c r="AAK31" s="73"/>
      <c r="AAL31" s="73"/>
      <c r="AAM31" s="73"/>
      <c r="AAN31" s="73"/>
      <c r="AAO31" s="73"/>
      <c r="AAP31" s="73"/>
      <c r="AAQ31" s="73"/>
      <c r="AAR31" s="73"/>
      <c r="AAS31" s="73"/>
      <c r="AAT31" s="73"/>
      <c r="AAU31" s="73"/>
      <c r="AAV31" s="73"/>
      <c r="AAW31" s="73"/>
      <c r="AAX31" s="73"/>
      <c r="AAY31" s="73"/>
      <c r="AAZ31" s="73"/>
      <c r="ABA31" s="73"/>
      <c r="ABB31" s="73"/>
      <c r="ABC31" s="73"/>
      <c r="ABD31" s="73"/>
      <c r="ABE31" s="73"/>
      <c r="ABF31" s="73"/>
      <c r="ABG31" s="73"/>
      <c r="ABH31" s="73"/>
      <c r="ABI31" s="73"/>
      <c r="ABJ31" s="73"/>
      <c r="ABK31" s="73"/>
      <c r="ABL31" s="73"/>
      <c r="ABM31" s="73"/>
      <c r="ABN31" s="73"/>
      <c r="ABO31" s="73"/>
      <c r="ABP31" s="73"/>
      <c r="ABQ31" s="73"/>
      <c r="ABR31" s="73"/>
      <c r="ABS31" s="73"/>
      <c r="ABT31" s="73"/>
      <c r="ABU31" s="73"/>
      <c r="ABV31" s="73"/>
      <c r="ABW31" s="73"/>
      <c r="ABX31" s="73"/>
      <c r="ABY31" s="73"/>
      <c r="ABZ31" s="73"/>
      <c r="ACA31" s="73"/>
      <c r="ACB31" s="73"/>
      <c r="ACC31" s="73"/>
      <c r="ACD31" s="73"/>
      <c r="ACE31" s="73"/>
      <c r="ACF31" s="73"/>
      <c r="ACG31" s="73"/>
      <c r="ACH31" s="73"/>
      <c r="ACI31" s="73"/>
      <c r="ACJ31" s="73"/>
      <c r="ACK31" s="73"/>
      <c r="ACL31" s="73"/>
      <c r="ACM31" s="73"/>
      <c r="ACN31" s="73"/>
      <c r="ACO31" s="73"/>
      <c r="ACP31" s="73"/>
      <c r="ACQ31" s="73"/>
      <c r="ACR31" s="73"/>
      <c r="ACS31" s="73"/>
      <c r="ACT31" s="73"/>
      <c r="ACU31" s="73"/>
      <c r="ACV31" s="73"/>
      <c r="ACW31" s="73"/>
      <c r="ACX31" s="73"/>
      <c r="ACY31" s="73"/>
      <c r="ACZ31" s="73"/>
      <c r="ADA31" s="73"/>
      <c r="ADB31" s="73"/>
      <c r="ADC31" s="73"/>
      <c r="ADD31" s="73"/>
      <c r="ADE31" s="73"/>
      <c r="ADF31" s="73"/>
      <c r="ADG31" s="73"/>
      <c r="ADH31" s="73"/>
      <c r="ADI31" s="73"/>
      <c r="ADJ31" s="73"/>
      <c r="ADK31" s="73"/>
      <c r="ADL31" s="73"/>
      <c r="ADM31" s="73"/>
      <c r="ADN31" s="73"/>
      <c r="ADO31" s="73"/>
      <c r="ADP31" s="73"/>
      <c r="ADQ31" s="73"/>
      <c r="ADR31" s="73"/>
      <c r="ADS31" s="73"/>
      <c r="ADT31" s="73"/>
      <c r="ADU31" s="73"/>
      <c r="ADV31" s="73"/>
      <c r="ADW31" s="73"/>
      <c r="ADX31" s="73"/>
      <c r="ADY31" s="73"/>
      <c r="ADZ31" s="73"/>
      <c r="AEA31" s="73"/>
      <c r="AEB31" s="73"/>
      <c r="AEC31" s="73"/>
      <c r="AED31" s="73"/>
      <c r="AEE31" s="73"/>
      <c r="AEF31" s="73"/>
      <c r="AEG31" s="73"/>
      <c r="AEH31" s="73"/>
      <c r="AEI31" s="73"/>
      <c r="AEJ31" s="73"/>
      <c r="AEK31" s="73"/>
      <c r="AEL31" s="73"/>
      <c r="AEM31" s="73"/>
      <c r="AEN31" s="73"/>
      <c r="AEO31" s="73"/>
      <c r="AEP31" s="73"/>
      <c r="AEQ31" s="73"/>
      <c r="AER31" s="73"/>
      <c r="AES31" s="73"/>
      <c r="AET31" s="73"/>
      <c r="AEU31" s="73"/>
      <c r="AEV31" s="73"/>
      <c r="AEW31" s="73"/>
      <c r="AEX31" s="73"/>
      <c r="AEY31" s="73"/>
      <c r="AEZ31" s="73"/>
      <c r="AFA31" s="73"/>
      <c r="AFB31" s="73"/>
      <c r="AFC31" s="73"/>
      <c r="AFD31" s="73"/>
      <c r="AFE31" s="73"/>
      <c r="AFF31" s="73"/>
      <c r="AFG31" s="73"/>
      <c r="AFH31" s="73"/>
      <c r="AFI31" s="73"/>
      <c r="AFJ31" s="73"/>
      <c r="AFK31" s="73"/>
      <c r="AFL31" s="73"/>
      <c r="AFM31" s="73"/>
      <c r="AFN31" s="73"/>
      <c r="AFO31" s="73"/>
      <c r="AFP31" s="73"/>
      <c r="AFQ31" s="73"/>
      <c r="AFR31" s="73"/>
      <c r="AFS31" s="73"/>
      <c r="AFT31" s="73"/>
      <c r="AFU31" s="73"/>
      <c r="AFV31" s="73"/>
      <c r="AFW31" s="73"/>
      <c r="AFX31" s="73"/>
      <c r="AFY31" s="73"/>
      <c r="AFZ31" s="73"/>
      <c r="AGA31" s="73"/>
      <c r="AGB31" s="73"/>
      <c r="AGC31" s="73"/>
      <c r="AGD31" s="73"/>
      <c r="AGE31" s="73"/>
      <c r="AGF31" s="73"/>
      <c r="AGG31" s="73"/>
      <c r="AGH31" s="73"/>
      <c r="AGI31" s="73"/>
      <c r="AGJ31" s="73"/>
      <c r="AGK31" s="73"/>
      <c r="AGL31" s="73"/>
      <c r="AGM31" s="73"/>
      <c r="AGN31" s="73"/>
      <c r="AGO31" s="73"/>
      <c r="AGP31" s="73"/>
      <c r="AGQ31" s="73"/>
      <c r="AGR31" s="73"/>
      <c r="AGS31" s="73"/>
      <c r="AGT31" s="73"/>
      <c r="AGU31" s="73"/>
      <c r="AGV31" s="73"/>
      <c r="AGW31" s="73"/>
      <c r="AGX31" s="73"/>
      <c r="AGY31" s="73"/>
      <c r="AGZ31" s="73"/>
      <c r="AHA31" s="73"/>
      <c r="AHB31" s="73"/>
      <c r="AHC31" s="73"/>
      <c r="AHD31" s="73"/>
      <c r="AHE31" s="73"/>
      <c r="AHF31" s="73"/>
      <c r="AHG31" s="73"/>
      <c r="AHH31" s="73"/>
      <c r="AHI31" s="73"/>
      <c r="AHJ31" s="73"/>
      <c r="AHK31" s="73"/>
      <c r="AHL31" s="73"/>
      <c r="AHM31" s="73"/>
      <c r="AHN31" s="73"/>
      <c r="AHO31" s="73"/>
      <c r="AHP31" s="73"/>
      <c r="AHQ31" s="73"/>
      <c r="AHR31" s="73"/>
      <c r="AHS31" s="73"/>
      <c r="AHT31" s="73"/>
      <c r="AHU31" s="73"/>
      <c r="AHV31" s="73"/>
      <c r="AHW31" s="73"/>
      <c r="AHX31" s="73"/>
      <c r="AHY31" s="73"/>
      <c r="AHZ31" s="73"/>
      <c r="AIA31" s="73"/>
      <c r="AIB31" s="73"/>
      <c r="AIC31" s="73"/>
      <c r="AID31" s="73"/>
      <c r="AIE31" s="73"/>
      <c r="AIF31" s="73"/>
      <c r="AIG31" s="73"/>
      <c r="AIH31" s="73"/>
      <c r="AII31" s="73"/>
      <c r="AIJ31" s="73"/>
      <c r="AIK31" s="73"/>
      <c r="AIL31" s="73"/>
      <c r="AIM31" s="73"/>
      <c r="AIN31" s="73"/>
      <c r="AIO31" s="73"/>
      <c r="AIP31" s="73"/>
      <c r="AIQ31" s="73"/>
      <c r="AIR31" s="73"/>
      <c r="AIS31" s="73"/>
      <c r="AIT31" s="73"/>
      <c r="AIU31" s="73"/>
      <c r="AIV31" s="73"/>
      <c r="AIW31" s="73"/>
      <c r="AIX31" s="73"/>
      <c r="AIY31" s="73"/>
      <c r="AIZ31" s="73"/>
      <c r="AJA31" s="73"/>
      <c r="AJB31" s="73"/>
      <c r="AJC31" s="73"/>
      <c r="AJD31" s="73"/>
      <c r="AJE31" s="73"/>
      <c r="AJF31" s="73"/>
      <c r="AJG31" s="73"/>
      <c r="AJH31" s="73"/>
      <c r="AJI31" s="73"/>
      <c r="AJJ31" s="73"/>
      <c r="AJK31" s="73"/>
      <c r="AJL31" s="73"/>
      <c r="AJM31" s="73"/>
      <c r="AJN31" s="73"/>
      <c r="AJO31" s="73"/>
      <c r="AJP31" s="73"/>
      <c r="AJQ31" s="73"/>
      <c r="AJR31" s="73"/>
      <c r="AJS31" s="73"/>
      <c r="AJT31" s="73"/>
      <c r="AJU31" s="73"/>
      <c r="AJV31" s="73"/>
      <c r="AJW31" s="73"/>
      <c r="AJX31" s="73"/>
      <c r="AJY31" s="73"/>
      <c r="AJZ31" s="73"/>
      <c r="AKA31" s="73"/>
      <c r="AKB31" s="73"/>
      <c r="AKC31" s="73"/>
      <c r="AKD31" s="73"/>
      <c r="AKE31" s="73"/>
      <c r="AKF31" s="73"/>
      <c r="AKG31" s="73"/>
      <c r="AKH31" s="73"/>
      <c r="AKI31" s="73"/>
      <c r="AKJ31" s="73"/>
      <c r="AKK31" s="73"/>
      <c r="AKL31" s="73"/>
      <c r="AKM31" s="73"/>
      <c r="AKN31" s="73"/>
      <c r="AKO31" s="73"/>
      <c r="AKP31" s="73"/>
      <c r="AKQ31" s="73"/>
      <c r="AKR31" s="73"/>
      <c r="AKS31" s="73"/>
      <c r="AKT31" s="73"/>
      <c r="AKU31" s="73"/>
      <c r="AKV31" s="73"/>
      <c r="AKW31" s="73"/>
      <c r="AKX31" s="73"/>
      <c r="AKY31" s="73"/>
      <c r="AKZ31" s="73"/>
      <c r="ALA31" s="73"/>
      <c r="ALB31" s="73"/>
      <c r="ALC31" s="73"/>
      <c r="ALD31" s="73"/>
      <c r="ALE31" s="73"/>
      <c r="ALF31" s="73"/>
      <c r="ALG31" s="73"/>
      <c r="ALH31" s="73"/>
      <c r="ALI31" s="73"/>
      <c r="ALJ31" s="73"/>
      <c r="ALK31" s="73"/>
      <c r="ALL31" s="73"/>
      <c r="ALM31" s="73"/>
      <c r="ALN31" s="73"/>
      <c r="ALO31" s="73"/>
      <c r="ALP31" s="73"/>
      <c r="ALQ31" s="73"/>
      <c r="ALR31" s="73"/>
      <c r="ALS31" s="73"/>
      <c r="ALT31" s="73"/>
      <c r="ALU31" s="73"/>
      <c r="ALV31" s="73"/>
      <c r="ALW31" s="73"/>
      <c r="ALX31" s="73"/>
      <c r="ALY31" s="73"/>
      <c r="ALZ31" s="73"/>
      <c r="AMA31" s="73"/>
      <c r="AMB31" s="73"/>
      <c r="AMC31" s="73"/>
      <c r="AMD31" s="73"/>
      <c r="AME31" s="73"/>
      <c r="AMF31" s="73"/>
      <c r="AMG31" s="73"/>
      <c r="AMH31" s="73"/>
      <c r="AMI31" s="73"/>
    </row>
    <row r="32" spans="1:1024" ht="28.2" x14ac:dyDescent="0.35">
      <c r="A32" s="19">
        <v>1</v>
      </c>
      <c r="B32" s="40" t="s">
        <v>52</v>
      </c>
      <c r="C32" s="42" t="s">
        <v>53</v>
      </c>
      <c r="D32" s="19" t="s">
        <v>54</v>
      </c>
      <c r="E32" s="19">
        <v>5</v>
      </c>
      <c r="F32" s="19">
        <v>0</v>
      </c>
      <c r="G32" s="22">
        <f t="shared" si="2"/>
        <v>0</v>
      </c>
      <c r="H32" s="14"/>
    </row>
    <row r="33" spans="1:8" ht="16.2" x14ac:dyDescent="0.35">
      <c r="A33" s="19">
        <v>2</v>
      </c>
      <c r="B33" s="43" t="s">
        <v>52</v>
      </c>
      <c r="C33" s="42" t="s">
        <v>123</v>
      </c>
      <c r="D33" s="19" t="s">
        <v>55</v>
      </c>
      <c r="E33" s="19">
        <f>D24+D11</f>
        <v>917</v>
      </c>
      <c r="F33" s="19">
        <v>0</v>
      </c>
      <c r="G33" s="22">
        <f t="shared" si="2"/>
        <v>0</v>
      </c>
      <c r="H33" s="14"/>
    </row>
    <row r="34" spans="1:8" ht="28.2" x14ac:dyDescent="0.35">
      <c r="A34" s="19">
        <v>3</v>
      </c>
      <c r="B34" s="19" t="s">
        <v>56</v>
      </c>
      <c r="C34" s="42" t="s">
        <v>57</v>
      </c>
      <c r="D34" s="19" t="s">
        <v>15</v>
      </c>
      <c r="E34" s="19">
        <v>170</v>
      </c>
      <c r="F34" s="19">
        <v>0</v>
      </c>
      <c r="G34" s="22">
        <f t="shared" si="2"/>
        <v>0</v>
      </c>
      <c r="H34" s="14"/>
    </row>
    <row r="35" spans="1:8" ht="28.2" x14ac:dyDescent="0.35">
      <c r="A35" s="19">
        <v>4</v>
      </c>
      <c r="B35" s="19" t="s">
        <v>52</v>
      </c>
      <c r="C35" s="42" t="s">
        <v>58</v>
      </c>
      <c r="D35" s="19" t="s">
        <v>15</v>
      </c>
      <c r="E35" s="19">
        <f>E28</f>
        <v>170</v>
      </c>
      <c r="F35" s="19">
        <v>0</v>
      </c>
      <c r="G35" s="22">
        <f t="shared" si="2"/>
        <v>0</v>
      </c>
      <c r="H35" s="14"/>
    </row>
    <row r="36" spans="1:8" ht="29.4" customHeight="1" x14ac:dyDescent="0.35">
      <c r="A36" s="19">
        <v>5</v>
      </c>
      <c r="B36" s="44" t="s">
        <v>59</v>
      </c>
      <c r="C36" s="42" t="s">
        <v>60</v>
      </c>
      <c r="D36" s="19" t="s">
        <v>15</v>
      </c>
      <c r="E36" s="19">
        <f>E28</f>
        <v>170</v>
      </c>
      <c r="F36" s="19">
        <v>0</v>
      </c>
      <c r="G36" s="22">
        <f t="shared" si="2"/>
        <v>0</v>
      </c>
      <c r="H36" s="14"/>
    </row>
    <row r="37" spans="1:8" ht="16.2" x14ac:dyDescent="0.35">
      <c r="A37" s="19">
        <v>6</v>
      </c>
      <c r="B37" s="44" t="s">
        <v>52</v>
      </c>
      <c r="C37" s="42" t="s">
        <v>61</v>
      </c>
      <c r="D37" s="19" t="s">
        <v>55</v>
      </c>
      <c r="E37" s="45">
        <f>E33</f>
        <v>917</v>
      </c>
      <c r="F37" s="19">
        <v>0</v>
      </c>
      <c r="G37" s="22">
        <f t="shared" si="2"/>
        <v>0</v>
      </c>
      <c r="H37" s="14"/>
    </row>
    <row r="38" spans="1:8" ht="28.2" x14ac:dyDescent="0.35">
      <c r="A38" s="19">
        <v>7</v>
      </c>
      <c r="B38" s="19" t="s">
        <v>62</v>
      </c>
      <c r="C38" s="42" t="s">
        <v>63</v>
      </c>
      <c r="D38" s="19" t="s">
        <v>55</v>
      </c>
      <c r="E38" s="19">
        <f>D11</f>
        <v>216</v>
      </c>
      <c r="F38" s="19">
        <v>0</v>
      </c>
      <c r="G38" s="22">
        <f t="shared" si="2"/>
        <v>0</v>
      </c>
      <c r="H38" s="14"/>
    </row>
    <row r="39" spans="1:8" ht="28.2" x14ac:dyDescent="0.35">
      <c r="A39" s="19">
        <v>8</v>
      </c>
      <c r="B39" s="19" t="s">
        <v>64</v>
      </c>
      <c r="C39" s="42" t="s">
        <v>124</v>
      </c>
      <c r="D39" s="19" t="s">
        <v>55</v>
      </c>
      <c r="E39" s="19">
        <f>E38</f>
        <v>216</v>
      </c>
      <c r="F39" s="19">
        <v>0</v>
      </c>
      <c r="G39" s="22">
        <f t="shared" si="2"/>
        <v>0</v>
      </c>
      <c r="H39" s="14"/>
    </row>
    <row r="40" spans="1:8" ht="28.2" x14ac:dyDescent="0.35">
      <c r="A40" s="19">
        <v>9</v>
      </c>
      <c r="B40" s="19" t="s">
        <v>65</v>
      </c>
      <c r="C40" s="42" t="s">
        <v>66</v>
      </c>
      <c r="D40" s="19" t="s">
        <v>55</v>
      </c>
      <c r="E40" s="19">
        <f>D24</f>
        <v>701</v>
      </c>
      <c r="F40" s="19">
        <v>0</v>
      </c>
      <c r="G40" s="22">
        <f t="shared" si="2"/>
        <v>0</v>
      </c>
      <c r="H40" s="14"/>
    </row>
    <row r="41" spans="1:8" ht="28.2" x14ac:dyDescent="0.35">
      <c r="A41" s="19">
        <v>10</v>
      </c>
      <c r="B41" s="19" t="s">
        <v>67</v>
      </c>
      <c r="C41" s="42" t="s">
        <v>125</v>
      </c>
      <c r="D41" s="19" t="s">
        <v>55</v>
      </c>
      <c r="E41" s="19">
        <f>E40</f>
        <v>701</v>
      </c>
      <c r="F41" s="19">
        <v>0</v>
      </c>
      <c r="G41" s="22">
        <f t="shared" si="2"/>
        <v>0</v>
      </c>
      <c r="H41" s="14"/>
    </row>
    <row r="42" spans="1:8" ht="16.2" x14ac:dyDescent="0.35">
      <c r="A42" s="19">
        <v>11</v>
      </c>
      <c r="B42" s="19" t="s">
        <v>52</v>
      </c>
      <c r="C42" s="42" t="s">
        <v>113</v>
      </c>
      <c r="D42" s="19" t="s">
        <v>55</v>
      </c>
      <c r="E42" s="19">
        <f>E38*2</f>
        <v>432</v>
      </c>
      <c r="F42" s="19">
        <v>0</v>
      </c>
      <c r="G42" s="22">
        <f t="shared" si="2"/>
        <v>0</v>
      </c>
      <c r="H42" s="14"/>
    </row>
    <row r="43" spans="1:8" ht="28.2" x14ac:dyDescent="0.35">
      <c r="A43" s="19">
        <v>12</v>
      </c>
      <c r="B43" s="19" t="s">
        <v>68</v>
      </c>
      <c r="C43" s="42" t="s">
        <v>69</v>
      </c>
      <c r="D43" s="19" t="s">
        <v>15</v>
      </c>
      <c r="E43" s="19">
        <v>224</v>
      </c>
      <c r="F43" s="19">
        <v>0</v>
      </c>
      <c r="G43" s="22">
        <f t="shared" si="2"/>
        <v>0</v>
      </c>
      <c r="H43" s="14"/>
    </row>
    <row r="44" spans="1:8" ht="27.6" x14ac:dyDescent="0.35">
      <c r="A44" s="19">
        <v>13</v>
      </c>
      <c r="B44" s="44" t="s">
        <v>70</v>
      </c>
      <c r="C44" s="50" t="s">
        <v>115</v>
      </c>
      <c r="D44" s="27" t="s">
        <v>71</v>
      </c>
      <c r="E44" s="46">
        <f>E33*0.002</f>
        <v>1.8340000000000001</v>
      </c>
      <c r="F44" s="46">
        <v>0</v>
      </c>
      <c r="G44" s="22">
        <f t="shared" si="2"/>
        <v>0</v>
      </c>
      <c r="H44" s="14"/>
    </row>
    <row r="45" spans="1:8" ht="27.6" x14ac:dyDescent="0.3">
      <c r="A45" s="19">
        <v>14</v>
      </c>
      <c r="B45" s="19" t="s">
        <v>72</v>
      </c>
      <c r="C45" s="42" t="s">
        <v>73</v>
      </c>
      <c r="D45" s="19" t="s">
        <v>54</v>
      </c>
      <c r="E45" s="19">
        <v>5</v>
      </c>
      <c r="F45" s="19">
        <v>0</v>
      </c>
      <c r="G45" s="22">
        <f t="shared" si="2"/>
        <v>0</v>
      </c>
    </row>
    <row r="46" spans="1:8" x14ac:dyDescent="0.3">
      <c r="A46" s="16" t="s">
        <v>16</v>
      </c>
      <c r="B46" s="16"/>
      <c r="C46" s="16"/>
      <c r="D46" s="15"/>
      <c r="E46" s="15"/>
      <c r="F46" s="15"/>
      <c r="G46" s="47">
        <f>SUM(G32:G45)</f>
        <v>0</v>
      </c>
    </row>
    <row r="48" spans="1:8" x14ac:dyDescent="0.3">
      <c r="B48" s="9" t="s">
        <v>74</v>
      </c>
      <c r="C48" s="9"/>
      <c r="D48" s="9"/>
      <c r="E48" s="9"/>
      <c r="F48" s="9"/>
      <c r="G48" s="9"/>
    </row>
    <row r="49" spans="1:8" x14ac:dyDescent="0.3">
      <c r="B49" s="40" t="s">
        <v>75</v>
      </c>
      <c r="C49" s="41" t="s">
        <v>76</v>
      </c>
      <c r="D49" s="40" t="s">
        <v>13</v>
      </c>
      <c r="E49" s="40" t="s">
        <v>50</v>
      </c>
      <c r="F49" s="40" t="s">
        <v>51</v>
      </c>
      <c r="G49" s="40" t="s">
        <v>14</v>
      </c>
    </row>
    <row r="50" spans="1:8" x14ac:dyDescent="0.3">
      <c r="B50" s="19">
        <v>1</v>
      </c>
      <c r="C50" s="42" t="s">
        <v>114</v>
      </c>
      <c r="D50" s="44" t="s">
        <v>55</v>
      </c>
      <c r="E50" s="19">
        <f>D11*2+D24</f>
        <v>1133</v>
      </c>
      <c r="F50" s="19">
        <v>0</v>
      </c>
      <c r="G50" s="22">
        <f t="shared" ref="G50:G52" si="3">E50*F50</f>
        <v>0</v>
      </c>
    </row>
    <row r="51" spans="1:8" ht="27.6" x14ac:dyDescent="0.3">
      <c r="B51" s="19">
        <v>2</v>
      </c>
      <c r="C51" s="42" t="s">
        <v>77</v>
      </c>
      <c r="D51" s="44" t="s">
        <v>78</v>
      </c>
      <c r="E51" s="82">
        <f>E33*0.002</f>
        <v>1.8340000000000001</v>
      </c>
      <c r="F51" s="19">
        <v>0</v>
      </c>
      <c r="G51" s="22">
        <f t="shared" si="3"/>
        <v>0</v>
      </c>
    </row>
    <row r="52" spans="1:8" x14ac:dyDescent="0.3">
      <c r="B52" s="19">
        <v>3</v>
      </c>
      <c r="C52" s="42" t="s">
        <v>79</v>
      </c>
      <c r="D52" s="44" t="s">
        <v>71</v>
      </c>
      <c r="E52" s="27">
        <v>11</v>
      </c>
      <c r="F52" s="19">
        <v>0</v>
      </c>
      <c r="G52" s="22">
        <f t="shared" si="3"/>
        <v>0</v>
      </c>
    </row>
    <row r="53" spans="1:8" x14ac:dyDescent="0.3">
      <c r="B53" s="19"/>
      <c r="C53" s="16"/>
      <c r="D53" s="16"/>
      <c r="E53" s="16" t="s">
        <v>80</v>
      </c>
      <c r="F53" s="16"/>
      <c r="G53" s="47">
        <f>SUM(G50:G52)</f>
        <v>0</v>
      </c>
    </row>
    <row r="54" spans="1:8" x14ac:dyDescent="0.3">
      <c r="A54" s="48"/>
      <c r="B54" s="28"/>
      <c r="C54" s="29"/>
      <c r="D54" s="28"/>
      <c r="E54" s="29"/>
      <c r="F54" s="29"/>
      <c r="G54" s="29"/>
      <c r="H54" s="48"/>
    </row>
    <row r="55" spans="1:8" x14ac:dyDescent="0.3">
      <c r="B55" s="78" t="s">
        <v>81</v>
      </c>
      <c r="C55" s="78"/>
      <c r="D55" s="79"/>
      <c r="E55" s="79"/>
      <c r="F55" s="79"/>
      <c r="G55" s="80">
        <f>G11+G24+G46+G53</f>
        <v>0</v>
      </c>
      <c r="H55" s="49"/>
    </row>
    <row r="60" spans="1:8" ht="16.2" x14ac:dyDescent="0.35">
      <c r="B60" s="51" t="s">
        <v>82</v>
      </c>
      <c r="C60" s="12"/>
      <c r="D60" s="12"/>
      <c r="E60" s="12"/>
      <c r="F60" s="12"/>
      <c r="G60" s="12"/>
      <c r="H60" s="52"/>
    </row>
    <row r="61" spans="1:8" x14ac:dyDescent="0.3">
      <c r="B61" s="20" t="s">
        <v>126</v>
      </c>
      <c r="C61" s="81">
        <f>G28</f>
        <v>0</v>
      </c>
      <c r="D61" s="55"/>
      <c r="E61" s="55"/>
      <c r="F61" s="55"/>
      <c r="H61" s="52"/>
    </row>
    <row r="62" spans="1:8" x14ac:dyDescent="0.3">
      <c r="B62" s="20" t="s">
        <v>83</v>
      </c>
      <c r="C62" s="81">
        <f>G11+G24</f>
        <v>0</v>
      </c>
      <c r="D62" s="55"/>
      <c r="E62" s="55"/>
      <c r="F62" s="55"/>
    </row>
    <row r="63" spans="1:8" x14ac:dyDescent="0.3">
      <c r="B63" s="20" t="s">
        <v>84</v>
      </c>
      <c r="C63" s="81">
        <f>G46</f>
        <v>0</v>
      </c>
      <c r="D63" s="55"/>
      <c r="E63" s="83"/>
      <c r="F63" s="55"/>
    </row>
    <row r="64" spans="1:8" x14ac:dyDescent="0.3">
      <c r="B64" s="20" t="s">
        <v>85</v>
      </c>
      <c r="C64" s="81">
        <f>G53</f>
        <v>0</v>
      </c>
      <c r="D64" s="55"/>
      <c r="E64" s="55"/>
      <c r="F64" s="55"/>
    </row>
    <row r="65" spans="2:8" x14ac:dyDescent="0.3">
      <c r="B65" s="20" t="s">
        <v>118</v>
      </c>
      <c r="C65" s="81">
        <v>0</v>
      </c>
      <c r="D65" s="55"/>
      <c r="E65" s="55"/>
      <c r="F65" s="55"/>
    </row>
    <row r="66" spans="2:8" ht="18" x14ac:dyDescent="0.35">
      <c r="B66" s="20" t="s">
        <v>86</v>
      </c>
      <c r="C66" s="84">
        <f>SUM(C61:C65)</f>
        <v>0</v>
      </c>
      <c r="D66" s="55"/>
      <c r="E66" s="55"/>
      <c r="F66" s="55"/>
      <c r="H66" s="54"/>
    </row>
    <row r="67" spans="2:8" ht="18" x14ac:dyDescent="0.35">
      <c r="B67" s="20" t="s">
        <v>87</v>
      </c>
      <c r="C67" s="84">
        <f>C66/100*21</f>
        <v>0</v>
      </c>
      <c r="D67" s="55"/>
      <c r="E67" s="55"/>
      <c r="F67" s="55"/>
      <c r="H67" s="54"/>
    </row>
    <row r="68" spans="2:8" ht="18.600000000000001" x14ac:dyDescent="0.4">
      <c r="B68" s="76" t="s">
        <v>88</v>
      </c>
      <c r="C68" s="85">
        <f>SUM(C66:C67)</f>
        <v>0</v>
      </c>
      <c r="D68" s="77"/>
      <c r="E68" s="77"/>
      <c r="F68" s="77"/>
      <c r="H68" s="54"/>
    </row>
    <row r="70" spans="2:8" ht="16.5" customHeight="1" x14ac:dyDescent="0.4">
      <c r="B70" s="55"/>
      <c r="C70" s="55"/>
      <c r="D70" s="55"/>
      <c r="E70" s="55"/>
      <c r="F70" s="55"/>
      <c r="G70" s="56"/>
    </row>
    <row r="73" spans="2:8" x14ac:dyDescent="0.3">
      <c r="G73" s="54"/>
    </row>
    <row r="77" spans="2:8" x14ac:dyDescent="0.3">
      <c r="B77" s="48"/>
      <c r="C77" s="48"/>
      <c r="D77" s="48"/>
      <c r="E77" s="48"/>
    </row>
    <row r="78" spans="2:8" x14ac:dyDescent="0.3">
      <c r="B78" s="57"/>
      <c r="C78" s="57"/>
      <c r="D78" s="48"/>
      <c r="E78" s="48"/>
    </row>
    <row r="79" spans="2:8" x14ac:dyDescent="0.3">
      <c r="B79" s="48"/>
      <c r="C79" s="48"/>
      <c r="D79" s="48"/>
      <c r="E79" s="48"/>
    </row>
    <row r="80" spans="2:8" x14ac:dyDescent="0.3">
      <c r="B80" s="48"/>
      <c r="C80" s="48"/>
      <c r="D80" s="48"/>
      <c r="E80" s="48"/>
    </row>
    <row r="81" spans="2:5" x14ac:dyDescent="0.3">
      <c r="B81" s="48"/>
      <c r="C81" s="48"/>
      <c r="D81" s="48"/>
      <c r="E81" s="48"/>
    </row>
    <row r="82" spans="2:5" x14ac:dyDescent="0.3">
      <c r="B82" s="48"/>
      <c r="C82" s="48"/>
      <c r="D82" s="48"/>
      <c r="E82" s="48"/>
    </row>
    <row r="83" spans="2:5" x14ac:dyDescent="0.3">
      <c r="B83" s="48"/>
      <c r="C83" s="48"/>
      <c r="D83" s="57"/>
      <c r="E83" s="57"/>
    </row>
    <row r="84" spans="2:5" x14ac:dyDescent="0.3">
      <c r="B84" s="48"/>
      <c r="C84" s="48"/>
      <c r="D84" s="48"/>
      <c r="E84" s="48"/>
    </row>
  </sheetData>
  <pageMargins left="0.70833333333333304" right="0.70833333333333304" top="0.78749999999999998" bottom="0.78749999999999998" header="0.511811023622047" footer="0.31527777777777799"/>
  <pageSetup paperSize="9" scale="54" orientation="landscape" horizontalDpi="300" verticalDpi="300" r:id="rId1"/>
  <headerFooter>
    <oddFooter>&amp;L&amp;A&amp;C2020&amp;R&amp;P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TITULKA</vt:lpstr>
      <vt:lpstr>Výsadby</vt:lpstr>
      <vt:lpstr>TITULKA!Oblast_tisku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Kubíková</dc:creator>
  <dc:description/>
  <cp:lastModifiedBy>Štěpančíková Taťána, Ing.</cp:lastModifiedBy>
  <cp:revision>45</cp:revision>
  <cp:lastPrinted>2021-03-03T09:22:49Z</cp:lastPrinted>
  <dcterms:created xsi:type="dcterms:W3CDTF">2019-03-22T08:05:41Z</dcterms:created>
  <dcterms:modified xsi:type="dcterms:W3CDTF">2022-09-26T10:16:35Z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