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INVESTICE\INVESTICE-PŘÍPRAVA\Stadion garáž 2022_ORG 600048\VŘ\"/>
    </mc:Choice>
  </mc:AlternateContent>
  <bookViews>
    <workbookView xWindow="43395" yWindow="15" windowWidth="16050" windowHeight="155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H9" i="1"/>
  <c r="H12" i="1"/>
  <c r="H15" i="1"/>
  <c r="H18" i="1"/>
  <c r="H36" i="1" l="1"/>
  <c r="H35" i="1" s="1"/>
  <c r="H8" i="1"/>
  <c r="F21" i="1"/>
  <c r="F18" i="1"/>
  <c r="F15" i="1"/>
  <c r="F9" i="1"/>
  <c r="F12" i="1" s="1"/>
  <c r="F25" i="1"/>
  <c r="H25" i="1" s="1"/>
  <c r="H24" i="1" s="1"/>
  <c r="F28" i="1"/>
  <c r="H28" i="1" s="1"/>
  <c r="F32" i="1"/>
  <c r="H32" i="1" s="1"/>
  <c r="H31" i="1" s="1"/>
  <c r="H3" i="1" l="1"/>
</calcChain>
</file>

<file path=xl/sharedStrings.xml><?xml version="1.0" encoding="utf-8"?>
<sst xmlns="http://schemas.openxmlformats.org/spreadsheetml/2006/main" count="87" uniqueCount="61">
  <si>
    <t xml:space="preserve">Stavba: </t>
  </si>
  <si>
    <t>260</t>
  </si>
  <si>
    <t>Rozpočet:</t>
  </si>
  <si>
    <t>Gabionová zeď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</si>
  <si>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</si>
  <si>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</si>
  <si>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</si>
  <si>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</si>
  <si>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</si>
  <si>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</si>
  <si>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</si>
  <si>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Jednotková</t>
  </si>
  <si>
    <t>Celkem</t>
  </si>
  <si>
    <t>1</t>
  </si>
  <si>
    <t>2</t>
  </si>
  <si>
    <t>3</t>
  </si>
  <si>
    <t>4</t>
  </si>
  <si>
    <t>5</t>
  </si>
  <si>
    <t>6</t>
  </si>
  <si>
    <t>9</t>
  </si>
  <si>
    <t>10</t>
  </si>
  <si>
    <t>Zemní práce</t>
  </si>
  <si>
    <t/>
  </si>
  <si>
    <t>M3</t>
  </si>
  <si>
    <t>podle kubaturového listu 
vč. odvozu, uložení a poplatku za skládku</t>
  </si>
  <si>
    <t>podle kubaturového listu 
dorovnání terénu  
vč.naložení a dovozu ze skládky stavby</t>
  </si>
  <si>
    <t>17411-01</t>
  </si>
  <si>
    <t>ZÁSYP JAM A RÝH ZEMINOU SE ZHUTNĚNÍM</t>
  </si>
  <si>
    <t>zásyp tl.300mm  
parametry použité zeminy podle PD 
vč.případného nákupu a dovozu vhodného materiálu</t>
  </si>
  <si>
    <t>ÚPRAVA PLÁNĚ SE ZHUTNĚNÍM V HORNINĚ TŘ. I</t>
  </si>
  <si>
    <t>M2</t>
  </si>
  <si>
    <t>zhutnění základové spáry</t>
  </si>
  <si>
    <t>7</t>
  </si>
  <si>
    <t>ROZPROSTŘENÍ ORNICE V ROVINĚ</t>
  </si>
  <si>
    <t>ze situace 
vč. naložení a dovozu ze skládky stavby</t>
  </si>
  <si>
    <t>Základy</t>
  </si>
  <si>
    <t>M</t>
  </si>
  <si>
    <t>POLŠTÁŘE POD ZÁKLADY Z KAMENIVA DRCENÉHO</t>
  </si>
  <si>
    <t>podle kubaturového listu</t>
  </si>
  <si>
    <t>289971a</t>
  </si>
  <si>
    <t>OPLÁŠTĚNÍ (ZPEVNĚNÍ) Z GEOTEXTILIE</t>
  </si>
  <si>
    <t>- obalení polštáře ze ŠD 
- obalení rýhy podélné drenáže 
netkaná geotextilie filtračně – separační, výměra včetně nutných přesahů</t>
  </si>
  <si>
    <t>Svislé konstrukce</t>
  </si>
  <si>
    <t>11</t>
  </si>
  <si>
    <t>3272A7</t>
  </si>
  <si>
    <t>ZDI OPĚR, ZÁRUB, NÁBŘEŽ Z GABIONŮ RUČNĚ ROVNANÝCH</t>
  </si>
  <si>
    <t>parametry použitých materiálů podle PD D.1.2 VZPR 3 a STZ  
vč.povrchové úpravy</t>
  </si>
  <si>
    <t>Kyjov atletický stadión - gabionová zeď</t>
  </si>
  <si>
    <t>14m * 2m * 1m</t>
  </si>
  <si>
    <t>(15*0,7+2*14+2*2)*1,2</t>
  </si>
  <si>
    <t>15*0,7*1,3</t>
  </si>
  <si>
    <t>15m*6m3 + 15*0,7*1,3</t>
  </si>
  <si>
    <t>15m*1,3m</t>
  </si>
  <si>
    <t>15*3</t>
  </si>
  <si>
    <t>SO 260</t>
  </si>
  <si>
    <t>HLOUBENÍ RÝH ŠÍŘ DO 2M PAŽ I NEPAŽ TŘ. I, ODVOZ DO 20KM</t>
  </si>
  <si>
    <t>ULOŽENÍ SYPANINY DO NÁSYPŮ SE ZLEPŠENÍM ZEMINY</t>
  </si>
  <si>
    <t>Ostatní konstrukce a práce</t>
  </si>
  <si>
    <t>R</t>
  </si>
  <si>
    <t>ROZEBRÁNÍ A OBNOVA OPLOCENÍ Z BETONOVÝCH PANELŮ DO BETONOVÝCH SLOUPKŮ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</si>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</sst>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Arial"/>
    </font>
    <font>
      <b/>
      <sz val="11"/>
      <name val="Arial"/>
    </font>
    <font>
      <sz val="10"/>
      <color indexed="9"/>
      <name val="Arial"/>
    </font>
    <font>
      <b/>
      <sz val="10"/>
      <name val="Arial"/>
    </font>
    <font>
      <i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zoomScale="60" zoomScaleNormal="100" workbookViewId="0">
      <selection activeCell="K29" sqref="K29:L29"/>
    </sheetView>
  </sheetViews>
  <sheetFormatPr defaultRowHeight="15" x14ac:dyDescent="0.25"/>
  <cols>
    <col min="4" max="4" width="59.42578125" bestFit="1" customWidth="1"/>
    <col min="8" max="8" width="12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20.25" x14ac:dyDescent="0.25">
      <c r="A2" s="1"/>
      <c r="B2" s="1"/>
      <c r="C2" s="1"/>
      <c r="D2" s="2" t="s">
        <v>60</v>
      </c>
      <c r="E2" s="1"/>
      <c r="F2" s="1"/>
      <c r="G2" s="3"/>
      <c r="H2" s="3"/>
    </row>
    <row r="3" spans="1:8" x14ac:dyDescent="0.25">
      <c r="A3" s="4" t="s">
        <v>0</v>
      </c>
      <c r="B3" s="27" t="s">
        <v>54</v>
      </c>
      <c r="C3" s="28"/>
      <c r="D3" s="5" t="s">
        <v>47</v>
      </c>
      <c r="E3" s="1"/>
      <c r="F3" s="6"/>
      <c r="G3" s="7" t="s">
        <v>1</v>
      </c>
      <c r="H3" s="8">
        <f>H8+H24+H31+H35</f>
        <v>0</v>
      </c>
    </row>
    <row r="4" spans="1:8" x14ac:dyDescent="0.25">
      <c r="A4" s="9" t="s">
        <v>2</v>
      </c>
      <c r="B4" s="29"/>
      <c r="C4" s="30"/>
      <c r="D4" s="10" t="s">
        <v>3</v>
      </c>
      <c r="E4" s="3"/>
      <c r="F4" s="3"/>
      <c r="G4" s="11"/>
      <c r="H4" s="11"/>
    </row>
    <row r="5" spans="1:8" x14ac:dyDescent="0.25">
      <c r="A5" s="26" t="s">
        <v>4</v>
      </c>
      <c r="B5" s="26" t="s">
        <v>5</v>
      </c>
      <c r="C5" s="26" t="s">
        <v>6</v>
      </c>
      <c r="D5" s="26" t="s">
        <v>7</v>
      </c>
      <c r="E5" s="26" t="s">
        <v>8</v>
      </c>
      <c r="F5" s="26" t="s">
        <v>9</v>
      </c>
      <c r="G5" s="26" t="s">
        <v>10</v>
      </c>
      <c r="H5" s="26"/>
    </row>
    <row r="6" spans="1:8" ht="25.5" x14ac:dyDescent="0.25">
      <c r="A6" s="26"/>
      <c r="B6" s="26"/>
      <c r="C6" s="26"/>
      <c r="D6" s="26"/>
      <c r="E6" s="26"/>
      <c r="F6" s="26"/>
      <c r="G6" s="12" t="s">
        <v>11</v>
      </c>
      <c r="H6" s="12" t="s">
        <v>12</v>
      </c>
    </row>
    <row r="7" spans="1:8" x14ac:dyDescent="0.25">
      <c r="A7" s="12" t="s">
        <v>13</v>
      </c>
      <c r="B7" s="12" t="s">
        <v>14</v>
      </c>
      <c r="C7" s="12" t="s">
        <v>15</v>
      </c>
      <c r="D7" s="12" t="s">
        <v>16</v>
      </c>
      <c r="E7" s="12" t="s">
        <v>17</v>
      </c>
      <c r="F7" s="12" t="s">
        <v>18</v>
      </c>
      <c r="G7" s="12" t="s">
        <v>19</v>
      </c>
      <c r="H7" s="12" t="s">
        <v>20</v>
      </c>
    </row>
    <row r="8" spans="1:8" x14ac:dyDescent="0.25">
      <c r="A8" s="11"/>
      <c r="B8" s="13" t="s">
        <v>13</v>
      </c>
      <c r="C8" s="11"/>
      <c r="D8" s="14" t="s">
        <v>21</v>
      </c>
      <c r="E8" s="11"/>
      <c r="F8" s="11"/>
      <c r="G8" s="11"/>
      <c r="H8" s="15">
        <f>SUM(H9:H23)</f>
        <v>0</v>
      </c>
    </row>
    <row r="9" spans="1:8" x14ac:dyDescent="0.25">
      <c r="A9" s="16" t="s">
        <v>14</v>
      </c>
      <c r="B9" s="16">
        <v>132738</v>
      </c>
      <c r="C9" s="17" t="s">
        <v>22</v>
      </c>
      <c r="D9" t="s">
        <v>55</v>
      </c>
      <c r="E9" s="19" t="s">
        <v>23</v>
      </c>
      <c r="F9" s="20">
        <f>15*6+ 15*0.7*1.3</f>
        <v>103.65</v>
      </c>
      <c r="G9" s="20"/>
      <c r="H9" s="20">
        <f>ROUND(ROUND(G9,2)*ROUND(F9,2),2)</f>
        <v>0</v>
      </c>
    </row>
    <row r="10" spans="1:8" ht="30" x14ac:dyDescent="0.25">
      <c r="A10" s="21"/>
      <c r="B10" s="21"/>
      <c r="C10" s="21"/>
      <c r="D10" s="22" t="s">
        <v>24</v>
      </c>
      <c r="E10" s="21"/>
      <c r="F10" s="21"/>
      <c r="G10" s="21"/>
      <c r="H10" s="21"/>
    </row>
    <row r="11" spans="1:8" x14ac:dyDescent="0.25">
      <c r="A11" s="21"/>
      <c r="B11" s="21"/>
      <c r="C11" s="21"/>
      <c r="D11" s="23" t="s">
        <v>51</v>
      </c>
      <c r="E11" s="21"/>
      <c r="F11" s="21"/>
      <c r="G11" s="21"/>
      <c r="H11" s="21"/>
    </row>
    <row r="12" spans="1:8" x14ac:dyDescent="0.25">
      <c r="A12" s="16" t="s">
        <v>15</v>
      </c>
      <c r="B12" s="16">
        <v>17111</v>
      </c>
      <c r="C12" s="17" t="s">
        <v>22</v>
      </c>
      <c r="D12" s="18" t="s">
        <v>56</v>
      </c>
      <c r="E12" s="19" t="s">
        <v>23</v>
      </c>
      <c r="F12" s="20">
        <f>F9</f>
        <v>103.65</v>
      </c>
      <c r="G12" s="20"/>
      <c r="H12" s="20">
        <f>ROUND(ROUND(G12,2)*ROUND(F12,2),2)</f>
        <v>0</v>
      </c>
    </row>
    <row r="13" spans="1:8" ht="45" x14ac:dyDescent="0.25">
      <c r="A13" s="21"/>
      <c r="B13" s="21"/>
      <c r="C13" s="21"/>
      <c r="D13" s="22" t="s">
        <v>25</v>
      </c>
      <c r="E13" s="21"/>
      <c r="F13" s="21"/>
      <c r="G13" s="21"/>
      <c r="H13" s="21"/>
    </row>
    <row r="14" spans="1:8" x14ac:dyDescent="0.25">
      <c r="A14" s="21"/>
      <c r="B14" s="21"/>
      <c r="C14" s="21"/>
      <c r="D14" s="23" t="s">
        <v>22</v>
      </c>
      <c r="E14" s="21"/>
      <c r="F14" s="21"/>
      <c r="G14" s="21"/>
      <c r="H14" s="21"/>
    </row>
    <row r="15" spans="1:8" x14ac:dyDescent="0.25">
      <c r="A15" s="16" t="s">
        <v>17</v>
      </c>
      <c r="B15" s="16" t="s">
        <v>26</v>
      </c>
      <c r="C15" s="17" t="s">
        <v>22</v>
      </c>
      <c r="D15" s="18" t="s">
        <v>27</v>
      </c>
      <c r="E15" s="19" t="s">
        <v>23</v>
      </c>
      <c r="F15" s="20">
        <f>F9-F32-F25</f>
        <v>62.000000000000007</v>
      </c>
      <c r="G15" s="20"/>
      <c r="H15" s="20">
        <f>ROUND(ROUND(G15,2)*ROUND(F15,2),2)</f>
        <v>0</v>
      </c>
    </row>
    <row r="16" spans="1:8" ht="45" x14ac:dyDescent="0.25">
      <c r="A16" s="21"/>
      <c r="B16" s="21"/>
      <c r="C16" s="21"/>
      <c r="D16" s="22" t="s">
        <v>28</v>
      </c>
      <c r="E16" s="21"/>
      <c r="F16" s="21"/>
      <c r="G16" s="21"/>
      <c r="H16" s="21"/>
    </row>
    <row r="17" spans="1:8" x14ac:dyDescent="0.25">
      <c r="A17" s="21"/>
      <c r="B17" s="21"/>
      <c r="C17" s="21"/>
      <c r="D17" s="23" t="s">
        <v>22</v>
      </c>
      <c r="E17" s="21"/>
      <c r="F17" s="21"/>
      <c r="G17" s="21"/>
      <c r="H17" s="21"/>
    </row>
    <row r="18" spans="1:8" x14ac:dyDescent="0.25">
      <c r="A18" s="16" t="s">
        <v>18</v>
      </c>
      <c r="B18" s="16">
        <v>18110</v>
      </c>
      <c r="C18" s="17" t="s">
        <v>22</v>
      </c>
      <c r="D18" s="18" t="s">
        <v>29</v>
      </c>
      <c r="E18" s="19" t="s">
        <v>30</v>
      </c>
      <c r="F18" s="20">
        <f>15*1.3</f>
        <v>19.5</v>
      </c>
      <c r="G18" s="20"/>
      <c r="H18" s="20">
        <f>ROUND(ROUND(G18,2)*ROUND(F18,2),2)</f>
        <v>0</v>
      </c>
    </row>
    <row r="19" spans="1:8" x14ac:dyDescent="0.25">
      <c r="A19" s="21"/>
      <c r="B19" s="21"/>
      <c r="C19" s="21"/>
      <c r="D19" s="22" t="s">
        <v>31</v>
      </c>
      <c r="E19" s="21"/>
      <c r="F19" s="21"/>
      <c r="G19" s="21"/>
      <c r="H19" s="21"/>
    </row>
    <row r="20" spans="1:8" x14ac:dyDescent="0.25">
      <c r="A20" s="21"/>
      <c r="B20" s="21"/>
      <c r="C20" s="21"/>
      <c r="D20" s="23" t="s">
        <v>52</v>
      </c>
      <c r="E20" s="21"/>
      <c r="F20" s="21"/>
      <c r="G20" s="21"/>
      <c r="H20" s="21"/>
    </row>
    <row r="21" spans="1:8" x14ac:dyDescent="0.25">
      <c r="A21" s="16" t="s">
        <v>32</v>
      </c>
      <c r="B21" s="16">
        <v>18230</v>
      </c>
      <c r="C21" s="17" t="s">
        <v>22</v>
      </c>
      <c r="D21" s="18" t="s">
        <v>33</v>
      </c>
      <c r="E21" s="19" t="s">
        <v>23</v>
      </c>
      <c r="F21" s="20">
        <f>15*3</f>
        <v>45</v>
      </c>
      <c r="G21" s="20"/>
      <c r="H21" s="20">
        <f>F21*G21</f>
        <v>0</v>
      </c>
    </row>
    <row r="22" spans="1:8" ht="30" x14ac:dyDescent="0.25">
      <c r="A22" s="21"/>
      <c r="B22" s="21"/>
      <c r="C22" s="21"/>
      <c r="D22" s="22" t="s">
        <v>34</v>
      </c>
      <c r="E22" s="21"/>
      <c r="F22" s="21"/>
      <c r="G22" s="21"/>
      <c r="H22" s="21"/>
    </row>
    <row r="23" spans="1:8" x14ac:dyDescent="0.25">
      <c r="A23" s="21"/>
      <c r="B23" s="21"/>
      <c r="C23" s="21"/>
      <c r="D23" s="23" t="s">
        <v>53</v>
      </c>
      <c r="E23" s="21"/>
      <c r="F23" s="21"/>
      <c r="G23" s="21"/>
      <c r="H23" s="21"/>
    </row>
    <row r="24" spans="1:8" x14ac:dyDescent="0.25">
      <c r="A24" s="3"/>
      <c r="B24" s="24" t="s">
        <v>14</v>
      </c>
      <c r="C24" s="3"/>
      <c r="D24" s="14" t="s">
        <v>35</v>
      </c>
      <c r="E24" s="3"/>
      <c r="F24" s="3"/>
      <c r="G24" s="3"/>
      <c r="H24" s="25">
        <f>H25+H28</f>
        <v>0</v>
      </c>
    </row>
    <row r="25" spans="1:8" x14ac:dyDescent="0.25">
      <c r="A25" s="16" t="s">
        <v>19</v>
      </c>
      <c r="B25" s="16">
        <v>27152</v>
      </c>
      <c r="C25" s="17" t="s">
        <v>22</v>
      </c>
      <c r="D25" s="18" t="s">
        <v>37</v>
      </c>
      <c r="E25" s="19" t="s">
        <v>23</v>
      </c>
      <c r="F25" s="20">
        <f>15*0.7*1.3</f>
        <v>13.65</v>
      </c>
      <c r="G25" s="20"/>
      <c r="H25" s="20">
        <f>ROUND(ROUND(G25,2)*ROUND(F25,2),2)</f>
        <v>0</v>
      </c>
    </row>
    <row r="26" spans="1:8" x14ac:dyDescent="0.25">
      <c r="A26" s="21"/>
      <c r="B26" s="21"/>
      <c r="C26" s="21"/>
      <c r="D26" s="22" t="s">
        <v>38</v>
      </c>
      <c r="E26" s="21"/>
      <c r="F26" s="21"/>
      <c r="G26" s="21"/>
      <c r="H26" s="21"/>
    </row>
    <row r="27" spans="1:8" x14ac:dyDescent="0.25">
      <c r="A27" s="21"/>
      <c r="B27" s="21"/>
      <c r="C27" s="21"/>
      <c r="D27" s="23" t="s">
        <v>50</v>
      </c>
      <c r="E27" s="21"/>
      <c r="F27" s="21"/>
      <c r="G27" s="21"/>
      <c r="H27" s="21"/>
    </row>
    <row r="28" spans="1:8" x14ac:dyDescent="0.25">
      <c r="A28" s="16" t="s">
        <v>20</v>
      </c>
      <c r="B28" s="16" t="s">
        <v>39</v>
      </c>
      <c r="C28" s="17" t="s">
        <v>22</v>
      </c>
      <c r="D28" s="18" t="s">
        <v>40</v>
      </c>
      <c r="E28" s="19" t="s">
        <v>30</v>
      </c>
      <c r="F28" s="20">
        <f>(15*0.7+2*14+2*2)*1.2</f>
        <v>51</v>
      </c>
      <c r="G28" s="20"/>
      <c r="H28" s="20">
        <f>ROUND(ROUND(G28,2)*ROUND(F28,2),2)</f>
        <v>0</v>
      </c>
    </row>
    <row r="29" spans="1:8" ht="60" x14ac:dyDescent="0.25">
      <c r="A29" s="21"/>
      <c r="B29" s="21"/>
      <c r="C29" s="21"/>
      <c r="D29" s="22" t="s">
        <v>41</v>
      </c>
      <c r="E29" s="21"/>
      <c r="F29" s="21"/>
      <c r="G29" s="21"/>
      <c r="H29" s="21"/>
    </row>
    <row r="30" spans="1:8" x14ac:dyDescent="0.25">
      <c r="A30" s="21"/>
      <c r="B30" s="21"/>
      <c r="C30" s="21"/>
      <c r="D30" s="23" t="s">
        <v>49</v>
      </c>
      <c r="E30" s="21"/>
      <c r="F30" s="21"/>
      <c r="G30" s="21"/>
      <c r="H30" s="21"/>
    </row>
    <row r="31" spans="1:8" x14ac:dyDescent="0.25">
      <c r="A31" s="3"/>
      <c r="B31" s="24" t="s">
        <v>15</v>
      </c>
      <c r="C31" s="3"/>
      <c r="D31" s="14" t="s">
        <v>42</v>
      </c>
      <c r="E31" s="3"/>
      <c r="F31" s="3"/>
      <c r="G31" s="3"/>
      <c r="H31" s="25">
        <f>H32</f>
        <v>0</v>
      </c>
    </row>
    <row r="32" spans="1:8" x14ac:dyDescent="0.25">
      <c r="A32" s="16" t="s">
        <v>43</v>
      </c>
      <c r="B32" s="16" t="s">
        <v>44</v>
      </c>
      <c r="C32" s="17" t="s">
        <v>22</v>
      </c>
      <c r="D32" s="18" t="s">
        <v>45</v>
      </c>
      <c r="E32" s="19" t="s">
        <v>23</v>
      </c>
      <c r="F32" s="20">
        <f>14*2</f>
        <v>28</v>
      </c>
      <c r="G32" s="20"/>
      <c r="H32" s="20">
        <f>ROUND(ROUND(G32,2)*ROUND(F32,2),2)</f>
        <v>0</v>
      </c>
    </row>
    <row r="33" spans="1:8" ht="30" x14ac:dyDescent="0.25">
      <c r="A33" s="21"/>
      <c r="B33" s="21"/>
      <c r="C33" s="21"/>
      <c r="D33" s="22" t="s">
        <v>46</v>
      </c>
      <c r="E33" s="21"/>
      <c r="F33" s="21"/>
      <c r="G33" s="21"/>
      <c r="H33" s="21"/>
    </row>
    <row r="34" spans="1:8" x14ac:dyDescent="0.25">
      <c r="A34" s="21"/>
      <c r="B34" s="21"/>
      <c r="C34" s="21"/>
      <c r="D34" s="23" t="s">
        <v>48</v>
      </c>
      <c r="E34" s="21"/>
      <c r="F34" s="21"/>
      <c r="G34" s="21"/>
      <c r="H34" s="21"/>
    </row>
    <row r="35" spans="1:8" x14ac:dyDescent="0.25">
      <c r="A35" s="3"/>
      <c r="B35" s="24" t="s">
        <v>19</v>
      </c>
      <c r="C35" s="3"/>
      <c r="D35" s="14" t="s">
        <v>57</v>
      </c>
      <c r="E35" s="3"/>
      <c r="F35" s="3"/>
      <c r="G35" s="3"/>
      <c r="H35" s="25">
        <f>H36</f>
        <v>0</v>
      </c>
    </row>
    <row r="36" spans="1:8" ht="30" x14ac:dyDescent="0.25">
      <c r="A36" s="16">
        <v>12</v>
      </c>
      <c r="B36" s="16" t="s">
        <v>58</v>
      </c>
      <c r="C36" s="17" t="s">
        <v>22</v>
      </c>
      <c r="D36" s="18" t="s">
        <v>59</v>
      </c>
      <c r="E36" s="19" t="s">
        <v>36</v>
      </c>
      <c r="F36" s="20">
        <v>6</v>
      </c>
      <c r="G36" s="20"/>
      <c r="H36" s="20">
        <f>ROUND(ROUND(G36,2)*ROUND(F36,2),2)</f>
        <v>0</v>
      </c>
    </row>
  </sheetData>
  <mergeCells count="9">
    <mergeCell ref="A5:A6"/>
    <mergeCell ref="B5:B6"/>
    <mergeCell ref="C5:C6"/>
    <mergeCell ref="D5:D6"/>
    <mergeCell ref="E5:E6"/>
    <mergeCell ref="F5:F6"/>
    <mergeCell ref="G5:H5"/>
    <mergeCell ref="B3:C3"/>
    <mergeCell ref="B4:C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FD446CDCC1564289788B2B4D3035F9" ma:contentTypeVersion="15" ma:contentTypeDescription="Vytvoří nový dokument" ma:contentTypeScope="" ma:versionID="5ac33879bf6d3e414459e70ce1aeecce">
  <xsd:schema xmlns:xsd="http://www.w3.org/2001/XMLSchema" xmlns:xs="http://www.w3.org/2001/XMLSchema" xmlns:p="http://schemas.microsoft.com/office/2006/metadata/properties" xmlns:ns2="cceb7ffc-97a2-4587-a3e4-e2ef727e2fb3" xmlns:ns3="bc560213-6c5d-420c-b2d6-4c9d4dbabc23" targetNamespace="http://schemas.microsoft.com/office/2006/metadata/properties" ma:root="true" ma:fieldsID="fe822a47f473b5fe07881de4ab6e9c58" ns2:_="" ns3:_="">
    <xsd:import namespace="cceb7ffc-97a2-4587-a3e4-e2ef727e2fb3"/>
    <xsd:import namespace="bc560213-6c5d-420c-b2d6-4c9d4dbab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b7ffc-97a2-4587-a3e4-e2ef727e2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7b2db15-62ad-46e3-8716-fb6f8fe8c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60213-6c5d-420c-b2d6-4c9d4dbabc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12ccc05-c83c-45a1-ab1a-769d543962f2}" ma:internalName="TaxCatchAll" ma:showField="CatchAllData" ma:web="bc560213-6c5d-420c-b2d6-4c9d4dbab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1C1AF-E428-4648-B813-7B719494F5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97D94-9678-4E1E-BDE1-454D6F10C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b7ffc-97a2-4587-a3e4-e2ef727e2fb3"/>
    <ds:schemaRef ds:uri="bc560213-6c5d-420c-b2d6-4c9d4dbab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Vala</dc:creator>
  <cp:lastModifiedBy>Milan Staniek</cp:lastModifiedBy>
  <dcterms:created xsi:type="dcterms:W3CDTF">2022-10-11T04:37:30Z</dcterms:created>
  <dcterms:modified xsi:type="dcterms:W3CDTF">2022-10-12T11:35:34Z</dcterms:modified>
</cp:coreProperties>
</file>