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rtanm\Desktop\"/>
    </mc:Choice>
  </mc:AlternateContent>
  <bookViews>
    <workbookView xWindow="11205" yWindow="285" windowWidth="16185" windowHeight="15405"/>
  </bookViews>
  <sheets>
    <sheet name="Rekapitulace" sheetId="3" r:id="rId1"/>
    <sheet name="Rozpočet" sheetId="2" r:id="rId2"/>
    <sheet name="Parametry" sheetId="1" r:id="rId3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" l="1"/>
  <c r="C15" i="3" s="1"/>
  <c r="H8" i="2" l="1"/>
  <c r="H3" i="2" l="1"/>
  <c r="H45" i="2" l="1"/>
  <c r="F45" i="2"/>
  <c r="H44" i="2"/>
  <c r="F44" i="2"/>
  <c r="H43" i="2"/>
  <c r="F43" i="2"/>
  <c r="H41" i="2"/>
  <c r="F41" i="2"/>
  <c r="H40" i="2"/>
  <c r="F40" i="2"/>
  <c r="H39" i="2"/>
  <c r="F39" i="2"/>
  <c r="H38" i="2"/>
  <c r="F38" i="2"/>
  <c r="H36" i="2"/>
  <c r="F36" i="2"/>
  <c r="H35" i="2"/>
  <c r="F35" i="2"/>
  <c r="H34" i="2"/>
  <c r="F34" i="2"/>
  <c r="H32" i="2"/>
  <c r="F32" i="2"/>
  <c r="H30" i="2"/>
  <c r="F30" i="2"/>
  <c r="H29" i="2"/>
  <c r="F29" i="2"/>
  <c r="H27" i="2"/>
  <c r="F27" i="2"/>
  <c r="H26" i="2"/>
  <c r="F26" i="2"/>
  <c r="H25" i="2"/>
  <c r="F25" i="2"/>
  <c r="H24" i="2"/>
  <c r="F24" i="2"/>
  <c r="H23" i="2"/>
  <c r="F23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F8" i="2"/>
  <c r="F9" i="2" s="1"/>
  <c r="H4" i="2"/>
  <c r="F3" i="2"/>
  <c r="F4" i="2" l="1"/>
  <c r="B3" i="3" s="1"/>
  <c r="H9" i="2"/>
  <c r="C13" i="3" s="1"/>
  <c r="I16" i="2"/>
  <c r="I25" i="2"/>
  <c r="I41" i="2"/>
  <c r="I36" i="2"/>
  <c r="I18" i="2"/>
  <c r="I27" i="2"/>
  <c r="I39" i="2"/>
  <c r="I29" i="2"/>
  <c r="I20" i="2"/>
  <c r="I30" i="2"/>
  <c r="I23" i="2"/>
  <c r="I44" i="2"/>
  <c r="I24" i="2"/>
  <c r="I35" i="2"/>
  <c r="I8" i="2"/>
  <c r="I9" i="2" s="1"/>
  <c r="I21" i="2"/>
  <c r="I32" i="2"/>
  <c r="I43" i="2"/>
  <c r="I19" i="2"/>
  <c r="I40" i="2"/>
  <c r="I26" i="2"/>
  <c r="I34" i="2"/>
  <c r="I14" i="2"/>
  <c r="I17" i="2"/>
  <c r="I38" i="2"/>
  <c r="F46" i="2"/>
  <c r="B4" i="3" s="1"/>
  <c r="I45" i="2"/>
  <c r="H46" i="2"/>
  <c r="C14" i="3" s="1"/>
  <c r="C12" i="3"/>
  <c r="I15" i="2"/>
  <c r="I3" i="2"/>
  <c r="I4" i="2" s="1"/>
  <c r="B5" i="3" l="1"/>
  <c r="B12" i="3"/>
  <c r="B14" i="3"/>
  <c r="I46" i="2"/>
  <c r="B13" i="3"/>
  <c r="B7" i="3" l="1"/>
  <c r="B8" i="3" s="1"/>
  <c r="B9" i="3" s="1"/>
</calcChain>
</file>

<file path=xl/sharedStrings.xml><?xml version="1.0" encoding="utf-8"?>
<sst xmlns="http://schemas.openxmlformats.org/spreadsheetml/2006/main" count="242" uniqueCount="138">
  <si>
    <t>Název</t>
  </si>
  <si>
    <t>Hodnota</t>
  </si>
  <si>
    <t>Nadpis rekapitulace</t>
  </si>
  <si>
    <t>Seznam prací a dodávek elektrotechnických zařízení</t>
  </si>
  <si>
    <t>Akce</t>
  </si>
  <si>
    <t>Kompresorová stanice včetně rozvodů vzduchu</t>
  </si>
  <si>
    <t>Projekt</t>
  </si>
  <si>
    <t>D2.2 Silnoproudá elektrotechnika</t>
  </si>
  <si>
    <t>Investor</t>
  </si>
  <si>
    <t>Dopravní podnik Ostrava a.s.</t>
  </si>
  <si>
    <t>Z. č.</t>
  </si>
  <si>
    <t/>
  </si>
  <si>
    <t>A. č.</t>
  </si>
  <si>
    <t>Smlouva</t>
  </si>
  <si>
    <t>Vypracoval</t>
  </si>
  <si>
    <t>Ing. Ondřej Šé</t>
  </si>
  <si>
    <t>Kontroloval</t>
  </si>
  <si>
    <t>Stanislav Gajzler</t>
  </si>
  <si>
    <t>Datum</t>
  </si>
  <si>
    <t>01.03.2022</t>
  </si>
  <si>
    <t>Zpracovatel</t>
  </si>
  <si>
    <t>Poznámka</t>
  </si>
  <si>
    <t>Uvedené ceny jsou v Kč a nezahrnují DPH, pokud to není uvedeno.</t>
  </si>
  <si>
    <t>1. sazba DPH %
- i pro přirážky rekapitulace</t>
  </si>
  <si>
    <t>21</t>
  </si>
  <si>
    <t>2. sazba DPH %</t>
  </si>
  <si>
    <t>15</t>
  </si>
  <si>
    <t>Pozice</t>
  </si>
  <si>
    <t>Mj</t>
  </si>
  <si>
    <t>Počet</t>
  </si>
  <si>
    <t>Materiál</t>
  </si>
  <si>
    <t>Materiál celkem</t>
  </si>
  <si>
    <t>Montáž celkem</t>
  </si>
  <si>
    <t>Cena celkem</t>
  </si>
  <si>
    <t>Dodávky rozvaděče RKO</t>
  </si>
  <si>
    <t>1</t>
  </si>
  <si>
    <t>Dodávka rozvaděče RKO dle specifikace PD. Včetně kusové zkoušky, prohlášení o shodě a montáži na stavbě. Včetně dopojení hlavního přívodu a podružných vývodů.</t>
  </si>
  <si>
    <t>kpl</t>
  </si>
  <si>
    <t>Dodávky rozvaděče RKO - celkem</t>
  </si>
  <si>
    <t>Doplnění a úprava rozvaděče RKK1</t>
  </si>
  <si>
    <t>2</t>
  </si>
  <si>
    <t>Doplnění rozvaděče RKK1 dle specifikace PD (odpínač, svorky). Včetně revize doplňovaného vývodu. Včetně zapojení řešených vývodů. Včetně prostupu kabelů rozvaděčem (shora).</t>
  </si>
  <si>
    <t>Doplnění a úprava rozvaděče RKK1 - celkem</t>
  </si>
  <si>
    <t>Montážní materiál a práce</t>
  </si>
  <si>
    <t>Kabely silové</t>
  </si>
  <si>
    <t>3</t>
  </si>
  <si>
    <t>Kabel silový CYKY-J 3x1,5</t>
  </si>
  <si>
    <t>m</t>
  </si>
  <si>
    <t>4</t>
  </si>
  <si>
    <t>Kabel silový CYKY-O 3x1,5</t>
  </si>
  <si>
    <t>5</t>
  </si>
  <si>
    <t>Kabel silový CYKY-J 3x2,5</t>
  </si>
  <si>
    <t>6</t>
  </si>
  <si>
    <t>Kabel silový CYKY-J 5x2,5</t>
  </si>
  <si>
    <t>7</t>
  </si>
  <si>
    <t>Kabel silový CYKY-J 5x50</t>
  </si>
  <si>
    <t>8</t>
  </si>
  <si>
    <t>H07V-K 6 zž (CYA 6)</t>
  </si>
  <si>
    <t>9</t>
  </si>
  <si>
    <t>H07V-K 16 zž (CYA 16)</t>
  </si>
  <si>
    <t>10</t>
  </si>
  <si>
    <t>H07V-K 25 zž (CYA 25)</t>
  </si>
  <si>
    <t>Kabelové nosiče, kabelové trasy</t>
  </si>
  <si>
    <t>11</t>
  </si>
  <si>
    <t>Drátěný kabelový žlab š.100mm, pozinkovaný, včetně spojovacího a závěsného materiálu</t>
  </si>
  <si>
    <t>12</t>
  </si>
  <si>
    <t>Perforovaný kabelový žlab š.62mm/v.50mm, pozinkovaný, včetně spojovacího a závěsného materiálu</t>
  </si>
  <si>
    <t>13</t>
  </si>
  <si>
    <t>Pospojování kabelových nosičů</t>
  </si>
  <si>
    <t>14</t>
  </si>
  <si>
    <t>Příchytky pro kotvení kabelů k žlabům u vertikálních tras</t>
  </si>
  <si>
    <t>Prostup vertikální trasy stropem kompresorovny, včetně zpětného zapravení</t>
  </si>
  <si>
    <t>Vypínače, spínače, tlačítka, pohybová čidla, zásuvky - zapuštěná montáž (včetně vykroužení otvoru pro usazení), komplet včetně 1 a vícenásobných rámečků, přístrojů, klapek, krabic a svorek</t>
  </si>
  <si>
    <t>16</t>
  </si>
  <si>
    <t>Vypínač řazení č.6, IP55</t>
  </si>
  <si>
    <t>ks</t>
  </si>
  <si>
    <t>17</t>
  </si>
  <si>
    <t>Zásuvka 1násobná, IP55</t>
  </si>
  <si>
    <t>Vypínače, spínače, tlačítka, pohybová čidla, zásuvky - povrchová montáž, komplet včetně krabic a svorek</t>
  </si>
  <si>
    <t>18</t>
  </si>
  <si>
    <t>Zásuvka kombi trojfázová 16A, IP44, šedá (230V/3P//400V/5P//16A)</t>
  </si>
  <si>
    <t>Osvětlení - nouzové a umělé (včetně příslušenství - rámečky, řetízky, konzoly, piktogramy)</t>
  </si>
  <si>
    <t>19</t>
  </si>
  <si>
    <t>Svítidlo typu H: LED svítidlo IP65, opálový polykarbonát, montáž přisazená nebo závěsná, min 50W (např. 52,7W/4000K/6790lm/2,1kg/1600x92x90mm)</t>
  </si>
  <si>
    <t>20</t>
  </si>
  <si>
    <t>Svítidlo typu N1: Luminiscenční tabulka (šipka dolů)</t>
  </si>
  <si>
    <t>Svítidlo typu N6: LED nouzové svítidlo IP65, optika antipanická (prostorová), opálový polykarbonát, montáž přisazená, integrovaná baterie 1h, min 3W (např. 4,7W/4000K/192lm/0,6kg/146x146x35mm)</t>
  </si>
  <si>
    <t>Ostatní prvky, podružný materiál</t>
  </si>
  <si>
    <t>22</t>
  </si>
  <si>
    <t>Tlačítko rozepínací STOP hřibové komplet, povrchová montáž, min. IP44. Rozepínací logika = tlačítka zapojeny do série.</t>
  </si>
  <si>
    <t>23</t>
  </si>
  <si>
    <t>Uzemňovací PAS přípojnice, montáž na stěnu v kompresorovně (Např. EPS 1)</t>
  </si>
  <si>
    <t>24</t>
  </si>
  <si>
    <t>Instalační trubka ohebná, šedá, 320N/32mm. Včetně kolen a příchytek.</t>
  </si>
  <si>
    <t>25</t>
  </si>
  <si>
    <t>Podružný instalační materiál celkově pro celý oddíl montážního materiálu a práce (rozbočovací krabice, ekvipotenciální krabice, šrouby, wagosvorky, dutinky atd...)</t>
  </si>
  <si>
    <t>Drobné stavební práce - sekání a zapracování</t>
  </si>
  <si>
    <t>26</t>
  </si>
  <si>
    <t>Vysekání kapsy ve zdivu cihelném pro krabice 80x80x50mm (včetně zpětného zapravení)</t>
  </si>
  <si>
    <t>27</t>
  </si>
  <si>
    <t>Vysekání rýh ve zdivu cihelném - hloubka 30 mm šíře 30 mm (včetně zpětného zapravení)</t>
  </si>
  <si>
    <t>28</t>
  </si>
  <si>
    <t>Vyklízení suti, zametání (průběžné)</t>
  </si>
  <si>
    <t>Montážní materiál a práce - celkem</t>
  </si>
  <si>
    <t>29</t>
  </si>
  <si>
    <t>Zabezpečení pracoviště</t>
  </si>
  <si>
    <t>30</t>
  </si>
  <si>
    <t>Koordinace postupu prací s ostatními profesemi</t>
  </si>
  <si>
    <t>31</t>
  </si>
  <si>
    <t>Revizní technik, vypracování revizní zprávy</t>
  </si>
  <si>
    <t>32</t>
  </si>
  <si>
    <t>Spolupráce s revizním technikem</t>
  </si>
  <si>
    <t>33</t>
  </si>
  <si>
    <t>Zaškolení obsluhy, zkušební provoz</t>
  </si>
  <si>
    <t>34</t>
  </si>
  <si>
    <t>Zpracování dílenské (realizační) dokumentace</t>
  </si>
  <si>
    <t>35</t>
  </si>
  <si>
    <t>Zpracování dokumentace skutečného provedení stavby</t>
  </si>
  <si>
    <t>36</t>
  </si>
  <si>
    <t>Mechanizmy, plošiny, lešení - pronájem techniky pro montáž žlabů v hale (výška 8m) a rozvodů v kompresorovně (výška 4m)</t>
  </si>
  <si>
    <t>Základní náklady</t>
  </si>
  <si>
    <t>Dodávka</t>
  </si>
  <si>
    <t>Základ a hodnota DPH 21%</t>
  </si>
  <si>
    <t>Náklady celkem s DPH</t>
  </si>
  <si>
    <t>Součty odstavců</t>
  </si>
  <si>
    <t>Materiál (jedn.cena)</t>
  </si>
  <si>
    <t>Montáž(jedn.cena)</t>
  </si>
  <si>
    <t>Náklady celkem bez DPH</t>
  </si>
  <si>
    <t>Doprava a přesun</t>
  </si>
  <si>
    <t xml:space="preserve">Hodnota </t>
  </si>
  <si>
    <t>Poznámka: Ceny v Kč bez DPH doplní dodavatel. Dodavatel musí ocenit</t>
  </si>
  <si>
    <t>všechny žlutě označené položky uvedené v tabulce. Neocenění některé</t>
  </si>
  <si>
    <t>položky bude zadavatel považovat za nesplnění zadávacích podmínek a</t>
  </si>
  <si>
    <t>danou nabídku vyřadí.</t>
  </si>
  <si>
    <t>Montáž (práce)</t>
  </si>
  <si>
    <t>Cena práce</t>
  </si>
  <si>
    <t>Zúčtovací sazby</t>
  </si>
  <si>
    <t>Zúčtovací sazby -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</si>
</sst>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CZK]"/>
  </numFmts>
  <fonts count="7">
    <font>
      <sz val="11"/>
      <color theme="1"/>
      <name val="Calibri"/>
      <family val="2"/>
      <charset val="238"/>
      <scheme val="minor"/>
    </font>
    <font>
      <sz val="9"/>
      <color rgb="FF000000"/>
      <name val="敓潧⁥䥕缀"/>
      <charset val="238"/>
    </font>
    <font>
      <b/>
      <sz val="11"/>
      <color rgb="FF000000"/>
      <name val="敓潧⁥䥕缀"/>
      <charset val="238"/>
    </font>
    <font>
      <b/>
      <sz val="10"/>
      <color rgb="FF000000"/>
      <name val="敓潧⁥䥕缀"/>
      <charset val="238"/>
    </font>
    <font>
      <b/>
      <sz val="9"/>
      <color rgb="FF000000"/>
      <name val="敓潧⁥䥕缀"/>
      <charset val="238"/>
    </font>
    <font>
      <i/>
      <sz val="10"/>
      <color rgb="FF000000"/>
      <name val="敓潧⁥䥕缀"/>
      <charset val="238"/>
    </font>
    <font>
      <sz val="9"/>
      <color rgb="FF00B0F0"/>
      <name val="敓潧⁥䥕缀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thin">
        <color rgb="FFC0C0C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 wrapText="1"/>
    </xf>
    <xf numFmtId="49" fontId="1" fillId="5" borderId="1" xfId="0" applyNumberFormat="1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horizontal="left" wrapText="1"/>
    </xf>
    <xf numFmtId="4" fontId="1" fillId="8" borderId="1" xfId="0" applyNumberFormat="1" applyFon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9" fontId="0" fillId="8" borderId="0" xfId="0" applyNumberFormat="1" applyFill="1" applyAlignment="1">
      <alignment horizontal="left" wrapText="1"/>
    </xf>
    <xf numFmtId="49" fontId="0" fillId="8" borderId="0" xfId="0" applyNumberFormat="1" applyFill="1"/>
    <xf numFmtId="4" fontId="0" fillId="8" borderId="0" xfId="0" applyNumberFormat="1" applyFill="1"/>
    <xf numFmtId="4" fontId="3" fillId="4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0" fillId="0" borderId="3" xfId="0" applyBorder="1"/>
    <xf numFmtId="49" fontId="1" fillId="5" borderId="4" xfId="0" applyNumberFormat="1" applyFont="1" applyFill="1" applyBorder="1" applyAlignment="1">
      <alignment horizontal="left"/>
    </xf>
    <xf numFmtId="4" fontId="6" fillId="5" borderId="4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left"/>
    </xf>
    <xf numFmtId="4" fontId="1" fillId="2" borderId="6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left"/>
    </xf>
    <xf numFmtId="4" fontId="3" fillId="4" borderId="9" xfId="0" applyNumberFormat="1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left"/>
    </xf>
    <xf numFmtId="49" fontId="1" fillId="5" borderId="14" xfId="0" applyNumberFormat="1" applyFont="1" applyFill="1" applyBorder="1" applyAlignment="1">
      <alignment horizontal="center"/>
    </xf>
    <xf numFmtId="49" fontId="1" fillId="5" borderId="15" xfId="0" applyNumberFormat="1" applyFont="1" applyFill="1" applyBorder="1" applyAlignment="1">
      <alignment horizontal="center"/>
    </xf>
    <xf numFmtId="49" fontId="1" fillId="5" borderId="9" xfId="0" applyNumberFormat="1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right"/>
    </xf>
    <xf numFmtId="164" fontId="1" fillId="5" borderId="9" xfId="0" applyNumberFormat="1" applyFont="1" applyFill="1" applyBorder="1" applyAlignment="1">
      <alignment horizontal="right"/>
    </xf>
    <xf numFmtId="164" fontId="1" fillId="8" borderId="2" xfId="0" applyNumberFormat="1" applyFont="1" applyFill="1" applyBorder="1" applyAlignment="1">
      <alignment horizontal="right"/>
    </xf>
    <xf numFmtId="164" fontId="1" fillId="8" borderId="9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3" borderId="9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164" fontId="1" fillId="5" borderId="10" xfId="0" applyNumberFormat="1" applyFont="1" applyFill="1" applyBorder="1" applyAlignment="1">
      <alignment horizontal="right"/>
    </xf>
    <xf numFmtId="164" fontId="1" fillId="5" borderId="12" xfId="0" applyNumberFormat="1" applyFont="1" applyFill="1" applyBorder="1" applyAlignment="1">
      <alignment horizontal="right"/>
    </xf>
    <xf numFmtId="164" fontId="1" fillId="5" borderId="13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zoomScaleNormal="100" workbookViewId="0">
      <selection activeCell="E19" sqref="E19"/>
    </sheetView>
  </sheetViews>
  <sheetFormatPr defaultRowHeight="15"/>
  <cols>
    <col min="1" max="1" width="39.28515625" style="1" bestFit="1" customWidth="1"/>
    <col min="2" max="2" width="12.7109375" style="9" bestFit="1" customWidth="1"/>
    <col min="3" max="3" width="14.5703125" style="9" bestFit="1" customWidth="1"/>
    <col min="6" max="6" width="9.140625" customWidth="1"/>
  </cols>
  <sheetData>
    <row r="1" spans="1:4">
      <c r="A1" s="30" t="s">
        <v>0</v>
      </c>
      <c r="B1" s="31" t="s">
        <v>129</v>
      </c>
      <c r="C1" s="32"/>
      <c r="D1" s="27"/>
    </row>
    <row r="2" spans="1:4">
      <c r="A2" s="33" t="s">
        <v>120</v>
      </c>
      <c r="B2" s="25"/>
      <c r="C2" s="34"/>
      <c r="D2" s="27"/>
    </row>
    <row r="3" spans="1:4">
      <c r="A3" s="35" t="s">
        <v>121</v>
      </c>
      <c r="B3" s="42">
        <f>(Rozpočet!F4)</f>
        <v>0</v>
      </c>
      <c r="C3" s="43"/>
      <c r="D3" s="27"/>
    </row>
    <row r="4" spans="1:4">
      <c r="A4" s="35" t="s">
        <v>30</v>
      </c>
      <c r="B4" s="42">
        <f>(Rozpočet!F9) + (Rozpočet!F46)</f>
        <v>0</v>
      </c>
      <c r="C4" s="43"/>
      <c r="D4" s="27"/>
    </row>
    <row r="5" spans="1:4">
      <c r="A5" s="35" t="s">
        <v>134</v>
      </c>
      <c r="B5" s="42">
        <f>(Rozpočet!H4) + (Rozpočet!H9) + (Rozpočet!H46+Rozpočet!E58)</f>
        <v>0</v>
      </c>
      <c r="C5" s="43"/>
      <c r="D5" s="27"/>
    </row>
    <row r="6" spans="1:4">
      <c r="A6" s="35" t="s">
        <v>128</v>
      </c>
      <c r="B6" s="44"/>
      <c r="C6" s="45"/>
      <c r="D6" s="27"/>
    </row>
    <row r="7" spans="1:4">
      <c r="A7" s="36" t="s">
        <v>127</v>
      </c>
      <c r="B7" s="46">
        <f>SUM(B3:B6)+SUM(C3:C6)</f>
        <v>0</v>
      </c>
      <c r="C7" s="47"/>
      <c r="D7" s="27"/>
    </row>
    <row r="8" spans="1:4">
      <c r="A8" s="35" t="s">
        <v>122</v>
      </c>
      <c r="B8" s="42">
        <f>B7*(21/100)</f>
        <v>0</v>
      </c>
      <c r="C8" s="43"/>
      <c r="D8" s="27"/>
    </row>
    <row r="9" spans="1:4">
      <c r="A9" s="36" t="s">
        <v>123</v>
      </c>
      <c r="B9" s="46">
        <f>B7 + B8</f>
        <v>0</v>
      </c>
      <c r="C9" s="47"/>
      <c r="D9" s="27"/>
    </row>
    <row r="10" spans="1:4">
      <c r="A10" s="39" t="s">
        <v>11</v>
      </c>
      <c r="B10" s="40"/>
      <c r="C10" s="41"/>
      <c r="D10" s="27"/>
    </row>
    <row r="11" spans="1:4">
      <c r="A11" s="33" t="s">
        <v>124</v>
      </c>
      <c r="B11" s="15" t="s">
        <v>30</v>
      </c>
      <c r="C11" s="37" t="s">
        <v>134</v>
      </c>
      <c r="D11" s="27"/>
    </row>
    <row r="12" spans="1:4">
      <c r="A12" s="35" t="s">
        <v>34</v>
      </c>
      <c r="B12" s="48">
        <f>(Rozpočet!F4)</f>
        <v>0</v>
      </c>
      <c r="C12" s="49">
        <f>(Rozpočet!H4)</f>
        <v>0</v>
      </c>
      <c r="D12" s="27"/>
    </row>
    <row r="13" spans="1:4">
      <c r="A13" s="35" t="s">
        <v>39</v>
      </c>
      <c r="B13" s="48">
        <f>(Rozpočet!F9)</f>
        <v>0</v>
      </c>
      <c r="C13" s="49">
        <f>(Rozpočet!H9)</f>
        <v>0</v>
      </c>
      <c r="D13" s="27"/>
    </row>
    <row r="14" spans="1:4">
      <c r="A14" s="35" t="s">
        <v>43</v>
      </c>
      <c r="B14" s="48">
        <f>(Rozpočet!F46)</f>
        <v>0</v>
      </c>
      <c r="C14" s="49">
        <f>(Rozpočet!H46)</f>
        <v>0</v>
      </c>
      <c r="D14" s="27"/>
    </row>
    <row r="15" spans="1:4" ht="15.75" thickBot="1">
      <c r="A15" s="38" t="s">
        <v>136</v>
      </c>
      <c r="B15" s="50"/>
      <c r="C15" s="51">
        <f>(Rozpočet!E58)</f>
        <v>0</v>
      </c>
      <c r="D15" s="27"/>
    </row>
    <row r="16" spans="1:4">
      <c r="A16" s="28" t="s">
        <v>11</v>
      </c>
      <c r="B16" s="29"/>
      <c r="C16" s="29"/>
      <c r="D16" s="3"/>
    </row>
    <row r="17" spans="1:4">
      <c r="A17" s="6" t="s">
        <v>11</v>
      </c>
      <c r="B17" s="12"/>
      <c r="C17" s="12"/>
      <c r="D17" s="3"/>
    </row>
    <row r="19" spans="1:4">
      <c r="A19" s="23" t="s">
        <v>130</v>
      </c>
      <c r="B19" s="24"/>
      <c r="C19" s="24"/>
    </row>
    <row r="20" spans="1:4">
      <c r="A20" s="23" t="s">
        <v>131</v>
      </c>
      <c r="B20" s="24"/>
      <c r="C20" s="24"/>
    </row>
    <row r="21" spans="1:4">
      <c r="A21" s="23" t="s">
        <v>132</v>
      </c>
      <c r="B21" s="24"/>
      <c r="C21" s="24"/>
    </row>
    <row r="22" spans="1:4">
      <c r="A22" s="23" t="s">
        <v>133</v>
      </c>
      <c r="B22" s="24"/>
      <c r="C22" s="24"/>
    </row>
  </sheetData>
  <mergeCells count="10">
    <mergeCell ref="A10:C10"/>
    <mergeCell ref="B7:C7"/>
    <mergeCell ref="B2:C2"/>
    <mergeCell ref="B8:C8"/>
    <mergeCell ref="B9:C9"/>
    <mergeCell ref="B1:C1"/>
    <mergeCell ref="B3:C3"/>
    <mergeCell ref="B4:C4"/>
    <mergeCell ref="B5:C5"/>
    <mergeCell ref="B6:C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85" workbookViewId="0">
      <selection activeCell="E50" sqref="E50"/>
    </sheetView>
  </sheetViews>
  <sheetFormatPr defaultRowHeight="15"/>
  <cols>
    <col min="1" max="1" width="6.140625" style="1" bestFit="1" customWidth="1"/>
    <col min="2" max="2" width="102.7109375" style="19" customWidth="1"/>
    <col min="3" max="3" width="4.140625" style="1" bestFit="1" customWidth="1"/>
    <col min="4" max="4" width="6.7109375" style="9" bestFit="1" customWidth="1"/>
    <col min="5" max="5" width="17.28515625" style="9" bestFit="1" customWidth="1"/>
    <col min="6" max="6" width="15.140625" style="9" bestFit="1" customWidth="1"/>
    <col min="7" max="7" width="16.140625" style="9" bestFit="1" customWidth="1"/>
    <col min="8" max="9" width="15.140625" style="9" bestFit="1" customWidth="1"/>
    <col min="12" max="12" width="0" hidden="1" customWidth="1"/>
  </cols>
  <sheetData>
    <row r="1" spans="1:11">
      <c r="A1" s="2" t="s">
        <v>27</v>
      </c>
      <c r="B1" s="8" t="s">
        <v>0</v>
      </c>
      <c r="C1" s="2" t="s">
        <v>28</v>
      </c>
      <c r="D1" s="10" t="s">
        <v>29</v>
      </c>
      <c r="E1" s="10" t="s">
        <v>125</v>
      </c>
      <c r="F1" s="10" t="s">
        <v>31</v>
      </c>
      <c r="G1" s="10" t="s">
        <v>126</v>
      </c>
      <c r="H1" s="10" t="s">
        <v>32</v>
      </c>
      <c r="I1" s="10" t="s">
        <v>33</v>
      </c>
      <c r="J1" s="3"/>
      <c r="K1" s="3"/>
    </row>
    <row r="2" spans="1:11">
      <c r="A2" s="4" t="s">
        <v>11</v>
      </c>
      <c r="B2" s="16" t="s">
        <v>34</v>
      </c>
      <c r="C2" s="4" t="s">
        <v>11</v>
      </c>
      <c r="D2" s="11"/>
      <c r="E2" s="11"/>
      <c r="F2" s="11"/>
      <c r="G2" s="11"/>
      <c r="H2" s="11"/>
      <c r="I2" s="11"/>
      <c r="J2" s="3"/>
      <c r="K2" s="3"/>
    </row>
    <row r="3" spans="1:11" ht="24.75">
      <c r="A3" s="6" t="s">
        <v>35</v>
      </c>
      <c r="B3" s="17" t="s">
        <v>36</v>
      </c>
      <c r="C3" s="6" t="s">
        <v>37</v>
      </c>
      <c r="D3" s="12">
        <v>1</v>
      </c>
      <c r="E3" s="20"/>
      <c r="F3" s="12">
        <f>D3*E3</f>
        <v>0</v>
      </c>
      <c r="G3" s="20"/>
      <c r="H3" s="12">
        <f>D3*G3</f>
        <v>0</v>
      </c>
      <c r="I3" s="12">
        <f>F3+H3</f>
        <v>0</v>
      </c>
      <c r="J3" s="3"/>
      <c r="K3" s="3"/>
    </row>
    <row r="4" spans="1:11">
      <c r="A4" s="4" t="s">
        <v>11</v>
      </c>
      <c r="B4" s="16" t="s">
        <v>38</v>
      </c>
      <c r="C4" s="4" t="s">
        <v>11</v>
      </c>
      <c r="D4" s="11"/>
      <c r="E4" s="11"/>
      <c r="F4" s="52">
        <f>SUM(F3:F3)</f>
        <v>0</v>
      </c>
      <c r="G4" s="52"/>
      <c r="H4" s="52">
        <f>SUM(H3:H3)</f>
        <v>0</v>
      </c>
      <c r="I4" s="52">
        <f>SUM(I3:I3)</f>
        <v>0</v>
      </c>
      <c r="J4" s="3"/>
      <c r="K4" s="3"/>
    </row>
    <row r="5" spans="1:11">
      <c r="A5" s="6" t="s">
        <v>11</v>
      </c>
      <c r="B5" s="17" t="s">
        <v>11</v>
      </c>
      <c r="C5" s="6" t="s">
        <v>11</v>
      </c>
      <c r="D5" s="12"/>
      <c r="E5" s="21"/>
      <c r="F5" s="12"/>
      <c r="G5" s="21"/>
      <c r="H5" s="12"/>
      <c r="I5" s="12"/>
      <c r="J5" s="3"/>
      <c r="K5" s="3"/>
    </row>
    <row r="6" spans="1:11">
      <c r="A6" s="6" t="s">
        <v>11</v>
      </c>
      <c r="B6" s="17" t="s">
        <v>11</v>
      </c>
      <c r="C6" s="6" t="s">
        <v>11</v>
      </c>
      <c r="D6" s="12"/>
      <c r="E6" s="21"/>
      <c r="F6" s="12"/>
      <c r="G6" s="21"/>
      <c r="H6" s="12"/>
      <c r="I6" s="12"/>
      <c r="J6" s="3"/>
      <c r="K6" s="3"/>
    </row>
    <row r="7" spans="1:11">
      <c r="A7" s="4" t="s">
        <v>11</v>
      </c>
      <c r="B7" s="16" t="s">
        <v>39</v>
      </c>
      <c r="C7" s="4" t="s">
        <v>11</v>
      </c>
      <c r="D7" s="11"/>
      <c r="E7" s="11"/>
      <c r="F7" s="11"/>
      <c r="G7" s="11"/>
      <c r="H7" s="11"/>
      <c r="I7" s="11"/>
      <c r="J7" s="3"/>
      <c r="K7" s="3"/>
    </row>
    <row r="8" spans="1:11" ht="24.75">
      <c r="A8" s="6" t="s">
        <v>40</v>
      </c>
      <c r="B8" s="17" t="s">
        <v>41</v>
      </c>
      <c r="C8" s="6" t="s">
        <v>37</v>
      </c>
      <c r="D8" s="12">
        <v>1</v>
      </c>
      <c r="E8" s="20"/>
      <c r="F8" s="12">
        <f>D8*E8</f>
        <v>0</v>
      </c>
      <c r="G8" s="20"/>
      <c r="H8" s="12">
        <f>D8*G8</f>
        <v>0</v>
      </c>
      <c r="I8" s="12">
        <f>F8+H8</f>
        <v>0</v>
      </c>
      <c r="J8" s="3"/>
      <c r="K8" s="3"/>
    </row>
    <row r="9" spans="1:11">
      <c r="A9" s="4" t="s">
        <v>11</v>
      </c>
      <c r="B9" s="16" t="s">
        <v>42</v>
      </c>
      <c r="C9" s="4" t="s">
        <v>11</v>
      </c>
      <c r="D9" s="11"/>
      <c r="E9" s="11"/>
      <c r="F9" s="52">
        <f>SUM(F8:F8)</f>
        <v>0</v>
      </c>
      <c r="G9" s="52"/>
      <c r="H9" s="52">
        <f>SUM(H8:H8)</f>
        <v>0</v>
      </c>
      <c r="I9" s="52">
        <f>SUM(I8:I8)</f>
        <v>0</v>
      </c>
      <c r="J9" s="3"/>
      <c r="K9" s="3"/>
    </row>
    <row r="10" spans="1:11">
      <c r="A10" s="6" t="s">
        <v>11</v>
      </c>
      <c r="B10" s="17" t="s">
        <v>11</v>
      </c>
      <c r="C10" s="6" t="s">
        <v>11</v>
      </c>
      <c r="D10" s="12"/>
      <c r="E10" s="21"/>
      <c r="F10" s="12"/>
      <c r="G10" s="21"/>
      <c r="H10" s="12"/>
      <c r="I10" s="12"/>
      <c r="J10" s="3"/>
      <c r="K10" s="3"/>
    </row>
    <row r="11" spans="1:11">
      <c r="A11" s="6" t="s">
        <v>11</v>
      </c>
      <c r="B11" s="17" t="s">
        <v>11</v>
      </c>
      <c r="C11" s="6" t="s">
        <v>11</v>
      </c>
      <c r="D11" s="12"/>
      <c r="E11" s="21"/>
      <c r="F11" s="12"/>
      <c r="G11" s="21"/>
      <c r="H11" s="12"/>
      <c r="I11" s="12"/>
      <c r="J11" s="3"/>
      <c r="K11" s="3"/>
    </row>
    <row r="12" spans="1:11">
      <c r="A12" s="4" t="s">
        <v>11</v>
      </c>
      <c r="B12" s="16" t="s">
        <v>43</v>
      </c>
      <c r="C12" s="4" t="s">
        <v>11</v>
      </c>
      <c r="D12" s="11"/>
      <c r="E12" s="11"/>
      <c r="F12" s="11"/>
      <c r="G12" s="11"/>
      <c r="H12" s="11"/>
      <c r="I12" s="11"/>
      <c r="J12" s="3"/>
      <c r="K12" s="3"/>
    </row>
    <row r="13" spans="1:11">
      <c r="A13" s="13" t="s">
        <v>11</v>
      </c>
      <c r="B13" s="18" t="s">
        <v>44</v>
      </c>
      <c r="C13" s="13" t="s">
        <v>11</v>
      </c>
      <c r="D13" s="14"/>
      <c r="E13" s="14"/>
      <c r="F13" s="14"/>
      <c r="G13" s="14"/>
      <c r="H13" s="14"/>
      <c r="I13" s="14"/>
      <c r="J13" s="3"/>
      <c r="K13" s="3"/>
    </row>
    <row r="14" spans="1:11">
      <c r="A14" s="6" t="s">
        <v>45</v>
      </c>
      <c r="B14" s="17" t="s">
        <v>46</v>
      </c>
      <c r="C14" s="6" t="s">
        <v>47</v>
      </c>
      <c r="D14" s="12">
        <v>30</v>
      </c>
      <c r="E14" s="20"/>
      <c r="F14" s="12">
        <f t="shared" ref="F14:F21" si="0">D14*E14</f>
        <v>0</v>
      </c>
      <c r="G14" s="20"/>
      <c r="H14" s="12">
        <f t="shared" ref="H14:H21" si="1">D14*G14</f>
        <v>0</v>
      </c>
      <c r="I14" s="12">
        <f t="shared" ref="I14:I21" si="2">F14+H14</f>
        <v>0</v>
      </c>
      <c r="J14" s="3"/>
      <c r="K14" s="3"/>
    </row>
    <row r="15" spans="1:11">
      <c r="A15" s="6" t="s">
        <v>48</v>
      </c>
      <c r="B15" s="17" t="s">
        <v>49</v>
      </c>
      <c r="C15" s="6" t="s">
        <v>47</v>
      </c>
      <c r="D15" s="12">
        <v>135</v>
      </c>
      <c r="E15" s="20"/>
      <c r="F15" s="12">
        <f t="shared" si="0"/>
        <v>0</v>
      </c>
      <c r="G15" s="20"/>
      <c r="H15" s="12">
        <f t="shared" si="1"/>
        <v>0</v>
      </c>
      <c r="I15" s="12">
        <f t="shared" si="2"/>
        <v>0</v>
      </c>
      <c r="J15" s="3"/>
      <c r="K15" s="3"/>
    </row>
    <row r="16" spans="1:11">
      <c r="A16" s="6" t="s">
        <v>50</v>
      </c>
      <c r="B16" s="17" t="s">
        <v>51</v>
      </c>
      <c r="C16" s="6" t="s">
        <v>47</v>
      </c>
      <c r="D16" s="12">
        <v>30</v>
      </c>
      <c r="E16" s="20"/>
      <c r="F16" s="12">
        <f t="shared" si="0"/>
        <v>0</v>
      </c>
      <c r="G16" s="20"/>
      <c r="H16" s="12">
        <f t="shared" si="1"/>
        <v>0</v>
      </c>
      <c r="I16" s="12">
        <f t="shared" si="2"/>
        <v>0</v>
      </c>
      <c r="J16" s="3"/>
      <c r="K16" s="3"/>
    </row>
    <row r="17" spans="1:11">
      <c r="A17" s="6" t="s">
        <v>52</v>
      </c>
      <c r="B17" s="17" t="s">
        <v>53</v>
      </c>
      <c r="C17" s="6" t="s">
        <v>47</v>
      </c>
      <c r="D17" s="12">
        <v>16</v>
      </c>
      <c r="E17" s="20"/>
      <c r="F17" s="12">
        <f t="shared" si="0"/>
        <v>0</v>
      </c>
      <c r="G17" s="20"/>
      <c r="H17" s="12">
        <f t="shared" si="1"/>
        <v>0</v>
      </c>
      <c r="I17" s="12">
        <f t="shared" si="2"/>
        <v>0</v>
      </c>
      <c r="J17" s="3"/>
      <c r="K17" s="3"/>
    </row>
    <row r="18" spans="1:11">
      <c r="A18" s="6" t="s">
        <v>54</v>
      </c>
      <c r="B18" s="17" t="s">
        <v>55</v>
      </c>
      <c r="C18" s="6" t="s">
        <v>47</v>
      </c>
      <c r="D18" s="12">
        <v>53</v>
      </c>
      <c r="E18" s="20"/>
      <c r="F18" s="12">
        <f t="shared" si="0"/>
        <v>0</v>
      </c>
      <c r="G18" s="20"/>
      <c r="H18" s="12">
        <f t="shared" si="1"/>
        <v>0</v>
      </c>
      <c r="I18" s="12">
        <f t="shared" si="2"/>
        <v>0</v>
      </c>
      <c r="J18" s="3"/>
      <c r="K18" s="3"/>
    </row>
    <row r="19" spans="1:11">
      <c r="A19" s="6" t="s">
        <v>56</v>
      </c>
      <c r="B19" s="17" t="s">
        <v>57</v>
      </c>
      <c r="C19" s="6" t="s">
        <v>47</v>
      </c>
      <c r="D19" s="12">
        <v>20</v>
      </c>
      <c r="E19" s="20"/>
      <c r="F19" s="12">
        <f t="shared" si="0"/>
        <v>0</v>
      </c>
      <c r="G19" s="20"/>
      <c r="H19" s="12">
        <f t="shared" si="1"/>
        <v>0</v>
      </c>
      <c r="I19" s="12">
        <f t="shared" si="2"/>
        <v>0</v>
      </c>
      <c r="J19" s="3"/>
      <c r="K19" s="3"/>
    </row>
    <row r="20" spans="1:11">
      <c r="A20" s="6" t="s">
        <v>58</v>
      </c>
      <c r="B20" s="17" t="s">
        <v>59</v>
      </c>
      <c r="C20" s="6" t="s">
        <v>47</v>
      </c>
      <c r="D20" s="12">
        <v>10</v>
      </c>
      <c r="E20" s="20"/>
      <c r="F20" s="12">
        <f t="shared" si="0"/>
        <v>0</v>
      </c>
      <c r="G20" s="20"/>
      <c r="H20" s="12">
        <f t="shared" si="1"/>
        <v>0</v>
      </c>
      <c r="I20" s="12">
        <f t="shared" si="2"/>
        <v>0</v>
      </c>
      <c r="J20" s="3"/>
      <c r="K20" s="3"/>
    </row>
    <row r="21" spans="1:11">
      <c r="A21" s="6" t="s">
        <v>60</v>
      </c>
      <c r="B21" s="17" t="s">
        <v>61</v>
      </c>
      <c r="C21" s="6" t="s">
        <v>47</v>
      </c>
      <c r="D21" s="12">
        <v>55</v>
      </c>
      <c r="E21" s="20"/>
      <c r="F21" s="12">
        <f t="shared" si="0"/>
        <v>0</v>
      </c>
      <c r="G21" s="20"/>
      <c r="H21" s="12">
        <f t="shared" si="1"/>
        <v>0</v>
      </c>
      <c r="I21" s="12">
        <f t="shared" si="2"/>
        <v>0</v>
      </c>
      <c r="J21" s="3"/>
      <c r="K21" s="3"/>
    </row>
    <row r="22" spans="1:11">
      <c r="A22" s="13" t="s">
        <v>11</v>
      </c>
      <c r="B22" s="18" t="s">
        <v>62</v>
      </c>
      <c r="C22" s="13" t="s">
        <v>11</v>
      </c>
      <c r="D22" s="14"/>
      <c r="E22" s="14"/>
      <c r="F22" s="14"/>
      <c r="G22" s="14"/>
      <c r="H22" s="14"/>
      <c r="I22" s="14"/>
      <c r="J22" s="3"/>
      <c r="K22" s="3"/>
    </row>
    <row r="23" spans="1:11">
      <c r="A23" s="6" t="s">
        <v>63</v>
      </c>
      <c r="B23" s="17" t="s">
        <v>64</v>
      </c>
      <c r="C23" s="6" t="s">
        <v>47</v>
      </c>
      <c r="D23" s="12">
        <v>8</v>
      </c>
      <c r="E23" s="20"/>
      <c r="F23" s="12">
        <f>D23*E23</f>
        <v>0</v>
      </c>
      <c r="G23" s="20"/>
      <c r="H23" s="12">
        <f>D23*G23</f>
        <v>0</v>
      </c>
      <c r="I23" s="12">
        <f>F23+H23</f>
        <v>0</v>
      </c>
      <c r="J23" s="3"/>
      <c r="K23" s="3"/>
    </row>
    <row r="24" spans="1:11">
      <c r="A24" s="6" t="s">
        <v>65</v>
      </c>
      <c r="B24" s="17" t="s">
        <v>66</v>
      </c>
      <c r="C24" s="6" t="s">
        <v>47</v>
      </c>
      <c r="D24" s="12">
        <v>50</v>
      </c>
      <c r="E24" s="20"/>
      <c r="F24" s="12">
        <f>D24*E24</f>
        <v>0</v>
      </c>
      <c r="G24" s="20"/>
      <c r="H24" s="12">
        <f>D24*G24</f>
        <v>0</v>
      </c>
      <c r="I24" s="12">
        <f>F24+H24</f>
        <v>0</v>
      </c>
      <c r="J24" s="3"/>
      <c r="K24" s="3"/>
    </row>
    <row r="25" spans="1:11">
      <c r="A25" s="6" t="s">
        <v>67</v>
      </c>
      <c r="B25" s="17" t="s">
        <v>68</v>
      </c>
      <c r="C25" s="6" t="s">
        <v>37</v>
      </c>
      <c r="D25" s="12">
        <v>1</v>
      </c>
      <c r="E25" s="20"/>
      <c r="F25" s="12">
        <f>D25*E25</f>
        <v>0</v>
      </c>
      <c r="G25" s="20"/>
      <c r="H25" s="12">
        <f>D25*G25</f>
        <v>0</v>
      </c>
      <c r="I25" s="12">
        <f>F25+H25</f>
        <v>0</v>
      </c>
      <c r="J25" s="3"/>
      <c r="K25" s="3"/>
    </row>
    <row r="26" spans="1:11">
      <c r="A26" s="6" t="s">
        <v>69</v>
      </c>
      <c r="B26" s="17" t="s">
        <v>70</v>
      </c>
      <c r="C26" s="6" t="s">
        <v>37</v>
      </c>
      <c r="D26" s="12">
        <v>1</v>
      </c>
      <c r="E26" s="20"/>
      <c r="F26" s="12">
        <f>D26*E26</f>
        <v>0</v>
      </c>
      <c r="G26" s="20"/>
      <c r="H26" s="12">
        <f>D26*G26</f>
        <v>0</v>
      </c>
      <c r="I26" s="12">
        <f>F26+H26</f>
        <v>0</v>
      </c>
      <c r="J26" s="3"/>
      <c r="K26" s="3"/>
    </row>
    <row r="27" spans="1:11">
      <c r="A27" s="6" t="s">
        <v>26</v>
      </c>
      <c r="B27" s="17" t="s">
        <v>71</v>
      </c>
      <c r="C27" s="6" t="s">
        <v>37</v>
      </c>
      <c r="D27" s="12">
        <v>1</v>
      </c>
      <c r="E27" s="20"/>
      <c r="F27" s="12">
        <f>D27*E27</f>
        <v>0</v>
      </c>
      <c r="G27" s="20"/>
      <c r="H27" s="12">
        <f>D27*G27</f>
        <v>0</v>
      </c>
      <c r="I27" s="12">
        <f>F27+H27</f>
        <v>0</v>
      </c>
      <c r="J27" s="3"/>
      <c r="K27" s="3"/>
    </row>
    <row r="28" spans="1:11" ht="26.25">
      <c r="A28" s="13" t="s">
        <v>11</v>
      </c>
      <c r="B28" s="18" t="s">
        <v>72</v>
      </c>
      <c r="C28" s="13" t="s">
        <v>11</v>
      </c>
      <c r="D28" s="14"/>
      <c r="E28" s="14"/>
      <c r="F28" s="14"/>
      <c r="G28" s="14"/>
      <c r="H28" s="14"/>
      <c r="I28" s="14"/>
      <c r="J28" s="3"/>
      <c r="K28" s="3"/>
    </row>
    <row r="29" spans="1:11">
      <c r="A29" s="6" t="s">
        <v>73</v>
      </c>
      <c r="B29" s="17" t="s">
        <v>74</v>
      </c>
      <c r="C29" s="6" t="s">
        <v>75</v>
      </c>
      <c r="D29" s="12">
        <v>2</v>
      </c>
      <c r="E29" s="20"/>
      <c r="F29" s="12">
        <f>D29*E29</f>
        <v>0</v>
      </c>
      <c r="G29" s="20"/>
      <c r="H29" s="12">
        <f>D29*G29</f>
        <v>0</v>
      </c>
      <c r="I29" s="12">
        <f>F29+H29</f>
        <v>0</v>
      </c>
      <c r="J29" s="3"/>
      <c r="K29" s="3"/>
    </row>
    <row r="30" spans="1:11">
      <c r="A30" s="6" t="s">
        <v>76</v>
      </c>
      <c r="B30" s="17" t="s">
        <v>77</v>
      </c>
      <c r="C30" s="6" t="s">
        <v>75</v>
      </c>
      <c r="D30" s="12">
        <v>2</v>
      </c>
      <c r="E30" s="20"/>
      <c r="F30" s="12">
        <f>D30*E30</f>
        <v>0</v>
      </c>
      <c r="G30" s="20"/>
      <c r="H30" s="12">
        <f>D30*G30</f>
        <v>0</v>
      </c>
      <c r="I30" s="12">
        <f>F30+H30</f>
        <v>0</v>
      </c>
      <c r="J30" s="3"/>
      <c r="K30" s="3"/>
    </row>
    <row r="31" spans="1:11">
      <c r="A31" s="13" t="s">
        <v>11</v>
      </c>
      <c r="B31" s="18" t="s">
        <v>78</v>
      </c>
      <c r="C31" s="13" t="s">
        <v>11</v>
      </c>
      <c r="D31" s="14"/>
      <c r="E31" s="14"/>
      <c r="F31" s="14"/>
      <c r="G31" s="14"/>
      <c r="H31" s="14"/>
      <c r="I31" s="14"/>
      <c r="J31" s="3"/>
      <c r="K31" s="3"/>
    </row>
    <row r="32" spans="1:11">
      <c r="A32" s="6" t="s">
        <v>79</v>
      </c>
      <c r="B32" s="17" t="s">
        <v>80</v>
      </c>
      <c r="C32" s="6" t="s">
        <v>75</v>
      </c>
      <c r="D32" s="12">
        <v>1</v>
      </c>
      <c r="E32" s="20"/>
      <c r="F32" s="12">
        <f>D32*E32</f>
        <v>0</v>
      </c>
      <c r="G32" s="20"/>
      <c r="H32" s="12">
        <f>D32*G32</f>
        <v>0</v>
      </c>
      <c r="I32" s="12">
        <f>F32+H32</f>
        <v>0</v>
      </c>
      <c r="J32" s="3"/>
      <c r="K32" s="3"/>
    </row>
    <row r="33" spans="1:11">
      <c r="A33" s="13" t="s">
        <v>11</v>
      </c>
      <c r="B33" s="18" t="s">
        <v>81</v>
      </c>
      <c r="C33" s="13" t="s">
        <v>11</v>
      </c>
      <c r="D33" s="14"/>
      <c r="E33" s="14"/>
      <c r="F33" s="14"/>
      <c r="G33" s="14"/>
      <c r="H33" s="14"/>
      <c r="I33" s="14"/>
      <c r="J33" s="3"/>
      <c r="K33" s="3"/>
    </row>
    <row r="34" spans="1:11" ht="24.75">
      <c r="A34" s="6" t="s">
        <v>82</v>
      </c>
      <c r="B34" s="17" t="s">
        <v>83</v>
      </c>
      <c r="C34" s="6" t="s">
        <v>75</v>
      </c>
      <c r="D34" s="12">
        <v>4</v>
      </c>
      <c r="E34" s="20"/>
      <c r="F34" s="12">
        <f>D34*E34</f>
        <v>0</v>
      </c>
      <c r="G34" s="20"/>
      <c r="H34" s="12">
        <f>D34*G34</f>
        <v>0</v>
      </c>
      <c r="I34" s="12">
        <f>F34+H34</f>
        <v>0</v>
      </c>
      <c r="J34" s="3"/>
      <c r="K34" s="3"/>
    </row>
    <row r="35" spans="1:11">
      <c r="A35" s="6" t="s">
        <v>84</v>
      </c>
      <c r="B35" s="17" t="s">
        <v>85</v>
      </c>
      <c r="C35" s="6" t="s">
        <v>75</v>
      </c>
      <c r="D35" s="12">
        <v>2</v>
      </c>
      <c r="E35" s="20"/>
      <c r="F35" s="12">
        <f>D35*E35</f>
        <v>0</v>
      </c>
      <c r="G35" s="20"/>
      <c r="H35" s="12">
        <f>D35*G35</f>
        <v>0</v>
      </c>
      <c r="I35" s="12">
        <f>F35+H35</f>
        <v>0</v>
      </c>
      <c r="J35" s="3"/>
      <c r="K35" s="3"/>
    </row>
    <row r="36" spans="1:11" ht="24.75">
      <c r="A36" s="6" t="s">
        <v>24</v>
      </c>
      <c r="B36" s="17" t="s">
        <v>86</v>
      </c>
      <c r="C36" s="6" t="s">
        <v>75</v>
      </c>
      <c r="D36" s="12">
        <v>1</v>
      </c>
      <c r="E36" s="20"/>
      <c r="F36" s="12">
        <f>D36*E36</f>
        <v>0</v>
      </c>
      <c r="G36" s="20"/>
      <c r="H36" s="12">
        <f>D36*G36</f>
        <v>0</v>
      </c>
      <c r="I36" s="12">
        <f>F36+H36</f>
        <v>0</v>
      </c>
      <c r="J36" s="3"/>
      <c r="K36" s="3"/>
    </row>
    <row r="37" spans="1:11">
      <c r="A37" s="13" t="s">
        <v>11</v>
      </c>
      <c r="B37" s="18" t="s">
        <v>87</v>
      </c>
      <c r="C37" s="13" t="s">
        <v>11</v>
      </c>
      <c r="D37" s="14"/>
      <c r="E37" s="14"/>
      <c r="F37" s="14"/>
      <c r="G37" s="14"/>
      <c r="H37" s="14"/>
      <c r="I37" s="14"/>
      <c r="J37" s="3"/>
      <c r="K37" s="3"/>
    </row>
    <row r="38" spans="1:11">
      <c r="A38" s="6" t="s">
        <v>88</v>
      </c>
      <c r="B38" s="17" t="s">
        <v>89</v>
      </c>
      <c r="C38" s="6" t="s">
        <v>75</v>
      </c>
      <c r="D38" s="12">
        <v>2</v>
      </c>
      <c r="E38" s="20"/>
      <c r="F38" s="12">
        <f>D38*E38</f>
        <v>0</v>
      </c>
      <c r="G38" s="20"/>
      <c r="H38" s="12">
        <f>D38*G38</f>
        <v>0</v>
      </c>
      <c r="I38" s="12">
        <f>F38+H38</f>
        <v>0</v>
      </c>
      <c r="J38" s="3"/>
      <c r="K38" s="3"/>
    </row>
    <row r="39" spans="1:11">
      <c r="A39" s="6" t="s">
        <v>90</v>
      </c>
      <c r="B39" s="17" t="s">
        <v>91</v>
      </c>
      <c r="C39" s="6" t="s">
        <v>75</v>
      </c>
      <c r="D39" s="12">
        <v>1</v>
      </c>
      <c r="E39" s="20"/>
      <c r="F39" s="12">
        <f>D39*E39</f>
        <v>0</v>
      </c>
      <c r="G39" s="20"/>
      <c r="H39" s="12">
        <f>D39*G39</f>
        <v>0</v>
      </c>
      <c r="I39" s="12">
        <f>F39+H39</f>
        <v>0</v>
      </c>
      <c r="J39" s="3"/>
      <c r="K39" s="3"/>
    </row>
    <row r="40" spans="1:11">
      <c r="A40" s="6" t="s">
        <v>92</v>
      </c>
      <c r="B40" s="17" t="s">
        <v>93</v>
      </c>
      <c r="C40" s="6" t="s">
        <v>47</v>
      </c>
      <c r="D40" s="12">
        <v>65</v>
      </c>
      <c r="E40" s="20"/>
      <c r="F40" s="12">
        <f>D40*E40</f>
        <v>0</v>
      </c>
      <c r="G40" s="20"/>
      <c r="H40" s="12">
        <f>D40*G40</f>
        <v>0</v>
      </c>
      <c r="I40" s="12">
        <f>F40+H40</f>
        <v>0</v>
      </c>
      <c r="J40" s="3"/>
      <c r="K40" s="3"/>
    </row>
    <row r="41" spans="1:11" ht="24.75">
      <c r="A41" s="6" t="s">
        <v>94</v>
      </c>
      <c r="B41" s="17" t="s">
        <v>95</v>
      </c>
      <c r="C41" s="6" t="s">
        <v>37</v>
      </c>
      <c r="D41" s="12">
        <v>1</v>
      </c>
      <c r="E41" s="20"/>
      <c r="F41" s="12">
        <f>D41*E41</f>
        <v>0</v>
      </c>
      <c r="G41" s="20"/>
      <c r="H41" s="12">
        <f>D41*G41</f>
        <v>0</v>
      </c>
      <c r="I41" s="12">
        <f>F41+H41</f>
        <v>0</v>
      </c>
      <c r="J41" s="3"/>
      <c r="K41" s="3"/>
    </row>
    <row r="42" spans="1:11">
      <c r="A42" s="13" t="s">
        <v>11</v>
      </c>
      <c r="B42" s="18" t="s">
        <v>96</v>
      </c>
      <c r="C42" s="13" t="s">
        <v>11</v>
      </c>
      <c r="D42" s="14"/>
      <c r="E42" s="14"/>
      <c r="F42" s="14"/>
      <c r="G42" s="14"/>
      <c r="H42" s="14"/>
      <c r="I42" s="14"/>
      <c r="J42" s="3"/>
      <c r="K42" s="3"/>
    </row>
    <row r="43" spans="1:11">
      <c r="A43" s="6" t="s">
        <v>97</v>
      </c>
      <c r="B43" s="17" t="s">
        <v>98</v>
      </c>
      <c r="C43" s="6" t="s">
        <v>75</v>
      </c>
      <c r="D43" s="12">
        <v>8</v>
      </c>
      <c r="E43" s="20"/>
      <c r="F43" s="12">
        <f>D43*E43</f>
        <v>0</v>
      </c>
      <c r="G43" s="20"/>
      <c r="H43" s="12">
        <f>D43*G43</f>
        <v>0</v>
      </c>
      <c r="I43" s="12">
        <f>F43+H43</f>
        <v>0</v>
      </c>
      <c r="J43" s="3"/>
      <c r="K43" s="3"/>
    </row>
    <row r="44" spans="1:11">
      <c r="A44" s="6" t="s">
        <v>99</v>
      </c>
      <c r="B44" s="17" t="s">
        <v>100</v>
      </c>
      <c r="C44" s="6" t="s">
        <v>47</v>
      </c>
      <c r="D44" s="12">
        <v>25</v>
      </c>
      <c r="E44" s="20"/>
      <c r="F44" s="12">
        <f>D44*E44</f>
        <v>0</v>
      </c>
      <c r="G44" s="20"/>
      <c r="H44" s="12">
        <f>D44*G44</f>
        <v>0</v>
      </c>
      <c r="I44" s="12">
        <f>F44+H44</f>
        <v>0</v>
      </c>
      <c r="J44" s="3"/>
      <c r="K44" s="3"/>
    </row>
    <row r="45" spans="1:11">
      <c r="A45" s="6" t="s">
        <v>101</v>
      </c>
      <c r="B45" s="17" t="s">
        <v>102</v>
      </c>
      <c r="C45" s="6" t="s">
        <v>37</v>
      </c>
      <c r="D45" s="12">
        <v>1</v>
      </c>
      <c r="E45" s="20"/>
      <c r="F45" s="12">
        <f>D45*E45</f>
        <v>0</v>
      </c>
      <c r="G45" s="20"/>
      <c r="H45" s="12">
        <f>D45*G45</f>
        <v>0</v>
      </c>
      <c r="I45" s="12">
        <f>F45+H45</f>
        <v>0</v>
      </c>
      <c r="J45" s="3"/>
      <c r="K45" s="3"/>
    </row>
    <row r="46" spans="1:11">
      <c r="A46" s="4" t="s">
        <v>11</v>
      </c>
      <c r="B46" s="16" t="s">
        <v>103</v>
      </c>
      <c r="C46" s="4" t="s">
        <v>11</v>
      </c>
      <c r="D46" s="11"/>
      <c r="E46" s="11"/>
      <c r="F46" s="52">
        <f>SUM(F13:F45)</f>
        <v>0</v>
      </c>
      <c r="G46" s="52"/>
      <c r="H46" s="52">
        <f>SUM(H13:H45)</f>
        <v>0</v>
      </c>
      <c r="I46" s="52">
        <f>SUM(I13:I45)</f>
        <v>0</v>
      </c>
      <c r="J46" s="3"/>
      <c r="K46" s="3"/>
    </row>
    <row r="47" spans="1:11">
      <c r="A47" s="6" t="s">
        <v>11</v>
      </c>
      <c r="B47" s="17" t="s">
        <v>11</v>
      </c>
      <c r="C47" s="6" t="s">
        <v>11</v>
      </c>
      <c r="D47" s="12"/>
      <c r="E47" s="12"/>
      <c r="F47" s="12"/>
      <c r="G47" s="12"/>
      <c r="H47" s="12"/>
      <c r="I47" s="12"/>
      <c r="J47" s="3"/>
      <c r="K47" s="3"/>
    </row>
    <row r="48" spans="1:11">
      <c r="A48" s="6" t="s">
        <v>11</v>
      </c>
      <c r="B48" s="17" t="s">
        <v>11</v>
      </c>
      <c r="C48" s="6" t="s">
        <v>11</v>
      </c>
      <c r="D48" s="12"/>
      <c r="E48" s="12"/>
      <c r="F48" s="12"/>
      <c r="G48" s="12"/>
      <c r="H48" s="12"/>
      <c r="I48" s="12"/>
      <c r="J48" s="3"/>
      <c r="K48" s="3"/>
    </row>
    <row r="49" spans="1:11">
      <c r="A49" s="4" t="s">
        <v>11</v>
      </c>
      <c r="B49" s="16" t="s">
        <v>136</v>
      </c>
      <c r="C49" s="26" t="s">
        <v>28</v>
      </c>
      <c r="D49" s="26" t="s">
        <v>29</v>
      </c>
      <c r="E49" s="26" t="s">
        <v>135</v>
      </c>
      <c r="J49" s="3"/>
      <c r="K49" s="3"/>
    </row>
    <row r="50" spans="1:11">
      <c r="A50" s="6" t="s">
        <v>104</v>
      </c>
      <c r="B50" s="17" t="s">
        <v>105</v>
      </c>
      <c r="C50" s="6" t="s">
        <v>37</v>
      </c>
      <c r="D50" s="12">
        <v>1</v>
      </c>
      <c r="E50" s="20"/>
      <c r="F50" s="12"/>
      <c r="I50" s="12"/>
      <c r="J50" s="3"/>
      <c r="K50" s="3"/>
    </row>
    <row r="51" spans="1:11">
      <c r="A51" s="6" t="s">
        <v>106</v>
      </c>
      <c r="B51" s="17" t="s">
        <v>107</v>
      </c>
      <c r="C51" s="6" t="s">
        <v>37</v>
      </c>
      <c r="D51" s="12">
        <v>1</v>
      </c>
      <c r="E51" s="20"/>
      <c r="F51" s="12"/>
      <c r="I51" s="12"/>
      <c r="J51" s="3"/>
      <c r="K51" s="3"/>
    </row>
    <row r="52" spans="1:11">
      <c r="A52" s="6" t="s">
        <v>108</v>
      </c>
      <c r="B52" s="17" t="s">
        <v>109</v>
      </c>
      <c r="C52" s="6" t="s">
        <v>37</v>
      </c>
      <c r="D52" s="12">
        <v>1</v>
      </c>
      <c r="E52" s="20"/>
      <c r="F52" s="12"/>
      <c r="I52" s="12"/>
      <c r="J52" s="3"/>
      <c r="K52" s="3"/>
    </row>
    <row r="53" spans="1:11">
      <c r="A53" s="6" t="s">
        <v>110</v>
      </c>
      <c r="B53" s="17" t="s">
        <v>111</v>
      </c>
      <c r="C53" s="6" t="s">
        <v>37</v>
      </c>
      <c r="D53" s="12">
        <v>1</v>
      </c>
      <c r="E53" s="20"/>
      <c r="F53" s="12"/>
      <c r="I53" s="12"/>
      <c r="J53" s="3"/>
      <c r="K53" s="3"/>
    </row>
    <row r="54" spans="1:11">
      <c r="A54" s="6" t="s">
        <v>112</v>
      </c>
      <c r="B54" s="17" t="s">
        <v>113</v>
      </c>
      <c r="C54" s="6" t="s">
        <v>37</v>
      </c>
      <c r="D54" s="12">
        <v>1</v>
      </c>
      <c r="E54" s="20"/>
      <c r="F54" s="12"/>
      <c r="I54" s="12"/>
      <c r="J54" s="3"/>
      <c r="K54" s="3"/>
    </row>
    <row r="55" spans="1:11">
      <c r="A55" s="6" t="s">
        <v>114</v>
      </c>
      <c r="B55" s="17" t="s">
        <v>115</v>
      </c>
      <c r="C55" s="6" t="s">
        <v>37</v>
      </c>
      <c r="D55" s="12">
        <v>1</v>
      </c>
      <c r="E55" s="20"/>
      <c r="F55" s="12"/>
      <c r="I55" s="12"/>
      <c r="J55" s="3"/>
      <c r="K55" s="3"/>
    </row>
    <row r="56" spans="1:11">
      <c r="A56" s="6" t="s">
        <v>116</v>
      </c>
      <c r="B56" s="17" t="s">
        <v>117</v>
      </c>
      <c r="C56" s="6" t="s">
        <v>37</v>
      </c>
      <c r="D56" s="12">
        <v>1</v>
      </c>
      <c r="E56" s="20"/>
      <c r="F56" s="12"/>
      <c r="I56" s="12"/>
      <c r="J56" s="3"/>
      <c r="K56" s="3"/>
    </row>
    <row r="57" spans="1:11">
      <c r="A57" s="6" t="s">
        <v>118</v>
      </c>
      <c r="B57" s="17" t="s">
        <v>119</v>
      </c>
      <c r="C57" s="6" t="s">
        <v>37</v>
      </c>
      <c r="D57" s="12">
        <v>1</v>
      </c>
      <c r="E57" s="20"/>
      <c r="F57" s="12"/>
      <c r="I57" s="12"/>
      <c r="J57" s="3"/>
      <c r="K57" s="3"/>
    </row>
    <row r="58" spans="1:11">
      <c r="A58" s="4" t="s">
        <v>11</v>
      </c>
      <c r="B58" s="16" t="s">
        <v>137</v>
      </c>
      <c r="C58" s="4" t="s">
        <v>11</v>
      </c>
      <c r="D58" s="11"/>
      <c r="E58" s="52">
        <f>SUM(E50:E57)</f>
        <v>0</v>
      </c>
      <c r="I58" s="12"/>
      <c r="J58" s="3"/>
      <c r="K58" s="3"/>
    </row>
    <row r="63" spans="1:11">
      <c r="B63" s="22" t="s">
        <v>130</v>
      </c>
    </row>
    <row r="64" spans="1:11">
      <c r="B64" s="22" t="s">
        <v>131</v>
      </c>
    </row>
    <row r="65" spans="2:2">
      <c r="B65" s="22" t="s">
        <v>132</v>
      </c>
    </row>
    <row r="66" spans="2:2">
      <c r="B66" s="22" t="s">
        <v>133</v>
      </c>
    </row>
  </sheetData>
  <pageMargins left="0.7" right="0.7" top="0.78740157499999996" bottom="0.78740157499999996" header="0.3" footer="0.3"/>
  <pageSetup paperSize="9" scale="4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workbookViewId="0">
      <selection activeCell="B16" sqref="B16"/>
    </sheetView>
  </sheetViews>
  <sheetFormatPr defaultRowHeight="15"/>
  <cols>
    <col min="1" max="1" width="28.42578125" style="1" bestFit="1" customWidth="1"/>
    <col min="2" max="2" width="63.42578125" style="1" bestFit="1" customWidth="1"/>
    <col min="4" max="4" width="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>
      <c r="A3" s="2" t="s">
        <v>4</v>
      </c>
      <c r="B3" s="5" t="s">
        <v>5</v>
      </c>
      <c r="C3" s="3"/>
    </row>
    <row r="4" spans="1:3">
      <c r="A4" s="2" t="s">
        <v>6</v>
      </c>
      <c r="B4" s="5" t="s">
        <v>7</v>
      </c>
      <c r="C4" s="3"/>
    </row>
    <row r="5" spans="1:3">
      <c r="A5" s="2" t="s">
        <v>8</v>
      </c>
      <c r="B5" s="5" t="s">
        <v>9</v>
      </c>
      <c r="C5" s="3"/>
    </row>
    <row r="6" spans="1:3">
      <c r="A6" s="2" t="s">
        <v>10</v>
      </c>
      <c r="B6" s="5" t="s">
        <v>11</v>
      </c>
      <c r="C6" s="3"/>
    </row>
    <row r="7" spans="1:3">
      <c r="A7" s="2" t="s">
        <v>12</v>
      </c>
      <c r="B7" s="5" t="s">
        <v>11</v>
      </c>
      <c r="C7" s="3"/>
    </row>
    <row r="8" spans="1:3">
      <c r="A8" s="2" t="s">
        <v>13</v>
      </c>
      <c r="B8" s="5" t="s">
        <v>11</v>
      </c>
      <c r="C8" s="3"/>
    </row>
    <row r="9" spans="1:3">
      <c r="A9" s="2" t="s">
        <v>14</v>
      </c>
      <c r="B9" s="5" t="s">
        <v>15</v>
      </c>
      <c r="C9" s="3"/>
    </row>
    <row r="10" spans="1:3">
      <c r="A10" s="2" t="s">
        <v>16</v>
      </c>
      <c r="B10" s="5" t="s">
        <v>17</v>
      </c>
      <c r="C10" s="3"/>
    </row>
    <row r="11" spans="1:3">
      <c r="A11" s="2" t="s">
        <v>18</v>
      </c>
      <c r="B11" s="5" t="s">
        <v>19</v>
      </c>
      <c r="C11" s="3"/>
    </row>
    <row r="12" spans="1:3">
      <c r="A12" s="2" t="s">
        <v>20</v>
      </c>
      <c r="B12" s="5" t="s">
        <v>11</v>
      </c>
      <c r="C12" s="3"/>
    </row>
    <row r="13" spans="1:3">
      <c r="A13" s="2" t="s">
        <v>21</v>
      </c>
      <c r="B13" s="5" t="s">
        <v>22</v>
      </c>
      <c r="C13" s="3"/>
    </row>
    <row r="14" spans="1:3">
      <c r="A14" s="2" t="s">
        <v>11</v>
      </c>
      <c r="B14" s="6" t="s">
        <v>11</v>
      </c>
      <c r="C14" s="3"/>
    </row>
    <row r="15" spans="1:3" ht="24.75">
      <c r="A15" s="8" t="s">
        <v>23</v>
      </c>
      <c r="B15" s="7" t="s">
        <v>24</v>
      </c>
      <c r="C15" s="3"/>
    </row>
    <row r="16" spans="1:3">
      <c r="A16" s="2" t="s">
        <v>25</v>
      </c>
      <c r="B16" s="7" t="s">
        <v>26</v>
      </c>
      <c r="C16" s="3"/>
    </row>
  </sheetData>
  <pageMargins left="0.7" right="0.7" top="0.78740157499999996" bottom="0.78740157499999996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</dc:creator>
  <cp:lastModifiedBy>Brtáň Milan, Ing.</cp:lastModifiedBy>
  <cp:lastPrinted>2022-05-05T05:54:17Z</cp:lastPrinted>
  <dcterms:created xsi:type="dcterms:W3CDTF">2022-02-16T09:33:58Z</dcterms:created>
  <dcterms:modified xsi:type="dcterms:W3CDTF">2022-10-21T10:27:32Z</dcterms:modified>
</cp:coreProperties>
</file>