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vidrive\Rizeni\2022\bPRIORITNÍ OSA 1 - ze zasobniku 149. výzva\Kyjov posudek\Výběrové řízení\ZD\"/>
    </mc:Choice>
  </mc:AlternateContent>
  <xr:revisionPtr revIDLastSave="0" documentId="13_ncr:1_{76A6ECA7-D8E1-49EA-B7BA-20A7DB2EEC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8" i="1" l="1"/>
  <c r="H48" i="1" s="1"/>
  <c r="G48" i="1" s="1"/>
  <c r="F47" i="1"/>
  <c r="H47" i="1" s="1"/>
  <c r="G47" i="1" s="1"/>
  <c r="F46" i="1"/>
  <c r="H46" i="1" s="1"/>
  <c r="G46" i="1" s="1"/>
  <c r="F45" i="1"/>
  <c r="H45" i="1" s="1"/>
  <c r="G45" i="1" s="1"/>
  <c r="F44" i="1"/>
  <c r="H44" i="1" s="1"/>
  <c r="G44" i="1" s="1"/>
  <c r="F43" i="1"/>
  <c r="H43" i="1" s="1"/>
  <c r="G43" i="1" s="1"/>
  <c r="F42" i="1"/>
  <c r="H42" i="1" s="1"/>
  <c r="G42" i="1" s="1"/>
  <c r="F41" i="1"/>
  <c r="H41" i="1" s="1"/>
  <c r="G41" i="1" s="1"/>
  <c r="F40" i="1"/>
  <c r="H40" i="1" s="1"/>
  <c r="G40" i="1" s="1"/>
  <c r="F39" i="1"/>
  <c r="F49" i="1" s="1"/>
  <c r="H39" i="1" l="1"/>
  <c r="H49" i="1"/>
  <c r="G39" i="1"/>
  <c r="G49" i="1" l="1"/>
  <c r="F72" i="1"/>
  <c r="H72" i="1" s="1"/>
  <c r="G72" i="1" s="1"/>
  <c r="F74" i="1" l="1"/>
  <c r="H74" i="1" s="1"/>
  <c r="G74" i="1" s="1"/>
  <c r="F73" i="1"/>
  <c r="H73" i="1" s="1"/>
  <c r="G73" i="1" s="1"/>
  <c r="F71" i="1"/>
  <c r="H71" i="1" s="1"/>
  <c r="G71" i="1" s="1"/>
  <c r="F70" i="1"/>
  <c r="H70" i="1" s="1"/>
  <c r="F36" i="1"/>
  <c r="H36" i="1" s="1"/>
  <c r="G36" i="1" s="1"/>
  <c r="F35" i="1"/>
  <c r="H35" i="1" s="1"/>
  <c r="G35" i="1" s="1"/>
  <c r="F34" i="1"/>
  <c r="H34" i="1" s="1"/>
  <c r="G34" i="1" s="1"/>
  <c r="F33" i="1"/>
  <c r="H33" i="1" s="1"/>
  <c r="G33" i="1" s="1"/>
  <c r="F32" i="1"/>
  <c r="H32" i="1" s="1"/>
  <c r="G32" i="1" s="1"/>
  <c r="F31" i="1"/>
  <c r="H31" i="1" s="1"/>
  <c r="G31" i="1" s="1"/>
  <c r="F30" i="1"/>
  <c r="H30" i="1" s="1"/>
  <c r="G30" i="1" s="1"/>
  <c r="F29" i="1"/>
  <c r="H75" i="1" l="1"/>
  <c r="G70" i="1"/>
  <c r="G75" i="1" s="1"/>
  <c r="F75" i="1"/>
  <c r="F37" i="1"/>
  <c r="H29" i="1"/>
  <c r="F19" i="1"/>
  <c r="H19" i="1" s="1"/>
  <c r="G19" i="1" s="1"/>
  <c r="H37" i="1" l="1"/>
  <c r="G29" i="1"/>
  <c r="G37" i="1" s="1"/>
  <c r="F57" i="1"/>
  <c r="H57" i="1" s="1"/>
  <c r="G57" i="1" s="1"/>
  <c r="F56" i="1"/>
  <c r="H56" i="1" s="1"/>
  <c r="G56" i="1" s="1"/>
  <c r="F55" i="1"/>
  <c r="H55" i="1" s="1"/>
  <c r="G55" i="1" s="1"/>
  <c r="F58" i="1" l="1"/>
  <c r="G58" i="1"/>
  <c r="H58" i="1"/>
  <c r="F82" i="1" l="1"/>
  <c r="F83" i="1" s="1"/>
  <c r="F52" i="1"/>
  <c r="H52" i="1" s="1"/>
  <c r="G52" i="1" s="1"/>
  <c r="F51" i="1"/>
  <c r="H51" i="1" s="1"/>
  <c r="G51" i="1" s="1"/>
  <c r="H82" i="1" l="1"/>
  <c r="H53" i="1"/>
  <c r="F53" i="1"/>
  <c r="G53" i="1" l="1"/>
  <c r="H83" i="1"/>
  <c r="G82" i="1"/>
  <c r="G83" i="1" s="1"/>
  <c r="F77" i="1"/>
  <c r="H77" i="1" s="1"/>
  <c r="F78" i="1"/>
  <c r="F79" i="1"/>
  <c r="H79" i="1" s="1"/>
  <c r="G79" i="1" s="1"/>
  <c r="F60" i="1"/>
  <c r="H60" i="1" s="1"/>
  <c r="G60" i="1" s="1"/>
  <c r="F61" i="1"/>
  <c r="H61" i="1" s="1"/>
  <c r="G61" i="1" s="1"/>
  <c r="F62" i="1"/>
  <c r="H62" i="1" s="1"/>
  <c r="G62" i="1" s="1"/>
  <c r="F63" i="1"/>
  <c r="H63" i="1" s="1"/>
  <c r="G63" i="1" s="1"/>
  <c r="F64" i="1"/>
  <c r="H64" i="1" s="1"/>
  <c r="G64" i="1" s="1"/>
  <c r="F65" i="1"/>
  <c r="H65" i="1" s="1"/>
  <c r="G65" i="1" s="1"/>
  <c r="F66" i="1"/>
  <c r="H66" i="1" s="1"/>
  <c r="G66" i="1" s="1"/>
  <c r="F67" i="1"/>
  <c r="H67" i="1" s="1"/>
  <c r="F10" i="1"/>
  <c r="H10" i="1" s="1"/>
  <c r="F11" i="1"/>
  <c r="H11" i="1" s="1"/>
  <c r="G11" i="1" s="1"/>
  <c r="F12" i="1"/>
  <c r="H12" i="1" s="1"/>
  <c r="G12" i="1" s="1"/>
  <c r="F13" i="1"/>
  <c r="H13" i="1" s="1"/>
  <c r="G13" i="1" s="1"/>
  <c r="F14" i="1"/>
  <c r="H14" i="1" s="1"/>
  <c r="G14" i="1" s="1"/>
  <c r="F15" i="1"/>
  <c r="H15" i="1" s="1"/>
  <c r="G15" i="1" s="1"/>
  <c r="F16" i="1"/>
  <c r="H16" i="1" s="1"/>
  <c r="G16" i="1" s="1"/>
  <c r="F17" i="1"/>
  <c r="H17" i="1" s="1"/>
  <c r="G17" i="1" s="1"/>
  <c r="F18" i="1"/>
  <c r="H18" i="1" s="1"/>
  <c r="G18" i="1" s="1"/>
  <c r="F20" i="1"/>
  <c r="H20" i="1" s="1"/>
  <c r="G20" i="1" s="1"/>
  <c r="F21" i="1"/>
  <c r="H21" i="1" s="1"/>
  <c r="G21" i="1" s="1"/>
  <c r="F22" i="1"/>
  <c r="H22" i="1" s="1"/>
  <c r="G22" i="1" s="1"/>
  <c r="F23" i="1"/>
  <c r="H23" i="1" s="1"/>
  <c r="G23" i="1" s="1"/>
  <c r="F24" i="1"/>
  <c r="H24" i="1" s="1"/>
  <c r="G24" i="1" s="1"/>
  <c r="F25" i="1"/>
  <c r="H25" i="1" s="1"/>
  <c r="G25" i="1" s="1"/>
  <c r="F26" i="1"/>
  <c r="H26" i="1" s="1"/>
  <c r="G26" i="1" s="1"/>
  <c r="F80" i="1" l="1"/>
  <c r="F68" i="1"/>
  <c r="H78" i="1"/>
  <c r="G78" i="1" s="1"/>
  <c r="F27" i="1"/>
  <c r="H68" i="1"/>
  <c r="G67" i="1"/>
  <c r="G68" i="1" s="1"/>
  <c r="H27" i="1"/>
  <c r="G10" i="1"/>
  <c r="G27" i="1" s="1"/>
  <c r="G77" i="1"/>
  <c r="F84" i="1" l="1"/>
  <c r="H84" i="1" s="1"/>
  <c r="G84" i="1" s="1"/>
  <c r="H80" i="1"/>
  <c r="G80" i="1"/>
</calcChain>
</file>

<file path=xl/sharedStrings.xml><?xml version="1.0" encoding="utf-8"?>
<sst xmlns="http://schemas.openxmlformats.org/spreadsheetml/2006/main" count="213" uniqueCount="133">
  <si>
    <t>1.</t>
  </si>
  <si>
    <t>Název</t>
  </si>
  <si>
    <t>MJ</t>
  </si>
  <si>
    <t>Počet</t>
  </si>
  <si>
    <t>Cena bez DPH</t>
  </si>
  <si>
    <t>Vysílací anténa všesměrová - kompletní sestava</t>
  </si>
  <si>
    <t>ks</t>
  </si>
  <si>
    <t>Vysílací ústředna - řídící jednotka</t>
  </si>
  <si>
    <t>Celkem</t>
  </si>
  <si>
    <t>2.</t>
  </si>
  <si>
    <t xml:space="preserve">Celkem </t>
  </si>
  <si>
    <t>Modul digitální záznamník zpráv</t>
  </si>
  <si>
    <t>3.</t>
  </si>
  <si>
    <t>Modul telefonního vstupu</t>
  </si>
  <si>
    <t>5.</t>
  </si>
  <si>
    <t>Bezdrátový hlásič včetně zálohování a automatického dobíjení</t>
  </si>
  <si>
    <t>Cena za MJ</t>
  </si>
  <si>
    <t>6.</t>
  </si>
  <si>
    <t>Montážní práce na řídící ústředně</t>
  </si>
  <si>
    <t xml:space="preserve">Cena celkem </t>
  </si>
  <si>
    <t>Modul automatického dobíjení</t>
  </si>
  <si>
    <t>8.</t>
  </si>
  <si>
    <t>Vysílač vf. signálu</t>
  </si>
  <si>
    <t>Bezdrátový rozhlas s digitálním kódováním s napojením na zadávací pracoviště složek IZS.</t>
  </si>
  <si>
    <t>Dynamický mikrofon s 5m přívodní šňůrou</t>
  </si>
  <si>
    <t>Stojánek pod mikrofon s nastavením úhlu náklonu</t>
  </si>
  <si>
    <t>Montážní materiál</t>
  </si>
  <si>
    <t>Montážní a oživovací práce na převaděči</t>
  </si>
  <si>
    <t>Převaděč vysokofrekvenčního signálu včetně anténní sestavy</t>
  </si>
  <si>
    <t>7.</t>
  </si>
  <si>
    <t>Anténa přijímací  - kompletní sestava</t>
  </si>
  <si>
    <t xml:space="preserve">Tlakové reproduktory - nízkoimpedanční, 106 dB </t>
  </si>
  <si>
    <t>Zaškolení obsluhy na řídícím pracovišti</t>
  </si>
  <si>
    <t>DPH 21%</t>
  </si>
  <si>
    <t>Cena s 21% DPH</t>
  </si>
  <si>
    <t xml:space="preserve"> 1.1</t>
  </si>
  <si>
    <t xml:space="preserve"> 1.2</t>
  </si>
  <si>
    <t xml:space="preserve"> 1.3</t>
  </si>
  <si>
    <t xml:space="preserve"> 1.4</t>
  </si>
  <si>
    <t xml:space="preserve"> 1.6</t>
  </si>
  <si>
    <t xml:space="preserve"> 1.7</t>
  </si>
  <si>
    <t xml:space="preserve"> 3.1</t>
  </si>
  <si>
    <t xml:space="preserve"> 5.1</t>
  </si>
  <si>
    <t xml:space="preserve"> 2.1</t>
  </si>
  <si>
    <t xml:space="preserve"> 6.1</t>
  </si>
  <si>
    <t xml:space="preserve"> 6.2</t>
  </si>
  <si>
    <t xml:space="preserve"> 1.5</t>
  </si>
  <si>
    <t>Revize</t>
  </si>
  <si>
    <t>Software komunikace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</si>
  <si>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</si>
  <si>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</si>
  <si>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</si>
  <si>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</si>
  <si>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</si>
  <si>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>Převaděč vysokofrekvenčního signálu s analogovým/digitálním přenosem (nutno zajistit napětí 230V)</t>
  </si>
  <si>
    <t>Anténní sestava</t>
  </si>
  <si>
    <t>Montážní práce</t>
  </si>
  <si>
    <t xml:space="preserve"> 3.2</t>
  </si>
  <si>
    <t>komp.</t>
  </si>
  <si>
    <t xml:space="preserve"> 1.13</t>
  </si>
  <si>
    <t xml:space="preserve"> 5.2</t>
  </si>
  <si>
    <t xml:space="preserve"> 5.3</t>
  </si>
  <si>
    <t xml:space="preserve">Modul napojení na JSVV </t>
  </si>
  <si>
    <t xml:space="preserve"> 1.14</t>
  </si>
  <si>
    <t>Oživení</t>
  </si>
  <si>
    <t xml:space="preserve"> 4.1</t>
  </si>
  <si>
    <t xml:space="preserve"> 4.2</t>
  </si>
  <si>
    <t xml:space="preserve"> 7.1</t>
  </si>
  <si>
    <t xml:space="preserve"> 7.2</t>
  </si>
  <si>
    <t xml:space="preserve"> 7.3</t>
  </si>
  <si>
    <t xml:space="preserve"> 8.1</t>
  </si>
  <si>
    <t xml:space="preserve"> 1.15</t>
  </si>
  <si>
    <t xml:space="preserve"> 1.16</t>
  </si>
  <si>
    <t>Modul zpracování vf. signálu</t>
  </si>
  <si>
    <t>Modul měření a vyhodnocení</t>
  </si>
  <si>
    <t xml:space="preserve">Řídící software </t>
  </si>
  <si>
    <t>Modul komunikace</t>
  </si>
  <si>
    <t>Vysílač a encoder paging Pocsag</t>
  </si>
  <si>
    <t>Modul rozesílání SMS</t>
  </si>
  <si>
    <t>Encoder paging Pocsag</t>
  </si>
  <si>
    <t>Modul obousměrné komunikace</t>
  </si>
  <si>
    <t xml:space="preserve"> 6.3</t>
  </si>
  <si>
    <t>Žádost o udělení individuálního oprávnění k využívání rádiových kmitočtů</t>
  </si>
  <si>
    <t>Projektová dokumentace k žádosti o udělení individuálního oprávnění k využívání rádiových kmitočtů</t>
  </si>
  <si>
    <t>Převaděč obousměrné komunikace</t>
  </si>
  <si>
    <t>Antenní sestava, montážní konzola</t>
  </si>
  <si>
    <t>Oživení a nastavení</t>
  </si>
  <si>
    <t xml:space="preserve"> 6.4</t>
  </si>
  <si>
    <t>Modul záložního připojení internetu</t>
  </si>
  <si>
    <t xml:space="preserve"> 1.17</t>
  </si>
  <si>
    <t>VÝKAZ VÝMĚR - MĚSTO KYJOV</t>
  </si>
  <si>
    <r>
      <t xml:space="preserve">Vysílací a řídící pracoviště s digitálním přenosem </t>
    </r>
    <r>
      <rPr>
        <b/>
        <sz val="8"/>
        <rFont val="Arial"/>
        <family val="2"/>
        <charset val="238"/>
      </rPr>
      <t xml:space="preserve">(v souladu se sbírkou interních aktů řízení MV GŘ HZS ČR) </t>
    </r>
  </si>
  <si>
    <t>Doplnění modulu pro obousměrnou komunikaci</t>
  </si>
  <si>
    <t xml:space="preserve"> 2.2</t>
  </si>
  <si>
    <t>Upgrace firmware vysílacího pracoviště</t>
  </si>
  <si>
    <t xml:space="preserve"> 2.3</t>
  </si>
  <si>
    <t xml:space="preserve">Upgrace telefonního modulu </t>
  </si>
  <si>
    <t xml:space="preserve"> 2.4</t>
  </si>
  <si>
    <t>Multimediální PC</t>
  </si>
  <si>
    <t xml:space="preserve"> 2.5</t>
  </si>
  <si>
    <t xml:space="preserve"> 2.6</t>
  </si>
  <si>
    <t xml:space="preserve"> 2.7</t>
  </si>
  <si>
    <t>Školící materiál</t>
  </si>
  <si>
    <t xml:space="preserve"> 2.8</t>
  </si>
  <si>
    <t>Upgrade stávajících bezdrátových hlásičů na obousměrnou komunikaci</t>
  </si>
  <si>
    <t>Digitální modul obousměrné komunikace do stávajících BH</t>
  </si>
  <si>
    <t>Montáž digitálního modulu obousměrné komunikace do stávajícího BH</t>
  </si>
  <si>
    <r>
      <t xml:space="preserve">Přijímací bezdrátové hlásiče s obousměrným digitálním přenosem </t>
    </r>
    <r>
      <rPr>
        <b/>
        <sz val="8"/>
        <rFont val="Arial"/>
        <family val="2"/>
        <charset val="238"/>
      </rPr>
      <t>(v souladu se sbírkou interních aktů řízení MV GŘ HZS ČR)</t>
    </r>
  </si>
  <si>
    <t xml:space="preserve"> 6.5</t>
  </si>
  <si>
    <t>Bohuslavice</t>
  </si>
  <si>
    <t>Kyjov + Boršov + Bohuslavice</t>
  </si>
  <si>
    <r>
      <t xml:space="preserve">Podružné vysílací a řídící pracoviště s digitálním přenosem </t>
    </r>
    <r>
      <rPr>
        <b/>
        <sz val="8"/>
        <rFont val="Arial"/>
        <family val="2"/>
        <charset val="238"/>
      </rPr>
      <t xml:space="preserve">(v souladu se sbírkou interních aktů řízení MV GŘ HZS ČR) </t>
    </r>
  </si>
  <si>
    <t xml:space="preserve"> 3.3</t>
  </si>
  <si>
    <t xml:space="preserve"> 3.4</t>
  </si>
  <si>
    <t xml:space="preserve"> 3.5</t>
  </si>
  <si>
    <t xml:space="preserve"> 3.6</t>
  </si>
  <si>
    <t xml:space="preserve"> 3.7</t>
  </si>
  <si>
    <t xml:space="preserve"> 3.8</t>
  </si>
  <si>
    <t xml:space="preserve"> 3.9</t>
  </si>
  <si>
    <t xml:space="preserve"> 3.10</t>
  </si>
  <si>
    <t>městská policie</t>
  </si>
  <si>
    <t xml:space="preserve">4. </t>
  </si>
  <si>
    <t xml:space="preserve"> 6.6</t>
  </si>
  <si>
    <t xml:space="preserve"> 6.7</t>
  </si>
  <si>
    <t xml:space="preserve"> 6.8</t>
  </si>
  <si>
    <t xml:space="preserve"> 7.4</t>
  </si>
  <si>
    <t xml:space="preserve"> 7.5</t>
  </si>
  <si>
    <t xml:space="preserve"> 8.2</t>
  </si>
  <si>
    <t xml:space="preserve"> 8.3</t>
  </si>
  <si>
    <t>9.</t>
  </si>
  <si>
    <t xml:space="preserve"> 9.1</t>
  </si>
  <si>
    <t>městský úřad</t>
  </si>
  <si>
    <t>Upgrade stávajícího vysílacího a řídícího pracoviště pro příjem obousměrné komunikace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</si>
</sst>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#,##0\ &quot;Kč&quot;"/>
    <numFmt numFmtId="165" formatCode="#,##0.00\ &quot;Kč&quot;"/>
  </numFmts>
  <fonts count="13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0"/>
      <name val="Arial"/>
      <family val="2"/>
      <charset val="238"/>
    </font>
    <font>
      <i/>
      <u/>
      <sz val="2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1" xfId="0" applyBorder="1"/>
    <xf numFmtId="0" fontId="2" fillId="0" borderId="1" xfId="0" applyFont="1" applyBorder="1"/>
    <xf numFmtId="164" fontId="2" fillId="0" borderId="1" xfId="0" applyNumberFormat="1" applyFont="1" applyBorder="1"/>
    <xf numFmtId="164" fontId="0" fillId="0" borderId="1" xfId="0" applyNumberFormat="1" applyBorder="1"/>
    <xf numFmtId="164" fontId="7" fillId="0" borderId="1" xfId="0" applyNumberFormat="1" applyFont="1" applyBorder="1"/>
    <xf numFmtId="0" fontId="7" fillId="0" borderId="1" xfId="0" applyFont="1" applyBorder="1"/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164" fontId="2" fillId="2" borderId="1" xfId="0" applyNumberFormat="1" applyFont="1" applyFill="1" applyBorder="1"/>
    <xf numFmtId="0" fontId="7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Fill="1" applyBorder="1"/>
    <xf numFmtId="0" fontId="2" fillId="3" borderId="2" xfId="0" applyFont="1" applyFill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4" borderId="1" xfId="0" applyFill="1" applyBorder="1"/>
    <xf numFmtId="0" fontId="6" fillId="4" borderId="1" xfId="0" applyFont="1" applyFill="1" applyBorder="1"/>
    <xf numFmtId="164" fontId="0" fillId="4" borderId="1" xfId="0" applyNumberFormat="1" applyFill="1" applyBorder="1"/>
    <xf numFmtId="164" fontId="8" fillId="4" borderId="1" xfId="0" applyNumberFormat="1" applyFon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164" fontId="2" fillId="4" borderId="1" xfId="0" applyNumberFormat="1" applyFont="1" applyFill="1" applyBorder="1" applyAlignment="1">
      <alignment horizontal="center"/>
    </xf>
    <xf numFmtId="0" fontId="2" fillId="5" borderId="1" xfId="0" applyFont="1" applyFill="1" applyBorder="1"/>
    <xf numFmtId="164" fontId="12" fillId="5" borderId="1" xfId="0" applyNumberFormat="1" applyFont="1" applyFill="1" applyBorder="1"/>
    <xf numFmtId="164" fontId="11" fillId="5" borderId="1" xfId="0" applyNumberFormat="1" applyFont="1" applyFill="1" applyBorder="1"/>
    <xf numFmtId="164" fontId="0" fillId="0" borderId="3" xfId="0" applyNumberFormat="1" applyBorder="1"/>
    <xf numFmtId="0" fontId="12" fillId="5" borderId="1" xfId="0" applyFont="1" applyFill="1" applyBorder="1"/>
    <xf numFmtId="0" fontId="0" fillId="4" borderId="1" xfId="0" applyFill="1" applyBorder="1" applyAlignment="1">
      <alignment horizontal="left"/>
    </xf>
    <xf numFmtId="16" fontId="7" fillId="5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6" fontId="0" fillId="0" borderId="0" xfId="0" applyNumberFormat="1"/>
    <xf numFmtId="164" fontId="10" fillId="0" borderId="0" xfId="0" applyNumberFormat="1" applyFont="1"/>
    <xf numFmtId="6" fontId="10" fillId="0" borderId="0" xfId="0" applyNumberFormat="1" applyFont="1"/>
    <xf numFmtId="16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wrapText="1"/>
    </xf>
    <xf numFmtId="0" fontId="7" fillId="0" borderId="3" xfId="0" applyFont="1" applyBorder="1"/>
    <xf numFmtId="0" fontId="0" fillId="0" borderId="0" xfId="0" applyFill="1" applyBorder="1"/>
    <xf numFmtId="164" fontId="0" fillId="0" borderId="0" xfId="0" applyNumberForma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2" fillId="0" borderId="0" xfId="0" applyFont="1" applyFill="1" applyBorder="1"/>
    <xf numFmtId="164" fontId="12" fillId="0" borderId="0" xfId="0" applyNumberFormat="1" applyFont="1" applyFill="1" applyBorder="1"/>
    <xf numFmtId="164" fontId="11" fillId="0" borderId="0" xfId="0" applyNumberFormat="1" applyFont="1" applyFill="1" applyBorder="1"/>
    <xf numFmtId="16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0" fontId="0" fillId="0" borderId="0" xfId="0" applyFill="1" applyBorder="1" applyAlignment="1">
      <alignment horizontal="left"/>
    </xf>
    <xf numFmtId="164" fontId="2" fillId="0" borderId="0" xfId="0" applyNumberFormat="1" applyFont="1" applyFill="1" applyBorder="1"/>
    <xf numFmtId="165" fontId="8" fillId="4" borderId="1" xfId="0" applyNumberFormat="1" applyFont="1" applyFill="1" applyBorder="1"/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7" fillId="2" borderId="1" xfId="0" applyNumberFormat="1" applyFont="1" applyFill="1" applyBorder="1"/>
    <xf numFmtId="0" fontId="7" fillId="3" borderId="2" xfId="0" applyFont="1" applyFill="1" applyBorder="1" applyAlignment="1">
      <alignment wrapText="1"/>
    </xf>
    <xf numFmtId="14" fontId="2" fillId="5" borderId="1" xfId="0" applyNumberFormat="1" applyFont="1" applyFill="1" applyBorder="1" applyAlignment="1">
      <alignment horizontal="left"/>
    </xf>
    <xf numFmtId="164" fontId="0" fillId="0" borderId="7" xfId="0" applyNumberFormat="1" applyBorder="1"/>
    <xf numFmtId="0" fontId="2" fillId="0" borderId="5" xfId="0" applyFont="1" applyBorder="1" applyAlignment="1"/>
    <xf numFmtId="0" fontId="0" fillId="0" borderId="6" xfId="0" applyBorder="1" applyAlignment="1"/>
    <xf numFmtId="0" fontId="0" fillId="0" borderId="4" xfId="0" applyBorder="1" applyAlignment="1"/>
    <xf numFmtId="0" fontId="2" fillId="0" borderId="6" xfId="0" applyFont="1" applyBorder="1" applyAlignment="1"/>
    <xf numFmtId="0" fontId="2" fillId="0" borderId="4" xfId="0" applyFont="1" applyBorder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topLeftCell="A3" workbookViewId="0">
      <selection activeCell="I71" sqref="I71"/>
    </sheetView>
  </sheetViews>
  <sheetFormatPr defaultRowHeight="12.75" x14ac:dyDescent="0.2"/>
  <cols>
    <col min="1" max="1" width="5.5703125" customWidth="1"/>
    <col min="2" max="2" width="59.28515625" customWidth="1"/>
    <col min="3" max="3" width="5.85546875" customWidth="1"/>
    <col min="4" max="4" width="7" customWidth="1"/>
    <col min="5" max="5" width="11.5703125" style="2" customWidth="1"/>
    <col min="6" max="6" width="18.140625" style="2" customWidth="1"/>
    <col min="7" max="7" width="18" style="2" customWidth="1"/>
    <col min="8" max="8" width="19.28515625" style="2" customWidth="1"/>
    <col min="9" max="9" width="15.28515625" customWidth="1"/>
    <col min="10" max="10" width="10.42578125" bestFit="1" customWidth="1"/>
  </cols>
  <sheetData>
    <row r="1" spans="1:9" ht="53.25" hidden="1" customHeight="1" x14ac:dyDescent="0.2">
      <c r="A1" s="67"/>
      <c r="B1" s="67"/>
      <c r="C1" s="67"/>
      <c r="D1" s="67"/>
      <c r="E1" s="67"/>
      <c r="F1" s="67"/>
      <c r="G1" s="67"/>
      <c r="H1" s="67"/>
    </row>
    <row r="2" spans="1:9" hidden="1" x14ac:dyDescent="0.2">
      <c r="A2" s="67"/>
      <c r="B2" s="67"/>
      <c r="C2" s="67"/>
      <c r="D2" s="67"/>
      <c r="E2" s="67"/>
      <c r="F2" s="67"/>
      <c r="G2" s="67"/>
      <c r="H2" s="67"/>
    </row>
    <row r="3" spans="1:9" ht="12.75" customHeight="1" x14ac:dyDescent="0.2">
      <c r="A3" s="68" t="s">
        <v>23</v>
      </c>
      <c r="B3" s="68"/>
      <c r="C3" s="68"/>
      <c r="D3" s="68"/>
      <c r="E3" s="68"/>
      <c r="F3" s="68"/>
      <c r="G3" s="68"/>
      <c r="H3" s="68"/>
    </row>
    <row r="4" spans="1:9" ht="9" customHeight="1" x14ac:dyDescent="0.2">
      <c r="A4" s="68"/>
      <c r="B4" s="68"/>
      <c r="C4" s="68"/>
      <c r="D4" s="68"/>
      <c r="E4" s="68"/>
      <c r="F4" s="68"/>
      <c r="G4" s="68"/>
      <c r="H4" s="68"/>
    </row>
    <row r="5" spans="1:9" ht="3" hidden="1" customHeight="1" x14ac:dyDescent="0.2">
      <c r="A5" s="9"/>
      <c r="B5" s="9"/>
      <c r="C5" s="9"/>
      <c r="D5" s="9"/>
      <c r="E5" s="9"/>
      <c r="F5" s="9"/>
      <c r="G5" s="9"/>
      <c r="H5" s="9"/>
    </row>
    <row r="6" spans="1:9" ht="12.75" customHeight="1" x14ac:dyDescent="0.2">
      <c r="A6" s="69" t="s">
        <v>90</v>
      </c>
      <c r="B6" s="69"/>
      <c r="C6" s="69"/>
      <c r="D6" s="69"/>
      <c r="E6" s="69"/>
      <c r="F6" s="69"/>
      <c r="G6" s="69"/>
      <c r="H6" s="69"/>
    </row>
    <row r="7" spans="1:9" x14ac:dyDescent="0.2">
      <c r="A7" s="69"/>
      <c r="B7" s="69"/>
      <c r="C7" s="69"/>
      <c r="D7" s="69"/>
      <c r="E7" s="69"/>
      <c r="F7" s="69"/>
      <c r="G7" s="69"/>
      <c r="H7" s="69"/>
    </row>
    <row r="8" spans="1:9" ht="15.95" customHeight="1" x14ac:dyDescent="0.2">
      <c r="A8" s="23"/>
      <c r="B8" s="27" t="s">
        <v>1</v>
      </c>
      <c r="C8" s="27" t="s">
        <v>2</v>
      </c>
      <c r="D8" s="27" t="s">
        <v>3</v>
      </c>
      <c r="E8" s="28" t="s">
        <v>16</v>
      </c>
      <c r="F8" s="29" t="s">
        <v>4</v>
      </c>
      <c r="G8" s="29" t="s">
        <v>33</v>
      </c>
      <c r="H8" s="29" t="s">
        <v>34</v>
      </c>
    </row>
    <row r="9" spans="1:9" ht="24" x14ac:dyDescent="0.2">
      <c r="A9" s="21" t="s">
        <v>0</v>
      </c>
      <c r="B9" s="18" t="s">
        <v>91</v>
      </c>
      <c r="C9" s="62" t="s">
        <v>120</v>
      </c>
      <c r="D9" s="65"/>
      <c r="E9" s="66"/>
      <c r="F9" s="6"/>
      <c r="G9" s="6"/>
      <c r="H9" s="6"/>
    </row>
    <row r="10" spans="1:9" x14ac:dyDescent="0.2">
      <c r="A10" s="19" t="s">
        <v>35</v>
      </c>
      <c r="B10" s="3" t="s">
        <v>5</v>
      </c>
      <c r="C10" s="3" t="s">
        <v>6</v>
      </c>
      <c r="D10" s="3">
        <v>1</v>
      </c>
      <c r="E10" s="6"/>
      <c r="F10" s="6">
        <f>D10*E10</f>
        <v>0</v>
      </c>
      <c r="G10" s="6">
        <f t="shared" ref="G10:G15" si="0">H10-F10</f>
        <v>0</v>
      </c>
      <c r="H10" s="6">
        <f t="shared" ref="H10:H15" si="1">F10*1.21</f>
        <v>0</v>
      </c>
      <c r="I10" s="2"/>
    </row>
    <row r="11" spans="1:9" x14ac:dyDescent="0.2">
      <c r="A11" s="19" t="s">
        <v>36</v>
      </c>
      <c r="B11" s="16" t="s">
        <v>22</v>
      </c>
      <c r="C11" s="3" t="s">
        <v>6</v>
      </c>
      <c r="D11" s="3">
        <v>1</v>
      </c>
      <c r="E11" s="7"/>
      <c r="F11" s="6">
        <f t="shared" ref="F11:F15" si="2">D11*E11</f>
        <v>0</v>
      </c>
      <c r="G11" s="6">
        <f t="shared" si="0"/>
        <v>0</v>
      </c>
      <c r="H11" s="6">
        <f t="shared" si="1"/>
        <v>0</v>
      </c>
      <c r="I11" s="2"/>
    </row>
    <row r="12" spans="1:9" x14ac:dyDescent="0.2">
      <c r="A12" s="19" t="s">
        <v>37</v>
      </c>
      <c r="B12" s="16" t="s">
        <v>7</v>
      </c>
      <c r="C12" s="3" t="s">
        <v>6</v>
      </c>
      <c r="D12" s="3">
        <v>1</v>
      </c>
      <c r="E12" s="7"/>
      <c r="F12" s="6">
        <f t="shared" si="2"/>
        <v>0</v>
      </c>
      <c r="G12" s="6">
        <f t="shared" si="0"/>
        <v>0</v>
      </c>
      <c r="H12" s="6">
        <f t="shared" si="1"/>
        <v>0</v>
      </c>
      <c r="I12" s="2"/>
    </row>
    <row r="13" spans="1:9" x14ac:dyDescent="0.2">
      <c r="A13" s="19" t="s">
        <v>38</v>
      </c>
      <c r="B13" s="16" t="s">
        <v>76</v>
      </c>
      <c r="C13" s="3" t="s">
        <v>6</v>
      </c>
      <c r="D13" s="3">
        <v>1</v>
      </c>
      <c r="E13" s="7"/>
      <c r="F13" s="6">
        <f t="shared" si="2"/>
        <v>0</v>
      </c>
      <c r="G13" s="6">
        <f t="shared" si="0"/>
        <v>0</v>
      </c>
      <c r="H13" s="6">
        <f t="shared" si="1"/>
        <v>0</v>
      </c>
      <c r="I13" s="2"/>
    </row>
    <row r="14" spans="1:9" x14ac:dyDescent="0.2">
      <c r="A14" s="19" t="s">
        <v>46</v>
      </c>
      <c r="B14" s="16" t="s">
        <v>24</v>
      </c>
      <c r="C14" s="3" t="s">
        <v>6</v>
      </c>
      <c r="D14" s="3">
        <v>1</v>
      </c>
      <c r="E14" s="7"/>
      <c r="F14" s="6">
        <f t="shared" si="2"/>
        <v>0</v>
      </c>
      <c r="G14" s="6">
        <f t="shared" si="0"/>
        <v>0</v>
      </c>
      <c r="H14" s="6">
        <f t="shared" si="1"/>
        <v>0</v>
      </c>
      <c r="I14" s="2"/>
    </row>
    <row r="15" spans="1:9" x14ac:dyDescent="0.2">
      <c r="A15" s="19" t="s">
        <v>39</v>
      </c>
      <c r="B15" s="16" t="s">
        <v>25</v>
      </c>
      <c r="C15" s="3" t="s">
        <v>6</v>
      </c>
      <c r="D15" s="3">
        <v>1</v>
      </c>
      <c r="E15" s="7"/>
      <c r="F15" s="6">
        <f t="shared" si="2"/>
        <v>0</v>
      </c>
      <c r="G15" s="6">
        <f t="shared" si="0"/>
        <v>0</v>
      </c>
      <c r="H15" s="6">
        <f t="shared" si="1"/>
        <v>0</v>
      </c>
      <c r="I15" s="2"/>
    </row>
    <row r="16" spans="1:9" x14ac:dyDescent="0.2">
      <c r="A16" s="19" t="s">
        <v>40</v>
      </c>
      <c r="B16" s="14" t="s">
        <v>75</v>
      </c>
      <c r="C16" s="3" t="s">
        <v>6</v>
      </c>
      <c r="D16" s="3">
        <v>1</v>
      </c>
      <c r="E16" s="7"/>
      <c r="F16" s="6">
        <f>D16*E16</f>
        <v>0</v>
      </c>
      <c r="G16" s="6">
        <f>H16-F16</f>
        <v>0</v>
      </c>
      <c r="H16" s="6">
        <f>F16*1.21</f>
        <v>0</v>
      </c>
      <c r="I16" s="2"/>
    </row>
    <row r="17" spans="1:9" x14ac:dyDescent="0.2">
      <c r="A17" s="19" t="s">
        <v>49</v>
      </c>
      <c r="B17" s="16" t="s">
        <v>11</v>
      </c>
      <c r="C17" s="3" t="s">
        <v>6</v>
      </c>
      <c r="D17" s="3">
        <v>1</v>
      </c>
      <c r="E17" s="7"/>
      <c r="F17" s="6">
        <f>D17*E17</f>
        <v>0</v>
      </c>
      <c r="G17" s="6">
        <f>H17-F17</f>
        <v>0</v>
      </c>
      <c r="H17" s="6">
        <f>F17*1.21</f>
        <v>0</v>
      </c>
      <c r="I17" s="2"/>
    </row>
    <row r="18" spans="1:9" x14ac:dyDescent="0.2">
      <c r="A18" s="19" t="s">
        <v>50</v>
      </c>
      <c r="B18" s="16" t="s">
        <v>13</v>
      </c>
      <c r="C18" s="3" t="s">
        <v>6</v>
      </c>
      <c r="D18" s="3">
        <v>1</v>
      </c>
      <c r="E18" s="7"/>
      <c r="F18" s="6">
        <f>D18*E18</f>
        <v>0</v>
      </c>
      <c r="G18" s="6">
        <f>H18-F18</f>
        <v>0</v>
      </c>
      <c r="H18" s="6">
        <f>F18*1.21</f>
        <v>0</v>
      </c>
      <c r="I18" s="2"/>
    </row>
    <row r="19" spans="1:9" x14ac:dyDescent="0.2">
      <c r="A19" s="19" t="s">
        <v>51</v>
      </c>
      <c r="B19" s="16" t="s">
        <v>88</v>
      </c>
      <c r="C19" s="3" t="s">
        <v>6</v>
      </c>
      <c r="D19" s="3">
        <v>1</v>
      </c>
      <c r="E19" s="7"/>
      <c r="F19" s="6">
        <f>D19*E19</f>
        <v>0</v>
      </c>
      <c r="G19" s="6">
        <f>H19-F19</f>
        <v>0</v>
      </c>
      <c r="H19" s="6">
        <f>F19*1.21</f>
        <v>0</v>
      </c>
      <c r="I19" s="2"/>
    </row>
    <row r="20" spans="1:9" x14ac:dyDescent="0.2">
      <c r="A20" s="19" t="s">
        <v>52</v>
      </c>
      <c r="B20" s="16" t="s">
        <v>18</v>
      </c>
      <c r="C20" s="3" t="s">
        <v>6</v>
      </c>
      <c r="D20" s="3">
        <v>1</v>
      </c>
      <c r="E20" s="7"/>
      <c r="F20" s="6">
        <f t="shared" ref="F20:F26" si="3">D20*E20</f>
        <v>0</v>
      </c>
      <c r="G20" s="6">
        <f t="shared" ref="G20:G26" si="4">H20-F20</f>
        <v>0</v>
      </c>
      <c r="H20" s="6">
        <f t="shared" ref="H20:H26" si="5">F20*1.21</f>
        <v>0</v>
      </c>
      <c r="I20" s="2"/>
    </row>
    <row r="21" spans="1:9" x14ac:dyDescent="0.2">
      <c r="A21" s="19" t="s">
        <v>53</v>
      </c>
      <c r="B21" s="16" t="s">
        <v>32</v>
      </c>
      <c r="C21" s="3" t="s">
        <v>6</v>
      </c>
      <c r="D21" s="3">
        <v>1</v>
      </c>
      <c r="E21" s="7"/>
      <c r="F21" s="6">
        <f t="shared" si="3"/>
        <v>0</v>
      </c>
      <c r="G21" s="6">
        <f t="shared" si="4"/>
        <v>0</v>
      </c>
      <c r="H21" s="6">
        <f t="shared" si="5"/>
        <v>0</v>
      </c>
      <c r="I21" s="2"/>
    </row>
    <row r="22" spans="1:9" x14ac:dyDescent="0.2">
      <c r="A22" s="19" t="s">
        <v>59</v>
      </c>
      <c r="B22" s="16" t="s">
        <v>47</v>
      </c>
      <c r="C22" s="3" t="s">
        <v>6</v>
      </c>
      <c r="D22" s="3">
        <v>1</v>
      </c>
      <c r="E22" s="7"/>
      <c r="F22" s="6">
        <f t="shared" si="3"/>
        <v>0</v>
      </c>
      <c r="G22" s="6">
        <f t="shared" si="4"/>
        <v>0</v>
      </c>
      <c r="H22" s="6">
        <f t="shared" si="5"/>
        <v>0</v>
      </c>
      <c r="I22" s="2"/>
    </row>
    <row r="23" spans="1:9" x14ac:dyDescent="0.2">
      <c r="A23" s="19" t="s">
        <v>63</v>
      </c>
      <c r="B23" s="14" t="s">
        <v>20</v>
      </c>
      <c r="C23" s="3" t="s">
        <v>6</v>
      </c>
      <c r="D23" s="3">
        <v>1</v>
      </c>
      <c r="E23" s="7"/>
      <c r="F23" s="6">
        <f t="shared" si="3"/>
        <v>0</v>
      </c>
      <c r="G23" s="6">
        <f t="shared" si="4"/>
        <v>0</v>
      </c>
      <c r="H23" s="6">
        <f t="shared" si="5"/>
        <v>0</v>
      </c>
      <c r="I23" s="2"/>
    </row>
    <row r="24" spans="1:9" x14ac:dyDescent="0.2">
      <c r="A24" s="19" t="s">
        <v>71</v>
      </c>
      <c r="B24" s="14" t="s">
        <v>62</v>
      </c>
      <c r="C24" s="3" t="s">
        <v>6</v>
      </c>
      <c r="D24" s="3">
        <v>2</v>
      </c>
      <c r="E24" s="7"/>
      <c r="F24" s="6">
        <f t="shared" si="3"/>
        <v>0</v>
      </c>
      <c r="G24" s="6">
        <f t="shared" si="4"/>
        <v>0</v>
      </c>
      <c r="H24" s="6">
        <f t="shared" si="5"/>
        <v>0</v>
      </c>
      <c r="I24" s="2"/>
    </row>
    <row r="25" spans="1:9" x14ac:dyDescent="0.2">
      <c r="A25" s="19" t="s">
        <v>72</v>
      </c>
      <c r="B25" s="8" t="s">
        <v>73</v>
      </c>
      <c r="C25" s="3" t="s">
        <v>6</v>
      </c>
      <c r="D25" s="3">
        <v>1</v>
      </c>
      <c r="E25" s="6"/>
      <c r="F25" s="6">
        <f t="shared" si="3"/>
        <v>0</v>
      </c>
      <c r="G25" s="6">
        <f t="shared" si="4"/>
        <v>0</v>
      </c>
      <c r="H25" s="6">
        <f t="shared" si="5"/>
        <v>0</v>
      </c>
      <c r="I25" s="2"/>
    </row>
    <row r="26" spans="1:9" x14ac:dyDescent="0.2">
      <c r="A26" s="19" t="s">
        <v>89</v>
      </c>
      <c r="B26" s="8" t="s">
        <v>74</v>
      </c>
      <c r="C26" s="3" t="s">
        <v>6</v>
      </c>
      <c r="D26" s="3">
        <v>1</v>
      </c>
      <c r="E26" s="6"/>
      <c r="F26" s="6">
        <f t="shared" si="3"/>
        <v>0</v>
      </c>
      <c r="G26" s="6">
        <f t="shared" si="4"/>
        <v>0</v>
      </c>
      <c r="H26" s="6">
        <f t="shared" si="5"/>
        <v>0</v>
      </c>
      <c r="I26" s="2"/>
    </row>
    <row r="27" spans="1:9" x14ac:dyDescent="0.2">
      <c r="A27" s="20"/>
      <c r="B27" s="10" t="s">
        <v>10</v>
      </c>
      <c r="C27" s="11"/>
      <c r="D27" s="11"/>
      <c r="E27" s="12"/>
      <c r="F27" s="13">
        <f>SUM(F10:F26)</f>
        <v>0</v>
      </c>
      <c r="G27" s="13">
        <f>SUM(G10:G26)</f>
        <v>0</v>
      </c>
      <c r="H27" s="13">
        <f>SUM(H10:H26)</f>
        <v>0</v>
      </c>
      <c r="I27" s="39"/>
    </row>
    <row r="28" spans="1:9" ht="25.5" x14ac:dyDescent="0.2">
      <c r="A28" s="21" t="s">
        <v>9</v>
      </c>
      <c r="B28" s="18" t="s">
        <v>132</v>
      </c>
      <c r="C28" s="70" t="s">
        <v>109</v>
      </c>
      <c r="D28" s="71"/>
      <c r="E28" s="72"/>
      <c r="F28" s="6"/>
      <c r="G28" s="6"/>
      <c r="H28" s="6"/>
    </row>
    <row r="29" spans="1:9" x14ac:dyDescent="0.2">
      <c r="A29" s="19" t="s">
        <v>43</v>
      </c>
      <c r="B29" s="8" t="s">
        <v>92</v>
      </c>
      <c r="C29" s="3" t="s">
        <v>6</v>
      </c>
      <c r="D29" s="3">
        <v>1</v>
      </c>
      <c r="E29" s="6"/>
      <c r="F29" s="6">
        <f>D29*E29</f>
        <v>0</v>
      </c>
      <c r="G29" s="6">
        <f t="shared" ref="G29:G32" si="6">H29-F29</f>
        <v>0</v>
      </c>
      <c r="H29" s="6">
        <f t="shared" ref="H29:H32" si="7">F29*1.21</f>
        <v>0</v>
      </c>
      <c r="I29" s="2"/>
    </row>
    <row r="30" spans="1:9" x14ac:dyDescent="0.2">
      <c r="A30" s="19" t="s">
        <v>93</v>
      </c>
      <c r="B30" s="8" t="s">
        <v>94</v>
      </c>
      <c r="C30" s="3" t="s">
        <v>6</v>
      </c>
      <c r="D30" s="3">
        <v>1</v>
      </c>
      <c r="E30" s="7"/>
      <c r="F30" s="6">
        <f t="shared" ref="F30:F32" si="8">D30*E30</f>
        <v>0</v>
      </c>
      <c r="G30" s="6">
        <f t="shared" si="6"/>
        <v>0</v>
      </c>
      <c r="H30" s="6">
        <f t="shared" si="7"/>
        <v>0</v>
      </c>
      <c r="I30" s="2"/>
    </row>
    <row r="31" spans="1:9" x14ac:dyDescent="0.2">
      <c r="A31" s="19" t="s">
        <v>95</v>
      </c>
      <c r="B31" s="8" t="s">
        <v>96</v>
      </c>
      <c r="C31" s="3" t="s">
        <v>6</v>
      </c>
      <c r="D31" s="3">
        <v>1</v>
      </c>
      <c r="E31" s="7"/>
      <c r="F31" s="6">
        <f t="shared" si="8"/>
        <v>0</v>
      </c>
      <c r="G31" s="6">
        <f t="shared" si="6"/>
        <v>0</v>
      </c>
      <c r="H31" s="6">
        <f t="shared" si="7"/>
        <v>0</v>
      </c>
      <c r="I31" s="2"/>
    </row>
    <row r="32" spans="1:9" x14ac:dyDescent="0.2">
      <c r="A32" s="19" t="s">
        <v>97</v>
      </c>
      <c r="B32" s="8" t="s">
        <v>98</v>
      </c>
      <c r="C32" s="3" t="s">
        <v>6</v>
      </c>
      <c r="D32" s="3">
        <v>1</v>
      </c>
      <c r="E32" s="7"/>
      <c r="F32" s="6">
        <f t="shared" si="8"/>
        <v>0</v>
      </c>
      <c r="G32" s="6">
        <f t="shared" si="6"/>
        <v>0</v>
      </c>
      <c r="H32" s="6">
        <f t="shared" si="7"/>
        <v>0</v>
      </c>
      <c r="I32" s="2"/>
    </row>
    <row r="33" spans="1:9" x14ac:dyDescent="0.2">
      <c r="A33" s="19" t="s">
        <v>99</v>
      </c>
      <c r="B33" s="3" t="s">
        <v>88</v>
      </c>
      <c r="C33" s="3" t="s">
        <v>6</v>
      </c>
      <c r="D33" s="3">
        <v>1</v>
      </c>
      <c r="E33" s="7"/>
      <c r="F33" s="6">
        <f>D33*E33</f>
        <v>0</v>
      </c>
      <c r="G33" s="6">
        <f>H33-F33</f>
        <v>0</v>
      </c>
      <c r="H33" s="6">
        <f>F33*1.21</f>
        <v>0</v>
      </c>
      <c r="I33" s="2"/>
    </row>
    <row r="34" spans="1:9" x14ac:dyDescent="0.2">
      <c r="A34" s="19" t="s">
        <v>100</v>
      </c>
      <c r="B34" s="3" t="s">
        <v>18</v>
      </c>
      <c r="C34" s="3" t="s">
        <v>6</v>
      </c>
      <c r="D34" s="3">
        <v>1</v>
      </c>
      <c r="E34" s="7"/>
      <c r="F34" s="6">
        <f t="shared" ref="F34:F36" si="9">D34*E34</f>
        <v>0</v>
      </c>
      <c r="G34" s="6">
        <f t="shared" ref="G34:G36" si="10">H34-F34</f>
        <v>0</v>
      </c>
      <c r="H34" s="6">
        <f t="shared" ref="H34:H36" si="11">F34*1.21</f>
        <v>0</v>
      </c>
      <c r="I34" s="2"/>
    </row>
    <row r="35" spans="1:9" x14ac:dyDescent="0.2">
      <c r="A35" s="19" t="s">
        <v>101</v>
      </c>
      <c r="B35" s="3" t="s">
        <v>102</v>
      </c>
      <c r="C35" s="3" t="s">
        <v>6</v>
      </c>
      <c r="D35" s="3">
        <v>1</v>
      </c>
      <c r="E35" s="7"/>
      <c r="F35" s="6">
        <f t="shared" si="9"/>
        <v>0</v>
      </c>
      <c r="G35" s="6">
        <f t="shared" si="10"/>
        <v>0</v>
      </c>
      <c r="H35" s="6">
        <f t="shared" si="11"/>
        <v>0</v>
      </c>
      <c r="I35" s="2"/>
    </row>
    <row r="36" spans="1:9" x14ac:dyDescent="0.2">
      <c r="A36" s="19" t="s">
        <v>103</v>
      </c>
      <c r="B36" s="3" t="s">
        <v>47</v>
      </c>
      <c r="C36" s="3" t="s">
        <v>6</v>
      </c>
      <c r="D36" s="3">
        <v>1</v>
      </c>
      <c r="E36" s="7"/>
      <c r="F36" s="6">
        <f t="shared" si="9"/>
        <v>0</v>
      </c>
      <c r="G36" s="6">
        <f t="shared" si="10"/>
        <v>0</v>
      </c>
      <c r="H36" s="6">
        <f t="shared" si="11"/>
        <v>0</v>
      </c>
      <c r="I36" s="2"/>
    </row>
    <row r="37" spans="1:9" x14ac:dyDescent="0.2">
      <c r="A37" s="20"/>
      <c r="B37" s="10" t="s">
        <v>10</v>
      </c>
      <c r="C37" s="11"/>
      <c r="D37" s="11"/>
      <c r="E37" s="12"/>
      <c r="F37" s="13">
        <f>SUM(F29:F36)</f>
        <v>0</v>
      </c>
      <c r="G37" s="13">
        <f>SUM(G29:G36)</f>
        <v>0</v>
      </c>
      <c r="H37" s="13">
        <f>SUM(H29:H36)</f>
        <v>0</v>
      </c>
      <c r="I37" s="2"/>
    </row>
    <row r="38" spans="1:9" ht="24" x14ac:dyDescent="0.2">
      <c r="A38" s="21" t="s">
        <v>12</v>
      </c>
      <c r="B38" s="18" t="s">
        <v>111</v>
      </c>
      <c r="C38" s="62" t="s">
        <v>131</v>
      </c>
      <c r="D38" s="65"/>
      <c r="E38" s="66"/>
      <c r="F38" s="5"/>
      <c r="G38" s="5"/>
      <c r="H38" s="5"/>
      <c r="I38" s="2"/>
    </row>
    <row r="39" spans="1:9" x14ac:dyDescent="0.2">
      <c r="A39" s="19" t="s">
        <v>41</v>
      </c>
      <c r="B39" s="3" t="s">
        <v>5</v>
      </c>
      <c r="C39" s="3" t="s">
        <v>6</v>
      </c>
      <c r="D39" s="3">
        <v>1</v>
      </c>
      <c r="E39" s="6"/>
      <c r="F39" s="6">
        <f>D39*E39</f>
        <v>0</v>
      </c>
      <c r="G39" s="6">
        <f t="shared" ref="G39:G44" si="12">H39-F39</f>
        <v>0</v>
      </c>
      <c r="H39" s="6">
        <f t="shared" ref="H39:H44" si="13">F39*1.21</f>
        <v>0</v>
      </c>
      <c r="I39" s="2"/>
    </row>
    <row r="40" spans="1:9" x14ac:dyDescent="0.2">
      <c r="A40" s="19" t="s">
        <v>57</v>
      </c>
      <c r="B40" s="3" t="s">
        <v>22</v>
      </c>
      <c r="C40" s="3" t="s">
        <v>6</v>
      </c>
      <c r="D40" s="3">
        <v>1</v>
      </c>
      <c r="E40" s="7"/>
      <c r="F40" s="6">
        <f t="shared" ref="F40:F44" si="14">D40*E40</f>
        <v>0</v>
      </c>
      <c r="G40" s="6">
        <f t="shared" si="12"/>
        <v>0</v>
      </c>
      <c r="H40" s="6">
        <f t="shared" si="13"/>
        <v>0</v>
      </c>
      <c r="I40" s="2"/>
    </row>
    <row r="41" spans="1:9" x14ac:dyDescent="0.2">
      <c r="A41" s="19" t="s">
        <v>112</v>
      </c>
      <c r="B41" s="3" t="s">
        <v>7</v>
      </c>
      <c r="C41" s="3" t="s">
        <v>6</v>
      </c>
      <c r="D41" s="3">
        <v>1</v>
      </c>
      <c r="E41" s="7"/>
      <c r="F41" s="6">
        <f t="shared" si="14"/>
        <v>0</v>
      </c>
      <c r="G41" s="6">
        <f t="shared" si="12"/>
        <v>0</v>
      </c>
      <c r="H41" s="6">
        <f t="shared" si="13"/>
        <v>0</v>
      </c>
      <c r="I41" s="2"/>
    </row>
    <row r="42" spans="1:9" x14ac:dyDescent="0.2">
      <c r="A42" s="19" t="s">
        <v>113</v>
      </c>
      <c r="B42" s="3" t="s">
        <v>80</v>
      </c>
      <c r="C42" s="3" t="s">
        <v>6</v>
      </c>
      <c r="D42" s="3">
        <v>1</v>
      </c>
      <c r="E42" s="7"/>
      <c r="F42" s="6">
        <f t="shared" si="14"/>
        <v>0</v>
      </c>
      <c r="G42" s="6">
        <f t="shared" si="12"/>
        <v>0</v>
      </c>
      <c r="H42" s="6">
        <f t="shared" si="13"/>
        <v>0</v>
      </c>
      <c r="I42" s="2"/>
    </row>
    <row r="43" spans="1:9" x14ac:dyDescent="0.2">
      <c r="A43" s="19" t="s">
        <v>114</v>
      </c>
      <c r="B43" s="3" t="s">
        <v>24</v>
      </c>
      <c r="C43" s="3" t="s">
        <v>6</v>
      </c>
      <c r="D43" s="3">
        <v>1</v>
      </c>
      <c r="E43" s="7"/>
      <c r="F43" s="6">
        <f t="shared" si="14"/>
        <v>0</v>
      </c>
      <c r="G43" s="6">
        <f t="shared" si="12"/>
        <v>0</v>
      </c>
      <c r="H43" s="6">
        <f t="shared" si="13"/>
        <v>0</v>
      </c>
      <c r="I43" s="2"/>
    </row>
    <row r="44" spans="1:9" x14ac:dyDescent="0.2">
      <c r="A44" s="19" t="s">
        <v>115</v>
      </c>
      <c r="B44" s="3" t="s">
        <v>25</v>
      </c>
      <c r="C44" s="3" t="s">
        <v>6</v>
      </c>
      <c r="D44" s="3">
        <v>1</v>
      </c>
      <c r="E44" s="7"/>
      <c r="F44" s="6">
        <f t="shared" si="14"/>
        <v>0</v>
      </c>
      <c r="G44" s="6">
        <f t="shared" si="12"/>
        <v>0</v>
      </c>
      <c r="H44" s="6">
        <f t="shared" si="13"/>
        <v>0</v>
      </c>
      <c r="I44" s="2"/>
    </row>
    <row r="45" spans="1:9" x14ac:dyDescent="0.2">
      <c r="A45" s="19" t="s">
        <v>116</v>
      </c>
      <c r="B45" s="8" t="s">
        <v>75</v>
      </c>
      <c r="C45" s="3" t="s">
        <v>6</v>
      </c>
      <c r="D45" s="3">
        <v>1</v>
      </c>
      <c r="E45" s="7"/>
      <c r="F45" s="6">
        <f>D45*E45</f>
        <v>0</v>
      </c>
      <c r="G45" s="6">
        <f>H45-F45</f>
        <v>0</v>
      </c>
      <c r="H45" s="6">
        <f>F45*1.21</f>
        <v>0</v>
      </c>
      <c r="I45" s="2"/>
    </row>
    <row r="46" spans="1:9" x14ac:dyDescent="0.2">
      <c r="A46" s="19" t="s">
        <v>117</v>
      </c>
      <c r="B46" s="3" t="s">
        <v>18</v>
      </c>
      <c r="C46" s="3" t="s">
        <v>6</v>
      </c>
      <c r="D46" s="3">
        <v>1</v>
      </c>
      <c r="E46" s="7"/>
      <c r="F46" s="6">
        <f t="shared" ref="F46:F48" si="15">D46*E46</f>
        <v>0</v>
      </c>
      <c r="G46" s="6">
        <f t="shared" ref="G46:G48" si="16">H46-F46</f>
        <v>0</v>
      </c>
      <c r="H46" s="6">
        <f t="shared" ref="H46:H48" si="17">F46*1.21</f>
        <v>0</v>
      </c>
      <c r="I46" s="2"/>
    </row>
    <row r="47" spans="1:9" x14ac:dyDescent="0.2">
      <c r="A47" s="19" t="s">
        <v>118</v>
      </c>
      <c r="B47" s="3" t="s">
        <v>102</v>
      </c>
      <c r="C47" s="3" t="s">
        <v>6</v>
      </c>
      <c r="D47" s="3">
        <v>1</v>
      </c>
      <c r="E47" s="7"/>
      <c r="F47" s="6">
        <f t="shared" si="15"/>
        <v>0</v>
      </c>
      <c r="G47" s="6">
        <f t="shared" si="16"/>
        <v>0</v>
      </c>
      <c r="H47" s="6">
        <f t="shared" si="17"/>
        <v>0</v>
      </c>
      <c r="I47" s="2"/>
    </row>
    <row r="48" spans="1:9" x14ac:dyDescent="0.2">
      <c r="A48" s="19" t="s">
        <v>119</v>
      </c>
      <c r="B48" s="8" t="s">
        <v>20</v>
      </c>
      <c r="C48" s="3" t="s">
        <v>6</v>
      </c>
      <c r="D48" s="3">
        <v>1</v>
      </c>
      <c r="E48" s="6"/>
      <c r="F48" s="6">
        <f t="shared" si="15"/>
        <v>0</v>
      </c>
      <c r="G48" s="6">
        <f t="shared" si="16"/>
        <v>0</v>
      </c>
      <c r="H48" s="6">
        <f t="shared" si="17"/>
        <v>0</v>
      </c>
      <c r="I48" s="2"/>
    </row>
    <row r="49" spans="1:9" x14ac:dyDescent="0.2">
      <c r="A49" s="20"/>
      <c r="B49" s="10" t="s">
        <v>10</v>
      </c>
      <c r="C49" s="11"/>
      <c r="D49" s="11"/>
      <c r="E49" s="12"/>
      <c r="F49" s="13">
        <f>F39+F40+F41+F42+F43+F44+F45+F46+F47+F48</f>
        <v>0</v>
      </c>
      <c r="G49" s="13">
        <f>SUM(G39:G48)</f>
        <v>0</v>
      </c>
      <c r="H49" s="13">
        <f>SUM(H39:H48)</f>
        <v>0</v>
      </c>
      <c r="I49" s="2"/>
    </row>
    <row r="50" spans="1:9" x14ac:dyDescent="0.2">
      <c r="A50" s="21" t="s">
        <v>121</v>
      </c>
      <c r="B50" s="18" t="s">
        <v>77</v>
      </c>
      <c r="C50" s="4"/>
      <c r="D50" s="4"/>
      <c r="E50" s="5"/>
      <c r="F50" s="5"/>
      <c r="G50" s="5"/>
      <c r="H50" s="5"/>
      <c r="I50" s="39"/>
    </row>
    <row r="51" spans="1:9" x14ac:dyDescent="0.2">
      <c r="A51" s="19" t="s">
        <v>65</v>
      </c>
      <c r="B51" s="59" t="s">
        <v>78</v>
      </c>
      <c r="C51" s="8" t="s">
        <v>6</v>
      </c>
      <c r="D51" s="8">
        <v>1</v>
      </c>
      <c r="E51" s="7"/>
      <c r="F51" s="7">
        <f>E51*D51</f>
        <v>0</v>
      </c>
      <c r="G51" s="7">
        <f>H51-F51</f>
        <v>0</v>
      </c>
      <c r="H51" s="7">
        <f>F51*1.21</f>
        <v>0</v>
      </c>
      <c r="I51" s="39"/>
    </row>
    <row r="52" spans="1:9" x14ac:dyDescent="0.2">
      <c r="A52" s="19" t="s">
        <v>66</v>
      </c>
      <c r="B52" s="59" t="s">
        <v>79</v>
      </c>
      <c r="C52" s="8" t="s">
        <v>6</v>
      </c>
      <c r="D52" s="8">
        <v>3</v>
      </c>
      <c r="E52" s="7"/>
      <c r="F52" s="7">
        <f>E52*D52</f>
        <v>0</v>
      </c>
      <c r="G52" s="7">
        <f>H52-F52</f>
        <v>0</v>
      </c>
      <c r="H52" s="7">
        <f>F52*1.21</f>
        <v>0</v>
      </c>
      <c r="I52" s="39"/>
    </row>
    <row r="53" spans="1:9" x14ac:dyDescent="0.2">
      <c r="A53" s="56"/>
      <c r="B53" s="10" t="s">
        <v>10</v>
      </c>
      <c r="C53" s="57"/>
      <c r="D53" s="57"/>
      <c r="E53" s="58"/>
      <c r="F53" s="13">
        <f>F52+F51</f>
        <v>0</v>
      </c>
      <c r="G53" s="13">
        <f>H53-F53</f>
        <v>0</v>
      </c>
      <c r="H53" s="13">
        <f>H51+H52</f>
        <v>0</v>
      </c>
      <c r="I53" s="39"/>
    </row>
    <row r="54" spans="1:9" x14ac:dyDescent="0.2">
      <c r="A54" s="21" t="s">
        <v>14</v>
      </c>
      <c r="B54" s="21" t="s">
        <v>84</v>
      </c>
      <c r="C54" s="21"/>
      <c r="D54" s="21"/>
      <c r="E54" s="21"/>
      <c r="F54" s="21"/>
      <c r="G54" s="21"/>
      <c r="H54" s="21"/>
      <c r="I54" s="39"/>
    </row>
    <row r="55" spans="1:9" x14ac:dyDescent="0.2">
      <c r="A55" s="19" t="s">
        <v>42</v>
      </c>
      <c r="B55" s="19" t="s">
        <v>84</v>
      </c>
      <c r="C55" s="19" t="s">
        <v>6</v>
      </c>
      <c r="D55" s="8">
        <v>2</v>
      </c>
      <c r="E55" s="7"/>
      <c r="F55" s="7">
        <f>E55*D55</f>
        <v>0</v>
      </c>
      <c r="G55" s="7">
        <f>H55-F55</f>
        <v>0</v>
      </c>
      <c r="H55" s="7">
        <f>F55*1.21</f>
        <v>0</v>
      </c>
      <c r="I55" s="39"/>
    </row>
    <row r="56" spans="1:9" x14ac:dyDescent="0.2">
      <c r="A56" s="19" t="s">
        <v>60</v>
      </c>
      <c r="B56" s="19" t="s">
        <v>85</v>
      </c>
      <c r="C56" s="19" t="s">
        <v>6</v>
      </c>
      <c r="D56" s="8">
        <v>2</v>
      </c>
      <c r="E56" s="7"/>
      <c r="F56" s="7">
        <f t="shared" ref="F56:F57" si="18">E56*D56</f>
        <v>0</v>
      </c>
      <c r="G56" s="7">
        <f t="shared" ref="G56:G57" si="19">H56-F56</f>
        <v>0</v>
      </c>
      <c r="H56" s="7">
        <f t="shared" ref="H56:H57" si="20">F56*1.21</f>
        <v>0</v>
      </c>
      <c r="I56" s="39"/>
    </row>
    <row r="57" spans="1:9" x14ac:dyDescent="0.2">
      <c r="A57" s="19" t="s">
        <v>61</v>
      </c>
      <c r="B57" s="19" t="s">
        <v>86</v>
      </c>
      <c r="C57" s="19" t="s">
        <v>6</v>
      </c>
      <c r="D57" s="8">
        <v>2</v>
      </c>
      <c r="E57" s="7"/>
      <c r="F57" s="7">
        <f t="shared" si="18"/>
        <v>0</v>
      </c>
      <c r="G57" s="7">
        <f t="shared" si="19"/>
        <v>0</v>
      </c>
      <c r="H57" s="7">
        <f t="shared" si="20"/>
        <v>0</v>
      </c>
      <c r="I57" s="39"/>
    </row>
    <row r="58" spans="1:9" x14ac:dyDescent="0.2">
      <c r="A58" s="56"/>
      <c r="B58" s="10" t="s">
        <v>10</v>
      </c>
      <c r="C58" s="57"/>
      <c r="D58" s="57"/>
      <c r="E58" s="58"/>
      <c r="F58" s="13">
        <f>F55+F56+F57</f>
        <v>0</v>
      </c>
      <c r="G58" s="13">
        <f>G55+G56+G57</f>
        <v>0</v>
      </c>
      <c r="H58" s="13">
        <f>H55+H56+H57</f>
        <v>0</v>
      </c>
      <c r="I58" s="39"/>
    </row>
    <row r="59" spans="1:9" ht="25.5" x14ac:dyDescent="0.2">
      <c r="A59" s="21" t="s">
        <v>17</v>
      </c>
      <c r="B59" s="18" t="s">
        <v>107</v>
      </c>
      <c r="C59" s="62" t="s">
        <v>110</v>
      </c>
      <c r="D59" s="63"/>
      <c r="E59" s="63"/>
      <c r="F59" s="64"/>
      <c r="G59" s="5"/>
      <c r="H59" s="5"/>
    </row>
    <row r="60" spans="1:9" x14ac:dyDescent="0.2">
      <c r="A60" s="19" t="s">
        <v>44</v>
      </c>
      <c r="B60" s="3" t="s">
        <v>15</v>
      </c>
      <c r="C60" s="8" t="s">
        <v>6</v>
      </c>
      <c r="D60" s="8">
        <v>214</v>
      </c>
      <c r="E60" s="7"/>
      <c r="F60" s="6">
        <f t="shared" ref="F60:F64" si="21">D60*E60</f>
        <v>0</v>
      </c>
      <c r="G60" s="6">
        <f t="shared" ref="G60:G64" si="22">H60-F60</f>
        <v>0</v>
      </c>
      <c r="H60" s="6">
        <f t="shared" ref="H60:H64" si="23">F60*1.21</f>
        <v>0</v>
      </c>
      <c r="I60" s="2"/>
    </row>
    <row r="61" spans="1:9" x14ac:dyDescent="0.2">
      <c r="A61" s="19" t="s">
        <v>45</v>
      </c>
      <c r="B61" s="8" t="s">
        <v>80</v>
      </c>
      <c r="C61" s="8" t="s">
        <v>6</v>
      </c>
      <c r="D61" s="8">
        <v>214</v>
      </c>
      <c r="E61" s="7"/>
      <c r="F61" s="6">
        <f t="shared" ref="F61:F62" si="24">D61*E61</f>
        <v>0</v>
      </c>
      <c r="G61" s="6">
        <f t="shared" ref="G61:G62" si="25">H61-F61</f>
        <v>0</v>
      </c>
      <c r="H61" s="6">
        <f t="shared" ref="H61:H62" si="26">F61*1.21</f>
        <v>0</v>
      </c>
      <c r="I61" s="2"/>
    </row>
    <row r="62" spans="1:9" x14ac:dyDescent="0.2">
      <c r="A62" s="19" t="s">
        <v>81</v>
      </c>
      <c r="B62" s="8" t="s">
        <v>48</v>
      </c>
      <c r="C62" s="8" t="s">
        <v>6</v>
      </c>
      <c r="D62" s="8">
        <v>214</v>
      </c>
      <c r="E62" s="7"/>
      <c r="F62" s="6">
        <f t="shared" si="24"/>
        <v>0</v>
      </c>
      <c r="G62" s="6">
        <f t="shared" si="25"/>
        <v>0</v>
      </c>
      <c r="H62" s="6">
        <f t="shared" si="26"/>
        <v>0</v>
      </c>
      <c r="I62" s="2"/>
    </row>
    <row r="63" spans="1:9" x14ac:dyDescent="0.2">
      <c r="A63" s="19" t="s">
        <v>87</v>
      </c>
      <c r="B63" s="8" t="s">
        <v>31</v>
      </c>
      <c r="C63" s="8" t="s">
        <v>6</v>
      </c>
      <c r="D63" s="8">
        <v>510</v>
      </c>
      <c r="E63" s="7"/>
      <c r="F63" s="6">
        <f t="shared" si="21"/>
        <v>0</v>
      </c>
      <c r="G63" s="6">
        <f t="shared" si="22"/>
        <v>0</v>
      </c>
      <c r="H63" s="6">
        <f t="shared" si="23"/>
        <v>0</v>
      </c>
      <c r="I63" s="2"/>
    </row>
    <row r="64" spans="1:9" x14ac:dyDescent="0.2">
      <c r="A64" s="19" t="s">
        <v>108</v>
      </c>
      <c r="B64" s="8" t="s">
        <v>30</v>
      </c>
      <c r="C64" s="8" t="s">
        <v>6</v>
      </c>
      <c r="D64" s="8">
        <v>214</v>
      </c>
      <c r="E64" s="6"/>
      <c r="F64" s="6">
        <f t="shared" si="21"/>
        <v>0</v>
      </c>
      <c r="G64" s="6">
        <f t="shared" si="22"/>
        <v>0</v>
      </c>
      <c r="H64" s="6">
        <f t="shared" si="23"/>
        <v>0</v>
      </c>
      <c r="I64" s="2"/>
    </row>
    <row r="65" spans="1:9" x14ac:dyDescent="0.2">
      <c r="A65" s="19" t="s">
        <v>122</v>
      </c>
      <c r="B65" s="3" t="s">
        <v>26</v>
      </c>
      <c r="C65" s="8" t="s">
        <v>6</v>
      </c>
      <c r="D65" s="8">
        <v>214</v>
      </c>
      <c r="E65" s="6"/>
      <c r="F65" s="6">
        <f>D65*E65</f>
        <v>0</v>
      </c>
      <c r="G65" s="6">
        <f>H65-F65</f>
        <v>0</v>
      </c>
      <c r="H65" s="6">
        <f>F65*1.21</f>
        <v>0</v>
      </c>
      <c r="I65" s="2"/>
    </row>
    <row r="66" spans="1:9" x14ac:dyDescent="0.2">
      <c r="A66" s="19" t="s">
        <v>123</v>
      </c>
      <c r="B66" s="8" t="s">
        <v>56</v>
      </c>
      <c r="C66" s="8" t="s">
        <v>6</v>
      </c>
      <c r="D66" s="8">
        <v>214</v>
      </c>
      <c r="E66" s="6"/>
      <c r="F66" s="6">
        <f>D66*E66</f>
        <v>0</v>
      </c>
      <c r="G66" s="6">
        <f>H66-F66</f>
        <v>0</v>
      </c>
      <c r="H66" s="6">
        <f>F66*1.21</f>
        <v>0</v>
      </c>
      <c r="I66" s="2"/>
    </row>
    <row r="67" spans="1:9" x14ac:dyDescent="0.2">
      <c r="A67" s="19" t="s">
        <v>124</v>
      </c>
      <c r="B67" s="8" t="s">
        <v>64</v>
      </c>
      <c r="C67" s="8" t="s">
        <v>6</v>
      </c>
      <c r="D67" s="8">
        <v>214</v>
      </c>
      <c r="E67" s="6"/>
      <c r="F67" s="6">
        <f>D67*E67</f>
        <v>0</v>
      </c>
      <c r="G67" s="6">
        <f>H67-F67</f>
        <v>0</v>
      </c>
      <c r="H67" s="6">
        <f>F67*1.21</f>
        <v>0</v>
      </c>
      <c r="I67" s="2"/>
    </row>
    <row r="68" spans="1:9" x14ac:dyDescent="0.2">
      <c r="A68" s="20"/>
      <c r="B68" s="10" t="s">
        <v>10</v>
      </c>
      <c r="C68" s="11"/>
      <c r="D68" s="11"/>
      <c r="E68" s="12"/>
      <c r="F68" s="13">
        <f>SUM(F60:F67)</f>
        <v>0</v>
      </c>
      <c r="G68" s="13">
        <f>SUM(G60:G67)</f>
        <v>0</v>
      </c>
      <c r="H68" s="13">
        <f>H67+H66+H65+H64+H63+H62+H61+H60</f>
        <v>0</v>
      </c>
      <c r="I68" s="39"/>
    </row>
    <row r="69" spans="1:9" ht="25.5" x14ac:dyDescent="0.2">
      <c r="A69" s="41" t="s">
        <v>29</v>
      </c>
      <c r="B69" s="42" t="s">
        <v>104</v>
      </c>
      <c r="C69" s="62" t="s">
        <v>109</v>
      </c>
      <c r="D69" s="63"/>
      <c r="E69" s="64"/>
      <c r="F69" s="5"/>
      <c r="G69" s="5"/>
      <c r="H69" s="5"/>
      <c r="I69" s="39"/>
    </row>
    <row r="70" spans="1:9" x14ac:dyDescent="0.2">
      <c r="A70" s="19" t="s">
        <v>67</v>
      </c>
      <c r="B70" s="8" t="s">
        <v>105</v>
      </c>
      <c r="C70" s="8" t="s">
        <v>6</v>
      </c>
      <c r="D70" s="8">
        <v>34</v>
      </c>
      <c r="E70" s="7"/>
      <c r="F70" s="6">
        <f t="shared" ref="F70:F73" si="27">D70*E70</f>
        <v>0</v>
      </c>
      <c r="G70" s="6">
        <f t="shared" ref="G70:G73" si="28">H70-F70</f>
        <v>0</v>
      </c>
      <c r="H70" s="6">
        <f t="shared" ref="H70:H73" si="29">F70*1.21</f>
        <v>0</v>
      </c>
      <c r="I70" s="39"/>
    </row>
    <row r="71" spans="1:9" x14ac:dyDescent="0.2">
      <c r="A71" s="19" t="s">
        <v>68</v>
      </c>
      <c r="B71" s="8" t="s">
        <v>106</v>
      </c>
      <c r="C71" s="8" t="s">
        <v>6</v>
      </c>
      <c r="D71" s="8">
        <v>34</v>
      </c>
      <c r="E71" s="7"/>
      <c r="F71" s="6">
        <f t="shared" si="27"/>
        <v>0</v>
      </c>
      <c r="G71" s="6">
        <f t="shared" si="28"/>
        <v>0</v>
      </c>
      <c r="H71" s="6">
        <f t="shared" si="29"/>
        <v>0</v>
      </c>
      <c r="I71" s="39"/>
    </row>
    <row r="72" spans="1:9" x14ac:dyDescent="0.2">
      <c r="A72" s="19" t="s">
        <v>69</v>
      </c>
      <c r="B72" s="8" t="s">
        <v>31</v>
      </c>
      <c r="C72" s="3" t="s">
        <v>6</v>
      </c>
      <c r="D72" s="3">
        <v>77</v>
      </c>
      <c r="E72" s="6"/>
      <c r="F72" s="6">
        <f>D72*E72</f>
        <v>0</v>
      </c>
      <c r="G72" s="6">
        <f t="shared" si="28"/>
        <v>0</v>
      </c>
      <c r="H72" s="61">
        <f t="shared" si="29"/>
        <v>0</v>
      </c>
      <c r="I72" s="39"/>
    </row>
    <row r="73" spans="1:9" x14ac:dyDescent="0.2">
      <c r="A73" s="19" t="s">
        <v>125</v>
      </c>
      <c r="B73" s="8" t="s">
        <v>47</v>
      </c>
      <c r="C73" s="8" t="s">
        <v>6</v>
      </c>
      <c r="D73" s="8">
        <v>34</v>
      </c>
      <c r="E73" s="7"/>
      <c r="F73" s="6">
        <f t="shared" si="27"/>
        <v>0</v>
      </c>
      <c r="G73" s="6">
        <f t="shared" si="28"/>
        <v>0</v>
      </c>
      <c r="H73" s="6">
        <f t="shared" si="29"/>
        <v>0</v>
      </c>
      <c r="I73" s="39"/>
    </row>
    <row r="74" spans="1:9" x14ac:dyDescent="0.2">
      <c r="A74" s="19" t="s">
        <v>126</v>
      </c>
      <c r="B74" s="8" t="s">
        <v>64</v>
      </c>
      <c r="C74" s="8" t="s">
        <v>6</v>
      </c>
      <c r="D74" s="8">
        <v>34</v>
      </c>
      <c r="E74" s="6"/>
      <c r="F74" s="6">
        <f>D74*E74</f>
        <v>0</v>
      </c>
      <c r="G74" s="6">
        <f>H74-F74</f>
        <v>0</v>
      </c>
      <c r="H74" s="6">
        <f>F74*1.21</f>
        <v>0</v>
      </c>
      <c r="I74" s="39"/>
    </row>
    <row r="75" spans="1:9" x14ac:dyDescent="0.2">
      <c r="A75" s="20"/>
      <c r="B75" s="10" t="s">
        <v>10</v>
      </c>
      <c r="C75" s="11"/>
      <c r="D75" s="11"/>
      <c r="E75" s="12"/>
      <c r="F75" s="13">
        <f>SUM(F70:F74)</f>
        <v>0</v>
      </c>
      <c r="G75" s="13">
        <f t="shared" ref="G75:H75" si="30">SUM(G70:G74)</f>
        <v>0</v>
      </c>
      <c r="H75" s="13">
        <f t="shared" si="30"/>
        <v>0</v>
      </c>
      <c r="I75" s="39"/>
    </row>
    <row r="76" spans="1:9" s="1" customFormat="1" x14ac:dyDescent="0.2">
      <c r="A76" s="21" t="s">
        <v>21</v>
      </c>
      <c r="B76" s="4" t="s">
        <v>28</v>
      </c>
      <c r="C76" s="4"/>
      <c r="D76" s="4"/>
      <c r="E76" s="5"/>
      <c r="F76" s="5"/>
      <c r="G76" s="5"/>
      <c r="H76" s="5"/>
    </row>
    <row r="77" spans="1:9" ht="25.5" x14ac:dyDescent="0.2">
      <c r="A77" s="22" t="s">
        <v>70</v>
      </c>
      <c r="B77" s="15" t="s">
        <v>54</v>
      </c>
      <c r="C77" s="16" t="s">
        <v>6</v>
      </c>
      <c r="D77" s="16">
        <v>1</v>
      </c>
      <c r="E77" s="17"/>
      <c r="F77" s="17">
        <f>D77*E77</f>
        <v>0</v>
      </c>
      <c r="G77" s="17">
        <f>H77-F77</f>
        <v>0</v>
      </c>
      <c r="H77" s="17">
        <f>F77*1.21</f>
        <v>0</v>
      </c>
      <c r="I77" s="2"/>
    </row>
    <row r="78" spans="1:9" x14ac:dyDescent="0.2">
      <c r="A78" s="22" t="s">
        <v>127</v>
      </c>
      <c r="B78" s="15" t="s">
        <v>55</v>
      </c>
      <c r="C78" s="16" t="s">
        <v>6</v>
      </c>
      <c r="D78" s="16">
        <v>1</v>
      </c>
      <c r="E78" s="17"/>
      <c r="F78" s="17">
        <f>D78*E78</f>
        <v>0</v>
      </c>
      <c r="G78" s="17">
        <f>H78-F78</f>
        <v>0</v>
      </c>
      <c r="H78" s="17">
        <f>F78*1.21</f>
        <v>0</v>
      </c>
      <c r="I78" s="2"/>
    </row>
    <row r="79" spans="1:9" x14ac:dyDescent="0.2">
      <c r="A79" s="22" t="s">
        <v>128</v>
      </c>
      <c r="B79" s="16" t="s">
        <v>27</v>
      </c>
      <c r="C79" s="16" t="s">
        <v>58</v>
      </c>
      <c r="D79" s="16">
        <v>1</v>
      </c>
      <c r="E79" s="17"/>
      <c r="F79" s="17">
        <f>D79*E79</f>
        <v>0</v>
      </c>
      <c r="G79" s="17">
        <f>H79-F79</f>
        <v>0</v>
      </c>
      <c r="H79" s="17">
        <f>F79*1.21</f>
        <v>0</v>
      </c>
      <c r="I79" s="2"/>
    </row>
    <row r="80" spans="1:9" x14ac:dyDescent="0.2">
      <c r="A80" s="20"/>
      <c r="B80" s="10" t="s">
        <v>10</v>
      </c>
      <c r="C80" s="11"/>
      <c r="D80" s="11"/>
      <c r="E80" s="12"/>
      <c r="F80" s="13">
        <f>SUM(F77:F79)</f>
        <v>0</v>
      </c>
      <c r="G80" s="13">
        <f t="shared" ref="G80:H80" si="31">SUM(G77:G79)</f>
        <v>0</v>
      </c>
      <c r="H80" s="13">
        <f t="shared" si="31"/>
        <v>0</v>
      </c>
      <c r="I80" s="39"/>
    </row>
    <row r="81" spans="1:9" x14ac:dyDescent="0.2">
      <c r="A81" s="60" t="s">
        <v>129</v>
      </c>
      <c r="B81" s="30" t="s">
        <v>82</v>
      </c>
      <c r="C81" s="34"/>
      <c r="D81" s="34"/>
      <c r="E81" s="31"/>
      <c r="F81" s="32"/>
      <c r="G81" s="32"/>
      <c r="H81" s="32"/>
      <c r="I81" s="40"/>
    </row>
    <row r="82" spans="1:9" x14ac:dyDescent="0.2">
      <c r="A82" s="36" t="s">
        <v>130</v>
      </c>
      <c r="B82" s="8" t="s">
        <v>83</v>
      </c>
      <c r="C82" s="43" t="s">
        <v>6</v>
      </c>
      <c r="D82" s="8">
        <v>1</v>
      </c>
      <c r="E82" s="33"/>
      <c r="F82" s="33">
        <f>E82*D82</f>
        <v>0</v>
      </c>
      <c r="G82" s="33">
        <f>H82-F82</f>
        <v>0</v>
      </c>
      <c r="H82" s="33">
        <f>F82*1.21</f>
        <v>0</v>
      </c>
      <c r="I82" s="40"/>
    </row>
    <row r="83" spans="1:9" x14ac:dyDescent="0.2">
      <c r="A83" s="37"/>
      <c r="B83" s="10" t="s">
        <v>8</v>
      </c>
      <c r="C83" s="11"/>
      <c r="D83" s="11"/>
      <c r="E83" s="12"/>
      <c r="F83" s="13">
        <f>F82</f>
        <v>0</v>
      </c>
      <c r="G83" s="13">
        <f>G82</f>
        <v>0</v>
      </c>
      <c r="H83" s="13">
        <f>H82</f>
        <v>0</v>
      </c>
      <c r="I83" s="40"/>
    </row>
    <row r="84" spans="1:9" ht="20.25" x14ac:dyDescent="0.3">
      <c r="A84" s="35"/>
      <c r="B84" s="24" t="s">
        <v>19</v>
      </c>
      <c r="C84" s="23"/>
      <c r="D84" s="23"/>
      <c r="E84" s="25"/>
      <c r="F84" s="26">
        <f>F83+F80+F75+F68+F58+F53+F37+F27+F49</f>
        <v>0</v>
      </c>
      <c r="G84" s="55">
        <f>H84-F84</f>
        <v>0</v>
      </c>
      <c r="H84" s="55">
        <f>F84*1.21</f>
        <v>0</v>
      </c>
      <c r="I84" s="38"/>
    </row>
    <row r="86" spans="1:9" x14ac:dyDescent="0.2">
      <c r="A86" s="44"/>
      <c r="B86" s="44"/>
      <c r="C86" s="44"/>
      <c r="D86" s="44"/>
      <c r="E86" s="45"/>
      <c r="F86" s="45"/>
      <c r="G86" s="45"/>
      <c r="H86" s="45"/>
    </row>
    <row r="87" spans="1:9" x14ac:dyDescent="0.2">
      <c r="A87" s="46"/>
      <c r="B87" s="47"/>
      <c r="C87" s="48"/>
      <c r="D87" s="48"/>
      <c r="E87" s="49"/>
      <c r="F87" s="50"/>
      <c r="G87" s="50"/>
      <c r="H87" s="50"/>
    </row>
    <row r="88" spans="1:9" x14ac:dyDescent="0.2">
      <c r="A88" s="51"/>
      <c r="B88" s="52"/>
      <c r="C88" s="52"/>
      <c r="D88" s="52"/>
      <c r="E88" s="45"/>
      <c r="F88" s="45"/>
      <c r="G88" s="45"/>
      <c r="H88" s="45"/>
    </row>
    <row r="89" spans="1:9" x14ac:dyDescent="0.2">
      <c r="A89" s="53"/>
      <c r="B89" s="47"/>
      <c r="C89" s="44"/>
      <c r="D89" s="44"/>
      <c r="E89" s="45"/>
      <c r="F89" s="54"/>
      <c r="G89" s="54"/>
      <c r="H89" s="54"/>
    </row>
    <row r="90" spans="1:9" x14ac:dyDescent="0.2">
      <c r="A90" s="44"/>
      <c r="B90" s="44"/>
      <c r="C90" s="44"/>
      <c r="D90" s="44"/>
      <c r="E90" s="45"/>
      <c r="F90" s="45"/>
      <c r="G90" s="45"/>
      <c r="H90" s="45"/>
    </row>
  </sheetData>
  <mergeCells count="8">
    <mergeCell ref="C69:E69"/>
    <mergeCell ref="C9:E9"/>
    <mergeCell ref="A1:H2"/>
    <mergeCell ref="A3:H4"/>
    <mergeCell ref="A6:H7"/>
    <mergeCell ref="C28:E28"/>
    <mergeCell ref="C59:F59"/>
    <mergeCell ref="C38:E38"/>
  </mergeCells>
  <phoneticPr fontId="1" type="noConversion"/>
  <pageMargins left="0.27" right="0.28999999999999998" top="0.44" bottom="0.2" header="0.49" footer="0.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033-PC</cp:lastModifiedBy>
  <cp:lastPrinted>2020-09-02T08:01:29Z</cp:lastPrinted>
  <dcterms:created xsi:type="dcterms:W3CDTF">2008-09-10T06:02:50Z</dcterms:created>
  <dcterms:modified xsi:type="dcterms:W3CDTF">2022-08-11T15:14:26Z</dcterms:modified>
</cp:coreProperties>
</file>