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8010D3F1-03A2-42FB-9AC8-A34280111C69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Pol'!$F$1:$F$254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Pol'!$A$1:$U$254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44" i="12" l="1"/>
  <c r="F39" i="1" s="1"/>
  <c r="F40" i="1" s="1"/>
  <c r="F9" i="12"/>
  <c r="G9" i="12" s="1"/>
  <c r="I9" i="12"/>
  <c r="K9" i="12"/>
  <c r="O9" i="12"/>
  <c r="Q9" i="12"/>
  <c r="U9" i="12"/>
  <c r="F14" i="12"/>
  <c r="G14" i="12" s="1"/>
  <c r="M14" i="12" s="1"/>
  <c r="I14" i="12"/>
  <c r="K14" i="12"/>
  <c r="O14" i="12"/>
  <c r="Q14" i="12"/>
  <c r="U14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9" i="12"/>
  <c r="G29" i="12" s="1"/>
  <c r="M29" i="12" s="1"/>
  <c r="I29" i="12"/>
  <c r="K29" i="12"/>
  <c r="O29" i="12"/>
  <c r="Q29" i="12"/>
  <c r="U29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4" i="12"/>
  <c r="G64" i="12" s="1"/>
  <c r="M64" i="12" s="1"/>
  <c r="I64" i="12"/>
  <c r="K64" i="12"/>
  <c r="O64" i="12"/>
  <c r="Q64" i="12"/>
  <c r="U64" i="12"/>
  <c r="F68" i="12"/>
  <c r="G68" i="12" s="1"/>
  <c r="M68" i="12" s="1"/>
  <c r="I68" i="12"/>
  <c r="K68" i="12"/>
  <c r="O68" i="12"/>
  <c r="Q68" i="12"/>
  <c r="U68" i="12"/>
  <c r="F77" i="12"/>
  <c r="G77" i="12" s="1"/>
  <c r="M77" i="12" s="1"/>
  <c r="I77" i="12"/>
  <c r="K77" i="12"/>
  <c r="O77" i="12"/>
  <c r="Q77" i="12"/>
  <c r="U77" i="12"/>
  <c r="F94" i="12"/>
  <c r="G94" i="12" s="1"/>
  <c r="M94" i="12" s="1"/>
  <c r="I94" i="12"/>
  <c r="K94" i="12"/>
  <c r="O94" i="12"/>
  <c r="Q94" i="12"/>
  <c r="U94" i="12"/>
  <c r="F97" i="12"/>
  <c r="G97" i="12" s="1"/>
  <c r="M97" i="12" s="1"/>
  <c r="I97" i="12"/>
  <c r="K97" i="12"/>
  <c r="O97" i="12"/>
  <c r="Q97" i="12"/>
  <c r="U97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9" i="12"/>
  <c r="G109" i="12" s="1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22" i="12"/>
  <c r="G122" i="12"/>
  <c r="M122" i="12" s="1"/>
  <c r="I122" i="12"/>
  <c r="K122" i="12"/>
  <c r="O122" i="12"/>
  <c r="Q122" i="12"/>
  <c r="U122" i="12"/>
  <c r="F126" i="12"/>
  <c r="G126" i="12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5" i="12"/>
  <c r="G135" i="12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41" i="12"/>
  <c r="G141" i="12" s="1"/>
  <c r="M141" i="12" s="1"/>
  <c r="I141" i="12"/>
  <c r="K141" i="12"/>
  <c r="O141" i="12"/>
  <c r="Q141" i="12"/>
  <c r="U141" i="12"/>
  <c r="F144" i="12"/>
  <c r="G144" i="12" s="1"/>
  <c r="M144" i="12" s="1"/>
  <c r="I144" i="12"/>
  <c r="K144" i="12"/>
  <c r="O144" i="12"/>
  <c r="Q144" i="12"/>
  <c r="U144" i="12"/>
  <c r="F146" i="12"/>
  <c r="G146" i="12" s="1"/>
  <c r="M146" i="12" s="1"/>
  <c r="I146" i="12"/>
  <c r="K146" i="12"/>
  <c r="O146" i="12"/>
  <c r="Q146" i="12"/>
  <c r="U146" i="12"/>
  <c r="F150" i="12"/>
  <c r="G150" i="12" s="1"/>
  <c r="M150" i="12" s="1"/>
  <c r="I150" i="12"/>
  <c r="K150" i="12"/>
  <c r="O150" i="12"/>
  <c r="Q150" i="12"/>
  <c r="U150" i="12"/>
  <c r="F156" i="12"/>
  <c r="G156" i="12"/>
  <c r="M156" i="12" s="1"/>
  <c r="I156" i="12"/>
  <c r="K156" i="12"/>
  <c r="O156" i="12"/>
  <c r="Q156" i="12"/>
  <c r="U156" i="12"/>
  <c r="F158" i="12"/>
  <c r="G158" i="12" s="1"/>
  <c r="M158" i="12" s="1"/>
  <c r="I158" i="12"/>
  <c r="K158" i="12"/>
  <c r="O158" i="12"/>
  <c r="Q158" i="12"/>
  <c r="U158" i="12"/>
  <c r="F163" i="12"/>
  <c r="G163" i="12" s="1"/>
  <c r="I163" i="12"/>
  <c r="K163" i="12"/>
  <c r="O163" i="12"/>
  <c r="Q163" i="12"/>
  <c r="U163" i="12"/>
  <c r="F168" i="12"/>
  <c r="G168" i="12" s="1"/>
  <c r="M168" i="12" s="1"/>
  <c r="I168" i="12"/>
  <c r="K168" i="12"/>
  <c r="O168" i="12"/>
  <c r="Q168" i="12"/>
  <c r="U168" i="12"/>
  <c r="F176" i="12"/>
  <c r="G176" i="12" s="1"/>
  <c r="M176" i="12" s="1"/>
  <c r="I176" i="12"/>
  <c r="K176" i="12"/>
  <c r="O176" i="12"/>
  <c r="Q176" i="12"/>
  <c r="U176" i="12"/>
  <c r="F184" i="12"/>
  <c r="G184" i="12" s="1"/>
  <c r="M184" i="12" s="1"/>
  <c r="I184" i="12"/>
  <c r="K184" i="12"/>
  <c r="O184" i="12"/>
  <c r="Q184" i="12"/>
  <c r="U184" i="12"/>
  <c r="F191" i="12"/>
  <c r="G191" i="12" s="1"/>
  <c r="I191" i="12"/>
  <c r="I190" i="12" s="1"/>
  <c r="K191" i="12"/>
  <c r="K190" i="12" s="1"/>
  <c r="O191" i="12"/>
  <c r="O190" i="12" s="1"/>
  <c r="Q191" i="12"/>
  <c r="Q190" i="12" s="1"/>
  <c r="U191" i="12"/>
  <c r="U190" i="12" s="1"/>
  <c r="F194" i="12"/>
  <c r="G194" i="12" s="1"/>
  <c r="I194" i="12"/>
  <c r="I193" i="12" s="1"/>
  <c r="K194" i="12"/>
  <c r="K193" i="12" s="1"/>
  <c r="O194" i="12"/>
  <c r="O193" i="12" s="1"/>
  <c r="Q194" i="12"/>
  <c r="Q193" i="12" s="1"/>
  <c r="U194" i="12"/>
  <c r="U193" i="12" s="1"/>
  <c r="F201" i="12"/>
  <c r="G201" i="12" s="1"/>
  <c r="I201" i="12"/>
  <c r="K201" i="12"/>
  <c r="O201" i="12"/>
  <c r="Q201" i="12"/>
  <c r="U201" i="12"/>
  <c r="F207" i="12"/>
  <c r="G207" i="12"/>
  <c r="M207" i="12" s="1"/>
  <c r="I207" i="12"/>
  <c r="K207" i="12"/>
  <c r="O207" i="12"/>
  <c r="Q207" i="12"/>
  <c r="U207" i="12"/>
  <c r="F209" i="12"/>
  <c r="G209" i="12" s="1"/>
  <c r="M209" i="12" s="1"/>
  <c r="I209" i="12"/>
  <c r="K209" i="12"/>
  <c r="O209" i="12"/>
  <c r="Q209" i="12"/>
  <c r="U209" i="12"/>
  <c r="F210" i="12"/>
  <c r="G210" i="12" s="1"/>
  <c r="M210" i="12" s="1"/>
  <c r="I210" i="12"/>
  <c r="K210" i="12"/>
  <c r="O210" i="12"/>
  <c r="Q210" i="12"/>
  <c r="U210" i="12"/>
  <c r="F211" i="12"/>
  <c r="G211" i="12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3" i="12"/>
  <c r="G213" i="12" s="1"/>
  <c r="M213" i="12" s="1"/>
  <c r="I213" i="12"/>
  <c r="K213" i="12"/>
  <c r="O213" i="12"/>
  <c r="Q213" i="12"/>
  <c r="U213" i="12"/>
  <c r="F214" i="12"/>
  <c r="G214" i="12" s="1"/>
  <c r="M214" i="12" s="1"/>
  <c r="I214" i="12"/>
  <c r="K214" i="12"/>
  <c r="O214" i="12"/>
  <c r="Q214" i="12"/>
  <c r="U214" i="12"/>
  <c r="F215" i="12"/>
  <c r="G215" i="12"/>
  <c r="M215" i="12" s="1"/>
  <c r="I215" i="12"/>
  <c r="K215" i="12"/>
  <c r="O215" i="12"/>
  <c r="Q215" i="12"/>
  <c r="U215" i="12"/>
  <c r="F219" i="12"/>
  <c r="G219" i="12" s="1"/>
  <c r="M219" i="12" s="1"/>
  <c r="I219" i="12"/>
  <c r="K219" i="12"/>
  <c r="O219" i="12"/>
  <c r="Q219" i="12"/>
  <c r="U219" i="12"/>
  <c r="U218" i="12" s="1"/>
  <c r="F224" i="12"/>
  <c r="G224" i="12" s="1"/>
  <c r="I224" i="12"/>
  <c r="K224" i="12"/>
  <c r="O224" i="12"/>
  <c r="Q224" i="12"/>
  <c r="U224" i="12"/>
  <c r="F227" i="12"/>
  <c r="G227" i="12" s="1"/>
  <c r="I227" i="12"/>
  <c r="K227" i="12"/>
  <c r="O227" i="12"/>
  <c r="Q227" i="12"/>
  <c r="U227" i="12"/>
  <c r="F228" i="12"/>
  <c r="G228" i="12" s="1"/>
  <c r="M228" i="12" s="1"/>
  <c r="I228" i="12"/>
  <c r="K228" i="12"/>
  <c r="O228" i="12"/>
  <c r="Q228" i="12"/>
  <c r="U228" i="12"/>
  <c r="F233" i="12"/>
  <c r="G233" i="12" s="1"/>
  <c r="M233" i="12" s="1"/>
  <c r="I233" i="12"/>
  <c r="K233" i="12"/>
  <c r="O233" i="12"/>
  <c r="Q233" i="12"/>
  <c r="U233" i="12"/>
  <c r="F238" i="12"/>
  <c r="G238" i="12" s="1"/>
  <c r="M238" i="12" s="1"/>
  <c r="I238" i="12"/>
  <c r="K238" i="12"/>
  <c r="O238" i="12"/>
  <c r="Q238" i="12"/>
  <c r="U238" i="12"/>
  <c r="I20" i="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Q218" i="12" l="1"/>
  <c r="O218" i="12"/>
  <c r="K226" i="12"/>
  <c r="K218" i="12"/>
  <c r="I218" i="12"/>
  <c r="M194" i="12"/>
  <c r="M193" i="12" s="1"/>
  <c r="G193" i="12"/>
  <c r="I52" i="1" s="1"/>
  <c r="Q162" i="12"/>
  <c r="O162" i="12"/>
  <c r="O134" i="12"/>
  <c r="O226" i="12"/>
  <c r="M201" i="12"/>
  <c r="M200" i="12" s="1"/>
  <c r="G200" i="12"/>
  <c r="I53" i="1" s="1"/>
  <c r="M224" i="12"/>
  <c r="M218" i="12" s="1"/>
  <c r="G218" i="12"/>
  <c r="I54" i="1" s="1"/>
  <c r="M163" i="12"/>
  <c r="M162" i="12" s="1"/>
  <c r="G162" i="12"/>
  <c r="I50" i="1" s="1"/>
  <c r="Q226" i="12"/>
  <c r="U200" i="12"/>
  <c r="Q108" i="12"/>
  <c r="U8" i="12"/>
  <c r="G134" i="12"/>
  <c r="I49" i="1" s="1"/>
  <c r="O108" i="12"/>
  <c r="Q8" i="12"/>
  <c r="I162" i="12"/>
  <c r="Q200" i="12"/>
  <c r="O200" i="12"/>
  <c r="I134" i="12"/>
  <c r="K108" i="12"/>
  <c r="O8" i="12"/>
  <c r="I108" i="12"/>
  <c r="K8" i="12"/>
  <c r="I8" i="12"/>
  <c r="K162" i="12"/>
  <c r="U108" i="12"/>
  <c r="I200" i="12"/>
  <c r="Q134" i="12"/>
  <c r="K200" i="12"/>
  <c r="U134" i="12"/>
  <c r="AD244" i="12"/>
  <c r="G39" i="1" s="1"/>
  <c r="G40" i="1" s="1"/>
  <c r="G25" i="1" s="1"/>
  <c r="G26" i="1" s="1"/>
  <c r="K134" i="12"/>
  <c r="I226" i="12"/>
  <c r="U226" i="12"/>
  <c r="U162" i="12"/>
  <c r="G23" i="1"/>
  <c r="M134" i="12"/>
  <c r="G226" i="12"/>
  <c r="I55" i="1" s="1"/>
  <c r="I18" i="1" s="1"/>
  <c r="M227" i="12"/>
  <c r="M226" i="12" s="1"/>
  <c r="M108" i="12"/>
  <c r="G190" i="12"/>
  <c r="I51" i="1" s="1"/>
  <c r="M191" i="12"/>
  <c r="M190" i="12" s="1"/>
  <c r="G8" i="12"/>
  <c r="M9" i="12"/>
  <c r="M8" i="12" s="1"/>
  <c r="G108" i="12"/>
  <c r="I48" i="1" s="1"/>
  <c r="G28" i="1" l="1"/>
  <c r="I47" i="1"/>
  <c r="G244" i="12"/>
  <c r="H39" i="1"/>
  <c r="G24" i="1"/>
  <c r="G29" i="1" s="1"/>
  <c r="I39" i="1" l="1"/>
  <c r="I40" i="1" s="1"/>
  <c r="J39" i="1" s="1"/>
  <c r="J40" i="1" s="1"/>
  <c r="H40" i="1"/>
  <c r="I56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<sst xmlns="http://schemas.openxmlformats.org/spreadsheetml/2006/main" count="761" uniqueCount="320">
  <si>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</si>
  <si>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</si>
  <si>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</si>
  <si>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</si>
  <si>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</si>
  <si>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</si>
  <si>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</si>
  <si>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</si>
  <si>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</si>
  <si>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</si>
  <si>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</si>
  <si>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</si>
  <si>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</si>
  <si>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</si>
  <si>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</si>
  <si>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</si>
  <si>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</si>
  <si>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</si>
  <si>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</si>
  <si>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</si>
  <si>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</si>
  <si>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</si>
  <si>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</si>
  <si>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</si>
  <si>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</si>
  <si>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</si>
  <si>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</si>
  <si>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</si>
  <si>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</si>
  <si>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</si>
  <si>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</si>
  <si>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</si>
  <si>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</si>
  <si>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</si>
  <si>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</si>
  <si>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</si>
  <si>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</si>
  <si>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</si>
  <si>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</si>
  <si>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</si>
  <si>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</si>
  <si>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</si>
  <si>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</si>
  <si>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</si>
  <si>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</si>
  <si>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</si>
  <si>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SO.101.2 Komunikace - úsek 2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</si>
  <si>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</si>
  <si>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</si>
  <si>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</si>
  <si>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</si>
  <si>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</si>
  <si>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</si>
  <si>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</si>
  <si>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</si>
  <si>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</si>
  <si>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</si>
  <si>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</si>
  <si>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</si>
  <si>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</si>
  <si>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</si>
  <si>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</si>
  <si>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</si>
  <si>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</si>
  <si>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</si>
  <si>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</si>
  <si>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</si>
  <si>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</si>
  <si>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</si>
  <si>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</si>
  <si>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</si>
  <si>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</si>
  <si>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</si>
  <si>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</si>
  <si>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</si>
  <si>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</si>
  <si>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</si>
  <si>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</si>
  <si>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</si>
  <si>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</si>
  <si>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</si>
  <si>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</si>
  <si>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</si>
  <si>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</si>
  <si>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</si>
  <si>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</si>
  <si>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</si>
  <si>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</si>
  <si>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</si>
  <si>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</si>
  <si>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</si>
  <si>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</si>
  <si>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</si>
  <si>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</si>
  <si>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</si>
  <si>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</si>
  <si>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</si>
  <si>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</si>
  <si>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</si>
  <si>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113107620R00</t>
  </si>
  <si>
    <t>Odstranění podkladu nad 50 m2,kam.drcené tl.20 cm</t>
  </si>
  <si>
    <t>m2</t>
  </si>
  <si>
    <t>POL1_0</t>
  </si>
  <si>
    <t>odečteno z el. PD:</t>
  </si>
  <si>
    <t>VV</t>
  </si>
  <si>
    <t>předpoklad pod stávajícíma plochama, nebyla prováděna sonda:</t>
  </si>
  <si>
    <t>úsek 2:543,77</t>
  </si>
  <si>
    <t>Mezisoučet</t>
  </si>
  <si>
    <t>113108415R00</t>
  </si>
  <si>
    <t>Odstranění asfaltové vrstvy pl.nad 50 m2, tl.15 cm</t>
  </si>
  <si>
    <t>113202111R00</t>
  </si>
  <si>
    <t>Vytrhání obrub obrubníků silničních</t>
  </si>
  <si>
    <t>m</t>
  </si>
  <si>
    <t>úsek 2:103,10+108,10</t>
  </si>
  <si>
    <t>113151114R00</t>
  </si>
  <si>
    <t>Fréz.živič.krytu pl.do 500 m2,tl.5cm</t>
  </si>
  <si>
    <t>ul. tř. Legií:89,93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</si>
  <si>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</si>
  <si>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</si>
  <si>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</si>
  <si>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</si>
  <si>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</si>
  <si>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</t>
  </si>
  <si>
    <t>plynovod:</t>
  </si>
  <si>
    <t>122201101R00</t>
  </si>
  <si>
    <t>Odkopávky nezapažené v hor. 3 do 100 m3</t>
  </si>
  <si>
    <t>odečteno z el. PD::</t>
  </si>
  <si>
    <t>Začátek provozního součtu</t>
  </si>
  <si>
    <t xml:space="preserve">  skladba A:</t>
  </si>
  <si>
    <t xml:space="preserve">  úsek 2:455,54</t>
  </si>
  <si>
    <t xml:space="preserve">  </t>
  </si>
  <si>
    <t xml:space="preserve">  rozšíření pod obrubníky:</t>
  </si>
  <si>
    <t xml:space="preserve">  úsek 2:0,75*211,95</t>
  </si>
  <si>
    <t xml:space="preserve">  Mezisoučet</t>
  </si>
  <si>
    <t>Konec provozního součtu</t>
  </si>
  <si>
    <t>0,46*614,5025</t>
  </si>
  <si>
    <t>odpočet bouraných ploch:-(0,15+0,2)*543,77</t>
  </si>
  <si>
    <t>122201109R00</t>
  </si>
  <si>
    <t>Příplatek za lepivost - odkopávky v hor. 3</t>
  </si>
  <si>
    <t>50%:0,5*92,35165</t>
  </si>
  <si>
    <t>122201102R00</t>
  </si>
  <si>
    <t>Odkopávky nezapažené v hor. 3 do 1000 m3, pro sanaci v případě potřeby</t>
  </si>
  <si>
    <t>odkopávka pro sanaci aktivní zóny zemní pláně, výměna zeminy za ŠD0/63 nebo BR 0/90 tl. 300 mm:</t>
  </si>
  <si>
    <t>tl.300 mm:</t>
  </si>
  <si>
    <t>0,3*614,5025</t>
  </si>
  <si>
    <t>50%:0,5*184,35075</t>
  </si>
  <si>
    <t>139601102R00</t>
  </si>
  <si>
    <t>Ruční výkop jam, rýh a šachet v hornině tř. 3</t>
  </si>
  <si>
    <t>ruční pro uložení sdělovacího kabelu:</t>
  </si>
  <si>
    <t>úsek 2:0,4*0,8*(7+6)</t>
  </si>
  <si>
    <t>162301102R00</t>
  </si>
  <si>
    <t>Vodorovné přemístění výkopku z hor.1-4 do 1000 m</t>
  </si>
  <si>
    <t>na mezideponii a zpět pro zpětný zásyp:</t>
  </si>
  <si>
    <t>2*2,08</t>
  </si>
  <si>
    <t>162701105R00</t>
  </si>
  <si>
    <t>Vodorovné přemístění výkopku z hor.1-4 do 10000 m</t>
  </si>
  <si>
    <t>na skládku:</t>
  </si>
  <si>
    <t>odkopávky:</t>
  </si>
  <si>
    <t>92,35165</t>
  </si>
  <si>
    <t>4,16</t>
  </si>
  <si>
    <t>odpočet pro zpětný zásyp:-2,08</t>
  </si>
  <si>
    <t>odkopávky pro sanaci zemní pláně:184,35075</t>
  </si>
  <si>
    <t>162701109R00</t>
  </si>
  <si>
    <t>Příplatek k vod. přemístění hor.1-4 za další 1 km</t>
  </si>
  <si>
    <t>na skládku do 20 km:</t>
  </si>
  <si>
    <t xml:space="preserve">  odkopávky:</t>
  </si>
  <si>
    <t xml:space="preserve">  92,35165</t>
  </si>
  <si>
    <t xml:space="preserve">  4,16</t>
  </si>
  <si>
    <t xml:space="preserve">  odpočet pro zpětný zásyp:-2,08</t>
  </si>
  <si>
    <t>10*94,43165</t>
  </si>
  <si>
    <t xml:space="preserve">  odkopávky pro sanaci zemní pláně:184,35075</t>
  </si>
  <si>
    <t>10*184,35075</t>
  </si>
  <si>
    <t>167101101R00</t>
  </si>
  <si>
    <t>Nakládání výkopku z hor.1-4 v množství do 100 m3</t>
  </si>
  <si>
    <t>pro zpětný zásyp z mezideponie:</t>
  </si>
  <si>
    <t>2,08</t>
  </si>
  <si>
    <t>171201201R00</t>
  </si>
  <si>
    <t>Uložení sypaniny na skl.-sypanina na výšku přes 2m</t>
  </si>
  <si>
    <t>174101102R00</t>
  </si>
  <si>
    <t>Zásyp ruční se zhutněním</t>
  </si>
  <si>
    <t>181101102R00</t>
  </si>
  <si>
    <t>Úprava pláně v zářezech v hor. 1-4, se zhutněním</t>
  </si>
  <si>
    <t>199000002R00</t>
  </si>
  <si>
    <t>Poplatek za skládku horniny 1- 4</t>
  </si>
  <si>
    <t>564782111R00</t>
  </si>
  <si>
    <t>Podklad ze štěrkodrti 0-63 po zhut. tl. 30 cm</t>
  </si>
  <si>
    <t>564861111R00</t>
  </si>
  <si>
    <t>Podklad ze štěrkodrti po zhutnění tloušťky 20 cm</t>
  </si>
  <si>
    <t>565151111R00</t>
  </si>
  <si>
    <t>Podklad z obal kam.ACP 22S,do 3 m,tl. 7 cm</t>
  </si>
  <si>
    <t>567122113R00</t>
  </si>
  <si>
    <t>Podklad z kameniva zpev.cementem SC C8/10 tl.14 cm</t>
  </si>
  <si>
    <t>572753111R00</t>
  </si>
  <si>
    <t>Vyrovnání povrchu krytů asfaltovým betonem</t>
  </si>
  <si>
    <t>t</t>
  </si>
  <si>
    <t>vyrovnání a reprofilace, prům. tl. 30 mm:</t>
  </si>
  <si>
    <t>2500kg/m3:</t>
  </si>
  <si>
    <t>ul. tř. Legií:0,03*89,93*2,5</t>
  </si>
  <si>
    <t>573111111R00</t>
  </si>
  <si>
    <t>Postřik živičný infiltr.+ posyp, asfalt. 0,60kg/m2</t>
  </si>
  <si>
    <t>573211111R00</t>
  </si>
  <si>
    <t>Postřik živičný spojovací z asfaltu 0,5-0,7 kg/m2</t>
  </si>
  <si>
    <t>úsek 2:455,54</t>
  </si>
  <si>
    <t>ul. Tř. Legií:2*89,93</t>
  </si>
  <si>
    <t>577141112R00</t>
  </si>
  <si>
    <t>Beton asfalt. ACO 11+,do 3 m, tl.5 cm</t>
  </si>
  <si>
    <t>ul. Tř. Legií:89,93</t>
  </si>
  <si>
    <t>917862111R00</t>
  </si>
  <si>
    <t>Osazení stojat. obrub.bet. s opěrou,lože z C 25/30</t>
  </si>
  <si>
    <t>59217010R</t>
  </si>
  <si>
    <t>Obrubník silniční betonový 150/250/1000, přírodní</t>
  </si>
  <si>
    <t>kus</t>
  </si>
  <si>
    <t>POL3_0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</si>
  <si>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</si>
  <si>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</si>
  <si>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</si>
  <si>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</si>
  <si>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</si>
  <si>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</si>
  <si>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917932131R00</t>
  </si>
  <si>
    <t>Osazení betonové prefa přídlažby do lože z C25/30</t>
  </si>
  <si>
    <t>592162116R</t>
  </si>
  <si>
    <t>Přídlažba silniční nízká  ABK 50/25/8 přírodní</t>
  </si>
  <si>
    <t>918101111R00</t>
  </si>
  <si>
    <t>Lože pod obrubníky nebo obruby dlažeb z C 25/30</t>
  </si>
  <si>
    <t>286572 PC</t>
  </si>
  <si>
    <t>Odbočka sedlová KG  150, navrtávka, pro napojení KG</t>
  </si>
  <si>
    <t>5921-PC</t>
  </si>
  <si>
    <t>Vpusť beton. DN500 sifon, vysoké kaliště, mříž rovinná lit.  D400, zem. práce, obsyp ŠD0/32</t>
  </si>
  <si>
    <t>Vpusť beton. DN500 sifon, vysoké kaliště, mříž odobrub lit.  B125, zem. práce, obsyp ŠD0/32</t>
  </si>
  <si>
    <t>817314111R00</t>
  </si>
  <si>
    <t>Montáž betonových útesů s hrdlem DN 150</t>
  </si>
  <si>
    <t>úsek 2:5</t>
  </si>
  <si>
    <t>831350113RAF</t>
  </si>
  <si>
    <t>Kanalizační přípojka z trub PVC, D 160 mm, rýha šířky 0,9 m, hloubky 2,0 m</t>
  </si>
  <si>
    <t>POL2_0</t>
  </si>
  <si>
    <t>2*5</t>
  </si>
  <si>
    <t>831350019RAB</t>
  </si>
  <si>
    <t>Kanalizace z trub PVC hrdlových D 250 mm, hloubka 2,0 m</t>
  </si>
  <si>
    <t>oprava stávající dešťové kanalizace, do které je napojen RD č.p.867:50</t>
  </si>
  <si>
    <t>89441001</t>
  </si>
  <si>
    <t>Demontáž uliční vpusti vč. mříže, zemní práce, naložení,odvoz, likvidace na skládku, poplatek</t>
  </si>
  <si>
    <t>úsek 2:</t>
  </si>
  <si>
    <t>899331111R00</t>
  </si>
  <si>
    <t>Výšková úprava vstupu do 20 cm, zvýšení poklopu</t>
  </si>
  <si>
    <t>ul. Tř. Legií:2</t>
  </si>
  <si>
    <t/>
  </si>
  <si>
    <t>899431111R00</t>
  </si>
  <si>
    <t>Výšková úprava do 20 cm, zvýšení krytu šoupěte</t>
  </si>
  <si>
    <t>ul. Tř. Legií:4</t>
  </si>
  <si>
    <t>899623141R00</t>
  </si>
  <si>
    <t>Obetonování potrubí nebo zdiva stok betonem C12/15</t>
  </si>
  <si>
    <t>UV3-7:0,5*5</t>
  </si>
  <si>
    <t>914001121R00</t>
  </si>
  <si>
    <t>Osaz.svislé dopr.značky a sloupku,Al patka, základ</t>
  </si>
  <si>
    <t>přemístění stávajícího SDZ:</t>
  </si>
  <si>
    <t>P4:2</t>
  </si>
  <si>
    <t>919721211R00</t>
  </si>
  <si>
    <t>Dilatační spáry vyplněné asfalt. zálivkou</t>
  </si>
  <si>
    <t>připojovací spáry, stávající vozovka:</t>
  </si>
  <si>
    <t>5,6+5</t>
  </si>
  <si>
    <t>14,8</t>
  </si>
  <si>
    <t>ul. Tř. Legií:6,12+6,04</t>
  </si>
  <si>
    <t>919735112R00</t>
  </si>
  <si>
    <t>Řezání stávajícího živičného krytu tl. 5 - 10 cm</t>
  </si>
  <si>
    <t>919735113R00</t>
  </si>
  <si>
    <t>Řezání stávajícího živičného krytu tl. 10 - 15 cm</t>
  </si>
  <si>
    <t>zařezání stávajících zpevněných ploch:</t>
  </si>
  <si>
    <t>938908411R00</t>
  </si>
  <si>
    <t>Očištění povrchu krytu saponátovým roztokem</t>
  </si>
  <si>
    <t>966006132R00</t>
  </si>
  <si>
    <t>Odstranění doprav.značek se sloupky, s bet.patkami</t>
  </si>
  <si>
    <t>stávající SDZí::</t>
  </si>
  <si>
    <t>979082213R00</t>
  </si>
  <si>
    <t>Vodorovná doprava suti po suchu do 1 km</t>
  </si>
  <si>
    <t>betonové sutě lze recyklovat a zpětně využít:</t>
  </si>
  <si>
    <t>pol. 1:239,2588</t>
  </si>
  <si>
    <t>pol. 2:179,4441</t>
  </si>
  <si>
    <t>pol. 4:9,8923</t>
  </si>
  <si>
    <t>979082219R00</t>
  </si>
  <si>
    <t>Příplatek za dopravu suti po suchu za další 1 km</t>
  </si>
  <si>
    <t>na skládku do 20 km:19*428,5952</t>
  </si>
  <si>
    <t>979084213R00</t>
  </si>
  <si>
    <t>Vodorovná doprava vybour. hmot po suchu do 1 km</t>
  </si>
  <si>
    <t>979084219R00</t>
  </si>
  <si>
    <t>Příplatek k dopravě vybour.hmot za dalších 5 km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</si>
  <si>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</si>
  <si>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</si>
  <si>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</si>
  <si>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</si>
  <si>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</si>
  <si>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</si>
  <si>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</si>
  <si>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</si>
  <si>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</si>
  <si>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</si>
  <si>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998225111R00</t>
  </si>
  <si>
    <t>Přesun hmot, pozemní komunikace, kryt živičný</t>
  </si>
  <si>
    <t>5:1133,74439</t>
  </si>
  <si>
    <t>91:0,38811</t>
  </si>
  <si>
    <t>93:0,0009</t>
  </si>
  <si>
    <t>M46:3,27298</t>
  </si>
  <si>
    <t>998276101R00</t>
  </si>
  <si>
    <t>Přesun hmot, trubní vedení plastová, otevř. výkop</t>
  </si>
  <si>
    <t>75,53972</t>
  </si>
  <si>
    <t>175101101RT2</t>
  </si>
  <si>
    <t>Obsyp potrubí bez prohození sypaniny, s dodáním štěrkopísku frakce 0 - 4 mm</t>
  </si>
  <si>
    <t>451572111R00</t>
  </si>
  <si>
    <t>Lože z kameniva těženého 0 - 4 mm</t>
  </si>
  <si>
    <t>pro uložení kabelového vedení v místě křížení nebo souběhu v případě požadavku správce sítě:</t>
  </si>
  <si>
    <t>úsek 2:0,4*0,1*(7+6)</t>
  </si>
  <si>
    <t>460490012RT1</t>
  </si>
  <si>
    <t>Fólie výstražná z PVC, šířka 33 cm, fólie PVC šířka 33 cm</t>
  </si>
  <si>
    <t>úsek 2:(7+6)</t>
  </si>
  <si>
    <t>460510321R00</t>
  </si>
  <si>
    <t>Chránička kabelová dělená , DN 110 mm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</si>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</sst>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SUMIF(F47:F55,A16,I47:I55)+SUMIF(F47:F55,"PSU",I47:I55)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SUMIF(F47:F55,A17,I47:I55)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SUMIF(F47:F55,A18,I47:I55)</f>
        <v>0</v>
      </c>
      <c r="J18" s="233"/>
    </row>
    <row r="19" spans="1:10" ht="23.25" customHeight="1" x14ac:dyDescent="0.25">
      <c r="A19" s="141" t="s">
        <v>70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SUMIF(F47:F55,A19,I47:I55)</f>
        <v>0</v>
      </c>
      <c r="J19" s="233"/>
    </row>
    <row r="20" spans="1:10" ht="23.25" customHeight="1" x14ac:dyDescent="0.25">
      <c r="A20" s="141" t="s">
        <v>71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SUMIF(F47:F55,A20,I47:I55)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Pol'!AC244</f>
        <v>0</v>
      </c>
      <c r="G39" s="109">
        <f>'Rozpočet Pol'!AD244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7" t="s">
        <v>55</v>
      </c>
      <c r="D48" s="218"/>
      <c r="E48" s="218"/>
      <c r="F48" s="134" t="s">
        <v>23</v>
      </c>
      <c r="G48" s="135"/>
      <c r="H48" s="135"/>
      <c r="I48" s="216">
        <f>'Rozpočet Pol'!G108</f>
        <v>0</v>
      </c>
      <c r="J48" s="216"/>
    </row>
    <row r="49" spans="1:10" ht="25.5" customHeight="1" x14ac:dyDescent="0.25">
      <c r="A49" s="122"/>
      <c r="B49" s="124" t="s">
        <v>56</v>
      </c>
      <c r="C49" s="217" t="s">
        <v>57</v>
      </c>
      <c r="D49" s="218"/>
      <c r="E49" s="218"/>
      <c r="F49" s="134" t="s">
        <v>23</v>
      </c>
      <c r="G49" s="135"/>
      <c r="H49" s="135"/>
      <c r="I49" s="216">
        <f>'Rozpočet Pol'!G134</f>
        <v>0</v>
      </c>
      <c r="J49" s="216"/>
    </row>
    <row r="50" spans="1:10" ht="25.5" customHeight="1" x14ac:dyDescent="0.25">
      <c r="A50" s="122"/>
      <c r="B50" s="124" t="s">
        <v>58</v>
      </c>
      <c r="C50" s="217" t="s">
        <v>59</v>
      </c>
      <c r="D50" s="218"/>
      <c r="E50" s="218"/>
      <c r="F50" s="134" t="s">
        <v>23</v>
      </c>
      <c r="G50" s="135"/>
      <c r="H50" s="135"/>
      <c r="I50" s="216">
        <f>'Rozpočet Pol'!G162</f>
        <v>0</v>
      </c>
      <c r="J50" s="216"/>
    </row>
    <row r="51" spans="1:10" ht="25.5" customHeight="1" x14ac:dyDescent="0.25">
      <c r="A51" s="122"/>
      <c r="B51" s="124" t="s">
        <v>60</v>
      </c>
      <c r="C51" s="217" t="s">
        <v>61</v>
      </c>
      <c r="D51" s="218"/>
      <c r="E51" s="218"/>
      <c r="F51" s="134" t="s">
        <v>23</v>
      </c>
      <c r="G51" s="135"/>
      <c r="H51" s="135"/>
      <c r="I51" s="216">
        <f>'Rozpočet Pol'!G190</f>
        <v>0</v>
      </c>
      <c r="J51" s="216"/>
    </row>
    <row r="52" spans="1:10" ht="25.5" customHeight="1" x14ac:dyDescent="0.25">
      <c r="A52" s="122"/>
      <c r="B52" s="124" t="s">
        <v>62</v>
      </c>
      <c r="C52" s="217" t="s">
        <v>63</v>
      </c>
      <c r="D52" s="218"/>
      <c r="E52" s="218"/>
      <c r="F52" s="134" t="s">
        <v>23</v>
      </c>
      <c r="G52" s="135"/>
      <c r="H52" s="135"/>
      <c r="I52" s="216">
        <f>'Rozpočet Pol'!G193</f>
        <v>0</v>
      </c>
      <c r="J52" s="216"/>
    </row>
    <row r="53" spans="1:10" ht="25.5" customHeight="1" x14ac:dyDescent="0.25">
      <c r="A53" s="122"/>
      <c r="B53" s="124" t="s">
        <v>64</v>
      </c>
      <c r="C53" s="217" t="s">
        <v>65</v>
      </c>
      <c r="D53" s="218"/>
      <c r="E53" s="218"/>
      <c r="F53" s="134" t="s">
        <v>23</v>
      </c>
      <c r="G53" s="135"/>
      <c r="H53" s="135"/>
      <c r="I53" s="216">
        <f>'Rozpočet Pol'!G200</f>
        <v>0</v>
      </c>
      <c r="J53" s="216"/>
    </row>
    <row r="54" spans="1:10" ht="25.5" customHeight="1" x14ac:dyDescent="0.25">
      <c r="A54" s="122"/>
      <c r="B54" s="124" t="s">
        <v>66</v>
      </c>
      <c r="C54" s="217" t="s">
        <v>67</v>
      </c>
      <c r="D54" s="218"/>
      <c r="E54" s="218"/>
      <c r="F54" s="134" t="s">
        <v>23</v>
      </c>
      <c r="G54" s="135"/>
      <c r="H54" s="135"/>
      <c r="I54" s="216">
        <f>'Rozpočet Pol'!G218</f>
        <v>0</v>
      </c>
      <c r="J54" s="216"/>
    </row>
    <row r="55" spans="1:10" ht="25.5" customHeight="1" x14ac:dyDescent="0.25">
      <c r="A55" s="122"/>
      <c r="B55" s="131" t="s">
        <v>68</v>
      </c>
      <c r="C55" s="213" t="s">
        <v>69</v>
      </c>
      <c r="D55" s="214"/>
      <c r="E55" s="214"/>
      <c r="F55" s="136" t="s">
        <v>25</v>
      </c>
      <c r="G55" s="137"/>
      <c r="H55" s="137"/>
      <c r="I55" s="212">
        <f>'Rozpočet Pol'!G226</f>
        <v>0</v>
      </c>
      <c r="J55" s="212"/>
    </row>
    <row r="56" spans="1:10" ht="25.5" customHeight="1" x14ac:dyDescent="0.25">
      <c r="A56" s="123"/>
      <c r="B56" s="127" t="s">
        <v>1</v>
      </c>
      <c r="C56" s="127"/>
      <c r="D56" s="128"/>
      <c r="E56" s="128"/>
      <c r="F56" s="138"/>
      <c r="G56" s="139"/>
      <c r="H56" s="139"/>
      <c r="I56" s="215">
        <f>SUM(I47:I55)</f>
        <v>0</v>
      </c>
      <c r="J56" s="215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  <row r="59" spans="1:10" x14ac:dyDescent="0.25">
      <c r="F59" s="140"/>
      <c r="G59" s="96"/>
      <c r="H59" s="140"/>
      <c r="I59" s="96"/>
      <c r="J59" s="96"/>
    </row>
  </sheetData>
  <sheetProtection algorithmName="SHA-512" hashValue="lI5hSNrZGvdGqvqKzT7aet2x9I26PlSjryqxAFMgSrDRv0yEFSUIw3bSF9HL46cmlZQaB9ue7ZSVVqdY7TqFZw==" saltValue="gOngK69QLgaFgCSUv5r1H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54"/>
  <sheetViews>
    <sheetView workbookViewId="0">
      <selection activeCell="W4" sqref="W4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73</v>
      </c>
    </row>
    <row r="2" spans="1:60" ht="24.9" customHeight="1" x14ac:dyDescent="0.25">
      <c r="A2" s="145" t="s">
        <v>72</v>
      </c>
      <c r="B2" s="143"/>
      <c r="C2" s="264" t="s">
        <v>46</v>
      </c>
      <c r="D2" s="265"/>
      <c r="E2" s="265"/>
      <c r="F2" s="265"/>
      <c r="G2" s="266"/>
      <c r="AE2" t="s">
        <v>74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75</v>
      </c>
    </row>
    <row r="4" spans="1:60" ht="24.9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76</v>
      </c>
    </row>
    <row r="5" spans="1:60" x14ac:dyDescent="0.25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9.6" x14ac:dyDescent="0.25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2" t="s">
        <v>84</v>
      </c>
      <c r="G7" s="181" t="s">
        <v>28</v>
      </c>
      <c r="H7" s="182" t="s">
        <v>29</v>
      </c>
      <c r="I7" s="182" t="s">
        <v>85</v>
      </c>
      <c r="J7" s="182" t="s">
        <v>30</v>
      </c>
      <c r="K7" s="182" t="s">
        <v>86</v>
      </c>
      <c r="L7" s="182" t="s">
        <v>87</v>
      </c>
      <c r="M7" s="182" t="s">
        <v>88</v>
      </c>
      <c r="N7" s="182" t="s">
        <v>89</v>
      </c>
      <c r="O7" s="182" t="s">
        <v>90</v>
      </c>
      <c r="P7" s="182" t="s">
        <v>91</v>
      </c>
      <c r="Q7" s="182" t="s">
        <v>92</v>
      </c>
      <c r="R7" s="182" t="s">
        <v>93</v>
      </c>
      <c r="S7" s="182" t="s">
        <v>94</v>
      </c>
      <c r="T7" s="182" t="s">
        <v>95</v>
      </c>
      <c r="U7" s="159" t="s">
        <v>96</v>
      </c>
    </row>
    <row r="8" spans="1:60" x14ac:dyDescent="0.25">
      <c r="A8" s="183" t="s">
        <v>97</v>
      </c>
      <c r="B8" s="184" t="s">
        <v>52</v>
      </c>
      <c r="C8" s="185" t="s">
        <v>53</v>
      </c>
      <c r="D8" s="186"/>
      <c r="E8" s="187"/>
      <c r="F8" s="188"/>
      <c r="G8" s="188">
        <f>SUMIF(AE9:AE107,"&lt;&gt;NOR",G9:G107)</f>
        <v>0</v>
      </c>
      <c r="H8" s="188"/>
      <c r="I8" s="188">
        <f>SUM(I9:I107)</f>
        <v>0</v>
      </c>
      <c r="J8" s="188"/>
      <c r="K8" s="188">
        <f>SUM(K9:K107)</f>
        <v>0</v>
      </c>
      <c r="L8" s="188"/>
      <c r="M8" s="188">
        <f>SUM(M9:M107)</f>
        <v>0</v>
      </c>
      <c r="N8" s="158"/>
      <c r="O8" s="158">
        <f>SUM(O9:O107)</f>
        <v>0</v>
      </c>
      <c r="P8" s="158"/>
      <c r="Q8" s="158">
        <f>SUM(Q9:Q107)</f>
        <v>485.61919999999998</v>
      </c>
      <c r="R8" s="158"/>
      <c r="S8" s="158"/>
      <c r="T8" s="183"/>
      <c r="U8" s="158">
        <f>SUM(U9:U107)</f>
        <v>246.93000000000006</v>
      </c>
      <c r="AE8" t="s">
        <v>98</v>
      </c>
    </row>
    <row r="9" spans="1:60" outlineLevel="1" x14ac:dyDescent="0.25">
      <c r="A9" s="154">
        <v>1</v>
      </c>
      <c r="B9" s="160" t="s">
        <v>99</v>
      </c>
      <c r="C9" s="200" t="s">
        <v>100</v>
      </c>
      <c r="D9" s="162" t="s">
        <v>101</v>
      </c>
      <c r="E9" s="172">
        <v>543.77</v>
      </c>
      <c r="F9" s="179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0.44</v>
      </c>
      <c r="Q9" s="163">
        <f>ROUND(E9*P9,5)</f>
        <v>239.25880000000001</v>
      </c>
      <c r="R9" s="163"/>
      <c r="S9" s="163"/>
      <c r="T9" s="164">
        <v>7.2999999999999995E-2</v>
      </c>
      <c r="U9" s="163">
        <f>ROUND(E9*T9,2)</f>
        <v>39.700000000000003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103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0.399999999999999" outlineLevel="1" x14ac:dyDescent="0.25">
      <c r="A11" s="154"/>
      <c r="B11" s="160"/>
      <c r="C11" s="201" t="s">
        <v>105</v>
      </c>
      <c r="D11" s="165"/>
      <c r="E11" s="173"/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106</v>
      </c>
      <c r="D12" s="165"/>
      <c r="E12" s="173">
        <v>543.77</v>
      </c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2" t="s">
        <v>107</v>
      </c>
      <c r="D13" s="166"/>
      <c r="E13" s="174">
        <v>543.77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104</v>
      </c>
      <c r="AF13" s="153">
        <v>1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>
        <v>2</v>
      </c>
      <c r="B14" s="160" t="s">
        <v>108</v>
      </c>
      <c r="C14" s="200" t="s">
        <v>109</v>
      </c>
      <c r="D14" s="162" t="s">
        <v>101</v>
      </c>
      <c r="E14" s="172">
        <v>543.77</v>
      </c>
      <c r="F14" s="179">
        <f>H14+J14</f>
        <v>0</v>
      </c>
      <c r="G14" s="178">
        <f>ROUND(E14*F14,2)</f>
        <v>0</v>
      </c>
      <c r="H14" s="179"/>
      <c r="I14" s="178">
        <f>ROUND(E14*H14,2)</f>
        <v>0</v>
      </c>
      <c r="J14" s="179"/>
      <c r="K14" s="178">
        <f>ROUND(E14*J14,2)</f>
        <v>0</v>
      </c>
      <c r="L14" s="178">
        <v>21</v>
      </c>
      <c r="M14" s="178">
        <f>G14*(1+L14/100)</f>
        <v>0</v>
      </c>
      <c r="N14" s="163">
        <v>0</v>
      </c>
      <c r="O14" s="163">
        <f>ROUND(E14*N14,5)</f>
        <v>0</v>
      </c>
      <c r="P14" s="163">
        <v>0.33</v>
      </c>
      <c r="Q14" s="163">
        <f>ROUND(E14*P14,5)</f>
        <v>179.44409999999999</v>
      </c>
      <c r="R14" s="163"/>
      <c r="S14" s="163"/>
      <c r="T14" s="164">
        <v>0.113</v>
      </c>
      <c r="U14" s="163">
        <f>ROUND(E14*T14,2)</f>
        <v>61.45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201" t="s">
        <v>103</v>
      </c>
      <c r="D15" s="165"/>
      <c r="E15" s="173"/>
      <c r="F15" s="178"/>
      <c r="G15" s="178"/>
      <c r="H15" s="178"/>
      <c r="I15" s="178"/>
      <c r="J15" s="178"/>
      <c r="K15" s="178"/>
      <c r="L15" s="178"/>
      <c r="M15" s="178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104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106</v>
      </c>
      <c r="D16" s="165"/>
      <c r="E16" s="173">
        <v>543.77</v>
      </c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>
        <v>3</v>
      </c>
      <c r="B17" s="160" t="s">
        <v>110</v>
      </c>
      <c r="C17" s="200" t="s">
        <v>111</v>
      </c>
      <c r="D17" s="162" t="s">
        <v>112</v>
      </c>
      <c r="E17" s="172">
        <v>211.2</v>
      </c>
      <c r="F17" s="179">
        <f>H17+J17</f>
        <v>0</v>
      </c>
      <c r="G17" s="178">
        <f>ROUND(E17*F17,2)</f>
        <v>0</v>
      </c>
      <c r="H17" s="179"/>
      <c r="I17" s="178">
        <f>ROUND(E17*H17,2)</f>
        <v>0</v>
      </c>
      <c r="J17" s="179"/>
      <c r="K17" s="178">
        <f>ROUND(E17*J17,2)</f>
        <v>0</v>
      </c>
      <c r="L17" s="178">
        <v>21</v>
      </c>
      <c r="M17" s="178">
        <f>G17*(1+L17/100)</f>
        <v>0</v>
      </c>
      <c r="N17" s="163">
        <v>0</v>
      </c>
      <c r="O17" s="163">
        <f>ROUND(E17*N17,5)</f>
        <v>0</v>
      </c>
      <c r="P17" s="163">
        <v>0.27</v>
      </c>
      <c r="Q17" s="163">
        <f>ROUND(E17*P17,5)</f>
        <v>57.024000000000001</v>
      </c>
      <c r="R17" s="163"/>
      <c r="S17" s="163"/>
      <c r="T17" s="164">
        <v>0.123</v>
      </c>
      <c r="U17" s="163">
        <f>ROUND(E17*T17,2)</f>
        <v>25.98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201" t="s">
        <v>103</v>
      </c>
      <c r="D18" s="165"/>
      <c r="E18" s="173"/>
      <c r="F18" s="178"/>
      <c r="G18" s="178"/>
      <c r="H18" s="178"/>
      <c r="I18" s="178"/>
      <c r="J18" s="178"/>
      <c r="K18" s="178"/>
      <c r="L18" s="178"/>
      <c r="M18" s="178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201" t="s">
        <v>113</v>
      </c>
      <c r="D19" s="165"/>
      <c r="E19" s="173">
        <v>211.2</v>
      </c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202" t="s">
        <v>107</v>
      </c>
      <c r="D20" s="166"/>
      <c r="E20" s="174">
        <v>211.2</v>
      </c>
      <c r="F20" s="178"/>
      <c r="G20" s="178"/>
      <c r="H20" s="178"/>
      <c r="I20" s="178"/>
      <c r="J20" s="178"/>
      <c r="K20" s="178"/>
      <c r="L20" s="178"/>
      <c r="M20" s="178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104</v>
      </c>
      <c r="AF20" s="153">
        <v>1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>
        <v>4</v>
      </c>
      <c r="B21" s="160" t="s">
        <v>114</v>
      </c>
      <c r="C21" s="200" t="s">
        <v>115</v>
      </c>
      <c r="D21" s="162" t="s">
        <v>101</v>
      </c>
      <c r="E21" s="172">
        <v>89.93</v>
      </c>
      <c r="F21" s="179">
        <f>H21+J21</f>
        <v>0</v>
      </c>
      <c r="G21" s="178">
        <f>ROUND(E21*F21,2)</f>
        <v>0</v>
      </c>
      <c r="H21" s="179"/>
      <c r="I21" s="178">
        <f>ROUND(E21*H21,2)</f>
        <v>0</v>
      </c>
      <c r="J21" s="179"/>
      <c r="K21" s="178">
        <f>ROUND(E21*J21,2)</f>
        <v>0</v>
      </c>
      <c r="L21" s="178">
        <v>21</v>
      </c>
      <c r="M21" s="178">
        <f>G21*(1+L21/100)</f>
        <v>0</v>
      </c>
      <c r="N21" s="163">
        <v>0</v>
      </c>
      <c r="O21" s="163">
        <f>ROUND(E21*N21,5)</f>
        <v>0</v>
      </c>
      <c r="P21" s="163">
        <v>0.11</v>
      </c>
      <c r="Q21" s="163">
        <f>ROUND(E21*P21,5)</f>
        <v>9.8923000000000005</v>
      </c>
      <c r="R21" s="163"/>
      <c r="S21" s="163"/>
      <c r="T21" s="164">
        <v>0.08</v>
      </c>
      <c r="U21" s="163">
        <f>ROUND(E21*T21,2)</f>
        <v>7.19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201" t="s">
        <v>116</v>
      </c>
      <c r="D22" s="165"/>
      <c r="E22" s="173">
        <v>89.93</v>
      </c>
      <c r="F22" s="178"/>
      <c r="G22" s="178"/>
      <c r="H22" s="178"/>
      <c r="I22" s="178"/>
      <c r="J22" s="178"/>
      <c r="K22" s="178"/>
      <c r="L22" s="178"/>
      <c r="M22" s="178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>
        <v>5</v>
      </c>
      <c r="B23" s="160" t="s">
        <v>117</v>
      </c>
      <c r="C23" s="200" t="s">
        <v>118</v>
      </c>
      <c r="D23" s="162" t="s">
        <v>119</v>
      </c>
      <c r="E23" s="172">
        <v>0.5</v>
      </c>
      <c r="F23" s="179">
        <f>H23+J23</f>
        <v>0</v>
      </c>
      <c r="G23" s="178">
        <f>ROUND(E23*F23,2)</f>
        <v>0</v>
      </c>
      <c r="H23" s="179"/>
      <c r="I23" s="178">
        <f>ROUND(E23*H23,2)</f>
        <v>0</v>
      </c>
      <c r="J23" s="179"/>
      <c r="K23" s="178">
        <f>ROUND(E23*J23,2)</f>
        <v>0</v>
      </c>
      <c r="L23" s="178">
        <v>21</v>
      </c>
      <c r="M23" s="178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1.548</v>
      </c>
      <c r="U23" s="163">
        <f>ROUND(E23*T23,2)</f>
        <v>0.77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201" t="s">
        <v>120</v>
      </c>
      <c r="D24" s="165"/>
      <c r="E24" s="173"/>
      <c r="F24" s="178"/>
      <c r="G24" s="178"/>
      <c r="H24" s="178"/>
      <c r="I24" s="178"/>
      <c r="J24" s="178"/>
      <c r="K24" s="178"/>
      <c r="L24" s="178"/>
      <c r="M24" s="178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104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201" t="s">
        <v>121</v>
      </c>
      <c r="D25" s="165"/>
      <c r="E25" s="173"/>
      <c r="F25" s="178"/>
      <c r="G25" s="178"/>
      <c r="H25" s="178"/>
      <c r="I25" s="178"/>
      <c r="J25" s="178"/>
      <c r="K25" s="178"/>
      <c r="L25" s="178"/>
      <c r="M25" s="178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201" t="s">
        <v>122</v>
      </c>
      <c r="D26" s="165"/>
      <c r="E26" s="173">
        <v>0.25</v>
      </c>
      <c r="F26" s="178"/>
      <c r="G26" s="178"/>
      <c r="H26" s="178"/>
      <c r="I26" s="178"/>
      <c r="J26" s="178"/>
      <c r="K26" s="178"/>
      <c r="L26" s="178"/>
      <c r="M26" s="178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104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201" t="s">
        <v>123</v>
      </c>
      <c r="D27" s="165"/>
      <c r="E27" s="173"/>
      <c r="F27" s="178"/>
      <c r="G27" s="178"/>
      <c r="H27" s="178"/>
      <c r="I27" s="178"/>
      <c r="J27" s="178"/>
      <c r="K27" s="178"/>
      <c r="L27" s="178"/>
      <c r="M27" s="178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1" t="s">
        <v>122</v>
      </c>
      <c r="D28" s="165"/>
      <c r="E28" s="173">
        <v>0.25</v>
      </c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>
        <v>6</v>
      </c>
      <c r="B29" s="160" t="s">
        <v>124</v>
      </c>
      <c r="C29" s="200" t="s">
        <v>125</v>
      </c>
      <c r="D29" s="162" t="s">
        <v>119</v>
      </c>
      <c r="E29" s="172">
        <v>92.351650000000006</v>
      </c>
      <c r="F29" s="179">
        <f>H29+J29</f>
        <v>0</v>
      </c>
      <c r="G29" s="178">
        <f>ROUND(E29*F29,2)</f>
        <v>0</v>
      </c>
      <c r="H29" s="179"/>
      <c r="I29" s="178">
        <f>ROUND(E29*H29,2)</f>
        <v>0</v>
      </c>
      <c r="J29" s="179"/>
      <c r="K29" s="178">
        <f>ROUND(E29*J29,2)</f>
        <v>0</v>
      </c>
      <c r="L29" s="178">
        <v>21</v>
      </c>
      <c r="M29" s="178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0.36799999999999999</v>
      </c>
      <c r="U29" s="163">
        <f>ROUND(E29*T29,2)</f>
        <v>33.99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201" t="s">
        <v>126</v>
      </c>
      <c r="D30" s="165"/>
      <c r="E30" s="173"/>
      <c r="F30" s="178"/>
      <c r="G30" s="178"/>
      <c r="H30" s="178"/>
      <c r="I30" s="178"/>
      <c r="J30" s="178"/>
      <c r="K30" s="178"/>
      <c r="L30" s="178"/>
      <c r="M30" s="178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104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203" t="s">
        <v>127</v>
      </c>
      <c r="D31" s="167"/>
      <c r="E31" s="175"/>
      <c r="F31" s="178"/>
      <c r="G31" s="178"/>
      <c r="H31" s="178"/>
      <c r="I31" s="178"/>
      <c r="J31" s="178"/>
      <c r="K31" s="178"/>
      <c r="L31" s="178"/>
      <c r="M31" s="178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>
        <v>2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204" t="s">
        <v>128</v>
      </c>
      <c r="D32" s="167"/>
      <c r="E32" s="175"/>
      <c r="F32" s="178"/>
      <c r="G32" s="178"/>
      <c r="H32" s="178"/>
      <c r="I32" s="178"/>
      <c r="J32" s="178"/>
      <c r="K32" s="178"/>
      <c r="L32" s="178"/>
      <c r="M32" s="178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104</v>
      </c>
      <c r="AF32" s="153">
        <v>2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4" t="s">
        <v>129</v>
      </c>
      <c r="D33" s="167"/>
      <c r="E33" s="175">
        <v>455.54</v>
      </c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>
        <v>2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204" t="s">
        <v>130</v>
      </c>
      <c r="D34" s="167"/>
      <c r="E34" s="175"/>
      <c r="F34" s="178"/>
      <c r="G34" s="178"/>
      <c r="H34" s="178"/>
      <c r="I34" s="178"/>
      <c r="J34" s="178"/>
      <c r="K34" s="178"/>
      <c r="L34" s="178"/>
      <c r="M34" s="178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>
        <v>2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4" t="s">
        <v>131</v>
      </c>
      <c r="D35" s="167"/>
      <c r="E35" s="175"/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104</v>
      </c>
      <c r="AF35" s="153">
        <v>2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204" t="s">
        <v>132</v>
      </c>
      <c r="D36" s="167"/>
      <c r="E36" s="175">
        <v>158.96250000000001</v>
      </c>
      <c r="F36" s="178"/>
      <c r="G36" s="178"/>
      <c r="H36" s="178"/>
      <c r="I36" s="178"/>
      <c r="J36" s="178"/>
      <c r="K36" s="178"/>
      <c r="L36" s="178"/>
      <c r="M36" s="178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104</v>
      </c>
      <c r="AF36" s="153">
        <v>2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5" t="s">
        <v>133</v>
      </c>
      <c r="D37" s="168"/>
      <c r="E37" s="176">
        <v>614.50250000000005</v>
      </c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104</v>
      </c>
      <c r="AF37" s="153">
        <v>3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203" t="s">
        <v>134</v>
      </c>
      <c r="D38" s="167"/>
      <c r="E38" s="175"/>
      <c r="F38" s="178"/>
      <c r="G38" s="178"/>
      <c r="H38" s="178"/>
      <c r="I38" s="178"/>
      <c r="J38" s="178"/>
      <c r="K38" s="178"/>
      <c r="L38" s="178"/>
      <c r="M38" s="178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201" t="s">
        <v>135</v>
      </c>
      <c r="D39" s="165"/>
      <c r="E39" s="173">
        <v>282.67115000000001</v>
      </c>
      <c r="F39" s="178"/>
      <c r="G39" s="178"/>
      <c r="H39" s="178"/>
      <c r="I39" s="178"/>
      <c r="J39" s="178"/>
      <c r="K39" s="178"/>
      <c r="L39" s="178"/>
      <c r="M39" s="178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104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201" t="s">
        <v>136</v>
      </c>
      <c r="D40" s="165"/>
      <c r="E40" s="173">
        <v>-190.31950000000001</v>
      </c>
      <c r="F40" s="178"/>
      <c r="G40" s="178"/>
      <c r="H40" s="178"/>
      <c r="I40" s="178"/>
      <c r="J40" s="178"/>
      <c r="K40" s="178"/>
      <c r="L40" s="178"/>
      <c r="M40" s="178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202" t="s">
        <v>107</v>
      </c>
      <c r="D41" s="166"/>
      <c r="E41" s="174">
        <v>92.351650000000006</v>
      </c>
      <c r="F41" s="178"/>
      <c r="G41" s="178"/>
      <c r="H41" s="178"/>
      <c r="I41" s="178"/>
      <c r="J41" s="178"/>
      <c r="K41" s="178"/>
      <c r="L41" s="178"/>
      <c r="M41" s="178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104</v>
      </c>
      <c r="AF41" s="153">
        <v>1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>
        <v>7</v>
      </c>
      <c r="B42" s="160" t="s">
        <v>137</v>
      </c>
      <c r="C42" s="200" t="s">
        <v>138</v>
      </c>
      <c r="D42" s="162" t="s">
        <v>119</v>
      </c>
      <c r="E42" s="172">
        <v>46.175825000000003</v>
      </c>
      <c r="F42" s="179">
        <f>H42+J42</f>
        <v>0</v>
      </c>
      <c r="G42" s="178">
        <f>ROUND(E42*F42,2)</f>
        <v>0</v>
      </c>
      <c r="H42" s="179"/>
      <c r="I42" s="178">
        <f>ROUND(E42*H42,2)</f>
        <v>0</v>
      </c>
      <c r="J42" s="179"/>
      <c r="K42" s="178">
        <f>ROUND(E42*J42,2)</f>
        <v>0</v>
      </c>
      <c r="L42" s="178">
        <v>21</v>
      </c>
      <c r="M42" s="178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5.8000000000000003E-2</v>
      </c>
      <c r="U42" s="163">
        <f>ROUND(E42*T42,2)</f>
        <v>2.68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139</v>
      </c>
      <c r="D43" s="165"/>
      <c r="E43" s="173">
        <v>46.175825000000003</v>
      </c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0.399999999999999" outlineLevel="1" x14ac:dyDescent="0.25">
      <c r="A44" s="154">
        <v>8</v>
      </c>
      <c r="B44" s="160" t="s">
        <v>140</v>
      </c>
      <c r="C44" s="200" t="s">
        <v>141</v>
      </c>
      <c r="D44" s="162" t="s">
        <v>119</v>
      </c>
      <c r="E44" s="172">
        <v>184.35075000000001</v>
      </c>
      <c r="F44" s="179">
        <f>H44+J44</f>
        <v>0</v>
      </c>
      <c r="G44" s="178">
        <f>ROUND(E44*F44,2)</f>
        <v>0</v>
      </c>
      <c r="H44" s="179"/>
      <c r="I44" s="178">
        <f>ROUND(E44*H44,2)</f>
        <v>0</v>
      </c>
      <c r="J44" s="179"/>
      <c r="K44" s="178">
        <f>ROUND(E44*J44,2)</f>
        <v>0</v>
      </c>
      <c r="L44" s="178">
        <v>21</v>
      </c>
      <c r="M44" s="178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0.187</v>
      </c>
      <c r="U44" s="163">
        <f>ROUND(E44*T44,2)</f>
        <v>34.47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0.399999999999999" outlineLevel="1" x14ac:dyDescent="0.25">
      <c r="A45" s="154"/>
      <c r="B45" s="160"/>
      <c r="C45" s="201" t="s">
        <v>142</v>
      </c>
      <c r="D45" s="165"/>
      <c r="E45" s="173"/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201" t="s">
        <v>103</v>
      </c>
      <c r="D46" s="165"/>
      <c r="E46" s="173"/>
      <c r="F46" s="178"/>
      <c r="G46" s="178"/>
      <c r="H46" s="178"/>
      <c r="I46" s="178"/>
      <c r="J46" s="178"/>
      <c r="K46" s="178"/>
      <c r="L46" s="178"/>
      <c r="M46" s="178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104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1" t="s">
        <v>143</v>
      </c>
      <c r="D47" s="165"/>
      <c r="E47" s="173"/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104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3" t="s">
        <v>127</v>
      </c>
      <c r="D48" s="167"/>
      <c r="E48" s="175"/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>
        <v>2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4" t="s">
        <v>128</v>
      </c>
      <c r="D49" s="167"/>
      <c r="E49" s="175"/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104</v>
      </c>
      <c r="AF49" s="153">
        <v>2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204" t="s">
        <v>129</v>
      </c>
      <c r="D50" s="167"/>
      <c r="E50" s="175">
        <v>455.54</v>
      </c>
      <c r="F50" s="178"/>
      <c r="G50" s="178"/>
      <c r="H50" s="178"/>
      <c r="I50" s="178"/>
      <c r="J50" s="178"/>
      <c r="K50" s="178"/>
      <c r="L50" s="178"/>
      <c r="M50" s="178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>
        <v>2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4" t="s">
        <v>130</v>
      </c>
      <c r="D51" s="167"/>
      <c r="E51" s="175"/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104</v>
      </c>
      <c r="AF51" s="153">
        <v>2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204" t="s">
        <v>131</v>
      </c>
      <c r="D52" s="167"/>
      <c r="E52" s="175"/>
      <c r="F52" s="178"/>
      <c r="G52" s="178"/>
      <c r="H52" s="178"/>
      <c r="I52" s="178"/>
      <c r="J52" s="178"/>
      <c r="K52" s="178"/>
      <c r="L52" s="178"/>
      <c r="M52" s="178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104</v>
      </c>
      <c r="AF52" s="153">
        <v>2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204" t="s">
        <v>132</v>
      </c>
      <c r="D53" s="167"/>
      <c r="E53" s="175">
        <v>158.96250000000001</v>
      </c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104</v>
      </c>
      <c r="AF53" s="153">
        <v>2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205" t="s">
        <v>133</v>
      </c>
      <c r="D54" s="168"/>
      <c r="E54" s="176">
        <v>614.50250000000005</v>
      </c>
      <c r="F54" s="178"/>
      <c r="G54" s="178"/>
      <c r="H54" s="178"/>
      <c r="I54" s="178"/>
      <c r="J54" s="178"/>
      <c r="K54" s="178"/>
      <c r="L54" s="178"/>
      <c r="M54" s="178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104</v>
      </c>
      <c r="AF54" s="153">
        <v>3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203" t="s">
        <v>134</v>
      </c>
      <c r="D55" s="167"/>
      <c r="E55" s="175"/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104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201" t="s">
        <v>144</v>
      </c>
      <c r="D56" s="165"/>
      <c r="E56" s="173">
        <v>184.35075000000001</v>
      </c>
      <c r="F56" s="178"/>
      <c r="G56" s="178"/>
      <c r="H56" s="178"/>
      <c r="I56" s="178"/>
      <c r="J56" s="178"/>
      <c r="K56" s="178"/>
      <c r="L56" s="178"/>
      <c r="M56" s="178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104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2" t="s">
        <v>107</v>
      </c>
      <c r="D57" s="166"/>
      <c r="E57" s="174">
        <v>184.35075000000001</v>
      </c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104</v>
      </c>
      <c r="AF57" s="153">
        <v>1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>
        <v>9</v>
      </c>
      <c r="B58" s="160" t="s">
        <v>137</v>
      </c>
      <c r="C58" s="200" t="s">
        <v>138</v>
      </c>
      <c r="D58" s="162" t="s">
        <v>119</v>
      </c>
      <c r="E58" s="172">
        <v>92.175375000000003</v>
      </c>
      <c r="F58" s="179">
        <f>H58+J58</f>
        <v>0</v>
      </c>
      <c r="G58" s="178">
        <f>ROUND(E58*F58,2)</f>
        <v>0</v>
      </c>
      <c r="H58" s="179"/>
      <c r="I58" s="178">
        <f>ROUND(E58*H58,2)</f>
        <v>0</v>
      </c>
      <c r="J58" s="179"/>
      <c r="K58" s="178">
        <f>ROUND(E58*J58,2)</f>
        <v>0</v>
      </c>
      <c r="L58" s="178">
        <v>21</v>
      </c>
      <c r="M58" s="178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5.8000000000000003E-2</v>
      </c>
      <c r="U58" s="163">
        <f>ROUND(E58*T58,2)</f>
        <v>5.35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1" t="s">
        <v>145</v>
      </c>
      <c r="D59" s="165"/>
      <c r="E59" s="173">
        <v>92.175375000000003</v>
      </c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>
        <v>10</v>
      </c>
      <c r="B60" s="160" t="s">
        <v>146</v>
      </c>
      <c r="C60" s="200" t="s">
        <v>147</v>
      </c>
      <c r="D60" s="162" t="s">
        <v>119</v>
      </c>
      <c r="E60" s="172">
        <v>4.16</v>
      </c>
      <c r="F60" s="179">
        <f>H60+J60</f>
        <v>0</v>
      </c>
      <c r="G60" s="178">
        <f>ROUND(E60*F60,2)</f>
        <v>0</v>
      </c>
      <c r="H60" s="179"/>
      <c r="I60" s="178">
        <f>ROUND(E60*H60,2)</f>
        <v>0</v>
      </c>
      <c r="J60" s="179"/>
      <c r="K60" s="178">
        <f>ROUND(E60*J60,2)</f>
        <v>0</v>
      </c>
      <c r="L60" s="178">
        <v>21</v>
      </c>
      <c r="M60" s="178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3.5329999999999999</v>
      </c>
      <c r="U60" s="163">
        <f>ROUND(E60*T60,2)</f>
        <v>14.7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1" t="s">
        <v>148</v>
      </c>
      <c r="D61" s="165"/>
      <c r="E61" s="173"/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201" t="s">
        <v>149</v>
      </c>
      <c r="D62" s="165"/>
      <c r="E62" s="173">
        <v>4.16</v>
      </c>
      <c r="F62" s="178"/>
      <c r="G62" s="178"/>
      <c r="H62" s="178"/>
      <c r="I62" s="178"/>
      <c r="J62" s="178"/>
      <c r="K62" s="178"/>
      <c r="L62" s="178"/>
      <c r="M62" s="178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104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2" t="s">
        <v>107</v>
      </c>
      <c r="D63" s="166"/>
      <c r="E63" s="174">
        <v>4.16</v>
      </c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104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11</v>
      </c>
      <c r="B64" s="160" t="s">
        <v>150</v>
      </c>
      <c r="C64" s="200" t="s">
        <v>151</v>
      </c>
      <c r="D64" s="162" t="s">
        <v>119</v>
      </c>
      <c r="E64" s="172">
        <v>4.16</v>
      </c>
      <c r="F64" s="179">
        <f>H64+J64</f>
        <v>0</v>
      </c>
      <c r="G64" s="178">
        <f>ROUND(E64*F64,2)</f>
        <v>0</v>
      </c>
      <c r="H64" s="179"/>
      <c r="I64" s="178">
        <f>ROUND(E64*H64,2)</f>
        <v>0</v>
      </c>
      <c r="J64" s="179"/>
      <c r="K64" s="178">
        <f>ROUND(E64*J64,2)</f>
        <v>0</v>
      </c>
      <c r="L64" s="178">
        <v>21</v>
      </c>
      <c r="M64" s="178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1.0999999999999999E-2</v>
      </c>
      <c r="U64" s="163">
        <f>ROUND(E64*T64,2)</f>
        <v>0.05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201" t="s">
        <v>152</v>
      </c>
      <c r="D65" s="165"/>
      <c r="E65" s="173"/>
      <c r="F65" s="178"/>
      <c r="G65" s="178"/>
      <c r="H65" s="178"/>
      <c r="I65" s="178"/>
      <c r="J65" s="178"/>
      <c r="K65" s="178"/>
      <c r="L65" s="178"/>
      <c r="M65" s="178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104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201" t="s">
        <v>153</v>
      </c>
      <c r="D66" s="165"/>
      <c r="E66" s="173">
        <v>4.16</v>
      </c>
      <c r="F66" s="178"/>
      <c r="G66" s="178"/>
      <c r="H66" s="178"/>
      <c r="I66" s="178"/>
      <c r="J66" s="178"/>
      <c r="K66" s="178"/>
      <c r="L66" s="178"/>
      <c r="M66" s="178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202" t="s">
        <v>107</v>
      </c>
      <c r="D67" s="166"/>
      <c r="E67" s="174">
        <v>4.16</v>
      </c>
      <c r="F67" s="178"/>
      <c r="G67" s="178"/>
      <c r="H67" s="178"/>
      <c r="I67" s="178"/>
      <c r="J67" s="178"/>
      <c r="K67" s="178"/>
      <c r="L67" s="178"/>
      <c r="M67" s="178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104</v>
      </c>
      <c r="AF67" s="153">
        <v>1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>
        <v>12</v>
      </c>
      <c r="B68" s="160" t="s">
        <v>154</v>
      </c>
      <c r="C68" s="200" t="s">
        <v>155</v>
      </c>
      <c r="D68" s="162" t="s">
        <v>119</v>
      </c>
      <c r="E68" s="172">
        <v>278.7824</v>
      </c>
      <c r="F68" s="179">
        <f>H68+J68</f>
        <v>0</v>
      </c>
      <c r="G68" s="178">
        <f>ROUND(E68*F68,2)</f>
        <v>0</v>
      </c>
      <c r="H68" s="179"/>
      <c r="I68" s="178">
        <f>ROUND(E68*H68,2)</f>
        <v>0</v>
      </c>
      <c r="J68" s="179"/>
      <c r="K68" s="178">
        <f>ROUND(E68*J68,2)</f>
        <v>0</v>
      </c>
      <c r="L68" s="178">
        <v>21</v>
      </c>
      <c r="M68" s="178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1.0999999999999999E-2</v>
      </c>
      <c r="U68" s="163">
        <f>ROUND(E68*T68,2)</f>
        <v>3.07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1" t="s">
        <v>156</v>
      </c>
      <c r="D69" s="165"/>
      <c r="E69" s="173"/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104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201" t="s">
        <v>157</v>
      </c>
      <c r="D70" s="165"/>
      <c r="E70" s="173"/>
      <c r="F70" s="178"/>
      <c r="G70" s="178"/>
      <c r="H70" s="178"/>
      <c r="I70" s="178"/>
      <c r="J70" s="178"/>
      <c r="K70" s="178"/>
      <c r="L70" s="178"/>
      <c r="M70" s="178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104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1" t="s">
        <v>158</v>
      </c>
      <c r="D71" s="165"/>
      <c r="E71" s="173">
        <v>92.351650000000006</v>
      </c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201" t="s">
        <v>159</v>
      </c>
      <c r="D72" s="165"/>
      <c r="E72" s="173">
        <v>4.16</v>
      </c>
      <c r="F72" s="178"/>
      <c r="G72" s="178"/>
      <c r="H72" s="178"/>
      <c r="I72" s="178"/>
      <c r="J72" s="178"/>
      <c r="K72" s="178"/>
      <c r="L72" s="178"/>
      <c r="M72" s="178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104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201" t="s">
        <v>160</v>
      </c>
      <c r="D73" s="165"/>
      <c r="E73" s="173">
        <v>-2.08</v>
      </c>
      <c r="F73" s="178"/>
      <c r="G73" s="178"/>
      <c r="H73" s="178"/>
      <c r="I73" s="178"/>
      <c r="J73" s="178"/>
      <c r="K73" s="178"/>
      <c r="L73" s="178"/>
      <c r="M73" s="178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104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2" t="s">
        <v>107</v>
      </c>
      <c r="D74" s="166"/>
      <c r="E74" s="174">
        <v>94.431650000000005</v>
      </c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104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201" t="s">
        <v>161</v>
      </c>
      <c r="D75" s="165"/>
      <c r="E75" s="173">
        <v>184.35075000000001</v>
      </c>
      <c r="F75" s="178"/>
      <c r="G75" s="178"/>
      <c r="H75" s="178"/>
      <c r="I75" s="178"/>
      <c r="J75" s="178"/>
      <c r="K75" s="178"/>
      <c r="L75" s="178"/>
      <c r="M75" s="178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202" t="s">
        <v>107</v>
      </c>
      <c r="D76" s="166"/>
      <c r="E76" s="174">
        <v>184.35075000000001</v>
      </c>
      <c r="F76" s="178"/>
      <c r="G76" s="178"/>
      <c r="H76" s="178"/>
      <c r="I76" s="178"/>
      <c r="J76" s="178"/>
      <c r="K76" s="178"/>
      <c r="L76" s="178"/>
      <c r="M76" s="178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104</v>
      </c>
      <c r="AF76" s="153">
        <v>1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>
        <v>13</v>
      </c>
      <c r="B77" s="160" t="s">
        <v>162</v>
      </c>
      <c r="C77" s="200" t="s">
        <v>163</v>
      </c>
      <c r="D77" s="162" t="s">
        <v>119</v>
      </c>
      <c r="E77" s="172">
        <v>2787.8240000000001</v>
      </c>
      <c r="F77" s="179">
        <f>H77+J77</f>
        <v>0</v>
      </c>
      <c r="G77" s="178">
        <f>ROUND(E77*F77,2)</f>
        <v>0</v>
      </c>
      <c r="H77" s="179"/>
      <c r="I77" s="178">
        <f>ROUND(E77*H77,2)</f>
        <v>0</v>
      </c>
      <c r="J77" s="179"/>
      <c r="K77" s="178">
        <f>ROUND(E77*J77,2)</f>
        <v>0</v>
      </c>
      <c r="L77" s="178">
        <v>21</v>
      </c>
      <c r="M77" s="178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201" t="s">
        <v>164</v>
      </c>
      <c r="D78" s="165"/>
      <c r="E78" s="173"/>
      <c r="F78" s="178"/>
      <c r="G78" s="178"/>
      <c r="H78" s="178"/>
      <c r="I78" s="178"/>
      <c r="J78" s="178"/>
      <c r="K78" s="178"/>
      <c r="L78" s="178"/>
      <c r="M78" s="178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104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203" t="s">
        <v>127</v>
      </c>
      <c r="D79" s="167"/>
      <c r="E79" s="175"/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104</v>
      </c>
      <c r="AF79" s="153">
        <v>2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204" t="s">
        <v>165</v>
      </c>
      <c r="D80" s="167"/>
      <c r="E80" s="175"/>
      <c r="F80" s="178"/>
      <c r="G80" s="178"/>
      <c r="H80" s="178"/>
      <c r="I80" s="178"/>
      <c r="J80" s="178"/>
      <c r="K80" s="178"/>
      <c r="L80" s="178"/>
      <c r="M80" s="178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104</v>
      </c>
      <c r="AF80" s="153">
        <v>2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4" t="s">
        <v>166</v>
      </c>
      <c r="D81" s="167"/>
      <c r="E81" s="175">
        <v>92.351650000000006</v>
      </c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104</v>
      </c>
      <c r="AF81" s="153">
        <v>2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204" t="s">
        <v>167</v>
      </c>
      <c r="D82" s="167"/>
      <c r="E82" s="175">
        <v>4.16</v>
      </c>
      <c r="F82" s="178"/>
      <c r="G82" s="178"/>
      <c r="H82" s="178"/>
      <c r="I82" s="178"/>
      <c r="J82" s="178"/>
      <c r="K82" s="178"/>
      <c r="L82" s="178"/>
      <c r="M82" s="178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104</v>
      </c>
      <c r="AF82" s="153">
        <v>2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4" t="s">
        <v>168</v>
      </c>
      <c r="D83" s="167"/>
      <c r="E83" s="175">
        <v>-2.08</v>
      </c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104</v>
      </c>
      <c r="AF83" s="153">
        <v>2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5" t="s">
        <v>133</v>
      </c>
      <c r="D84" s="168"/>
      <c r="E84" s="176">
        <v>94.431650000000005</v>
      </c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>
        <v>3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3" t="s">
        <v>134</v>
      </c>
      <c r="D85" s="167"/>
      <c r="E85" s="175"/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104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1" t="s">
        <v>169</v>
      </c>
      <c r="D86" s="165"/>
      <c r="E86" s="173">
        <v>944.31650000000002</v>
      </c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104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202" t="s">
        <v>107</v>
      </c>
      <c r="D87" s="166"/>
      <c r="E87" s="174">
        <v>944.31650000000002</v>
      </c>
      <c r="F87" s="178"/>
      <c r="G87" s="178"/>
      <c r="H87" s="178"/>
      <c r="I87" s="178"/>
      <c r="J87" s="178"/>
      <c r="K87" s="178"/>
      <c r="L87" s="178"/>
      <c r="M87" s="178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203" t="s">
        <v>127</v>
      </c>
      <c r="D88" s="167"/>
      <c r="E88" s="175"/>
      <c r="F88" s="178"/>
      <c r="G88" s="178"/>
      <c r="H88" s="178"/>
      <c r="I88" s="178"/>
      <c r="J88" s="178"/>
      <c r="K88" s="178"/>
      <c r="L88" s="178"/>
      <c r="M88" s="178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104</v>
      </c>
      <c r="AF88" s="153">
        <v>2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204" t="s">
        <v>170</v>
      </c>
      <c r="D89" s="167"/>
      <c r="E89" s="175">
        <v>184.35075000000001</v>
      </c>
      <c r="F89" s="178"/>
      <c r="G89" s="178"/>
      <c r="H89" s="178"/>
      <c r="I89" s="178"/>
      <c r="J89" s="178"/>
      <c r="K89" s="178"/>
      <c r="L89" s="178"/>
      <c r="M89" s="178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104</v>
      </c>
      <c r="AF89" s="153">
        <v>2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205" t="s">
        <v>133</v>
      </c>
      <c r="D90" s="168"/>
      <c r="E90" s="176">
        <v>184.35075000000001</v>
      </c>
      <c r="F90" s="178"/>
      <c r="G90" s="178"/>
      <c r="H90" s="178"/>
      <c r="I90" s="178"/>
      <c r="J90" s="178"/>
      <c r="K90" s="178"/>
      <c r="L90" s="178"/>
      <c r="M90" s="178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104</v>
      </c>
      <c r="AF90" s="153">
        <v>3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3" t="s">
        <v>134</v>
      </c>
      <c r="D91" s="167"/>
      <c r="E91" s="175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104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1" t="s">
        <v>171</v>
      </c>
      <c r="D92" s="165"/>
      <c r="E92" s="173">
        <v>1843.5074999999999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104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202" t="s">
        <v>107</v>
      </c>
      <c r="D93" s="166"/>
      <c r="E93" s="174">
        <v>1843.5074999999999</v>
      </c>
      <c r="F93" s="178"/>
      <c r="G93" s="178"/>
      <c r="H93" s="178"/>
      <c r="I93" s="178"/>
      <c r="J93" s="178"/>
      <c r="K93" s="178"/>
      <c r="L93" s="178"/>
      <c r="M93" s="178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104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>
        <v>14</v>
      </c>
      <c r="B94" s="160" t="s">
        <v>172</v>
      </c>
      <c r="C94" s="200" t="s">
        <v>173</v>
      </c>
      <c r="D94" s="162" t="s">
        <v>119</v>
      </c>
      <c r="E94" s="172">
        <v>2.08</v>
      </c>
      <c r="F94" s="179">
        <f>H94+J94</f>
        <v>0</v>
      </c>
      <c r="G94" s="178">
        <f>ROUND(E94*F94,2)</f>
        <v>0</v>
      </c>
      <c r="H94" s="179"/>
      <c r="I94" s="178">
        <f>ROUND(E94*H94,2)</f>
        <v>0</v>
      </c>
      <c r="J94" s="179"/>
      <c r="K94" s="178">
        <f>ROUND(E94*J94,2)</f>
        <v>0</v>
      </c>
      <c r="L94" s="178">
        <v>21</v>
      </c>
      <c r="M94" s="178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0.65200000000000002</v>
      </c>
      <c r="U94" s="163">
        <f>ROUND(E94*T94,2)</f>
        <v>1.36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201" t="s">
        <v>174</v>
      </c>
      <c r="D95" s="165"/>
      <c r="E95" s="173"/>
      <c r="F95" s="178"/>
      <c r="G95" s="178"/>
      <c r="H95" s="178"/>
      <c r="I95" s="178"/>
      <c r="J95" s="178"/>
      <c r="K95" s="178"/>
      <c r="L95" s="178"/>
      <c r="M95" s="178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104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1" t="s">
        <v>175</v>
      </c>
      <c r="D96" s="165"/>
      <c r="E96" s="173">
        <v>2.08</v>
      </c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104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>
        <v>15</v>
      </c>
      <c r="B97" s="160" t="s">
        <v>176</v>
      </c>
      <c r="C97" s="200" t="s">
        <v>177</v>
      </c>
      <c r="D97" s="162" t="s">
        <v>119</v>
      </c>
      <c r="E97" s="172">
        <v>280.86239999999998</v>
      </c>
      <c r="F97" s="179">
        <f>H97+J97</f>
        <v>0</v>
      </c>
      <c r="G97" s="178">
        <f>ROUND(E97*F97,2)</f>
        <v>0</v>
      </c>
      <c r="H97" s="179"/>
      <c r="I97" s="178">
        <f>ROUND(E97*H97,2)</f>
        <v>0</v>
      </c>
      <c r="J97" s="179"/>
      <c r="K97" s="178">
        <f>ROUND(E97*J97,2)</f>
        <v>0</v>
      </c>
      <c r="L97" s="178">
        <v>21</v>
      </c>
      <c r="M97" s="178">
        <f>G97*(1+L97/100)</f>
        <v>0</v>
      </c>
      <c r="N97" s="163">
        <v>0</v>
      </c>
      <c r="O97" s="163">
        <f>ROUND(E97*N97,5)</f>
        <v>0</v>
      </c>
      <c r="P97" s="163">
        <v>0</v>
      </c>
      <c r="Q97" s="163">
        <f>ROUND(E97*P97,5)</f>
        <v>0</v>
      </c>
      <c r="R97" s="163"/>
      <c r="S97" s="163"/>
      <c r="T97" s="164">
        <v>8.9999999999999993E-3</v>
      </c>
      <c r="U97" s="163">
        <f>ROUND(E97*T97,2)</f>
        <v>2.5299999999999998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201" t="s">
        <v>156</v>
      </c>
      <c r="D98" s="165"/>
      <c r="E98" s="173"/>
      <c r="F98" s="178"/>
      <c r="G98" s="178"/>
      <c r="H98" s="178"/>
      <c r="I98" s="178"/>
      <c r="J98" s="178"/>
      <c r="K98" s="178"/>
      <c r="L98" s="178"/>
      <c r="M98" s="178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104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201" t="s">
        <v>157</v>
      </c>
      <c r="D99" s="165"/>
      <c r="E99" s="173"/>
      <c r="F99" s="178"/>
      <c r="G99" s="178"/>
      <c r="H99" s="178"/>
      <c r="I99" s="178"/>
      <c r="J99" s="178"/>
      <c r="K99" s="178"/>
      <c r="L99" s="178"/>
      <c r="M99" s="178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104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201" t="s">
        <v>158</v>
      </c>
      <c r="D100" s="165"/>
      <c r="E100" s="173">
        <v>92.351650000000006</v>
      </c>
      <c r="F100" s="178"/>
      <c r="G100" s="178"/>
      <c r="H100" s="178"/>
      <c r="I100" s="178"/>
      <c r="J100" s="178"/>
      <c r="K100" s="178"/>
      <c r="L100" s="178"/>
      <c r="M100" s="178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104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201" t="s">
        <v>159</v>
      </c>
      <c r="D101" s="165"/>
      <c r="E101" s="173">
        <v>4.16</v>
      </c>
      <c r="F101" s="178"/>
      <c r="G101" s="178"/>
      <c r="H101" s="178"/>
      <c r="I101" s="178"/>
      <c r="J101" s="178"/>
      <c r="K101" s="178"/>
      <c r="L101" s="178"/>
      <c r="M101" s="178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104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202" t="s">
        <v>107</v>
      </c>
      <c r="D102" s="166"/>
      <c r="E102" s="174">
        <v>96.511650000000003</v>
      </c>
      <c r="F102" s="178"/>
      <c r="G102" s="178"/>
      <c r="H102" s="178"/>
      <c r="I102" s="178"/>
      <c r="J102" s="178"/>
      <c r="K102" s="178"/>
      <c r="L102" s="178"/>
      <c r="M102" s="178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104</v>
      </c>
      <c r="AF102" s="153">
        <v>1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1" t="s">
        <v>161</v>
      </c>
      <c r="D103" s="165"/>
      <c r="E103" s="173">
        <v>184.35075000000001</v>
      </c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104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2" t="s">
        <v>107</v>
      </c>
      <c r="D104" s="166"/>
      <c r="E104" s="174">
        <v>184.35075000000001</v>
      </c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>
        <v>1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>
        <v>16</v>
      </c>
      <c r="B105" s="160" t="s">
        <v>178</v>
      </c>
      <c r="C105" s="200" t="s">
        <v>179</v>
      </c>
      <c r="D105" s="162" t="s">
        <v>119</v>
      </c>
      <c r="E105" s="172">
        <v>2.08</v>
      </c>
      <c r="F105" s="179">
        <f>H105+J105</f>
        <v>0</v>
      </c>
      <c r="G105" s="178">
        <f>ROUND(E105*F105,2)</f>
        <v>0</v>
      </c>
      <c r="H105" s="179"/>
      <c r="I105" s="178">
        <f>ROUND(E105*H105,2)</f>
        <v>0</v>
      </c>
      <c r="J105" s="179"/>
      <c r="K105" s="178">
        <f>ROUND(E105*J105,2)</f>
        <v>0</v>
      </c>
      <c r="L105" s="178">
        <v>21</v>
      </c>
      <c r="M105" s="178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1.2390000000000001</v>
      </c>
      <c r="U105" s="163">
        <f>ROUND(E105*T105,2)</f>
        <v>2.58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>
        <v>17</v>
      </c>
      <c r="B106" s="160" t="s">
        <v>180</v>
      </c>
      <c r="C106" s="200" t="s">
        <v>181</v>
      </c>
      <c r="D106" s="162" t="s">
        <v>101</v>
      </c>
      <c r="E106" s="172">
        <v>614.50250000000005</v>
      </c>
      <c r="F106" s="179">
        <f>H106+J106</f>
        <v>0</v>
      </c>
      <c r="G106" s="178">
        <f>ROUND(E106*F106,2)</f>
        <v>0</v>
      </c>
      <c r="H106" s="179"/>
      <c r="I106" s="178">
        <f>ROUND(E106*H106,2)</f>
        <v>0</v>
      </c>
      <c r="J106" s="179"/>
      <c r="K106" s="178">
        <f>ROUND(E106*J106,2)</f>
        <v>0</v>
      </c>
      <c r="L106" s="178">
        <v>21</v>
      </c>
      <c r="M106" s="178">
        <f>G106*(1+L106/100)</f>
        <v>0</v>
      </c>
      <c r="N106" s="163">
        <v>0</v>
      </c>
      <c r="O106" s="163">
        <f>ROUND(E106*N106,5)</f>
        <v>0</v>
      </c>
      <c r="P106" s="163">
        <v>0</v>
      </c>
      <c r="Q106" s="163">
        <f>ROUND(E106*P106,5)</f>
        <v>0</v>
      </c>
      <c r="R106" s="163"/>
      <c r="S106" s="163"/>
      <c r="T106" s="164">
        <v>1.7999999999999999E-2</v>
      </c>
      <c r="U106" s="163">
        <f>ROUND(E106*T106,2)</f>
        <v>11.06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>
        <v>18</v>
      </c>
      <c r="B107" s="160" t="s">
        <v>182</v>
      </c>
      <c r="C107" s="200" t="s">
        <v>183</v>
      </c>
      <c r="D107" s="162" t="s">
        <v>119</v>
      </c>
      <c r="E107" s="172">
        <v>278.7824</v>
      </c>
      <c r="F107" s="179">
        <f>H107+J107</f>
        <v>0</v>
      </c>
      <c r="G107" s="178">
        <f>ROUND(E107*F107,2)</f>
        <v>0</v>
      </c>
      <c r="H107" s="179"/>
      <c r="I107" s="178">
        <f>ROUND(E107*H107,2)</f>
        <v>0</v>
      </c>
      <c r="J107" s="179"/>
      <c r="K107" s="178">
        <f>ROUND(E107*J107,2)</f>
        <v>0</v>
      </c>
      <c r="L107" s="178">
        <v>21</v>
      </c>
      <c r="M107" s="178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</v>
      </c>
      <c r="U107" s="163">
        <f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x14ac:dyDescent="0.25">
      <c r="A108" s="155" t="s">
        <v>97</v>
      </c>
      <c r="B108" s="161" t="s">
        <v>54</v>
      </c>
      <c r="C108" s="206" t="s">
        <v>55</v>
      </c>
      <c r="D108" s="169"/>
      <c r="E108" s="177"/>
      <c r="F108" s="180"/>
      <c r="G108" s="180">
        <f>SUMIF(AE109:AE133,"&lt;&gt;NOR",G109:G133)</f>
        <v>0</v>
      </c>
      <c r="H108" s="180"/>
      <c r="I108" s="180">
        <f>SUM(I109:I133)</f>
        <v>0</v>
      </c>
      <c r="J108" s="180"/>
      <c r="K108" s="180">
        <f>SUM(K109:K133)</f>
        <v>0</v>
      </c>
      <c r="L108" s="180"/>
      <c r="M108" s="180">
        <f>SUM(M109:M133)</f>
        <v>0</v>
      </c>
      <c r="N108" s="170"/>
      <c r="O108" s="170">
        <f>SUM(O109:O133)</f>
        <v>1133.7443900000001</v>
      </c>
      <c r="P108" s="170"/>
      <c r="Q108" s="170">
        <f>SUM(Q109:Q133)</f>
        <v>0</v>
      </c>
      <c r="R108" s="170"/>
      <c r="S108" s="170"/>
      <c r="T108" s="171"/>
      <c r="U108" s="170">
        <f>SUM(U109:U133)</f>
        <v>268.83</v>
      </c>
      <c r="AE108" t="s">
        <v>98</v>
      </c>
    </row>
    <row r="109" spans="1:60" outlineLevel="1" x14ac:dyDescent="0.25">
      <c r="A109" s="154">
        <v>19</v>
      </c>
      <c r="B109" s="160" t="s">
        <v>184</v>
      </c>
      <c r="C109" s="200" t="s">
        <v>185</v>
      </c>
      <c r="D109" s="162" t="s">
        <v>101</v>
      </c>
      <c r="E109" s="172">
        <v>614.50250000000005</v>
      </c>
      <c r="F109" s="179">
        <f>H109+J109</f>
        <v>0</v>
      </c>
      <c r="G109" s="178">
        <f>ROUND(E109*F109,2)</f>
        <v>0</v>
      </c>
      <c r="H109" s="179"/>
      <c r="I109" s="178">
        <f>ROUND(E109*H109,2)</f>
        <v>0</v>
      </c>
      <c r="J109" s="179"/>
      <c r="K109" s="178">
        <f>ROUND(E109*J109,2)</f>
        <v>0</v>
      </c>
      <c r="L109" s="178">
        <v>21</v>
      </c>
      <c r="M109" s="178">
        <f>G109*(1+L109/100)</f>
        <v>0</v>
      </c>
      <c r="N109" s="163">
        <v>0.71643999999999997</v>
      </c>
      <c r="O109" s="163">
        <f>ROUND(E109*N109,5)</f>
        <v>440.25416999999999</v>
      </c>
      <c r="P109" s="163">
        <v>0</v>
      </c>
      <c r="Q109" s="163">
        <f>ROUND(E109*P109,5)</f>
        <v>0</v>
      </c>
      <c r="R109" s="163"/>
      <c r="S109" s="163"/>
      <c r="T109" s="164">
        <v>7.2999999999999995E-2</v>
      </c>
      <c r="U109" s="163">
        <f>ROUND(E109*T109,2)</f>
        <v>44.86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>
        <v>20</v>
      </c>
      <c r="B110" s="160" t="s">
        <v>186</v>
      </c>
      <c r="C110" s="200" t="s">
        <v>187</v>
      </c>
      <c r="D110" s="162" t="s">
        <v>101</v>
      </c>
      <c r="E110" s="172">
        <v>614.50250000000005</v>
      </c>
      <c r="F110" s="179">
        <f>H110+J110</f>
        <v>0</v>
      </c>
      <c r="G110" s="178">
        <f>ROUND(E110*F110,2)</f>
        <v>0</v>
      </c>
      <c r="H110" s="179"/>
      <c r="I110" s="178">
        <f>ROUND(E110*H110,2)</f>
        <v>0</v>
      </c>
      <c r="J110" s="179"/>
      <c r="K110" s="178">
        <f>ROUND(E110*J110,2)</f>
        <v>0</v>
      </c>
      <c r="L110" s="178">
        <v>21</v>
      </c>
      <c r="M110" s="178">
        <f>G110*(1+L110/100)</f>
        <v>0</v>
      </c>
      <c r="N110" s="163">
        <v>0.441</v>
      </c>
      <c r="O110" s="163">
        <f>ROUND(E110*N110,5)</f>
        <v>270.99560000000002</v>
      </c>
      <c r="P110" s="163">
        <v>0</v>
      </c>
      <c r="Q110" s="163">
        <f>ROUND(E110*P110,5)</f>
        <v>0</v>
      </c>
      <c r="R110" s="163"/>
      <c r="S110" s="163"/>
      <c r="T110" s="164">
        <v>2.9000000000000001E-2</v>
      </c>
      <c r="U110" s="163">
        <f>ROUND(E110*T110,2)</f>
        <v>17.82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>
        <v>21</v>
      </c>
      <c r="B111" s="160" t="s">
        <v>188</v>
      </c>
      <c r="C111" s="200" t="s">
        <v>189</v>
      </c>
      <c r="D111" s="162" t="s">
        <v>101</v>
      </c>
      <c r="E111" s="172">
        <v>455.54</v>
      </c>
      <c r="F111" s="179">
        <f>H111+J111</f>
        <v>0</v>
      </c>
      <c r="G111" s="178">
        <f>ROUND(E111*F111,2)</f>
        <v>0</v>
      </c>
      <c r="H111" s="179"/>
      <c r="I111" s="178">
        <f>ROUND(E111*H111,2)</f>
        <v>0</v>
      </c>
      <c r="J111" s="179"/>
      <c r="K111" s="178">
        <f>ROUND(E111*J111,2)</f>
        <v>0</v>
      </c>
      <c r="L111" s="178">
        <v>21</v>
      </c>
      <c r="M111" s="178">
        <f>G111*(1+L111/100)</f>
        <v>0</v>
      </c>
      <c r="N111" s="163">
        <v>0.18462999999999999</v>
      </c>
      <c r="O111" s="163">
        <f>ROUND(E111*N111,5)</f>
        <v>84.106350000000006</v>
      </c>
      <c r="P111" s="163">
        <v>0</v>
      </c>
      <c r="Q111" s="163">
        <f>ROUND(E111*P111,5)</f>
        <v>0</v>
      </c>
      <c r="R111" s="163"/>
      <c r="S111" s="163"/>
      <c r="T111" s="164">
        <v>6.4000000000000001E-2</v>
      </c>
      <c r="U111" s="163">
        <f>ROUND(E111*T111,2)</f>
        <v>29.15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>
        <v>22</v>
      </c>
      <c r="B112" s="160" t="s">
        <v>190</v>
      </c>
      <c r="C112" s="200" t="s">
        <v>191</v>
      </c>
      <c r="D112" s="162" t="s">
        <v>101</v>
      </c>
      <c r="E112" s="172">
        <v>455.54</v>
      </c>
      <c r="F112" s="179">
        <f>H112+J112</f>
        <v>0</v>
      </c>
      <c r="G112" s="178">
        <f>ROUND(E112*F112,2)</f>
        <v>0</v>
      </c>
      <c r="H112" s="179"/>
      <c r="I112" s="178">
        <f>ROUND(E112*H112,2)</f>
        <v>0</v>
      </c>
      <c r="J112" s="179"/>
      <c r="K112" s="178">
        <f>ROUND(E112*J112,2)</f>
        <v>0</v>
      </c>
      <c r="L112" s="178">
        <v>21</v>
      </c>
      <c r="M112" s="178">
        <f>G112*(1+L112/100)</f>
        <v>0</v>
      </c>
      <c r="N112" s="163">
        <v>0.35759999999999997</v>
      </c>
      <c r="O112" s="163">
        <f>ROUND(E112*N112,5)</f>
        <v>162.90110000000001</v>
      </c>
      <c r="P112" s="163">
        <v>0</v>
      </c>
      <c r="Q112" s="163">
        <f>ROUND(E112*P112,5)</f>
        <v>0</v>
      </c>
      <c r="R112" s="163"/>
      <c r="S112" s="163"/>
      <c r="T112" s="164">
        <v>2.5999999999999999E-2</v>
      </c>
      <c r="U112" s="163">
        <f>ROUND(E112*T112,2)</f>
        <v>11.84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>
        <v>23</v>
      </c>
      <c r="B113" s="160" t="s">
        <v>192</v>
      </c>
      <c r="C113" s="200" t="s">
        <v>193</v>
      </c>
      <c r="D113" s="162" t="s">
        <v>194</v>
      </c>
      <c r="E113" s="172">
        <v>6.7447499999999998</v>
      </c>
      <c r="F113" s="179">
        <f>H113+J113</f>
        <v>0</v>
      </c>
      <c r="G113" s="178">
        <f>ROUND(E113*F113,2)</f>
        <v>0</v>
      </c>
      <c r="H113" s="179"/>
      <c r="I113" s="178">
        <f>ROUND(E113*H113,2)</f>
        <v>0</v>
      </c>
      <c r="J113" s="179"/>
      <c r="K113" s="178">
        <f>ROUND(E113*J113,2)</f>
        <v>0</v>
      </c>
      <c r="L113" s="178">
        <v>21</v>
      </c>
      <c r="M113" s="178">
        <f>G113*(1+L113/100)</f>
        <v>0</v>
      </c>
      <c r="N113" s="163">
        <v>1</v>
      </c>
      <c r="O113" s="163">
        <f>ROUND(E113*N113,5)</f>
        <v>6.7447499999999998</v>
      </c>
      <c r="P113" s="163">
        <v>0</v>
      </c>
      <c r="Q113" s="163">
        <f>ROUND(E113*P113,5)</f>
        <v>0</v>
      </c>
      <c r="R113" s="163"/>
      <c r="S113" s="163"/>
      <c r="T113" s="164">
        <v>0.23300000000000001</v>
      </c>
      <c r="U113" s="163">
        <f>ROUND(E113*T113,2)</f>
        <v>1.57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102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195</v>
      </c>
      <c r="D114" s="165"/>
      <c r="E114" s="173"/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104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201" t="s">
        <v>196</v>
      </c>
      <c r="D115" s="165"/>
      <c r="E115" s="173"/>
      <c r="F115" s="178"/>
      <c r="G115" s="178"/>
      <c r="H115" s="178"/>
      <c r="I115" s="178"/>
      <c r="J115" s="178"/>
      <c r="K115" s="178"/>
      <c r="L115" s="178"/>
      <c r="M115" s="178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104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201" t="s">
        <v>197</v>
      </c>
      <c r="D116" s="165"/>
      <c r="E116" s="173">
        <v>6.7447499999999998</v>
      </c>
      <c r="F116" s="178"/>
      <c r="G116" s="178"/>
      <c r="H116" s="178"/>
      <c r="I116" s="178"/>
      <c r="J116" s="178"/>
      <c r="K116" s="178"/>
      <c r="L116" s="178"/>
      <c r="M116" s="178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104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>
        <v>24</v>
      </c>
      <c r="B117" s="160" t="s">
        <v>198</v>
      </c>
      <c r="C117" s="200" t="s">
        <v>199</v>
      </c>
      <c r="D117" s="162" t="s">
        <v>101</v>
      </c>
      <c r="E117" s="172">
        <v>455.54</v>
      </c>
      <c r="F117" s="179">
        <f>H117+J117</f>
        <v>0</v>
      </c>
      <c r="G117" s="178">
        <f>ROUND(E117*F117,2)</f>
        <v>0</v>
      </c>
      <c r="H117" s="179"/>
      <c r="I117" s="178">
        <f>ROUND(E117*H117,2)</f>
        <v>0</v>
      </c>
      <c r="J117" s="179"/>
      <c r="K117" s="178">
        <f>ROUND(E117*J117,2)</f>
        <v>0</v>
      </c>
      <c r="L117" s="178">
        <v>21</v>
      </c>
      <c r="M117" s="178">
        <f>G117*(1+L117/100)</f>
        <v>0</v>
      </c>
      <c r="N117" s="163">
        <v>5.6100000000000004E-3</v>
      </c>
      <c r="O117" s="163">
        <f>ROUND(E117*N117,5)</f>
        <v>2.55558</v>
      </c>
      <c r="P117" s="163">
        <v>0</v>
      </c>
      <c r="Q117" s="163">
        <f>ROUND(E117*P117,5)</f>
        <v>0</v>
      </c>
      <c r="R117" s="163"/>
      <c r="S117" s="163"/>
      <c r="T117" s="164">
        <v>4.0000000000000001E-3</v>
      </c>
      <c r="U117" s="163">
        <f>ROUND(E117*T117,2)</f>
        <v>1.82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>
        <v>25</v>
      </c>
      <c r="B118" s="160" t="s">
        <v>200</v>
      </c>
      <c r="C118" s="200" t="s">
        <v>201</v>
      </c>
      <c r="D118" s="162" t="s">
        <v>101</v>
      </c>
      <c r="E118" s="172">
        <v>635.4</v>
      </c>
      <c r="F118" s="179">
        <f>H118+J118</f>
        <v>0</v>
      </c>
      <c r="G118" s="178">
        <f>ROUND(E118*F118,2)</f>
        <v>0</v>
      </c>
      <c r="H118" s="179"/>
      <c r="I118" s="178">
        <f>ROUND(E118*H118,2)</f>
        <v>0</v>
      </c>
      <c r="J118" s="179"/>
      <c r="K118" s="178">
        <f>ROUND(E118*J118,2)</f>
        <v>0</v>
      </c>
      <c r="L118" s="178">
        <v>21</v>
      </c>
      <c r="M118" s="178">
        <f>G118*(1+L118/100)</f>
        <v>0</v>
      </c>
      <c r="N118" s="163">
        <v>6.0999999999999997E-4</v>
      </c>
      <c r="O118" s="163">
        <f>ROUND(E118*N118,5)</f>
        <v>0.38758999999999999</v>
      </c>
      <c r="P118" s="163">
        <v>0</v>
      </c>
      <c r="Q118" s="163">
        <f>ROUND(E118*P118,5)</f>
        <v>0</v>
      </c>
      <c r="R118" s="163"/>
      <c r="S118" s="163"/>
      <c r="T118" s="164">
        <v>2E-3</v>
      </c>
      <c r="U118" s="163">
        <f>ROUND(E118*T118,2)</f>
        <v>1.27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201" t="s">
        <v>126</v>
      </c>
      <c r="D119" s="165"/>
      <c r="E119" s="173"/>
      <c r="F119" s="178"/>
      <c r="G119" s="178"/>
      <c r="H119" s="178"/>
      <c r="I119" s="178"/>
      <c r="J119" s="178"/>
      <c r="K119" s="178"/>
      <c r="L119" s="178"/>
      <c r="M119" s="178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104</v>
      </c>
      <c r="AF119" s="153">
        <v>0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201" t="s">
        <v>202</v>
      </c>
      <c r="D120" s="165"/>
      <c r="E120" s="173">
        <v>455.54</v>
      </c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104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201" t="s">
        <v>203</v>
      </c>
      <c r="D121" s="165"/>
      <c r="E121" s="173">
        <v>179.86</v>
      </c>
      <c r="F121" s="178"/>
      <c r="G121" s="178"/>
      <c r="H121" s="178"/>
      <c r="I121" s="178"/>
      <c r="J121" s="178"/>
      <c r="K121" s="178"/>
      <c r="L121" s="178"/>
      <c r="M121" s="178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104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>
        <v>26</v>
      </c>
      <c r="B122" s="160" t="s">
        <v>204</v>
      </c>
      <c r="C122" s="200" t="s">
        <v>205</v>
      </c>
      <c r="D122" s="162" t="s">
        <v>101</v>
      </c>
      <c r="E122" s="172">
        <v>545.47</v>
      </c>
      <c r="F122" s="179">
        <f>H122+J122</f>
        <v>0</v>
      </c>
      <c r="G122" s="178">
        <f>ROUND(E122*F122,2)</f>
        <v>0</v>
      </c>
      <c r="H122" s="179"/>
      <c r="I122" s="178">
        <f>ROUND(E122*H122,2)</f>
        <v>0</v>
      </c>
      <c r="J122" s="179"/>
      <c r="K122" s="178">
        <f>ROUND(E122*J122,2)</f>
        <v>0</v>
      </c>
      <c r="L122" s="178">
        <v>21</v>
      </c>
      <c r="M122" s="178">
        <f>G122*(1+L122/100)</f>
        <v>0</v>
      </c>
      <c r="N122" s="163">
        <v>0.12966</v>
      </c>
      <c r="O122" s="163">
        <f>ROUND(E122*N122,5)</f>
        <v>70.725639999999999</v>
      </c>
      <c r="P122" s="163">
        <v>0</v>
      </c>
      <c r="Q122" s="163">
        <f>ROUND(E122*P122,5)</f>
        <v>0</v>
      </c>
      <c r="R122" s="163"/>
      <c r="S122" s="163"/>
      <c r="T122" s="164">
        <v>7.1999999999999995E-2</v>
      </c>
      <c r="U122" s="163">
        <f>ROUND(E122*T122,2)</f>
        <v>39.270000000000003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201" t="s">
        <v>126</v>
      </c>
      <c r="D123" s="165"/>
      <c r="E123" s="173"/>
      <c r="F123" s="178"/>
      <c r="G123" s="178"/>
      <c r="H123" s="178"/>
      <c r="I123" s="178"/>
      <c r="J123" s="178"/>
      <c r="K123" s="178"/>
      <c r="L123" s="178"/>
      <c r="M123" s="178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104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201" t="s">
        <v>202</v>
      </c>
      <c r="D124" s="165"/>
      <c r="E124" s="173">
        <v>455.54</v>
      </c>
      <c r="F124" s="178"/>
      <c r="G124" s="178"/>
      <c r="H124" s="178"/>
      <c r="I124" s="178"/>
      <c r="J124" s="178"/>
      <c r="K124" s="178"/>
      <c r="L124" s="178"/>
      <c r="M124" s="178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104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201" t="s">
        <v>206</v>
      </c>
      <c r="D125" s="165"/>
      <c r="E125" s="173">
        <v>89.93</v>
      </c>
      <c r="F125" s="178"/>
      <c r="G125" s="178"/>
      <c r="H125" s="178"/>
      <c r="I125" s="178"/>
      <c r="J125" s="178"/>
      <c r="K125" s="178"/>
      <c r="L125" s="178"/>
      <c r="M125" s="178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104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>
        <v>27</v>
      </c>
      <c r="B126" s="160" t="s">
        <v>207</v>
      </c>
      <c r="C126" s="200" t="s">
        <v>208</v>
      </c>
      <c r="D126" s="162" t="s">
        <v>112</v>
      </c>
      <c r="E126" s="172">
        <v>211.95</v>
      </c>
      <c r="F126" s="179">
        <f t="shared" ref="F126:F133" si="0">H126+J126</f>
        <v>0</v>
      </c>
      <c r="G126" s="178">
        <f t="shared" ref="G126:G133" si="1">ROUND(E126*F126,2)</f>
        <v>0</v>
      </c>
      <c r="H126" s="179"/>
      <c r="I126" s="178">
        <f t="shared" ref="I126:I133" si="2">ROUND(E126*H126,2)</f>
        <v>0</v>
      </c>
      <c r="J126" s="179"/>
      <c r="K126" s="178">
        <f t="shared" ref="K126:K133" si="3">ROUND(E126*J126,2)</f>
        <v>0</v>
      </c>
      <c r="L126" s="178">
        <v>21</v>
      </c>
      <c r="M126" s="178">
        <f t="shared" ref="M126:M133" si="4">G126*(1+L126/100)</f>
        <v>0</v>
      </c>
      <c r="N126" s="163">
        <v>0.188</v>
      </c>
      <c r="O126" s="163">
        <f t="shared" ref="O126:O133" si="5">ROUND(E126*N126,5)</f>
        <v>39.846600000000002</v>
      </c>
      <c r="P126" s="163">
        <v>0</v>
      </c>
      <c r="Q126" s="163">
        <f t="shared" ref="Q126:Q133" si="6">ROUND(E126*P126,5)</f>
        <v>0</v>
      </c>
      <c r="R126" s="163"/>
      <c r="S126" s="163"/>
      <c r="T126" s="164">
        <v>0.27200000000000002</v>
      </c>
      <c r="U126" s="163">
        <f t="shared" ref="U126:U133" si="7">ROUND(E126*T126,2)</f>
        <v>57.65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102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>
        <v>28</v>
      </c>
      <c r="B127" s="160" t="s">
        <v>209</v>
      </c>
      <c r="C127" s="200" t="s">
        <v>210</v>
      </c>
      <c r="D127" s="162" t="s">
        <v>211</v>
      </c>
      <c r="E127" s="172">
        <v>162.66050000000001</v>
      </c>
      <c r="F127" s="179">
        <f t="shared" si="0"/>
        <v>0</v>
      </c>
      <c r="G127" s="178">
        <f t="shared" si="1"/>
        <v>0</v>
      </c>
      <c r="H127" s="179"/>
      <c r="I127" s="178">
        <f t="shared" si="2"/>
        <v>0</v>
      </c>
      <c r="J127" s="179"/>
      <c r="K127" s="178">
        <f t="shared" si="3"/>
        <v>0</v>
      </c>
      <c r="L127" s="178">
        <v>21</v>
      </c>
      <c r="M127" s="178">
        <f t="shared" si="4"/>
        <v>0</v>
      </c>
      <c r="N127" s="163">
        <v>8.1970000000000001E-2</v>
      </c>
      <c r="O127" s="163">
        <f t="shared" si="5"/>
        <v>13.33328</v>
      </c>
      <c r="P127" s="163">
        <v>0</v>
      </c>
      <c r="Q127" s="163">
        <f t="shared" si="6"/>
        <v>0</v>
      </c>
      <c r="R127" s="163"/>
      <c r="S127" s="163"/>
      <c r="T127" s="164">
        <v>0</v>
      </c>
      <c r="U127" s="163">
        <f t="shared" si="7"/>
        <v>0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212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>
        <v>29</v>
      </c>
      <c r="B128" s="160" t="s">
        <v>213</v>
      </c>
      <c r="C128" s="200" t="s">
        <v>214</v>
      </c>
      <c r="D128" s="162" t="s">
        <v>211</v>
      </c>
      <c r="E128" s="172">
        <v>38.279000000000003</v>
      </c>
      <c r="F128" s="179">
        <f t="shared" si="0"/>
        <v>0</v>
      </c>
      <c r="G128" s="178">
        <f t="shared" si="1"/>
        <v>0</v>
      </c>
      <c r="H128" s="179"/>
      <c r="I128" s="178">
        <f t="shared" si="2"/>
        <v>0</v>
      </c>
      <c r="J128" s="179"/>
      <c r="K128" s="178">
        <f t="shared" si="3"/>
        <v>0</v>
      </c>
      <c r="L128" s="178">
        <v>21</v>
      </c>
      <c r="M128" s="178">
        <f t="shared" si="4"/>
        <v>0</v>
      </c>
      <c r="N128" s="163">
        <v>4.8300000000000003E-2</v>
      </c>
      <c r="O128" s="163">
        <f t="shared" si="5"/>
        <v>1.8488800000000001</v>
      </c>
      <c r="P128" s="163">
        <v>0</v>
      </c>
      <c r="Q128" s="163">
        <f t="shared" si="6"/>
        <v>0</v>
      </c>
      <c r="R128" s="163"/>
      <c r="S128" s="163"/>
      <c r="T128" s="164">
        <v>0</v>
      </c>
      <c r="U128" s="163">
        <f t="shared" si="7"/>
        <v>0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212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>
        <v>30</v>
      </c>
      <c r="B129" s="160" t="s">
        <v>215</v>
      </c>
      <c r="C129" s="200" t="s">
        <v>216</v>
      </c>
      <c r="D129" s="162" t="s">
        <v>211</v>
      </c>
      <c r="E129" s="172">
        <v>6.06</v>
      </c>
      <c r="F129" s="179">
        <f t="shared" si="0"/>
        <v>0</v>
      </c>
      <c r="G129" s="178">
        <f t="shared" si="1"/>
        <v>0</v>
      </c>
      <c r="H129" s="179"/>
      <c r="I129" s="178">
        <f t="shared" si="2"/>
        <v>0</v>
      </c>
      <c r="J129" s="179"/>
      <c r="K129" s="178">
        <f t="shared" si="3"/>
        <v>0</v>
      </c>
      <c r="L129" s="178">
        <v>21</v>
      </c>
      <c r="M129" s="178">
        <f t="shared" si="4"/>
        <v>0</v>
      </c>
      <c r="N129" s="163">
        <v>6.7000000000000004E-2</v>
      </c>
      <c r="O129" s="163">
        <f t="shared" si="5"/>
        <v>0.40601999999999999</v>
      </c>
      <c r="P129" s="163">
        <v>0</v>
      </c>
      <c r="Q129" s="163">
        <f t="shared" si="6"/>
        <v>0</v>
      </c>
      <c r="R129" s="163"/>
      <c r="S129" s="163"/>
      <c r="T129" s="164">
        <v>0</v>
      </c>
      <c r="U129" s="163">
        <f t="shared" si="7"/>
        <v>0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212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>
        <v>31</v>
      </c>
      <c r="B130" s="160" t="s">
        <v>217</v>
      </c>
      <c r="C130" s="200" t="s">
        <v>218</v>
      </c>
      <c r="D130" s="162" t="s">
        <v>211</v>
      </c>
      <c r="E130" s="172">
        <v>7.07</v>
      </c>
      <c r="F130" s="179">
        <f t="shared" si="0"/>
        <v>0</v>
      </c>
      <c r="G130" s="178">
        <f t="shared" si="1"/>
        <v>0</v>
      </c>
      <c r="H130" s="179"/>
      <c r="I130" s="178">
        <f t="shared" si="2"/>
        <v>0</v>
      </c>
      <c r="J130" s="179"/>
      <c r="K130" s="178">
        <f t="shared" si="3"/>
        <v>0</v>
      </c>
      <c r="L130" s="178">
        <v>21</v>
      </c>
      <c r="M130" s="178">
        <f t="shared" si="4"/>
        <v>0</v>
      </c>
      <c r="N130" s="163">
        <v>6.7000000000000004E-2</v>
      </c>
      <c r="O130" s="163">
        <f t="shared" si="5"/>
        <v>0.47369</v>
      </c>
      <c r="P130" s="163">
        <v>0</v>
      </c>
      <c r="Q130" s="163">
        <f t="shared" si="6"/>
        <v>0</v>
      </c>
      <c r="R130" s="163"/>
      <c r="S130" s="163"/>
      <c r="T130" s="164">
        <v>0</v>
      </c>
      <c r="U130" s="163">
        <f t="shared" si="7"/>
        <v>0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212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>
        <v>32</v>
      </c>
      <c r="B131" s="160" t="s">
        <v>219</v>
      </c>
      <c r="C131" s="200" t="s">
        <v>220</v>
      </c>
      <c r="D131" s="162" t="s">
        <v>112</v>
      </c>
      <c r="E131" s="172">
        <v>206.35</v>
      </c>
      <c r="F131" s="179">
        <f t="shared" si="0"/>
        <v>0</v>
      </c>
      <c r="G131" s="178">
        <f t="shared" si="1"/>
        <v>0</v>
      </c>
      <c r="H131" s="179"/>
      <c r="I131" s="178">
        <f t="shared" si="2"/>
        <v>0</v>
      </c>
      <c r="J131" s="179"/>
      <c r="K131" s="178">
        <f t="shared" si="3"/>
        <v>0</v>
      </c>
      <c r="L131" s="178">
        <v>21</v>
      </c>
      <c r="M131" s="178">
        <f t="shared" si="4"/>
        <v>0</v>
      </c>
      <c r="N131" s="163">
        <v>5.9049999999999998E-2</v>
      </c>
      <c r="O131" s="163">
        <f t="shared" si="5"/>
        <v>12.18497</v>
      </c>
      <c r="P131" s="163">
        <v>0</v>
      </c>
      <c r="Q131" s="163">
        <f t="shared" si="6"/>
        <v>0</v>
      </c>
      <c r="R131" s="163"/>
      <c r="S131" s="163"/>
      <c r="T131" s="164">
        <v>0.26</v>
      </c>
      <c r="U131" s="163">
        <f t="shared" si="7"/>
        <v>53.65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>
        <v>33</v>
      </c>
      <c r="B132" s="160" t="s">
        <v>221</v>
      </c>
      <c r="C132" s="200" t="s">
        <v>222</v>
      </c>
      <c r="D132" s="162" t="s">
        <v>211</v>
      </c>
      <c r="E132" s="172">
        <v>416.827</v>
      </c>
      <c r="F132" s="179">
        <f t="shared" si="0"/>
        <v>0</v>
      </c>
      <c r="G132" s="178">
        <f t="shared" si="1"/>
        <v>0</v>
      </c>
      <c r="H132" s="179"/>
      <c r="I132" s="178">
        <f t="shared" si="2"/>
        <v>0</v>
      </c>
      <c r="J132" s="179"/>
      <c r="K132" s="178">
        <f t="shared" si="3"/>
        <v>0</v>
      </c>
      <c r="L132" s="178">
        <v>21</v>
      </c>
      <c r="M132" s="178">
        <f t="shared" si="4"/>
        <v>0</v>
      </c>
      <c r="N132" s="163">
        <v>2.3E-2</v>
      </c>
      <c r="O132" s="163">
        <f t="shared" si="5"/>
        <v>9.5870200000000008</v>
      </c>
      <c r="P132" s="163">
        <v>0</v>
      </c>
      <c r="Q132" s="163">
        <f t="shared" si="6"/>
        <v>0</v>
      </c>
      <c r="R132" s="163"/>
      <c r="S132" s="163"/>
      <c r="T132" s="164">
        <v>0</v>
      </c>
      <c r="U132" s="163">
        <f t="shared" si="7"/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212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>
        <v>34</v>
      </c>
      <c r="B133" s="160" t="s">
        <v>223</v>
      </c>
      <c r="C133" s="200" t="s">
        <v>224</v>
      </c>
      <c r="D133" s="162" t="s">
        <v>119</v>
      </c>
      <c r="E133" s="172">
        <v>6.8883749999999999</v>
      </c>
      <c r="F133" s="179">
        <f t="shared" si="0"/>
        <v>0</v>
      </c>
      <c r="G133" s="178">
        <f t="shared" si="1"/>
        <v>0</v>
      </c>
      <c r="H133" s="179"/>
      <c r="I133" s="178">
        <f t="shared" si="2"/>
        <v>0</v>
      </c>
      <c r="J133" s="179"/>
      <c r="K133" s="178">
        <f t="shared" si="3"/>
        <v>0</v>
      </c>
      <c r="L133" s="178">
        <v>21</v>
      </c>
      <c r="M133" s="178">
        <f t="shared" si="4"/>
        <v>0</v>
      </c>
      <c r="N133" s="163">
        <v>2.5249999999999999</v>
      </c>
      <c r="O133" s="163">
        <f t="shared" si="5"/>
        <v>17.393149999999999</v>
      </c>
      <c r="P133" s="163">
        <v>0</v>
      </c>
      <c r="Q133" s="163">
        <f t="shared" si="6"/>
        <v>0</v>
      </c>
      <c r="R133" s="163"/>
      <c r="S133" s="163"/>
      <c r="T133" s="164">
        <v>1.4419999999999999</v>
      </c>
      <c r="U133" s="163">
        <f t="shared" si="7"/>
        <v>9.93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x14ac:dyDescent="0.25">
      <c r="A134" s="155" t="s">
        <v>97</v>
      </c>
      <c r="B134" s="161" t="s">
        <v>56</v>
      </c>
      <c r="C134" s="206" t="s">
        <v>57</v>
      </c>
      <c r="D134" s="169"/>
      <c r="E134" s="177"/>
      <c r="F134" s="180"/>
      <c r="G134" s="180">
        <f>SUMIF(AE135:AE161,"&lt;&gt;NOR",G135:G161)</f>
        <v>0</v>
      </c>
      <c r="H134" s="180"/>
      <c r="I134" s="180">
        <f>SUM(I135:I161)</f>
        <v>0</v>
      </c>
      <c r="J134" s="180"/>
      <c r="K134" s="180">
        <f>SUM(K135:K161)</f>
        <v>0</v>
      </c>
      <c r="L134" s="180"/>
      <c r="M134" s="180">
        <f>SUM(M135:M161)</f>
        <v>0</v>
      </c>
      <c r="N134" s="170"/>
      <c r="O134" s="170">
        <f>SUM(O135:O161)</f>
        <v>75.539720000000003</v>
      </c>
      <c r="P134" s="170"/>
      <c r="Q134" s="170">
        <f>SUM(Q135:Q161)</f>
        <v>0</v>
      </c>
      <c r="R134" s="170"/>
      <c r="S134" s="170"/>
      <c r="T134" s="171"/>
      <c r="U134" s="170">
        <f>SUM(U135:U161)</f>
        <v>263.98999999999995</v>
      </c>
      <c r="AE134" t="s">
        <v>98</v>
      </c>
    </row>
    <row r="135" spans="1:60" outlineLevel="1" x14ac:dyDescent="0.25">
      <c r="A135" s="154">
        <v>35</v>
      </c>
      <c r="B135" s="160" t="s">
        <v>225</v>
      </c>
      <c r="C135" s="200" t="s">
        <v>226</v>
      </c>
      <c r="D135" s="162" t="s">
        <v>211</v>
      </c>
      <c r="E135" s="172">
        <v>5</v>
      </c>
      <c r="F135" s="179">
        <f>H135+J135</f>
        <v>0</v>
      </c>
      <c r="G135" s="178">
        <f>ROUND(E135*F135,2)</f>
        <v>0</v>
      </c>
      <c r="H135" s="179"/>
      <c r="I135" s="178">
        <f>ROUND(E135*H135,2)</f>
        <v>0</v>
      </c>
      <c r="J135" s="179"/>
      <c r="K135" s="178">
        <f>ROUND(E135*J135,2)</f>
        <v>0</v>
      </c>
      <c r="L135" s="178">
        <v>21</v>
      </c>
      <c r="M135" s="178">
        <f>G135*(1+L135/100)</f>
        <v>0</v>
      </c>
      <c r="N135" s="163">
        <v>3.49E-3</v>
      </c>
      <c r="O135" s="163">
        <f>ROUND(E135*N135,5)</f>
        <v>1.745E-2</v>
      </c>
      <c r="P135" s="163">
        <v>0</v>
      </c>
      <c r="Q135" s="163">
        <f>ROUND(E135*P135,5)</f>
        <v>0</v>
      </c>
      <c r="R135" s="163"/>
      <c r="S135" s="163"/>
      <c r="T135" s="164">
        <v>0</v>
      </c>
      <c r="U135" s="163">
        <f>ROUND(E135*T135,2)</f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212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20.399999999999999" outlineLevel="1" x14ac:dyDescent="0.25">
      <c r="A136" s="154">
        <v>36</v>
      </c>
      <c r="B136" s="160" t="s">
        <v>227</v>
      </c>
      <c r="C136" s="200" t="s">
        <v>228</v>
      </c>
      <c r="D136" s="162" t="s">
        <v>211</v>
      </c>
      <c r="E136" s="172">
        <v>3</v>
      </c>
      <c r="F136" s="179">
        <f>H136+J136</f>
        <v>0</v>
      </c>
      <c r="G136" s="178">
        <f>ROUND(E136*F136,2)</f>
        <v>0</v>
      </c>
      <c r="H136" s="179"/>
      <c r="I136" s="178">
        <f>ROUND(E136*H136,2)</f>
        <v>0</v>
      </c>
      <c r="J136" s="179"/>
      <c r="K136" s="178">
        <f>ROUND(E136*J136,2)</f>
        <v>0</v>
      </c>
      <c r="L136" s="178">
        <v>21</v>
      </c>
      <c r="M136" s="178">
        <f>G136*(1+L136/100)</f>
        <v>0</v>
      </c>
      <c r="N136" s="163">
        <v>0.8</v>
      </c>
      <c r="O136" s="163">
        <f>ROUND(E136*N136,5)</f>
        <v>2.4</v>
      </c>
      <c r="P136" s="163">
        <v>0</v>
      </c>
      <c r="Q136" s="163">
        <f>ROUND(E136*P136,5)</f>
        <v>0</v>
      </c>
      <c r="R136" s="163"/>
      <c r="S136" s="163"/>
      <c r="T136" s="164">
        <v>0</v>
      </c>
      <c r="U136" s="163">
        <f>ROUND(E136*T136,2)</f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0.399999999999999" outlineLevel="1" x14ac:dyDescent="0.25">
      <c r="A137" s="154">
        <v>37</v>
      </c>
      <c r="B137" s="160" t="s">
        <v>227</v>
      </c>
      <c r="C137" s="200" t="s">
        <v>229</v>
      </c>
      <c r="D137" s="162" t="s">
        <v>211</v>
      </c>
      <c r="E137" s="172">
        <v>2</v>
      </c>
      <c r="F137" s="179">
        <f>H137+J137</f>
        <v>0</v>
      </c>
      <c r="G137" s="178">
        <f>ROUND(E137*F137,2)</f>
        <v>0</v>
      </c>
      <c r="H137" s="179"/>
      <c r="I137" s="178">
        <f>ROUND(E137*H137,2)</f>
        <v>0</v>
      </c>
      <c r="J137" s="179"/>
      <c r="K137" s="178">
        <f>ROUND(E137*J137,2)</f>
        <v>0</v>
      </c>
      <c r="L137" s="178">
        <v>21</v>
      </c>
      <c r="M137" s="178">
        <f>G137*(1+L137/100)</f>
        <v>0</v>
      </c>
      <c r="N137" s="163">
        <v>0.8</v>
      </c>
      <c r="O137" s="163">
        <f>ROUND(E137*N137,5)</f>
        <v>1.6</v>
      </c>
      <c r="P137" s="163">
        <v>0</v>
      </c>
      <c r="Q137" s="163">
        <f>ROUND(E137*P137,5)</f>
        <v>0</v>
      </c>
      <c r="R137" s="163"/>
      <c r="S137" s="163"/>
      <c r="T137" s="164">
        <v>0</v>
      </c>
      <c r="U137" s="163">
        <f>ROUND(E137*T137,2)</f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>
        <v>38</v>
      </c>
      <c r="B138" s="160" t="s">
        <v>230</v>
      </c>
      <c r="C138" s="200" t="s">
        <v>231</v>
      </c>
      <c r="D138" s="162" t="s">
        <v>211</v>
      </c>
      <c r="E138" s="172">
        <v>5</v>
      </c>
      <c r="F138" s="179">
        <f>H138+J138</f>
        <v>0</v>
      </c>
      <c r="G138" s="178">
        <f>ROUND(E138*F138,2)</f>
        <v>0</v>
      </c>
      <c r="H138" s="179"/>
      <c r="I138" s="178">
        <f>ROUND(E138*H138,2)</f>
        <v>0</v>
      </c>
      <c r="J138" s="179"/>
      <c r="K138" s="178">
        <f>ROUND(E138*J138,2)</f>
        <v>0</v>
      </c>
      <c r="L138" s="178">
        <v>21</v>
      </c>
      <c r="M138" s="178">
        <f>G138*(1+L138/100)</f>
        <v>0</v>
      </c>
      <c r="N138" s="163">
        <v>2.7299999999999998E-3</v>
      </c>
      <c r="O138" s="163">
        <f>ROUND(E138*N138,5)</f>
        <v>1.3650000000000001E-2</v>
      </c>
      <c r="P138" s="163">
        <v>0</v>
      </c>
      <c r="Q138" s="163">
        <f>ROUND(E138*P138,5)</f>
        <v>0</v>
      </c>
      <c r="R138" s="163"/>
      <c r="S138" s="163"/>
      <c r="T138" s="164">
        <v>1.516</v>
      </c>
      <c r="U138" s="163">
        <f>ROUND(E138*T138,2)</f>
        <v>7.58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201" t="s">
        <v>126</v>
      </c>
      <c r="D139" s="165"/>
      <c r="E139" s="173"/>
      <c r="F139" s="178"/>
      <c r="G139" s="178"/>
      <c r="H139" s="178"/>
      <c r="I139" s="178"/>
      <c r="J139" s="178"/>
      <c r="K139" s="178"/>
      <c r="L139" s="178"/>
      <c r="M139" s="178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104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201" t="s">
        <v>232</v>
      </c>
      <c r="D140" s="165"/>
      <c r="E140" s="173">
        <v>5</v>
      </c>
      <c r="F140" s="178"/>
      <c r="G140" s="178"/>
      <c r="H140" s="178"/>
      <c r="I140" s="178"/>
      <c r="J140" s="178"/>
      <c r="K140" s="178"/>
      <c r="L140" s="178"/>
      <c r="M140" s="178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104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0.399999999999999" outlineLevel="1" x14ac:dyDescent="0.25">
      <c r="A141" s="154">
        <v>39</v>
      </c>
      <c r="B141" s="160" t="s">
        <v>233</v>
      </c>
      <c r="C141" s="200" t="s">
        <v>234</v>
      </c>
      <c r="D141" s="162" t="s">
        <v>112</v>
      </c>
      <c r="E141" s="172">
        <v>10</v>
      </c>
      <c r="F141" s="179">
        <f>H141+J141</f>
        <v>0</v>
      </c>
      <c r="G141" s="178">
        <f>ROUND(E141*F141,2)</f>
        <v>0</v>
      </c>
      <c r="H141" s="179"/>
      <c r="I141" s="178">
        <f>ROUND(E141*H141,2)</f>
        <v>0</v>
      </c>
      <c r="J141" s="179"/>
      <c r="K141" s="178">
        <f>ROUND(E141*J141,2)</f>
        <v>0</v>
      </c>
      <c r="L141" s="178">
        <v>21</v>
      </c>
      <c r="M141" s="178">
        <f>G141*(1+L141/100)</f>
        <v>0</v>
      </c>
      <c r="N141" s="163">
        <v>0.58716999999999997</v>
      </c>
      <c r="O141" s="163">
        <f>ROUND(E141*N141,5)</f>
        <v>5.8716999999999997</v>
      </c>
      <c r="P141" s="163">
        <v>0</v>
      </c>
      <c r="Q141" s="163">
        <f>ROUND(E141*P141,5)</f>
        <v>0</v>
      </c>
      <c r="R141" s="163"/>
      <c r="S141" s="163"/>
      <c r="T141" s="164">
        <v>4.7088000000000001</v>
      </c>
      <c r="U141" s="163">
        <f>ROUND(E141*T141,2)</f>
        <v>47.09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235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201" t="s">
        <v>126</v>
      </c>
      <c r="D142" s="165"/>
      <c r="E142" s="173"/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104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201" t="s">
        <v>236</v>
      </c>
      <c r="D143" s="165"/>
      <c r="E143" s="173">
        <v>10</v>
      </c>
      <c r="F143" s="178"/>
      <c r="G143" s="178"/>
      <c r="H143" s="178"/>
      <c r="I143" s="178"/>
      <c r="J143" s="178"/>
      <c r="K143" s="178"/>
      <c r="L143" s="178"/>
      <c r="M143" s="178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104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0.399999999999999" outlineLevel="1" x14ac:dyDescent="0.25">
      <c r="A144" s="154">
        <v>40</v>
      </c>
      <c r="B144" s="160" t="s">
        <v>237</v>
      </c>
      <c r="C144" s="200" t="s">
        <v>238</v>
      </c>
      <c r="D144" s="162" t="s">
        <v>112</v>
      </c>
      <c r="E144" s="172">
        <v>50</v>
      </c>
      <c r="F144" s="179">
        <f>H144+J144</f>
        <v>0</v>
      </c>
      <c r="G144" s="178">
        <f>ROUND(E144*F144,2)</f>
        <v>0</v>
      </c>
      <c r="H144" s="179"/>
      <c r="I144" s="178">
        <f>ROUND(E144*H144,2)</f>
        <v>0</v>
      </c>
      <c r="J144" s="179"/>
      <c r="K144" s="178">
        <f>ROUND(E144*J144,2)</f>
        <v>0</v>
      </c>
      <c r="L144" s="178">
        <v>21</v>
      </c>
      <c r="M144" s="178">
        <f>G144*(1+L144/100)</f>
        <v>0</v>
      </c>
      <c r="N144" s="163">
        <v>1.07036</v>
      </c>
      <c r="O144" s="163">
        <f>ROUND(E144*N144,5)</f>
        <v>53.518000000000001</v>
      </c>
      <c r="P144" s="163">
        <v>0</v>
      </c>
      <c r="Q144" s="163">
        <f>ROUND(E144*P144,5)</f>
        <v>0</v>
      </c>
      <c r="R144" s="163"/>
      <c r="S144" s="163"/>
      <c r="T144" s="164">
        <v>3.7034500000000001</v>
      </c>
      <c r="U144" s="163">
        <f>ROUND(E144*T144,2)</f>
        <v>185.17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235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0.399999999999999" outlineLevel="1" x14ac:dyDescent="0.25">
      <c r="A145" s="154"/>
      <c r="B145" s="160"/>
      <c r="C145" s="201" t="s">
        <v>239</v>
      </c>
      <c r="D145" s="165"/>
      <c r="E145" s="173">
        <v>50</v>
      </c>
      <c r="F145" s="178"/>
      <c r="G145" s="178"/>
      <c r="H145" s="178"/>
      <c r="I145" s="178"/>
      <c r="J145" s="178"/>
      <c r="K145" s="178"/>
      <c r="L145" s="178"/>
      <c r="M145" s="178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104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20.399999999999999" outlineLevel="1" x14ac:dyDescent="0.25">
      <c r="A146" s="154">
        <v>41</v>
      </c>
      <c r="B146" s="160" t="s">
        <v>240</v>
      </c>
      <c r="C146" s="200" t="s">
        <v>241</v>
      </c>
      <c r="D146" s="162" t="s">
        <v>211</v>
      </c>
      <c r="E146" s="172">
        <v>5</v>
      </c>
      <c r="F146" s="179">
        <f>H146+J146</f>
        <v>0</v>
      </c>
      <c r="G146" s="178">
        <f>ROUND(E146*F146,2)</f>
        <v>0</v>
      </c>
      <c r="H146" s="179"/>
      <c r="I146" s="178">
        <f>ROUND(E146*H146,2)</f>
        <v>0</v>
      </c>
      <c r="J146" s="179"/>
      <c r="K146" s="178">
        <f>ROUND(E146*J146,2)</f>
        <v>0</v>
      </c>
      <c r="L146" s="178">
        <v>21</v>
      </c>
      <c r="M146" s="178">
        <f>G146*(1+L146/100)</f>
        <v>0</v>
      </c>
      <c r="N146" s="163">
        <v>0.65</v>
      </c>
      <c r="O146" s="163">
        <f>ROUND(E146*N146,5)</f>
        <v>3.25</v>
      </c>
      <c r="P146" s="163">
        <v>0</v>
      </c>
      <c r="Q146" s="163">
        <f>ROUND(E146*P146,5)</f>
        <v>0</v>
      </c>
      <c r="R146" s="163"/>
      <c r="S146" s="163"/>
      <c r="T146" s="164">
        <v>0.65</v>
      </c>
      <c r="U146" s="163">
        <f>ROUND(E146*T146,2)</f>
        <v>3.25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1" t="s">
        <v>242</v>
      </c>
      <c r="D147" s="165"/>
      <c r="E147" s="173"/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104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54</v>
      </c>
      <c r="D148" s="165"/>
      <c r="E148" s="173">
        <v>5</v>
      </c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2" t="s">
        <v>107</v>
      </c>
      <c r="D149" s="166"/>
      <c r="E149" s="174">
        <v>5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104</v>
      </c>
      <c r="AF149" s="153">
        <v>1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>
        <v>42</v>
      </c>
      <c r="B150" s="160" t="s">
        <v>243</v>
      </c>
      <c r="C150" s="200" t="s">
        <v>244</v>
      </c>
      <c r="D150" s="162" t="s">
        <v>211</v>
      </c>
      <c r="E150" s="172">
        <v>3</v>
      </c>
      <c r="F150" s="179">
        <f>H150+J150</f>
        <v>0</v>
      </c>
      <c r="G150" s="178">
        <f>ROUND(E150*F150,2)</f>
        <v>0</v>
      </c>
      <c r="H150" s="179"/>
      <c r="I150" s="178">
        <f>ROUND(E150*H150,2)</f>
        <v>0</v>
      </c>
      <c r="J150" s="179"/>
      <c r="K150" s="178">
        <f>ROUND(E150*J150,2)</f>
        <v>0</v>
      </c>
      <c r="L150" s="178">
        <v>21</v>
      </c>
      <c r="M150" s="178">
        <f>G150*(1+L150/100)</f>
        <v>0</v>
      </c>
      <c r="N150" s="163">
        <v>0.43093999999999999</v>
      </c>
      <c r="O150" s="163">
        <f>ROUND(E150*N150,5)</f>
        <v>1.2928200000000001</v>
      </c>
      <c r="P150" s="163">
        <v>0</v>
      </c>
      <c r="Q150" s="163">
        <f>ROUND(E150*P150,5)</f>
        <v>0</v>
      </c>
      <c r="R150" s="163"/>
      <c r="S150" s="163"/>
      <c r="T150" s="164">
        <v>3.8170000000000002</v>
      </c>
      <c r="U150" s="163">
        <f>ROUND(E150*T150,2)</f>
        <v>11.45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201" t="s">
        <v>242</v>
      </c>
      <c r="D151" s="165"/>
      <c r="E151" s="173"/>
      <c r="F151" s="178"/>
      <c r="G151" s="178"/>
      <c r="H151" s="178"/>
      <c r="I151" s="178"/>
      <c r="J151" s="178"/>
      <c r="K151" s="178"/>
      <c r="L151" s="178"/>
      <c r="M151" s="178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104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1" t="s">
        <v>52</v>
      </c>
      <c r="D152" s="165"/>
      <c r="E152" s="173">
        <v>1</v>
      </c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104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201" t="s">
        <v>245</v>
      </c>
      <c r="D153" s="165"/>
      <c r="E153" s="173">
        <v>2</v>
      </c>
      <c r="F153" s="178"/>
      <c r="G153" s="178"/>
      <c r="H153" s="178"/>
      <c r="I153" s="178"/>
      <c r="J153" s="178"/>
      <c r="K153" s="178"/>
      <c r="L153" s="178"/>
      <c r="M153" s="178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104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201" t="s">
        <v>246</v>
      </c>
      <c r="D154" s="165"/>
      <c r="E154" s="173"/>
      <c r="F154" s="178"/>
      <c r="G154" s="178"/>
      <c r="H154" s="178"/>
      <c r="I154" s="178"/>
      <c r="J154" s="178"/>
      <c r="K154" s="178"/>
      <c r="L154" s="178"/>
      <c r="M154" s="178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104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2" t="s">
        <v>107</v>
      </c>
      <c r="D155" s="166"/>
      <c r="E155" s="174">
        <v>3</v>
      </c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104</v>
      </c>
      <c r="AF155" s="153">
        <v>1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>
        <v>43</v>
      </c>
      <c r="B156" s="160" t="s">
        <v>247</v>
      </c>
      <c r="C156" s="200" t="s">
        <v>248</v>
      </c>
      <c r="D156" s="162" t="s">
        <v>211</v>
      </c>
      <c r="E156" s="172">
        <v>4</v>
      </c>
      <c r="F156" s="179">
        <f>H156+J156</f>
        <v>0</v>
      </c>
      <c r="G156" s="178">
        <f>ROUND(E156*F156,2)</f>
        <v>0</v>
      </c>
      <c r="H156" s="179"/>
      <c r="I156" s="178">
        <f>ROUND(E156*H156,2)</f>
        <v>0</v>
      </c>
      <c r="J156" s="179"/>
      <c r="K156" s="178">
        <f>ROUND(E156*J156,2)</f>
        <v>0</v>
      </c>
      <c r="L156" s="178">
        <v>21</v>
      </c>
      <c r="M156" s="178">
        <f>G156*(1+L156/100)</f>
        <v>0</v>
      </c>
      <c r="N156" s="163">
        <v>0.31590000000000001</v>
      </c>
      <c r="O156" s="163">
        <f>ROUND(E156*N156,5)</f>
        <v>1.2636000000000001</v>
      </c>
      <c r="P156" s="163">
        <v>0</v>
      </c>
      <c r="Q156" s="163">
        <f>ROUND(E156*P156,5)</f>
        <v>0</v>
      </c>
      <c r="R156" s="163"/>
      <c r="S156" s="163"/>
      <c r="T156" s="164">
        <v>1.5509999999999999</v>
      </c>
      <c r="U156" s="163">
        <f>ROUND(E156*T156,2)</f>
        <v>6.2</v>
      </c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102</v>
      </c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201" t="s">
        <v>249</v>
      </c>
      <c r="D157" s="165"/>
      <c r="E157" s="173">
        <v>4</v>
      </c>
      <c r="F157" s="178"/>
      <c r="G157" s="178"/>
      <c r="H157" s="178"/>
      <c r="I157" s="178"/>
      <c r="J157" s="178"/>
      <c r="K157" s="178"/>
      <c r="L157" s="178"/>
      <c r="M157" s="178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104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>
        <v>44</v>
      </c>
      <c r="B158" s="160" t="s">
        <v>250</v>
      </c>
      <c r="C158" s="200" t="s">
        <v>251</v>
      </c>
      <c r="D158" s="162" t="s">
        <v>119</v>
      </c>
      <c r="E158" s="172">
        <v>2.5</v>
      </c>
      <c r="F158" s="179">
        <f>H158+J158</f>
        <v>0</v>
      </c>
      <c r="G158" s="178">
        <f>ROUND(E158*F158,2)</f>
        <v>0</v>
      </c>
      <c r="H158" s="179"/>
      <c r="I158" s="178">
        <f>ROUND(E158*H158,2)</f>
        <v>0</v>
      </c>
      <c r="J158" s="179"/>
      <c r="K158" s="178">
        <f>ROUND(E158*J158,2)</f>
        <v>0</v>
      </c>
      <c r="L158" s="178">
        <v>21</v>
      </c>
      <c r="M158" s="178">
        <f>G158*(1+L158/100)</f>
        <v>0</v>
      </c>
      <c r="N158" s="163">
        <v>2.5249999999999999</v>
      </c>
      <c r="O158" s="163">
        <f>ROUND(E158*N158,5)</f>
        <v>6.3125</v>
      </c>
      <c r="P158" s="163">
        <v>0</v>
      </c>
      <c r="Q158" s="163">
        <f>ROUND(E158*P158,5)</f>
        <v>0</v>
      </c>
      <c r="R158" s="163"/>
      <c r="S158" s="163"/>
      <c r="T158" s="164">
        <v>1.3</v>
      </c>
      <c r="U158" s="163">
        <f>ROUND(E158*T158,2)</f>
        <v>3.25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102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201" t="s">
        <v>242</v>
      </c>
      <c r="D159" s="165"/>
      <c r="E159" s="173"/>
      <c r="F159" s="178"/>
      <c r="G159" s="178"/>
      <c r="H159" s="178"/>
      <c r="I159" s="178"/>
      <c r="J159" s="178"/>
      <c r="K159" s="178"/>
      <c r="L159" s="178"/>
      <c r="M159" s="178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104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201" t="s">
        <v>252</v>
      </c>
      <c r="D160" s="165"/>
      <c r="E160" s="173">
        <v>2.5</v>
      </c>
      <c r="F160" s="178"/>
      <c r="G160" s="178"/>
      <c r="H160" s="178"/>
      <c r="I160" s="178"/>
      <c r="J160" s="178"/>
      <c r="K160" s="178"/>
      <c r="L160" s="178"/>
      <c r="M160" s="178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104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202" t="s">
        <v>107</v>
      </c>
      <c r="D161" s="166"/>
      <c r="E161" s="174">
        <v>2.5</v>
      </c>
      <c r="F161" s="178"/>
      <c r="G161" s="178"/>
      <c r="H161" s="178"/>
      <c r="I161" s="178"/>
      <c r="J161" s="178"/>
      <c r="K161" s="178"/>
      <c r="L161" s="178"/>
      <c r="M161" s="178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104</v>
      </c>
      <c r="AF161" s="153">
        <v>1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x14ac:dyDescent="0.25">
      <c r="A162" s="155" t="s">
        <v>97</v>
      </c>
      <c r="B162" s="161" t="s">
        <v>58</v>
      </c>
      <c r="C162" s="206" t="s">
        <v>59</v>
      </c>
      <c r="D162" s="169"/>
      <c r="E162" s="177"/>
      <c r="F162" s="180"/>
      <c r="G162" s="180">
        <f>SUMIF(AE163:AE189,"&lt;&gt;NOR",G163:G189)</f>
        <v>0</v>
      </c>
      <c r="H162" s="180"/>
      <c r="I162" s="180">
        <f>SUM(I163:I189)</f>
        <v>0</v>
      </c>
      <c r="J162" s="180"/>
      <c r="K162" s="180">
        <f>SUM(K163:K189)</f>
        <v>0</v>
      </c>
      <c r="L162" s="180"/>
      <c r="M162" s="180">
        <f>SUM(M163:M189)</f>
        <v>0</v>
      </c>
      <c r="N162" s="170"/>
      <c r="O162" s="170">
        <f>SUM(O163:O189)</f>
        <v>0.38810999999999996</v>
      </c>
      <c r="P162" s="170"/>
      <c r="Q162" s="170">
        <f>SUM(Q163:Q189)</f>
        <v>0</v>
      </c>
      <c r="R162" s="170"/>
      <c r="S162" s="170"/>
      <c r="T162" s="171"/>
      <c r="U162" s="170">
        <f>SUM(U163:U189)</f>
        <v>12.440000000000001</v>
      </c>
      <c r="AE162" t="s">
        <v>98</v>
      </c>
    </row>
    <row r="163" spans="1:60" outlineLevel="1" x14ac:dyDescent="0.25">
      <c r="A163" s="154">
        <v>45</v>
      </c>
      <c r="B163" s="160" t="s">
        <v>253</v>
      </c>
      <c r="C163" s="200" t="s">
        <v>254</v>
      </c>
      <c r="D163" s="162" t="s">
        <v>211</v>
      </c>
      <c r="E163" s="172">
        <v>2</v>
      </c>
      <c r="F163" s="179">
        <f>H163+J163</f>
        <v>0</v>
      </c>
      <c r="G163" s="178">
        <f>ROUND(E163*F163,2)</f>
        <v>0</v>
      </c>
      <c r="H163" s="179"/>
      <c r="I163" s="178">
        <f>ROUND(E163*H163,2)</f>
        <v>0</v>
      </c>
      <c r="J163" s="179"/>
      <c r="K163" s="178">
        <f>ROUND(E163*J163,2)</f>
        <v>0</v>
      </c>
      <c r="L163" s="178">
        <v>21</v>
      </c>
      <c r="M163" s="178">
        <f>G163*(1+L163/100)</f>
        <v>0</v>
      </c>
      <c r="N163" s="163">
        <v>0.1133</v>
      </c>
      <c r="O163" s="163">
        <f>ROUND(E163*N163,5)</f>
        <v>0.2266</v>
      </c>
      <c r="P163" s="163">
        <v>0</v>
      </c>
      <c r="Q163" s="163">
        <f>ROUND(E163*P163,5)</f>
        <v>0</v>
      </c>
      <c r="R163" s="163"/>
      <c r="S163" s="163"/>
      <c r="T163" s="164">
        <v>0.91800000000000004</v>
      </c>
      <c r="U163" s="163">
        <f>ROUND(E163*T163,2)</f>
        <v>1.84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102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201" t="s">
        <v>255</v>
      </c>
      <c r="D164" s="165"/>
      <c r="E164" s="173"/>
      <c r="F164" s="178"/>
      <c r="G164" s="178"/>
      <c r="H164" s="178"/>
      <c r="I164" s="178"/>
      <c r="J164" s="178"/>
      <c r="K164" s="178"/>
      <c r="L164" s="178"/>
      <c r="M164" s="178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104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201" t="s">
        <v>242</v>
      </c>
      <c r="D165" s="165"/>
      <c r="E165" s="173"/>
      <c r="F165" s="178"/>
      <c r="G165" s="178"/>
      <c r="H165" s="178"/>
      <c r="I165" s="178"/>
      <c r="J165" s="178"/>
      <c r="K165" s="178"/>
      <c r="L165" s="178"/>
      <c r="M165" s="178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104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201" t="s">
        <v>256</v>
      </c>
      <c r="D166" s="165"/>
      <c r="E166" s="173">
        <v>2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104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202" t="s">
        <v>107</v>
      </c>
      <c r="D167" s="166"/>
      <c r="E167" s="174">
        <v>2</v>
      </c>
      <c r="F167" s="178"/>
      <c r="G167" s="178"/>
      <c r="H167" s="178"/>
      <c r="I167" s="178"/>
      <c r="J167" s="178"/>
      <c r="K167" s="178"/>
      <c r="L167" s="178"/>
      <c r="M167" s="178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104</v>
      </c>
      <c r="AF167" s="153">
        <v>1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>
        <v>46</v>
      </c>
      <c r="B168" s="160" t="s">
        <v>257</v>
      </c>
      <c r="C168" s="200" t="s">
        <v>258</v>
      </c>
      <c r="D168" s="162" t="s">
        <v>112</v>
      </c>
      <c r="E168" s="172">
        <v>37.56</v>
      </c>
      <c r="F168" s="179">
        <f>H168+J168</f>
        <v>0</v>
      </c>
      <c r="G168" s="178">
        <f>ROUND(E168*F168,2)</f>
        <v>0</v>
      </c>
      <c r="H168" s="179"/>
      <c r="I168" s="178">
        <f>ROUND(E168*H168,2)</f>
        <v>0</v>
      </c>
      <c r="J168" s="179"/>
      <c r="K168" s="178">
        <f>ROUND(E168*J168,2)</f>
        <v>0</v>
      </c>
      <c r="L168" s="178">
        <v>21</v>
      </c>
      <c r="M168" s="178">
        <f>G168*(1+L168/100)</f>
        <v>0</v>
      </c>
      <c r="N168" s="163">
        <v>4.3E-3</v>
      </c>
      <c r="O168" s="163">
        <f>ROUND(E168*N168,5)</f>
        <v>0.16150999999999999</v>
      </c>
      <c r="P168" s="163">
        <v>0</v>
      </c>
      <c r="Q168" s="163">
        <f>ROUND(E168*P168,5)</f>
        <v>0</v>
      </c>
      <c r="R168" s="163"/>
      <c r="S168" s="163"/>
      <c r="T168" s="164">
        <v>0.20799999999999999</v>
      </c>
      <c r="U168" s="163">
        <f>ROUND(E168*T168,2)</f>
        <v>7.81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201" t="s">
        <v>259</v>
      </c>
      <c r="D169" s="165"/>
      <c r="E169" s="173"/>
      <c r="F169" s="178"/>
      <c r="G169" s="178"/>
      <c r="H169" s="178"/>
      <c r="I169" s="178"/>
      <c r="J169" s="178"/>
      <c r="K169" s="178"/>
      <c r="L169" s="178"/>
      <c r="M169" s="178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104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201" t="s">
        <v>242</v>
      </c>
      <c r="D170" s="165"/>
      <c r="E170" s="173"/>
      <c r="F170" s="178"/>
      <c r="G170" s="178"/>
      <c r="H170" s="178"/>
      <c r="I170" s="178"/>
      <c r="J170" s="178"/>
      <c r="K170" s="178"/>
      <c r="L170" s="178"/>
      <c r="M170" s="178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104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1" t="s">
        <v>260</v>
      </c>
      <c r="D171" s="165"/>
      <c r="E171" s="173">
        <v>10.6</v>
      </c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104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261</v>
      </c>
      <c r="D172" s="165"/>
      <c r="E172" s="173">
        <v>14.8</v>
      </c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104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202" t="s">
        <v>107</v>
      </c>
      <c r="D173" s="166"/>
      <c r="E173" s="174">
        <v>25.4</v>
      </c>
      <c r="F173" s="178"/>
      <c r="G173" s="178"/>
      <c r="H173" s="178"/>
      <c r="I173" s="178"/>
      <c r="J173" s="178"/>
      <c r="K173" s="178"/>
      <c r="L173" s="178"/>
      <c r="M173" s="178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104</v>
      </c>
      <c r="AF173" s="153">
        <v>1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201" t="s">
        <v>262</v>
      </c>
      <c r="D174" s="165"/>
      <c r="E174" s="173">
        <v>12.16</v>
      </c>
      <c r="F174" s="178"/>
      <c r="G174" s="178"/>
      <c r="H174" s="178"/>
      <c r="I174" s="178"/>
      <c r="J174" s="178"/>
      <c r="K174" s="178"/>
      <c r="L174" s="178"/>
      <c r="M174" s="178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104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202" t="s">
        <v>107</v>
      </c>
      <c r="D175" s="166"/>
      <c r="E175" s="174">
        <v>12.16</v>
      </c>
      <c r="F175" s="178"/>
      <c r="G175" s="178"/>
      <c r="H175" s="178"/>
      <c r="I175" s="178"/>
      <c r="J175" s="178"/>
      <c r="K175" s="178"/>
      <c r="L175" s="178"/>
      <c r="M175" s="178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104</v>
      </c>
      <c r="AF175" s="153">
        <v>1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>
        <v>47</v>
      </c>
      <c r="B176" s="160" t="s">
        <v>263</v>
      </c>
      <c r="C176" s="200" t="s">
        <v>264</v>
      </c>
      <c r="D176" s="162" t="s">
        <v>112</v>
      </c>
      <c r="E176" s="172">
        <v>37.56</v>
      </c>
      <c r="F176" s="179">
        <f>H176+J176</f>
        <v>0</v>
      </c>
      <c r="G176" s="178">
        <f>ROUND(E176*F176,2)</f>
        <v>0</v>
      </c>
      <c r="H176" s="179"/>
      <c r="I176" s="178">
        <f>ROUND(E176*H176,2)</f>
        <v>0</v>
      </c>
      <c r="J176" s="179"/>
      <c r="K176" s="178">
        <f>ROUND(E176*J176,2)</f>
        <v>0</v>
      </c>
      <c r="L176" s="178">
        <v>21</v>
      </c>
      <c r="M176" s="178">
        <f>G176*(1+L176/100)</f>
        <v>0</v>
      </c>
      <c r="N176" s="163">
        <v>0</v>
      </c>
      <c r="O176" s="163">
        <f>ROUND(E176*N176,5)</f>
        <v>0</v>
      </c>
      <c r="P176" s="163">
        <v>0</v>
      </c>
      <c r="Q176" s="163">
        <f>ROUND(E176*P176,5)</f>
        <v>0</v>
      </c>
      <c r="R176" s="163"/>
      <c r="S176" s="163"/>
      <c r="T176" s="164">
        <v>3.6999999999999998E-2</v>
      </c>
      <c r="U176" s="163">
        <f>ROUND(E176*T176,2)</f>
        <v>1.39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201" t="s">
        <v>259</v>
      </c>
      <c r="D177" s="165"/>
      <c r="E177" s="173"/>
      <c r="F177" s="178"/>
      <c r="G177" s="178"/>
      <c r="H177" s="178"/>
      <c r="I177" s="178"/>
      <c r="J177" s="178"/>
      <c r="K177" s="178"/>
      <c r="L177" s="178"/>
      <c r="M177" s="178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104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201" t="s">
        <v>242</v>
      </c>
      <c r="D178" s="165"/>
      <c r="E178" s="173"/>
      <c r="F178" s="178"/>
      <c r="G178" s="178"/>
      <c r="H178" s="178"/>
      <c r="I178" s="178"/>
      <c r="J178" s="178"/>
      <c r="K178" s="178"/>
      <c r="L178" s="178"/>
      <c r="M178" s="178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104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201" t="s">
        <v>260</v>
      </c>
      <c r="D179" s="165"/>
      <c r="E179" s="173">
        <v>10.6</v>
      </c>
      <c r="F179" s="178"/>
      <c r="G179" s="178"/>
      <c r="H179" s="178"/>
      <c r="I179" s="178"/>
      <c r="J179" s="178"/>
      <c r="K179" s="178"/>
      <c r="L179" s="178"/>
      <c r="M179" s="178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104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201" t="s">
        <v>261</v>
      </c>
      <c r="D180" s="165"/>
      <c r="E180" s="173">
        <v>14.8</v>
      </c>
      <c r="F180" s="178"/>
      <c r="G180" s="178"/>
      <c r="H180" s="178"/>
      <c r="I180" s="178"/>
      <c r="J180" s="178"/>
      <c r="K180" s="178"/>
      <c r="L180" s="178"/>
      <c r="M180" s="178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104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202" t="s">
        <v>107</v>
      </c>
      <c r="D181" s="166"/>
      <c r="E181" s="174">
        <v>25.4</v>
      </c>
      <c r="F181" s="178"/>
      <c r="G181" s="178"/>
      <c r="H181" s="178"/>
      <c r="I181" s="178"/>
      <c r="J181" s="178"/>
      <c r="K181" s="178"/>
      <c r="L181" s="178"/>
      <c r="M181" s="178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104</v>
      </c>
      <c r="AF181" s="153">
        <v>1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201" t="s">
        <v>262</v>
      </c>
      <c r="D182" s="165"/>
      <c r="E182" s="173">
        <v>12.16</v>
      </c>
      <c r="F182" s="178"/>
      <c r="G182" s="178"/>
      <c r="H182" s="178"/>
      <c r="I182" s="178"/>
      <c r="J182" s="178"/>
      <c r="K182" s="178"/>
      <c r="L182" s="178"/>
      <c r="M182" s="178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104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202" t="s">
        <v>107</v>
      </c>
      <c r="D183" s="166"/>
      <c r="E183" s="174">
        <v>12.16</v>
      </c>
      <c r="F183" s="178"/>
      <c r="G183" s="178"/>
      <c r="H183" s="178"/>
      <c r="I183" s="178"/>
      <c r="J183" s="178"/>
      <c r="K183" s="178"/>
      <c r="L183" s="178"/>
      <c r="M183" s="178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104</v>
      </c>
      <c r="AF183" s="153">
        <v>1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>
        <v>48</v>
      </c>
      <c r="B184" s="160" t="s">
        <v>265</v>
      </c>
      <c r="C184" s="200" t="s">
        <v>266</v>
      </c>
      <c r="D184" s="162" t="s">
        <v>112</v>
      </c>
      <c r="E184" s="172">
        <v>25.4</v>
      </c>
      <c r="F184" s="179">
        <f>H184+J184</f>
        <v>0</v>
      </c>
      <c r="G184" s="178">
        <f>ROUND(E184*F184,2)</f>
        <v>0</v>
      </c>
      <c r="H184" s="179"/>
      <c r="I184" s="178">
        <f>ROUND(E184*H184,2)</f>
        <v>0</v>
      </c>
      <c r="J184" s="179"/>
      <c r="K184" s="178">
        <f>ROUND(E184*J184,2)</f>
        <v>0</v>
      </c>
      <c r="L184" s="178">
        <v>21</v>
      </c>
      <c r="M184" s="178">
        <f>G184*(1+L184/100)</f>
        <v>0</v>
      </c>
      <c r="N184" s="163">
        <v>0</v>
      </c>
      <c r="O184" s="163">
        <f>ROUND(E184*N184,5)</f>
        <v>0</v>
      </c>
      <c r="P184" s="163">
        <v>0</v>
      </c>
      <c r="Q184" s="163">
        <f>ROUND(E184*P184,5)</f>
        <v>0</v>
      </c>
      <c r="R184" s="163"/>
      <c r="S184" s="163"/>
      <c r="T184" s="164">
        <v>5.5E-2</v>
      </c>
      <c r="U184" s="163">
        <f>ROUND(E184*T184,2)</f>
        <v>1.4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201" t="s">
        <v>267</v>
      </c>
      <c r="D185" s="165"/>
      <c r="E185" s="173"/>
      <c r="F185" s="178"/>
      <c r="G185" s="178"/>
      <c r="H185" s="178"/>
      <c r="I185" s="178"/>
      <c r="J185" s="178"/>
      <c r="K185" s="178"/>
      <c r="L185" s="178"/>
      <c r="M185" s="178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104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1" t="s">
        <v>242</v>
      </c>
      <c r="D186" s="165"/>
      <c r="E186" s="173"/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104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1" t="s">
        <v>260</v>
      </c>
      <c r="D187" s="165"/>
      <c r="E187" s="173">
        <v>10.6</v>
      </c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104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201" t="s">
        <v>261</v>
      </c>
      <c r="D188" s="165"/>
      <c r="E188" s="173">
        <v>14.8</v>
      </c>
      <c r="F188" s="178"/>
      <c r="G188" s="178"/>
      <c r="H188" s="178"/>
      <c r="I188" s="178"/>
      <c r="J188" s="178"/>
      <c r="K188" s="178"/>
      <c r="L188" s="178"/>
      <c r="M188" s="178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104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202" t="s">
        <v>107</v>
      </c>
      <c r="D189" s="166"/>
      <c r="E189" s="174">
        <v>25.4</v>
      </c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104</v>
      </c>
      <c r="AF189" s="153">
        <v>1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x14ac:dyDescent="0.25">
      <c r="A190" s="155" t="s">
        <v>97</v>
      </c>
      <c r="B190" s="161" t="s">
        <v>60</v>
      </c>
      <c r="C190" s="206" t="s">
        <v>61</v>
      </c>
      <c r="D190" s="169"/>
      <c r="E190" s="177"/>
      <c r="F190" s="180"/>
      <c r="G190" s="180">
        <f>SUMIF(AE191:AE192,"&lt;&gt;NOR",G191:G192)</f>
        <v>0</v>
      </c>
      <c r="H190" s="180"/>
      <c r="I190" s="180">
        <f>SUM(I191:I192)</f>
        <v>0</v>
      </c>
      <c r="J190" s="180"/>
      <c r="K190" s="180">
        <f>SUM(K191:K192)</f>
        <v>0</v>
      </c>
      <c r="L190" s="180"/>
      <c r="M190" s="180">
        <f>SUM(M191:M192)</f>
        <v>0</v>
      </c>
      <c r="N190" s="170"/>
      <c r="O190" s="170">
        <f>SUM(O191:O192)</f>
        <v>8.9999999999999998E-4</v>
      </c>
      <c r="P190" s="170"/>
      <c r="Q190" s="170">
        <f>SUM(Q191:Q192)</f>
        <v>0</v>
      </c>
      <c r="R190" s="170"/>
      <c r="S190" s="170"/>
      <c r="T190" s="171"/>
      <c r="U190" s="170">
        <f>SUM(U191:U192)</f>
        <v>1.44</v>
      </c>
      <c r="AE190" t="s">
        <v>98</v>
      </c>
    </row>
    <row r="191" spans="1:60" outlineLevel="1" x14ac:dyDescent="0.25">
      <c r="A191" s="154">
        <v>49</v>
      </c>
      <c r="B191" s="160" t="s">
        <v>268</v>
      </c>
      <c r="C191" s="200" t="s">
        <v>269</v>
      </c>
      <c r="D191" s="162" t="s">
        <v>101</v>
      </c>
      <c r="E191" s="172">
        <v>89.93</v>
      </c>
      <c r="F191" s="179">
        <f>H191+J191</f>
        <v>0</v>
      </c>
      <c r="G191" s="178">
        <f>ROUND(E191*F191,2)</f>
        <v>0</v>
      </c>
      <c r="H191" s="179"/>
      <c r="I191" s="178">
        <f>ROUND(E191*H191,2)</f>
        <v>0</v>
      </c>
      <c r="J191" s="179"/>
      <c r="K191" s="178">
        <f>ROUND(E191*J191,2)</f>
        <v>0</v>
      </c>
      <c r="L191" s="178">
        <v>21</v>
      </c>
      <c r="M191" s="178">
        <f>G191*(1+L191/100)</f>
        <v>0</v>
      </c>
      <c r="N191" s="163">
        <v>1.0000000000000001E-5</v>
      </c>
      <c r="O191" s="163">
        <f>ROUND(E191*N191,5)</f>
        <v>8.9999999999999998E-4</v>
      </c>
      <c r="P191" s="163">
        <v>0</v>
      </c>
      <c r="Q191" s="163">
        <f>ROUND(E191*P191,5)</f>
        <v>0</v>
      </c>
      <c r="R191" s="163"/>
      <c r="S191" s="163"/>
      <c r="T191" s="164">
        <v>1.6E-2</v>
      </c>
      <c r="U191" s="163">
        <f>ROUND(E191*T191,2)</f>
        <v>1.44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201" t="s">
        <v>206</v>
      </c>
      <c r="D192" s="165"/>
      <c r="E192" s="173">
        <v>89.93</v>
      </c>
      <c r="F192" s="178"/>
      <c r="G192" s="178"/>
      <c r="H192" s="178"/>
      <c r="I192" s="178"/>
      <c r="J192" s="178"/>
      <c r="K192" s="178"/>
      <c r="L192" s="178"/>
      <c r="M192" s="178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104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x14ac:dyDescent="0.25">
      <c r="A193" s="155" t="s">
        <v>97</v>
      </c>
      <c r="B193" s="161" t="s">
        <v>62</v>
      </c>
      <c r="C193" s="206" t="s">
        <v>63</v>
      </c>
      <c r="D193" s="169"/>
      <c r="E193" s="177"/>
      <c r="F193" s="180"/>
      <c r="G193" s="180">
        <f>SUMIF(AE194:AE199,"&lt;&gt;NOR",G194:G199)</f>
        <v>0</v>
      </c>
      <c r="H193" s="180"/>
      <c r="I193" s="180">
        <f>SUM(I194:I199)</f>
        <v>0</v>
      </c>
      <c r="J193" s="180"/>
      <c r="K193" s="180">
        <f>SUM(K194:K199)</f>
        <v>0</v>
      </c>
      <c r="L193" s="180"/>
      <c r="M193" s="180">
        <f>SUM(M194:M199)</f>
        <v>0</v>
      </c>
      <c r="N193" s="170"/>
      <c r="O193" s="170">
        <f>SUM(O194:O199)</f>
        <v>0</v>
      </c>
      <c r="P193" s="170"/>
      <c r="Q193" s="170">
        <f>SUM(Q194:Q199)</f>
        <v>0.16400000000000001</v>
      </c>
      <c r="R193" s="170"/>
      <c r="S193" s="170"/>
      <c r="T193" s="171"/>
      <c r="U193" s="170">
        <f>SUM(U194:U199)</f>
        <v>1.18</v>
      </c>
      <c r="AE193" t="s">
        <v>98</v>
      </c>
    </row>
    <row r="194" spans="1:60" outlineLevel="1" x14ac:dyDescent="0.25">
      <c r="A194" s="154">
        <v>50</v>
      </c>
      <c r="B194" s="160" t="s">
        <v>270</v>
      </c>
      <c r="C194" s="200" t="s">
        <v>271</v>
      </c>
      <c r="D194" s="162" t="s">
        <v>211</v>
      </c>
      <c r="E194" s="172">
        <v>2</v>
      </c>
      <c r="F194" s="179">
        <f>H194+J194</f>
        <v>0</v>
      </c>
      <c r="G194" s="178">
        <f>ROUND(E194*F194,2)</f>
        <v>0</v>
      </c>
      <c r="H194" s="179"/>
      <c r="I194" s="178">
        <f>ROUND(E194*H194,2)</f>
        <v>0</v>
      </c>
      <c r="J194" s="179"/>
      <c r="K194" s="178">
        <f>ROUND(E194*J194,2)</f>
        <v>0</v>
      </c>
      <c r="L194" s="178">
        <v>21</v>
      </c>
      <c r="M194" s="178">
        <f>G194*(1+L194/100)</f>
        <v>0</v>
      </c>
      <c r="N194" s="163">
        <v>0</v>
      </c>
      <c r="O194" s="163">
        <f>ROUND(E194*N194,5)</f>
        <v>0</v>
      </c>
      <c r="P194" s="163">
        <v>8.2000000000000003E-2</v>
      </c>
      <c r="Q194" s="163">
        <f>ROUND(E194*P194,5)</f>
        <v>0.16400000000000001</v>
      </c>
      <c r="R194" s="163"/>
      <c r="S194" s="163"/>
      <c r="T194" s="164">
        <v>0.58799999999999997</v>
      </c>
      <c r="U194" s="163">
        <f>ROUND(E194*T194,2)</f>
        <v>1.18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201" t="s">
        <v>272</v>
      </c>
      <c r="D195" s="165"/>
      <c r="E195" s="173"/>
      <c r="F195" s="178"/>
      <c r="G195" s="178"/>
      <c r="H195" s="178"/>
      <c r="I195" s="178"/>
      <c r="J195" s="178"/>
      <c r="K195" s="178"/>
      <c r="L195" s="178"/>
      <c r="M195" s="178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104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201" t="s">
        <v>255</v>
      </c>
      <c r="D196" s="165"/>
      <c r="E196" s="173"/>
      <c r="F196" s="178"/>
      <c r="G196" s="178"/>
      <c r="H196" s="178"/>
      <c r="I196" s="178"/>
      <c r="J196" s="178"/>
      <c r="K196" s="178"/>
      <c r="L196" s="178"/>
      <c r="M196" s="178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104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1" t="s">
        <v>242</v>
      </c>
      <c r="D197" s="165"/>
      <c r="E197" s="173"/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104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201" t="s">
        <v>256</v>
      </c>
      <c r="D198" s="165"/>
      <c r="E198" s="173">
        <v>2</v>
      </c>
      <c r="F198" s="178"/>
      <c r="G198" s="178"/>
      <c r="H198" s="178"/>
      <c r="I198" s="178"/>
      <c r="J198" s="178"/>
      <c r="K198" s="178"/>
      <c r="L198" s="178"/>
      <c r="M198" s="178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104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2" t="s">
        <v>107</v>
      </c>
      <c r="D199" s="166"/>
      <c r="E199" s="174">
        <v>2</v>
      </c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104</v>
      </c>
      <c r="AF199" s="153">
        <v>1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x14ac:dyDescent="0.25">
      <c r="A200" s="155" t="s">
        <v>97</v>
      </c>
      <c r="B200" s="161" t="s">
        <v>64</v>
      </c>
      <c r="C200" s="206" t="s">
        <v>65</v>
      </c>
      <c r="D200" s="169"/>
      <c r="E200" s="177"/>
      <c r="F200" s="180"/>
      <c r="G200" s="180">
        <f>SUMIF(AE201:AE217,"&lt;&gt;NOR",G201:G217)</f>
        <v>0</v>
      </c>
      <c r="H200" s="180"/>
      <c r="I200" s="180">
        <f>SUM(I201:I217)</f>
        <v>0</v>
      </c>
      <c r="J200" s="180"/>
      <c r="K200" s="180">
        <f>SUM(K201:K217)</f>
        <v>0</v>
      </c>
      <c r="L200" s="180"/>
      <c r="M200" s="180">
        <f>SUM(M201:M217)</f>
        <v>0</v>
      </c>
      <c r="N200" s="170"/>
      <c r="O200" s="170">
        <f>SUM(O201:O217)</f>
        <v>0</v>
      </c>
      <c r="P200" s="170"/>
      <c r="Q200" s="170">
        <f>SUM(Q201:Q217)</f>
        <v>0</v>
      </c>
      <c r="R200" s="170"/>
      <c r="S200" s="170"/>
      <c r="T200" s="171"/>
      <c r="U200" s="170">
        <f>SUM(U201:U217)</f>
        <v>125.17999999999998</v>
      </c>
      <c r="AE200" t="s">
        <v>98</v>
      </c>
    </row>
    <row r="201" spans="1:60" outlineLevel="1" x14ac:dyDescent="0.25">
      <c r="A201" s="154">
        <v>51</v>
      </c>
      <c r="B201" s="160" t="s">
        <v>273</v>
      </c>
      <c r="C201" s="200" t="s">
        <v>274</v>
      </c>
      <c r="D201" s="162" t="s">
        <v>194</v>
      </c>
      <c r="E201" s="172">
        <v>428.59519999999998</v>
      </c>
      <c r="F201" s="179">
        <f>H201+J201</f>
        <v>0</v>
      </c>
      <c r="G201" s="178">
        <f>ROUND(E201*F201,2)</f>
        <v>0</v>
      </c>
      <c r="H201" s="179"/>
      <c r="I201" s="178">
        <f>ROUND(E201*H201,2)</f>
        <v>0</v>
      </c>
      <c r="J201" s="179"/>
      <c r="K201" s="178">
        <f>ROUND(E201*J201,2)</f>
        <v>0</v>
      </c>
      <c r="L201" s="178">
        <v>21</v>
      </c>
      <c r="M201" s="178">
        <f>G201*(1+L201/100)</f>
        <v>0</v>
      </c>
      <c r="N201" s="163">
        <v>0</v>
      </c>
      <c r="O201" s="163">
        <f>ROUND(E201*N201,5)</f>
        <v>0</v>
      </c>
      <c r="P201" s="163">
        <v>0</v>
      </c>
      <c r="Q201" s="163">
        <f>ROUND(E201*P201,5)</f>
        <v>0</v>
      </c>
      <c r="R201" s="163"/>
      <c r="S201" s="163"/>
      <c r="T201" s="164">
        <v>0.01</v>
      </c>
      <c r="U201" s="163">
        <f>ROUND(E201*T201,2)</f>
        <v>4.29</v>
      </c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201" t="s">
        <v>164</v>
      </c>
      <c r="D202" s="165"/>
      <c r="E202" s="173"/>
      <c r="F202" s="178"/>
      <c r="G202" s="178"/>
      <c r="H202" s="178"/>
      <c r="I202" s="178"/>
      <c r="J202" s="178"/>
      <c r="K202" s="178"/>
      <c r="L202" s="178"/>
      <c r="M202" s="178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104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201" t="s">
        <v>275</v>
      </c>
      <c r="D203" s="165"/>
      <c r="E203" s="173"/>
      <c r="F203" s="178"/>
      <c r="G203" s="178"/>
      <c r="H203" s="178"/>
      <c r="I203" s="178"/>
      <c r="J203" s="178"/>
      <c r="K203" s="178"/>
      <c r="L203" s="178"/>
      <c r="M203" s="178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104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1" t="s">
        <v>276</v>
      </c>
      <c r="D204" s="165"/>
      <c r="E204" s="173">
        <v>239.25880000000001</v>
      </c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104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201" t="s">
        <v>277</v>
      </c>
      <c r="D205" s="165"/>
      <c r="E205" s="173">
        <v>179.44409999999999</v>
      </c>
      <c r="F205" s="178"/>
      <c r="G205" s="178"/>
      <c r="H205" s="178"/>
      <c r="I205" s="178"/>
      <c r="J205" s="178"/>
      <c r="K205" s="178"/>
      <c r="L205" s="178"/>
      <c r="M205" s="178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104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201" t="s">
        <v>278</v>
      </c>
      <c r="D206" s="165"/>
      <c r="E206" s="173">
        <v>9.8923000000000005</v>
      </c>
      <c r="F206" s="178"/>
      <c r="G206" s="178"/>
      <c r="H206" s="178"/>
      <c r="I206" s="178"/>
      <c r="J206" s="178"/>
      <c r="K206" s="178"/>
      <c r="L206" s="178"/>
      <c r="M206" s="178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104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>
        <v>52</v>
      </c>
      <c r="B207" s="160" t="s">
        <v>279</v>
      </c>
      <c r="C207" s="200" t="s">
        <v>280</v>
      </c>
      <c r="D207" s="162" t="s">
        <v>194</v>
      </c>
      <c r="E207" s="172">
        <v>8143.3087999999998</v>
      </c>
      <c r="F207" s="179">
        <f>H207+J207</f>
        <v>0</v>
      </c>
      <c r="G207" s="178">
        <f>ROUND(E207*F207,2)</f>
        <v>0</v>
      </c>
      <c r="H207" s="179"/>
      <c r="I207" s="178">
        <f>ROUND(E207*H207,2)</f>
        <v>0</v>
      </c>
      <c r="J207" s="179"/>
      <c r="K207" s="178">
        <f>ROUND(E207*J207,2)</f>
        <v>0</v>
      </c>
      <c r="L207" s="178">
        <v>21</v>
      </c>
      <c r="M207" s="178">
        <f>G207*(1+L207/100)</f>
        <v>0</v>
      </c>
      <c r="N207" s="163">
        <v>0</v>
      </c>
      <c r="O207" s="163">
        <f>ROUND(E207*N207,5)</f>
        <v>0</v>
      </c>
      <c r="P207" s="163">
        <v>0</v>
      </c>
      <c r="Q207" s="163">
        <f>ROUND(E207*P207,5)</f>
        <v>0</v>
      </c>
      <c r="R207" s="163"/>
      <c r="S207" s="163"/>
      <c r="T207" s="164">
        <v>0</v>
      </c>
      <c r="U207" s="163">
        <f>ROUND(E207*T207,2)</f>
        <v>0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201" t="s">
        <v>281</v>
      </c>
      <c r="D208" s="165"/>
      <c r="E208" s="173">
        <v>8143.3087999999998</v>
      </c>
      <c r="F208" s="178"/>
      <c r="G208" s="178"/>
      <c r="H208" s="178"/>
      <c r="I208" s="178"/>
      <c r="J208" s="178"/>
      <c r="K208" s="178"/>
      <c r="L208" s="178"/>
      <c r="M208" s="178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104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>
        <v>53</v>
      </c>
      <c r="B209" s="160" t="s">
        <v>282</v>
      </c>
      <c r="C209" s="200" t="s">
        <v>283</v>
      </c>
      <c r="D209" s="162" t="s">
        <v>194</v>
      </c>
      <c r="E209" s="172">
        <v>57.024000000000001</v>
      </c>
      <c r="F209" s="179">
        <f t="shared" ref="F209:F215" si="8">H209+J209</f>
        <v>0</v>
      </c>
      <c r="G209" s="178">
        <f t="shared" ref="G209:G215" si="9">ROUND(E209*F209,2)</f>
        <v>0</v>
      </c>
      <c r="H209" s="179"/>
      <c r="I209" s="178">
        <f t="shared" ref="I209:I215" si="10">ROUND(E209*H209,2)</f>
        <v>0</v>
      </c>
      <c r="J209" s="179"/>
      <c r="K209" s="178">
        <f t="shared" ref="K209:K215" si="11">ROUND(E209*J209,2)</f>
        <v>0</v>
      </c>
      <c r="L209" s="178">
        <v>21</v>
      </c>
      <c r="M209" s="178">
        <f t="shared" ref="M209:M215" si="12">G209*(1+L209/100)</f>
        <v>0</v>
      </c>
      <c r="N209" s="163">
        <v>0</v>
      </c>
      <c r="O209" s="163">
        <f t="shared" ref="O209:O215" si="13">ROUND(E209*N209,5)</f>
        <v>0</v>
      </c>
      <c r="P209" s="163">
        <v>0</v>
      </c>
      <c r="Q209" s="163">
        <f t="shared" ref="Q209:Q215" si="14">ROUND(E209*P209,5)</f>
        <v>0</v>
      </c>
      <c r="R209" s="163"/>
      <c r="S209" s="163"/>
      <c r="T209" s="164">
        <v>0.68799999999999994</v>
      </c>
      <c r="U209" s="163">
        <f t="shared" ref="U209:U215" si="15">ROUND(E209*T209,2)</f>
        <v>39.229999999999997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>
        <v>54</v>
      </c>
      <c r="B210" s="160" t="s">
        <v>284</v>
      </c>
      <c r="C210" s="200" t="s">
        <v>285</v>
      </c>
      <c r="D210" s="162" t="s">
        <v>194</v>
      </c>
      <c r="E210" s="172">
        <v>216.69120000000001</v>
      </c>
      <c r="F210" s="179">
        <f t="shared" si="8"/>
        <v>0</v>
      </c>
      <c r="G210" s="178">
        <f t="shared" si="9"/>
        <v>0</v>
      </c>
      <c r="H210" s="179"/>
      <c r="I210" s="178">
        <f t="shared" si="10"/>
        <v>0</v>
      </c>
      <c r="J210" s="179"/>
      <c r="K210" s="178">
        <f t="shared" si="11"/>
        <v>0</v>
      </c>
      <c r="L210" s="178">
        <v>21</v>
      </c>
      <c r="M210" s="178">
        <f t="shared" si="12"/>
        <v>0</v>
      </c>
      <c r="N210" s="163">
        <v>0</v>
      </c>
      <c r="O210" s="163">
        <f t="shared" si="13"/>
        <v>0</v>
      </c>
      <c r="P210" s="163">
        <v>0</v>
      </c>
      <c r="Q210" s="163">
        <f t="shared" si="14"/>
        <v>0</v>
      </c>
      <c r="R210" s="163"/>
      <c r="S210" s="163"/>
      <c r="T210" s="164">
        <v>0</v>
      </c>
      <c r="U210" s="163">
        <f t="shared" si="15"/>
        <v>0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>
        <v>55</v>
      </c>
      <c r="B211" s="160" t="s">
        <v>286</v>
      </c>
      <c r="C211" s="200" t="s">
        <v>287</v>
      </c>
      <c r="D211" s="162" t="s">
        <v>194</v>
      </c>
      <c r="E211" s="172">
        <v>428.59519999999998</v>
      </c>
      <c r="F211" s="179">
        <f t="shared" si="8"/>
        <v>0</v>
      </c>
      <c r="G211" s="178">
        <f t="shared" si="9"/>
        <v>0</v>
      </c>
      <c r="H211" s="179"/>
      <c r="I211" s="178">
        <f t="shared" si="10"/>
        <v>0</v>
      </c>
      <c r="J211" s="179"/>
      <c r="K211" s="178">
        <f t="shared" si="11"/>
        <v>0</v>
      </c>
      <c r="L211" s="178">
        <v>21</v>
      </c>
      <c r="M211" s="178">
        <f t="shared" si="12"/>
        <v>0</v>
      </c>
      <c r="N211" s="163">
        <v>0</v>
      </c>
      <c r="O211" s="163">
        <f t="shared" si="13"/>
        <v>0</v>
      </c>
      <c r="P211" s="163">
        <v>0</v>
      </c>
      <c r="Q211" s="163">
        <f t="shared" si="14"/>
        <v>0</v>
      </c>
      <c r="R211" s="163"/>
      <c r="S211" s="163"/>
      <c r="T211" s="164">
        <v>9.9000000000000005E-2</v>
      </c>
      <c r="U211" s="163">
        <f t="shared" si="15"/>
        <v>42.43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102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>
        <v>56</v>
      </c>
      <c r="B212" s="160" t="s">
        <v>288</v>
      </c>
      <c r="C212" s="200" t="s">
        <v>289</v>
      </c>
      <c r="D212" s="162" t="s">
        <v>194</v>
      </c>
      <c r="E212" s="172">
        <v>57.024000000000001</v>
      </c>
      <c r="F212" s="179">
        <f t="shared" si="8"/>
        <v>0</v>
      </c>
      <c r="G212" s="178">
        <f t="shared" si="9"/>
        <v>0</v>
      </c>
      <c r="H212" s="179"/>
      <c r="I212" s="178">
        <f t="shared" si="10"/>
        <v>0</v>
      </c>
      <c r="J212" s="179"/>
      <c r="K212" s="178">
        <f t="shared" si="11"/>
        <v>0</v>
      </c>
      <c r="L212" s="178">
        <v>21</v>
      </c>
      <c r="M212" s="178">
        <f t="shared" si="12"/>
        <v>0</v>
      </c>
      <c r="N212" s="163">
        <v>0</v>
      </c>
      <c r="O212" s="163">
        <f t="shared" si="13"/>
        <v>0</v>
      </c>
      <c r="P212" s="163">
        <v>0</v>
      </c>
      <c r="Q212" s="163">
        <f t="shared" si="14"/>
        <v>0</v>
      </c>
      <c r="R212" s="163"/>
      <c r="S212" s="163"/>
      <c r="T212" s="164">
        <v>0.68799999999999994</v>
      </c>
      <c r="U212" s="163">
        <f t="shared" si="15"/>
        <v>39.229999999999997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>
        <v>57</v>
      </c>
      <c r="B213" s="160" t="s">
        <v>290</v>
      </c>
      <c r="C213" s="200" t="s">
        <v>291</v>
      </c>
      <c r="D213" s="162" t="s">
        <v>194</v>
      </c>
      <c r="E213" s="172">
        <v>57.024000000000001</v>
      </c>
      <c r="F213" s="179">
        <f t="shared" si="8"/>
        <v>0</v>
      </c>
      <c r="G213" s="178">
        <f t="shared" si="9"/>
        <v>0</v>
      </c>
      <c r="H213" s="179"/>
      <c r="I213" s="178">
        <f t="shared" si="10"/>
        <v>0</v>
      </c>
      <c r="J213" s="179"/>
      <c r="K213" s="178">
        <f t="shared" si="11"/>
        <v>0</v>
      </c>
      <c r="L213" s="178">
        <v>21</v>
      </c>
      <c r="M213" s="178">
        <f t="shared" si="12"/>
        <v>0</v>
      </c>
      <c r="N213" s="163">
        <v>0</v>
      </c>
      <c r="O213" s="163">
        <f t="shared" si="13"/>
        <v>0</v>
      </c>
      <c r="P213" s="163">
        <v>0</v>
      </c>
      <c r="Q213" s="163">
        <f t="shared" si="14"/>
        <v>0</v>
      </c>
      <c r="R213" s="163"/>
      <c r="S213" s="163"/>
      <c r="T213" s="164">
        <v>0</v>
      </c>
      <c r="U213" s="163">
        <f t="shared" si="15"/>
        <v>0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>
        <v>58</v>
      </c>
      <c r="B214" s="160" t="s">
        <v>292</v>
      </c>
      <c r="C214" s="200" t="s">
        <v>293</v>
      </c>
      <c r="D214" s="162" t="s">
        <v>194</v>
      </c>
      <c r="E214" s="172">
        <v>239.25880000000001</v>
      </c>
      <c r="F214" s="179">
        <f t="shared" si="8"/>
        <v>0</v>
      </c>
      <c r="G214" s="178">
        <f t="shared" si="9"/>
        <v>0</v>
      </c>
      <c r="H214" s="179"/>
      <c r="I214" s="178">
        <f t="shared" si="10"/>
        <v>0</v>
      </c>
      <c r="J214" s="179"/>
      <c r="K214" s="178">
        <f t="shared" si="11"/>
        <v>0</v>
      </c>
      <c r="L214" s="178">
        <v>21</v>
      </c>
      <c r="M214" s="178">
        <f t="shared" si="12"/>
        <v>0</v>
      </c>
      <c r="N214" s="163">
        <v>0</v>
      </c>
      <c r="O214" s="163">
        <f t="shared" si="13"/>
        <v>0</v>
      </c>
      <c r="P214" s="163">
        <v>0</v>
      </c>
      <c r="Q214" s="163">
        <f t="shared" si="14"/>
        <v>0</v>
      </c>
      <c r="R214" s="163"/>
      <c r="S214" s="163"/>
      <c r="T214" s="164">
        <v>0</v>
      </c>
      <c r="U214" s="163">
        <f t="shared" si="15"/>
        <v>0</v>
      </c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>
        <v>59</v>
      </c>
      <c r="B215" s="160" t="s">
        <v>294</v>
      </c>
      <c r="C215" s="200" t="s">
        <v>295</v>
      </c>
      <c r="D215" s="162" t="s">
        <v>194</v>
      </c>
      <c r="E215" s="172">
        <v>189.3364</v>
      </c>
      <c r="F215" s="179">
        <f t="shared" si="8"/>
        <v>0</v>
      </c>
      <c r="G215" s="178">
        <f t="shared" si="9"/>
        <v>0</v>
      </c>
      <c r="H215" s="179"/>
      <c r="I215" s="178">
        <f t="shared" si="10"/>
        <v>0</v>
      </c>
      <c r="J215" s="179"/>
      <c r="K215" s="178">
        <f t="shared" si="11"/>
        <v>0</v>
      </c>
      <c r="L215" s="178">
        <v>21</v>
      </c>
      <c r="M215" s="178">
        <f t="shared" si="12"/>
        <v>0</v>
      </c>
      <c r="N215" s="163">
        <v>0</v>
      </c>
      <c r="O215" s="163">
        <f t="shared" si="13"/>
        <v>0</v>
      </c>
      <c r="P215" s="163">
        <v>0</v>
      </c>
      <c r="Q215" s="163">
        <f t="shared" si="14"/>
        <v>0</v>
      </c>
      <c r="R215" s="163"/>
      <c r="S215" s="163"/>
      <c r="T215" s="164">
        <v>0</v>
      </c>
      <c r="U215" s="163">
        <f t="shared" si="15"/>
        <v>0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201" t="s">
        <v>277</v>
      </c>
      <c r="D216" s="165"/>
      <c r="E216" s="173">
        <v>179.44409999999999</v>
      </c>
      <c r="F216" s="178"/>
      <c r="G216" s="178"/>
      <c r="H216" s="178"/>
      <c r="I216" s="178"/>
      <c r="J216" s="178"/>
      <c r="K216" s="178"/>
      <c r="L216" s="178"/>
      <c r="M216" s="178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104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201" t="s">
        <v>278</v>
      </c>
      <c r="D217" s="165"/>
      <c r="E217" s="173">
        <v>9.8923000000000005</v>
      </c>
      <c r="F217" s="178"/>
      <c r="G217" s="178"/>
      <c r="H217" s="178"/>
      <c r="I217" s="178"/>
      <c r="J217" s="178"/>
      <c r="K217" s="178"/>
      <c r="L217" s="178"/>
      <c r="M217" s="178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104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x14ac:dyDescent="0.25">
      <c r="A218" s="155" t="s">
        <v>97</v>
      </c>
      <c r="B218" s="161" t="s">
        <v>66</v>
      </c>
      <c r="C218" s="206" t="s">
        <v>67</v>
      </c>
      <c r="D218" s="169"/>
      <c r="E218" s="177"/>
      <c r="F218" s="180"/>
      <c r="G218" s="180">
        <f>SUMIF(AE219:AE225,"&lt;&gt;NOR",G219:G225)</f>
        <v>0</v>
      </c>
      <c r="H218" s="180"/>
      <c r="I218" s="180">
        <f>SUM(I219:I225)</f>
        <v>0</v>
      </c>
      <c r="J218" s="180"/>
      <c r="K218" s="180">
        <f>SUM(K219:K225)</f>
        <v>0</v>
      </c>
      <c r="L218" s="180"/>
      <c r="M218" s="180">
        <f>SUM(M219:M225)</f>
        <v>0</v>
      </c>
      <c r="N218" s="170"/>
      <c r="O218" s="170">
        <f>SUM(O219:O225)</f>
        <v>0</v>
      </c>
      <c r="P218" s="170"/>
      <c r="Q218" s="170">
        <f>SUM(Q219:Q225)</f>
        <v>0</v>
      </c>
      <c r="R218" s="170"/>
      <c r="S218" s="170"/>
      <c r="T218" s="171"/>
      <c r="U218" s="170">
        <f>SUM(U219:U225)</f>
        <v>34.18</v>
      </c>
      <c r="AE218" t="s">
        <v>98</v>
      </c>
    </row>
    <row r="219" spans="1:60" outlineLevel="1" x14ac:dyDescent="0.25">
      <c r="A219" s="154">
        <v>60</v>
      </c>
      <c r="B219" s="160" t="s">
        <v>296</v>
      </c>
      <c r="C219" s="200" t="s">
        <v>297</v>
      </c>
      <c r="D219" s="162" t="s">
        <v>194</v>
      </c>
      <c r="E219" s="172">
        <v>1137.4063799999999</v>
      </c>
      <c r="F219" s="179">
        <f>H219+J219</f>
        <v>0</v>
      </c>
      <c r="G219" s="178">
        <f>ROUND(E219*F219,2)</f>
        <v>0</v>
      </c>
      <c r="H219" s="179"/>
      <c r="I219" s="178">
        <f>ROUND(E219*H219,2)</f>
        <v>0</v>
      </c>
      <c r="J219" s="179"/>
      <c r="K219" s="178">
        <f>ROUND(E219*J219,2)</f>
        <v>0</v>
      </c>
      <c r="L219" s="178">
        <v>21</v>
      </c>
      <c r="M219" s="178">
        <f>G219*(1+L219/100)</f>
        <v>0</v>
      </c>
      <c r="N219" s="163">
        <v>0</v>
      </c>
      <c r="O219" s="163">
        <f>ROUND(E219*N219,5)</f>
        <v>0</v>
      </c>
      <c r="P219" s="163">
        <v>0</v>
      </c>
      <c r="Q219" s="163">
        <f>ROUND(E219*P219,5)</f>
        <v>0</v>
      </c>
      <c r="R219" s="163"/>
      <c r="S219" s="163"/>
      <c r="T219" s="164">
        <v>1.6E-2</v>
      </c>
      <c r="U219" s="163">
        <f>ROUND(E219*T219,2)</f>
        <v>18.2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1" t="s">
        <v>298</v>
      </c>
      <c r="D220" s="165"/>
      <c r="E220" s="173">
        <v>1133.7443900000001</v>
      </c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104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201" t="s">
        <v>299</v>
      </c>
      <c r="D221" s="165"/>
      <c r="E221" s="173">
        <v>0.38811000000000001</v>
      </c>
      <c r="F221" s="178"/>
      <c r="G221" s="178"/>
      <c r="H221" s="178"/>
      <c r="I221" s="178"/>
      <c r="J221" s="178"/>
      <c r="K221" s="178"/>
      <c r="L221" s="178"/>
      <c r="M221" s="178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104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201" t="s">
        <v>300</v>
      </c>
      <c r="D222" s="165"/>
      <c r="E222" s="173">
        <v>8.9999999999999998E-4</v>
      </c>
      <c r="F222" s="178"/>
      <c r="G222" s="178"/>
      <c r="H222" s="178"/>
      <c r="I222" s="178"/>
      <c r="J222" s="178"/>
      <c r="K222" s="178"/>
      <c r="L222" s="178"/>
      <c r="M222" s="178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104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201" t="s">
        <v>301</v>
      </c>
      <c r="D223" s="165"/>
      <c r="E223" s="173">
        <v>3.27298</v>
      </c>
      <c r="F223" s="178"/>
      <c r="G223" s="178"/>
      <c r="H223" s="178"/>
      <c r="I223" s="178"/>
      <c r="J223" s="178"/>
      <c r="K223" s="178"/>
      <c r="L223" s="178"/>
      <c r="M223" s="178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104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>
        <v>61</v>
      </c>
      <c r="B224" s="160" t="s">
        <v>302</v>
      </c>
      <c r="C224" s="200" t="s">
        <v>303</v>
      </c>
      <c r="D224" s="162" t="s">
        <v>194</v>
      </c>
      <c r="E224" s="172">
        <v>75.539720000000003</v>
      </c>
      <c r="F224" s="179">
        <f>H224+J224</f>
        <v>0</v>
      </c>
      <c r="G224" s="178">
        <f>ROUND(E224*F224,2)</f>
        <v>0</v>
      </c>
      <c r="H224" s="179"/>
      <c r="I224" s="178">
        <f>ROUND(E224*H224,2)</f>
        <v>0</v>
      </c>
      <c r="J224" s="179"/>
      <c r="K224" s="178">
        <f>ROUND(E224*J224,2)</f>
        <v>0</v>
      </c>
      <c r="L224" s="178">
        <v>21</v>
      </c>
      <c r="M224" s="178">
        <f>G224*(1+L224/100)</f>
        <v>0</v>
      </c>
      <c r="N224" s="163">
        <v>0</v>
      </c>
      <c r="O224" s="163">
        <f>ROUND(E224*N224,5)</f>
        <v>0</v>
      </c>
      <c r="P224" s="163">
        <v>0</v>
      </c>
      <c r="Q224" s="163">
        <f>ROUND(E224*P224,5)</f>
        <v>0</v>
      </c>
      <c r="R224" s="163"/>
      <c r="S224" s="163"/>
      <c r="T224" s="164">
        <v>0.21149999999999999</v>
      </c>
      <c r="U224" s="163">
        <f>ROUND(E224*T224,2)</f>
        <v>15.98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201" t="s">
        <v>304</v>
      </c>
      <c r="D225" s="165"/>
      <c r="E225" s="173">
        <v>75.539720000000003</v>
      </c>
      <c r="F225" s="178"/>
      <c r="G225" s="178"/>
      <c r="H225" s="178"/>
      <c r="I225" s="178"/>
      <c r="J225" s="178"/>
      <c r="K225" s="178"/>
      <c r="L225" s="178"/>
      <c r="M225" s="178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104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x14ac:dyDescent="0.25">
      <c r="A226" s="155" t="s">
        <v>97</v>
      </c>
      <c r="B226" s="161" t="s">
        <v>68</v>
      </c>
      <c r="C226" s="206" t="s">
        <v>69</v>
      </c>
      <c r="D226" s="169"/>
      <c r="E226" s="177"/>
      <c r="F226" s="180"/>
      <c r="G226" s="180">
        <f>SUMIF(AE227:AE242,"&lt;&gt;NOR",G227:G242)</f>
        <v>0</v>
      </c>
      <c r="H226" s="180"/>
      <c r="I226" s="180">
        <f>SUM(I227:I242)</f>
        <v>0</v>
      </c>
      <c r="J226" s="180"/>
      <c r="K226" s="180">
        <f>SUM(K227:K242)</f>
        <v>0</v>
      </c>
      <c r="L226" s="180"/>
      <c r="M226" s="180">
        <f>SUM(M227:M242)</f>
        <v>0</v>
      </c>
      <c r="N226" s="170"/>
      <c r="O226" s="170">
        <f>SUM(O227:O242)</f>
        <v>3.27298</v>
      </c>
      <c r="P226" s="170"/>
      <c r="Q226" s="170">
        <f>SUM(Q227:Q242)</f>
        <v>0</v>
      </c>
      <c r="R226" s="170"/>
      <c r="S226" s="170"/>
      <c r="T226" s="171"/>
      <c r="U226" s="170">
        <f>SUM(U227:U242)</f>
        <v>4.3499999999999996</v>
      </c>
      <c r="AE226" t="s">
        <v>98</v>
      </c>
    </row>
    <row r="227" spans="1:60" ht="20.399999999999999" outlineLevel="1" x14ac:dyDescent="0.25">
      <c r="A227" s="154">
        <v>62</v>
      </c>
      <c r="B227" s="160" t="s">
        <v>305</v>
      </c>
      <c r="C227" s="200" t="s">
        <v>306</v>
      </c>
      <c r="D227" s="162" t="s">
        <v>119</v>
      </c>
      <c r="E227" s="172">
        <v>1.56</v>
      </c>
      <c r="F227" s="179">
        <f>H227+J227</f>
        <v>0</v>
      </c>
      <c r="G227" s="178">
        <f>ROUND(E227*F227,2)</f>
        <v>0</v>
      </c>
      <c r="H227" s="179"/>
      <c r="I227" s="178">
        <f>ROUND(E227*H227,2)</f>
        <v>0</v>
      </c>
      <c r="J227" s="179"/>
      <c r="K227" s="178">
        <f>ROUND(E227*J227,2)</f>
        <v>0</v>
      </c>
      <c r="L227" s="178">
        <v>21</v>
      </c>
      <c r="M227" s="178">
        <f>G227*(1+L227/100)</f>
        <v>0</v>
      </c>
      <c r="N227" s="163">
        <v>1.7</v>
      </c>
      <c r="O227" s="163">
        <f>ROUND(E227*N227,5)</f>
        <v>2.6520000000000001</v>
      </c>
      <c r="P227" s="163">
        <v>0</v>
      </c>
      <c r="Q227" s="163">
        <f>ROUND(E227*P227,5)</f>
        <v>0</v>
      </c>
      <c r="R227" s="163"/>
      <c r="S227" s="163"/>
      <c r="T227" s="164">
        <v>1.587</v>
      </c>
      <c r="U227" s="163">
        <f>ROUND(E227*T227,2)</f>
        <v>2.48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>
        <v>63</v>
      </c>
      <c r="B228" s="160" t="s">
        <v>307</v>
      </c>
      <c r="C228" s="200" t="s">
        <v>308</v>
      </c>
      <c r="D228" s="162" t="s">
        <v>119</v>
      </c>
      <c r="E228" s="172">
        <v>0.52</v>
      </c>
      <c r="F228" s="179">
        <f>H228+J228</f>
        <v>0</v>
      </c>
      <c r="G228" s="178">
        <f>ROUND(E228*F228,2)</f>
        <v>0</v>
      </c>
      <c r="H228" s="179"/>
      <c r="I228" s="178">
        <f>ROUND(E228*H228,2)</f>
        <v>0</v>
      </c>
      <c r="J228" s="179"/>
      <c r="K228" s="178">
        <f>ROUND(E228*J228,2)</f>
        <v>0</v>
      </c>
      <c r="L228" s="178">
        <v>21</v>
      </c>
      <c r="M228" s="178">
        <f>G228*(1+L228/100)</f>
        <v>0</v>
      </c>
      <c r="N228" s="163">
        <v>1.1322000000000001</v>
      </c>
      <c r="O228" s="163">
        <f>ROUND(E228*N228,5)</f>
        <v>0.58874000000000004</v>
      </c>
      <c r="P228" s="163">
        <v>0</v>
      </c>
      <c r="Q228" s="163">
        <f>ROUND(E228*P228,5)</f>
        <v>0</v>
      </c>
      <c r="R228" s="163"/>
      <c r="S228" s="163"/>
      <c r="T228" s="164">
        <v>1.6950000000000001</v>
      </c>
      <c r="U228" s="163">
        <f>ROUND(E228*T228,2)</f>
        <v>0.88</v>
      </c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ht="20.399999999999999" outlineLevel="1" x14ac:dyDescent="0.25">
      <c r="A229" s="154"/>
      <c r="B229" s="160"/>
      <c r="C229" s="201" t="s">
        <v>309</v>
      </c>
      <c r="D229" s="165"/>
      <c r="E229" s="173"/>
      <c r="F229" s="178"/>
      <c r="G229" s="178"/>
      <c r="H229" s="178"/>
      <c r="I229" s="178"/>
      <c r="J229" s="178"/>
      <c r="K229" s="178"/>
      <c r="L229" s="178"/>
      <c r="M229" s="178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104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201" t="s">
        <v>121</v>
      </c>
      <c r="D230" s="165"/>
      <c r="E230" s="173"/>
      <c r="F230" s="178"/>
      <c r="G230" s="178"/>
      <c r="H230" s="178"/>
      <c r="I230" s="178"/>
      <c r="J230" s="178"/>
      <c r="K230" s="178"/>
      <c r="L230" s="178"/>
      <c r="M230" s="178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104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201" t="s">
        <v>310</v>
      </c>
      <c r="D231" s="165"/>
      <c r="E231" s="173">
        <v>0.52</v>
      </c>
      <c r="F231" s="178"/>
      <c r="G231" s="178"/>
      <c r="H231" s="178"/>
      <c r="I231" s="178"/>
      <c r="J231" s="178"/>
      <c r="K231" s="178"/>
      <c r="L231" s="178"/>
      <c r="M231" s="178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104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202" t="s">
        <v>107</v>
      </c>
      <c r="D232" s="166"/>
      <c r="E232" s="174">
        <v>0.52</v>
      </c>
      <c r="F232" s="178"/>
      <c r="G232" s="178"/>
      <c r="H232" s="178"/>
      <c r="I232" s="178"/>
      <c r="J232" s="178"/>
      <c r="K232" s="178"/>
      <c r="L232" s="178"/>
      <c r="M232" s="178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104</v>
      </c>
      <c r="AF232" s="153">
        <v>1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ht="20.399999999999999" outlineLevel="1" x14ac:dyDescent="0.25">
      <c r="A233" s="154">
        <v>64</v>
      </c>
      <c r="B233" s="160" t="s">
        <v>311</v>
      </c>
      <c r="C233" s="200" t="s">
        <v>312</v>
      </c>
      <c r="D233" s="162" t="s">
        <v>112</v>
      </c>
      <c r="E233" s="172">
        <v>13</v>
      </c>
      <c r="F233" s="179">
        <f>H233+J233</f>
        <v>0</v>
      </c>
      <c r="G233" s="178">
        <f>ROUND(E233*F233,2)</f>
        <v>0</v>
      </c>
      <c r="H233" s="179"/>
      <c r="I233" s="178">
        <f>ROUND(E233*H233,2)</f>
        <v>0</v>
      </c>
      <c r="J233" s="179"/>
      <c r="K233" s="178">
        <f>ROUND(E233*J233,2)</f>
        <v>0</v>
      </c>
      <c r="L233" s="178">
        <v>21</v>
      </c>
      <c r="M233" s="178">
        <f>G233*(1+L233/100)</f>
        <v>0</v>
      </c>
      <c r="N233" s="163">
        <v>6.0000000000000002E-5</v>
      </c>
      <c r="O233" s="163">
        <f>ROUND(E233*N233,5)</f>
        <v>7.7999999999999999E-4</v>
      </c>
      <c r="P233" s="163">
        <v>0</v>
      </c>
      <c r="Q233" s="163">
        <f>ROUND(E233*P233,5)</f>
        <v>0</v>
      </c>
      <c r="R233" s="163"/>
      <c r="S233" s="163"/>
      <c r="T233" s="164">
        <v>2.5999999999999999E-2</v>
      </c>
      <c r="U233" s="163">
        <f>ROUND(E233*T233,2)</f>
        <v>0.34</v>
      </c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102</v>
      </c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ht="20.399999999999999" outlineLevel="1" x14ac:dyDescent="0.25">
      <c r="A234" s="154"/>
      <c r="B234" s="160"/>
      <c r="C234" s="201" t="s">
        <v>309</v>
      </c>
      <c r="D234" s="165"/>
      <c r="E234" s="173"/>
      <c r="F234" s="178"/>
      <c r="G234" s="178"/>
      <c r="H234" s="178"/>
      <c r="I234" s="178"/>
      <c r="J234" s="178"/>
      <c r="K234" s="178"/>
      <c r="L234" s="178"/>
      <c r="M234" s="178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104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201" t="s">
        <v>121</v>
      </c>
      <c r="D235" s="165"/>
      <c r="E235" s="173"/>
      <c r="F235" s="178"/>
      <c r="G235" s="178"/>
      <c r="H235" s="178"/>
      <c r="I235" s="178"/>
      <c r="J235" s="178"/>
      <c r="K235" s="178"/>
      <c r="L235" s="178"/>
      <c r="M235" s="178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104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201" t="s">
        <v>313</v>
      </c>
      <c r="D236" s="165"/>
      <c r="E236" s="173">
        <v>13</v>
      </c>
      <c r="F236" s="178"/>
      <c r="G236" s="178"/>
      <c r="H236" s="178"/>
      <c r="I236" s="178"/>
      <c r="J236" s="178"/>
      <c r="K236" s="178"/>
      <c r="L236" s="178"/>
      <c r="M236" s="178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104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202" t="s">
        <v>107</v>
      </c>
      <c r="D237" s="166"/>
      <c r="E237" s="174">
        <v>13</v>
      </c>
      <c r="F237" s="178"/>
      <c r="G237" s="178"/>
      <c r="H237" s="178"/>
      <c r="I237" s="178"/>
      <c r="J237" s="178"/>
      <c r="K237" s="178"/>
      <c r="L237" s="178"/>
      <c r="M237" s="178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104</v>
      </c>
      <c r="AF237" s="153">
        <v>1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>
        <v>65</v>
      </c>
      <c r="B238" s="160" t="s">
        <v>314</v>
      </c>
      <c r="C238" s="200" t="s">
        <v>315</v>
      </c>
      <c r="D238" s="162" t="s">
        <v>112</v>
      </c>
      <c r="E238" s="172">
        <v>13</v>
      </c>
      <c r="F238" s="179">
        <f>H238+J238</f>
        <v>0</v>
      </c>
      <c r="G238" s="178">
        <f>ROUND(E238*F238,2)</f>
        <v>0</v>
      </c>
      <c r="H238" s="179"/>
      <c r="I238" s="178">
        <f>ROUND(E238*H238,2)</f>
        <v>0</v>
      </c>
      <c r="J238" s="179"/>
      <c r="K238" s="178">
        <f>ROUND(E238*J238,2)</f>
        <v>0</v>
      </c>
      <c r="L238" s="178">
        <v>21</v>
      </c>
      <c r="M238" s="178">
        <f>G238*(1+L238/100)</f>
        <v>0</v>
      </c>
      <c r="N238" s="163">
        <v>2.4199999999999998E-3</v>
      </c>
      <c r="O238" s="163">
        <f>ROUND(E238*N238,5)</f>
        <v>3.1460000000000002E-2</v>
      </c>
      <c r="P238" s="163">
        <v>0</v>
      </c>
      <c r="Q238" s="163">
        <f>ROUND(E238*P238,5)</f>
        <v>0</v>
      </c>
      <c r="R238" s="163"/>
      <c r="S238" s="163"/>
      <c r="T238" s="164">
        <v>0.05</v>
      </c>
      <c r="U238" s="163">
        <f>ROUND(E238*T238,2)</f>
        <v>0.65</v>
      </c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102</v>
      </c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ht="20.399999999999999" outlineLevel="1" x14ac:dyDescent="0.25">
      <c r="A239" s="154"/>
      <c r="B239" s="160"/>
      <c r="C239" s="201" t="s">
        <v>309</v>
      </c>
      <c r="D239" s="165"/>
      <c r="E239" s="173"/>
      <c r="F239" s="178"/>
      <c r="G239" s="178"/>
      <c r="H239" s="178"/>
      <c r="I239" s="178"/>
      <c r="J239" s="178"/>
      <c r="K239" s="178"/>
      <c r="L239" s="178"/>
      <c r="M239" s="178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104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201" t="s">
        <v>121</v>
      </c>
      <c r="D240" s="165"/>
      <c r="E240" s="173"/>
      <c r="F240" s="178"/>
      <c r="G240" s="178"/>
      <c r="H240" s="178"/>
      <c r="I240" s="178"/>
      <c r="J240" s="178"/>
      <c r="K240" s="178"/>
      <c r="L240" s="178"/>
      <c r="M240" s="178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104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201" t="s">
        <v>313</v>
      </c>
      <c r="D241" s="165"/>
      <c r="E241" s="173">
        <v>13</v>
      </c>
      <c r="F241" s="178"/>
      <c r="G241" s="178"/>
      <c r="H241" s="178"/>
      <c r="I241" s="178"/>
      <c r="J241" s="178"/>
      <c r="K241" s="178"/>
      <c r="L241" s="178"/>
      <c r="M241" s="178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104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89"/>
      <c r="B242" s="190"/>
      <c r="C242" s="207" t="s">
        <v>107</v>
      </c>
      <c r="D242" s="191"/>
      <c r="E242" s="192">
        <v>13</v>
      </c>
      <c r="F242" s="193"/>
      <c r="G242" s="193"/>
      <c r="H242" s="193"/>
      <c r="I242" s="193"/>
      <c r="J242" s="193"/>
      <c r="K242" s="193"/>
      <c r="L242" s="193"/>
      <c r="M242" s="193"/>
      <c r="N242" s="194"/>
      <c r="O242" s="194"/>
      <c r="P242" s="194"/>
      <c r="Q242" s="194"/>
      <c r="R242" s="194"/>
      <c r="S242" s="194"/>
      <c r="T242" s="195"/>
      <c r="U242" s="194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104</v>
      </c>
      <c r="AF242" s="153">
        <v>1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x14ac:dyDescent="0.25">
      <c r="A243" s="6"/>
      <c r="B243" s="7" t="s">
        <v>246</v>
      </c>
      <c r="C243" s="208" t="s">
        <v>246</v>
      </c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AC243">
        <v>15</v>
      </c>
      <c r="AD243">
        <v>21</v>
      </c>
    </row>
    <row r="244" spans="1:60" x14ac:dyDescent="0.25">
      <c r="A244" s="196"/>
      <c r="B244" s="197" t="s">
        <v>28</v>
      </c>
      <c r="C244" s="209" t="s">
        <v>246</v>
      </c>
      <c r="D244" s="198"/>
      <c r="E244" s="198"/>
      <c r="F244" s="198"/>
      <c r="G244" s="199">
        <f>G8+G108+G134+G162+G190+G193+G200+G218+G226</f>
        <v>0</v>
      </c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AC244">
        <f>SUMIF(L7:L242,AC243,G7:G242)</f>
        <v>0</v>
      </c>
      <c r="AD244">
        <f>SUMIF(L7:L242,AD243,G7:G242)</f>
        <v>0</v>
      </c>
      <c r="AE244" t="s">
        <v>316</v>
      </c>
    </row>
    <row r="245" spans="1:60" x14ac:dyDescent="0.25">
      <c r="A245" s="6"/>
      <c r="B245" s="7" t="s">
        <v>246</v>
      </c>
      <c r="C245" s="208" t="s">
        <v>246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</row>
    <row r="246" spans="1:60" x14ac:dyDescent="0.25">
      <c r="A246" s="6"/>
      <c r="B246" s="7" t="s">
        <v>246</v>
      </c>
      <c r="C246" s="208" t="s">
        <v>246</v>
      </c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</row>
    <row r="247" spans="1:60" x14ac:dyDescent="0.25">
      <c r="A247" s="270" t="s">
        <v>317</v>
      </c>
      <c r="B247" s="270"/>
      <c r="C247" s="271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</row>
    <row r="248" spans="1:60" x14ac:dyDescent="0.25">
      <c r="A248" s="272"/>
      <c r="B248" s="273"/>
      <c r="C248" s="274"/>
      <c r="D248" s="273"/>
      <c r="E248" s="273"/>
      <c r="F248" s="273"/>
      <c r="G248" s="27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AE248" t="s">
        <v>318</v>
      </c>
    </row>
    <row r="249" spans="1:60" x14ac:dyDescent="0.25">
      <c r="A249" s="276"/>
      <c r="B249" s="277"/>
      <c r="C249" s="278"/>
      <c r="D249" s="277"/>
      <c r="E249" s="277"/>
      <c r="F249" s="277"/>
      <c r="G249" s="279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60" x14ac:dyDescent="0.25">
      <c r="A250" s="276"/>
      <c r="B250" s="277"/>
      <c r="C250" s="278"/>
      <c r="D250" s="277"/>
      <c r="E250" s="277"/>
      <c r="F250" s="277"/>
      <c r="G250" s="279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60" x14ac:dyDescent="0.25">
      <c r="A251" s="276"/>
      <c r="B251" s="277"/>
      <c r="C251" s="278"/>
      <c r="D251" s="277"/>
      <c r="E251" s="277"/>
      <c r="F251" s="277"/>
      <c r="G251" s="279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60" x14ac:dyDescent="0.25">
      <c r="A252" s="280"/>
      <c r="B252" s="281"/>
      <c r="C252" s="282"/>
      <c r="D252" s="281"/>
      <c r="E252" s="281"/>
      <c r="F252" s="281"/>
      <c r="G252" s="283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</row>
    <row r="253" spans="1:60" x14ac:dyDescent="0.25">
      <c r="A253" s="6"/>
      <c r="B253" s="7" t="s">
        <v>246</v>
      </c>
      <c r="C253" s="208" t="s">
        <v>246</v>
      </c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5">
      <c r="C254" s="210"/>
      <c r="AE254" t="s">
        <v>319</v>
      </c>
    </row>
  </sheetData>
  <sheetProtection algorithmName="SHA-512" hashValue="zhH5RJ1U1FSYz/elxX6m2Ppa2bo8ki+PdMNwblA/zsQvzdKb0Ky2aEKTZ4aSg9nwV1AH63oo2hDPJiBVsa1J7A==" saltValue="HV4M5zz3oTSMZvhsqT6Eyw==" spinCount="100000" sheet="1" objects="1" scenarios="1"/>
  <mergeCells count="6">
    <mergeCell ref="A248:G252"/>
    <mergeCell ref="A1:G1"/>
    <mergeCell ref="C2:G2"/>
    <mergeCell ref="C3:G3"/>
    <mergeCell ref="C4:G4"/>
    <mergeCell ref="A247:C247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2023-03-02T14:31:58Z</dcterms:modified>
</cp:coreProperties>
</file>