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AC4E95EC-F796-4DD4-8059-E25DE9F71B02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Pol'!$F$1:$F$487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Pol'!$A$1:$U$487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56" i="12" l="1"/>
  <c r="F135" i="12"/>
  <c r="AC477" i="12" l="1"/>
  <c r="F39" i="1" s="1"/>
  <c r="F9" i="12"/>
  <c r="G9" i="12" s="1"/>
  <c r="I9" i="12"/>
  <c r="K9" i="12"/>
  <c r="O9" i="12"/>
  <c r="Q9" i="12"/>
  <c r="U9" i="12"/>
  <c r="F14" i="12"/>
  <c r="G14" i="12" s="1"/>
  <c r="M14" i="12" s="1"/>
  <c r="I14" i="12"/>
  <c r="K14" i="12"/>
  <c r="O14" i="12"/>
  <c r="Q14" i="12"/>
  <c r="U14" i="12"/>
  <c r="F22" i="12"/>
  <c r="G22" i="12" s="1"/>
  <c r="M22" i="12" s="1"/>
  <c r="I22" i="12"/>
  <c r="K22" i="12"/>
  <c r="O22" i="12"/>
  <c r="Q22" i="12"/>
  <c r="U22" i="12"/>
  <c r="F29" i="12"/>
  <c r="G29" i="12" s="1"/>
  <c r="M29" i="12" s="1"/>
  <c r="I29" i="12"/>
  <c r="K29" i="12"/>
  <c r="O29" i="12"/>
  <c r="Q29" i="12"/>
  <c r="U29" i="12"/>
  <c r="F32" i="12"/>
  <c r="G32" i="12" s="1"/>
  <c r="M32" i="12" s="1"/>
  <c r="I32" i="12"/>
  <c r="K32" i="12"/>
  <c r="O32" i="12"/>
  <c r="Q32" i="12"/>
  <c r="U32" i="12"/>
  <c r="F36" i="12"/>
  <c r="G36" i="12" s="1"/>
  <c r="M36" i="12" s="1"/>
  <c r="I36" i="12"/>
  <c r="K36" i="12"/>
  <c r="O36" i="12"/>
  <c r="Q36" i="12"/>
  <c r="U36" i="12"/>
  <c r="F38" i="12"/>
  <c r="G38" i="12" s="1"/>
  <c r="M38" i="12" s="1"/>
  <c r="I38" i="12"/>
  <c r="K38" i="12"/>
  <c r="O38" i="12"/>
  <c r="Q38" i="12"/>
  <c r="U38" i="12"/>
  <c r="F46" i="12"/>
  <c r="G46" i="12" s="1"/>
  <c r="M46" i="12" s="1"/>
  <c r="I46" i="12"/>
  <c r="K46" i="12"/>
  <c r="O46" i="12"/>
  <c r="Q46" i="12"/>
  <c r="U46" i="12"/>
  <c r="F76" i="12"/>
  <c r="G76" i="12" s="1"/>
  <c r="M76" i="12" s="1"/>
  <c r="I76" i="12"/>
  <c r="K76" i="12"/>
  <c r="O76" i="12"/>
  <c r="Q76" i="12"/>
  <c r="U76" i="12"/>
  <c r="F78" i="12"/>
  <c r="G78" i="12" s="1"/>
  <c r="M78" i="12" s="1"/>
  <c r="I78" i="12"/>
  <c r="K78" i="12"/>
  <c r="O78" i="12"/>
  <c r="Q78" i="12"/>
  <c r="U78" i="12"/>
  <c r="F99" i="12"/>
  <c r="G99" i="12" s="1"/>
  <c r="M99" i="12" s="1"/>
  <c r="I99" i="12"/>
  <c r="K99" i="12"/>
  <c r="O99" i="12"/>
  <c r="Q99" i="12"/>
  <c r="U99" i="12"/>
  <c r="F101" i="12"/>
  <c r="G101" i="12" s="1"/>
  <c r="M101" i="12" s="1"/>
  <c r="I101" i="12"/>
  <c r="K101" i="12"/>
  <c r="O101" i="12"/>
  <c r="Q101" i="12"/>
  <c r="U101" i="12"/>
  <c r="F105" i="12"/>
  <c r="G105" i="12" s="1"/>
  <c r="M105" i="12" s="1"/>
  <c r="I105" i="12"/>
  <c r="K105" i="12"/>
  <c r="O105" i="12"/>
  <c r="Q105" i="12"/>
  <c r="U105" i="12"/>
  <c r="F109" i="12"/>
  <c r="G109" i="12" s="1"/>
  <c r="M109" i="12" s="1"/>
  <c r="I109" i="12"/>
  <c r="K109" i="12"/>
  <c r="O109" i="12"/>
  <c r="Q109" i="12"/>
  <c r="U109" i="12"/>
  <c r="F118" i="12"/>
  <c r="G118" i="12" s="1"/>
  <c r="M118" i="12" s="1"/>
  <c r="I118" i="12"/>
  <c r="K118" i="12"/>
  <c r="O118" i="12"/>
  <c r="Q118" i="12"/>
  <c r="U118" i="12"/>
  <c r="G135" i="12"/>
  <c r="M135" i="12" s="1"/>
  <c r="I135" i="12"/>
  <c r="K135" i="12"/>
  <c r="O135" i="12"/>
  <c r="Q135" i="12"/>
  <c r="U135" i="12"/>
  <c r="F138" i="12"/>
  <c r="G138" i="12" s="1"/>
  <c r="M138" i="12" s="1"/>
  <c r="I138" i="12"/>
  <c r="K138" i="12"/>
  <c r="O138" i="12"/>
  <c r="Q138" i="12"/>
  <c r="U138" i="12"/>
  <c r="F146" i="12"/>
  <c r="G146" i="12" s="1"/>
  <c r="M146" i="12" s="1"/>
  <c r="I146" i="12"/>
  <c r="K146" i="12"/>
  <c r="O146" i="12"/>
  <c r="Q146" i="12"/>
  <c r="U146" i="12"/>
  <c r="F154" i="12"/>
  <c r="G154" i="12" s="1"/>
  <c r="M154" i="12" s="1"/>
  <c r="I154" i="12"/>
  <c r="K154" i="12"/>
  <c r="O154" i="12"/>
  <c r="Q154" i="12"/>
  <c r="U154" i="12"/>
  <c r="F157" i="12"/>
  <c r="G157" i="12" s="1"/>
  <c r="M157" i="12" s="1"/>
  <c r="I157" i="12"/>
  <c r="K157" i="12"/>
  <c r="O157" i="12"/>
  <c r="Q157" i="12"/>
  <c r="U157" i="12"/>
  <c r="F159" i="12"/>
  <c r="G159" i="12" s="1"/>
  <c r="M159" i="12" s="1"/>
  <c r="I159" i="12"/>
  <c r="K159" i="12"/>
  <c r="O159" i="12"/>
  <c r="Q159" i="12"/>
  <c r="U159" i="12"/>
  <c r="F175" i="12"/>
  <c r="G175" i="12" s="1"/>
  <c r="M175" i="12" s="1"/>
  <c r="I175" i="12"/>
  <c r="K175" i="12"/>
  <c r="O175" i="12"/>
  <c r="Q175" i="12"/>
  <c r="U175" i="12"/>
  <c r="F177" i="12"/>
  <c r="G177" i="12" s="1"/>
  <c r="M177" i="12" s="1"/>
  <c r="I177" i="12"/>
  <c r="K177" i="12"/>
  <c r="O177" i="12"/>
  <c r="Q177" i="12"/>
  <c r="U177" i="12"/>
  <c r="F178" i="12"/>
  <c r="G178" i="12" s="1"/>
  <c r="M178" i="12" s="1"/>
  <c r="I178" i="12"/>
  <c r="K178" i="12"/>
  <c r="O178" i="12"/>
  <c r="Q178" i="12"/>
  <c r="U178" i="12"/>
  <c r="F180" i="12"/>
  <c r="G180" i="12" s="1"/>
  <c r="M180" i="12" s="1"/>
  <c r="I180" i="12"/>
  <c r="K180" i="12"/>
  <c r="O180" i="12"/>
  <c r="Q180" i="12"/>
  <c r="U180" i="12"/>
  <c r="F182" i="12"/>
  <c r="G182" i="12" s="1"/>
  <c r="M182" i="12" s="1"/>
  <c r="I182" i="12"/>
  <c r="K182" i="12"/>
  <c r="O182" i="12"/>
  <c r="Q182" i="12"/>
  <c r="U182" i="12"/>
  <c r="F184" i="12"/>
  <c r="G184" i="12" s="1"/>
  <c r="M184" i="12" s="1"/>
  <c r="I184" i="12"/>
  <c r="K184" i="12"/>
  <c r="O184" i="12"/>
  <c r="Q184" i="12"/>
  <c r="U184" i="12"/>
  <c r="F194" i="12"/>
  <c r="G194" i="12" s="1"/>
  <c r="I194" i="12"/>
  <c r="K194" i="12"/>
  <c r="O194" i="12"/>
  <c r="Q194" i="12"/>
  <c r="U194" i="12"/>
  <c r="F212" i="12"/>
  <c r="G212" i="12" s="1"/>
  <c r="M212" i="12" s="1"/>
  <c r="I212" i="12"/>
  <c r="K212" i="12"/>
  <c r="O212" i="12"/>
  <c r="Q212" i="12"/>
  <c r="U212" i="12"/>
  <c r="F228" i="12"/>
  <c r="G228" i="12" s="1"/>
  <c r="M228" i="12" s="1"/>
  <c r="I228" i="12"/>
  <c r="K228" i="12"/>
  <c r="O228" i="12"/>
  <c r="Q228" i="12"/>
  <c r="U228" i="12"/>
  <c r="F231" i="12"/>
  <c r="G231" i="12" s="1"/>
  <c r="M231" i="12" s="1"/>
  <c r="I231" i="12"/>
  <c r="K231" i="12"/>
  <c r="O231" i="12"/>
  <c r="Q231" i="12"/>
  <c r="U231" i="12"/>
  <c r="F244" i="12"/>
  <c r="G244" i="12" s="1"/>
  <c r="M244" i="12" s="1"/>
  <c r="I244" i="12"/>
  <c r="K244" i="12"/>
  <c r="O244" i="12"/>
  <c r="Q244" i="12"/>
  <c r="U244" i="12"/>
  <c r="F248" i="12"/>
  <c r="G248" i="12" s="1"/>
  <c r="M248" i="12" s="1"/>
  <c r="I248" i="12"/>
  <c r="K248" i="12"/>
  <c r="O248" i="12"/>
  <c r="Q248" i="12"/>
  <c r="U248" i="12"/>
  <c r="F251" i="12"/>
  <c r="G251" i="12" s="1"/>
  <c r="M251" i="12" s="1"/>
  <c r="I251" i="12"/>
  <c r="K251" i="12"/>
  <c r="O251" i="12"/>
  <c r="Q251" i="12"/>
  <c r="U251" i="12"/>
  <c r="F255" i="12"/>
  <c r="G255" i="12" s="1"/>
  <c r="M255" i="12" s="1"/>
  <c r="I255" i="12"/>
  <c r="K255" i="12"/>
  <c r="O255" i="12"/>
  <c r="Q255" i="12"/>
  <c r="U255" i="12"/>
  <c r="F259" i="12"/>
  <c r="G259" i="12" s="1"/>
  <c r="M259" i="12" s="1"/>
  <c r="I259" i="12"/>
  <c r="K259" i="12"/>
  <c r="O259" i="12"/>
  <c r="Q259" i="12"/>
  <c r="U259" i="12"/>
  <c r="F268" i="12"/>
  <c r="G268" i="12" s="1"/>
  <c r="M268" i="12" s="1"/>
  <c r="I268" i="12"/>
  <c r="K268" i="12"/>
  <c r="O268" i="12"/>
  <c r="Q268" i="12"/>
  <c r="U268" i="12"/>
  <c r="F273" i="12"/>
  <c r="G273" i="12" s="1"/>
  <c r="M273" i="12" s="1"/>
  <c r="I273" i="12"/>
  <c r="K273" i="12"/>
  <c r="O273" i="12"/>
  <c r="Q273" i="12"/>
  <c r="U273" i="12"/>
  <c r="F276" i="12"/>
  <c r="G276" i="12" s="1"/>
  <c r="M276" i="12" s="1"/>
  <c r="I276" i="12"/>
  <c r="K276" i="12"/>
  <c r="O276" i="12"/>
  <c r="Q276" i="12"/>
  <c r="U276" i="12"/>
  <c r="F279" i="12"/>
  <c r="G279" i="12" s="1"/>
  <c r="M279" i="12" s="1"/>
  <c r="I279" i="12"/>
  <c r="K279" i="12"/>
  <c r="O279" i="12"/>
  <c r="Q279" i="12"/>
  <c r="U279" i="12"/>
  <c r="F287" i="12"/>
  <c r="G287" i="12" s="1"/>
  <c r="M287" i="12" s="1"/>
  <c r="I287" i="12"/>
  <c r="K287" i="12"/>
  <c r="O287" i="12"/>
  <c r="Q287" i="12"/>
  <c r="U287" i="12"/>
  <c r="F296" i="12"/>
  <c r="G296" i="12" s="1"/>
  <c r="M296" i="12" s="1"/>
  <c r="I296" i="12"/>
  <c r="K296" i="12"/>
  <c r="O296" i="12"/>
  <c r="Q296" i="12"/>
  <c r="U296" i="12"/>
  <c r="F306" i="12"/>
  <c r="G306" i="12" s="1"/>
  <c r="M306" i="12" s="1"/>
  <c r="I306" i="12"/>
  <c r="K306" i="12"/>
  <c r="O306" i="12"/>
  <c r="Q306" i="12"/>
  <c r="U306" i="12"/>
  <c r="F312" i="12"/>
  <c r="G312" i="12" s="1"/>
  <c r="M312" i="12" s="1"/>
  <c r="I312" i="12"/>
  <c r="K312" i="12"/>
  <c r="O312" i="12"/>
  <c r="Q312" i="12"/>
  <c r="U312" i="12"/>
  <c r="F318" i="12"/>
  <c r="G318" i="12" s="1"/>
  <c r="M318" i="12" s="1"/>
  <c r="I318" i="12"/>
  <c r="K318" i="12"/>
  <c r="O318" i="12"/>
  <c r="Q318" i="12"/>
  <c r="U318" i="12"/>
  <c r="F321" i="12"/>
  <c r="G321" i="12" s="1"/>
  <c r="M321" i="12" s="1"/>
  <c r="I321" i="12"/>
  <c r="K321" i="12"/>
  <c r="O321" i="12"/>
  <c r="Q321" i="12"/>
  <c r="U321" i="12"/>
  <c r="F326" i="12"/>
  <c r="G326" i="12" s="1"/>
  <c r="M326" i="12" s="1"/>
  <c r="I326" i="12"/>
  <c r="K326" i="12"/>
  <c r="O326" i="12"/>
  <c r="Q326" i="12"/>
  <c r="U326" i="12"/>
  <c r="F331" i="12"/>
  <c r="G331" i="12" s="1"/>
  <c r="M331" i="12" s="1"/>
  <c r="I331" i="12"/>
  <c r="K331" i="12"/>
  <c r="O331" i="12"/>
  <c r="Q331" i="12"/>
  <c r="U331" i="12"/>
  <c r="F338" i="12"/>
  <c r="G338" i="12" s="1"/>
  <c r="M338" i="12" s="1"/>
  <c r="I338" i="12"/>
  <c r="K338" i="12"/>
  <c r="O338" i="12"/>
  <c r="Q338" i="12"/>
  <c r="U338" i="12"/>
  <c r="F342" i="12"/>
  <c r="G342" i="12" s="1"/>
  <c r="M342" i="12" s="1"/>
  <c r="I342" i="12"/>
  <c r="K342" i="12"/>
  <c r="O342" i="12"/>
  <c r="Q342" i="12"/>
  <c r="U342" i="12"/>
  <c r="F347" i="12"/>
  <c r="G347" i="12" s="1"/>
  <c r="M347" i="12" s="1"/>
  <c r="I347" i="12"/>
  <c r="K347" i="12"/>
  <c r="O347" i="12"/>
  <c r="Q347" i="12"/>
  <c r="U347" i="12"/>
  <c r="F351" i="12"/>
  <c r="G351" i="12" s="1"/>
  <c r="M351" i="12" s="1"/>
  <c r="I351" i="12"/>
  <c r="K351" i="12"/>
  <c r="O351" i="12"/>
  <c r="Q351" i="12"/>
  <c r="U351" i="12"/>
  <c r="F356" i="12"/>
  <c r="G356" i="12" s="1"/>
  <c r="M356" i="12" s="1"/>
  <c r="I356" i="12"/>
  <c r="K356" i="12"/>
  <c r="O356" i="12"/>
  <c r="Q356" i="12"/>
  <c r="U356" i="12"/>
  <c r="F360" i="12"/>
  <c r="G360" i="12" s="1"/>
  <c r="M360" i="12" s="1"/>
  <c r="I360" i="12"/>
  <c r="K360" i="12"/>
  <c r="O360" i="12"/>
  <c r="Q360" i="12"/>
  <c r="U360" i="12"/>
  <c r="F365" i="12"/>
  <c r="G365" i="12" s="1"/>
  <c r="M365" i="12" s="1"/>
  <c r="I365" i="12"/>
  <c r="K365" i="12"/>
  <c r="O365" i="12"/>
  <c r="Q365" i="12"/>
  <c r="U365" i="12"/>
  <c r="F367" i="12"/>
  <c r="G367" i="12" s="1"/>
  <c r="M367" i="12" s="1"/>
  <c r="I367" i="12"/>
  <c r="K367" i="12"/>
  <c r="O367" i="12"/>
  <c r="Q367" i="12"/>
  <c r="U367" i="12"/>
  <c r="F372" i="12"/>
  <c r="G372" i="12" s="1"/>
  <c r="M372" i="12" s="1"/>
  <c r="I372" i="12"/>
  <c r="K372" i="12"/>
  <c r="O372" i="12"/>
  <c r="Q372" i="12"/>
  <c r="U372" i="12"/>
  <c r="F378" i="12"/>
  <c r="G378" i="12"/>
  <c r="M378" i="12" s="1"/>
  <c r="I378" i="12"/>
  <c r="K378" i="12"/>
  <c r="O378" i="12"/>
  <c r="Q378" i="12"/>
  <c r="U378" i="12"/>
  <c r="F386" i="12"/>
  <c r="G386" i="12" s="1"/>
  <c r="M386" i="12" s="1"/>
  <c r="I386" i="12"/>
  <c r="K386" i="12"/>
  <c r="O386" i="12"/>
  <c r="Q386" i="12"/>
  <c r="U386" i="12"/>
  <c r="F395" i="12"/>
  <c r="G395" i="12" s="1"/>
  <c r="M395" i="12" s="1"/>
  <c r="I395" i="12"/>
  <c r="K395" i="12"/>
  <c r="O395" i="12"/>
  <c r="Q395" i="12"/>
  <c r="U395" i="12"/>
  <c r="F401" i="12"/>
  <c r="G401" i="12" s="1"/>
  <c r="M401" i="12" s="1"/>
  <c r="M400" i="12" s="1"/>
  <c r="I401" i="12"/>
  <c r="I400" i="12" s="1"/>
  <c r="K401" i="12"/>
  <c r="K400" i="12" s="1"/>
  <c r="O401" i="12"/>
  <c r="O400" i="12" s="1"/>
  <c r="Q401" i="12"/>
  <c r="Q400" i="12" s="1"/>
  <c r="U401" i="12"/>
  <c r="U400" i="12" s="1"/>
  <c r="F404" i="12"/>
  <c r="G404" i="12" s="1"/>
  <c r="I404" i="12"/>
  <c r="I403" i="12" s="1"/>
  <c r="K404" i="12"/>
  <c r="K403" i="12" s="1"/>
  <c r="O404" i="12"/>
  <c r="O403" i="12" s="1"/>
  <c r="Q404" i="12"/>
  <c r="Q403" i="12" s="1"/>
  <c r="U404" i="12"/>
  <c r="U403" i="12" s="1"/>
  <c r="F412" i="12"/>
  <c r="G412" i="12" s="1"/>
  <c r="M412" i="12" s="1"/>
  <c r="I412" i="12"/>
  <c r="K412" i="12"/>
  <c r="O412" i="12"/>
  <c r="Q412" i="12"/>
  <c r="U412" i="12"/>
  <c r="F418" i="12"/>
  <c r="G418" i="12" s="1"/>
  <c r="M418" i="12" s="1"/>
  <c r="I418" i="12"/>
  <c r="K418" i="12"/>
  <c r="O418" i="12"/>
  <c r="Q418" i="12"/>
  <c r="U418" i="12"/>
  <c r="F426" i="12"/>
  <c r="G426" i="12" s="1"/>
  <c r="M426" i="12" s="1"/>
  <c r="I426" i="12"/>
  <c r="K426" i="12"/>
  <c r="O426" i="12"/>
  <c r="Q426" i="12"/>
  <c r="U426" i="12"/>
  <c r="F428" i="12"/>
  <c r="G428" i="12" s="1"/>
  <c r="M428" i="12" s="1"/>
  <c r="I428" i="12"/>
  <c r="K428" i="12"/>
  <c r="O428" i="12"/>
  <c r="Q428" i="12"/>
  <c r="U428" i="12"/>
  <c r="F432" i="12"/>
  <c r="G432" i="12" s="1"/>
  <c r="M432" i="12" s="1"/>
  <c r="I432" i="12"/>
  <c r="K432" i="12"/>
  <c r="O432" i="12"/>
  <c r="Q432" i="12"/>
  <c r="U432" i="12"/>
  <c r="F434" i="12"/>
  <c r="G434" i="12" s="1"/>
  <c r="M434" i="12" s="1"/>
  <c r="I434" i="12"/>
  <c r="K434" i="12"/>
  <c r="O434" i="12"/>
  <c r="Q434" i="12"/>
  <c r="U434" i="12"/>
  <c r="F435" i="12"/>
  <c r="G435" i="12" s="1"/>
  <c r="M435" i="12" s="1"/>
  <c r="I435" i="12"/>
  <c r="K435" i="12"/>
  <c r="O435" i="12"/>
  <c r="Q435" i="12"/>
  <c r="U435" i="12"/>
  <c r="F436" i="12"/>
  <c r="G436" i="12"/>
  <c r="M436" i="12" s="1"/>
  <c r="I436" i="12"/>
  <c r="K436" i="12"/>
  <c r="O436" i="12"/>
  <c r="Q436" i="12"/>
  <c r="U436" i="12"/>
  <c r="F440" i="12"/>
  <c r="G440" i="12" s="1"/>
  <c r="M440" i="12" s="1"/>
  <c r="I440" i="12"/>
  <c r="K440" i="12"/>
  <c r="O440" i="12"/>
  <c r="Q440" i="12"/>
  <c r="U440" i="12"/>
  <c r="F443" i="12"/>
  <c r="G443" i="12"/>
  <c r="M443" i="12" s="1"/>
  <c r="I443" i="12"/>
  <c r="K443" i="12"/>
  <c r="O443" i="12"/>
  <c r="Q443" i="12"/>
  <c r="U443" i="12"/>
  <c r="F447" i="12"/>
  <c r="G447" i="12" s="1"/>
  <c r="I447" i="12"/>
  <c r="K447" i="12"/>
  <c r="O447" i="12"/>
  <c r="Q447" i="12"/>
  <c r="U447" i="12"/>
  <c r="F453" i="12"/>
  <c r="G453" i="12" s="1"/>
  <c r="M453" i="12" s="1"/>
  <c r="I453" i="12"/>
  <c r="K453" i="12"/>
  <c r="O453" i="12"/>
  <c r="Q453" i="12"/>
  <c r="U453" i="12"/>
  <c r="G456" i="12"/>
  <c r="M456" i="12" s="1"/>
  <c r="I456" i="12"/>
  <c r="K456" i="12"/>
  <c r="O456" i="12"/>
  <c r="Q456" i="12"/>
  <c r="U456" i="12"/>
  <c r="F461" i="12"/>
  <c r="G461" i="12" s="1"/>
  <c r="M461" i="12" s="1"/>
  <c r="I461" i="12"/>
  <c r="K461" i="12"/>
  <c r="O461" i="12"/>
  <c r="Q461" i="12"/>
  <c r="U461" i="12"/>
  <c r="F466" i="12"/>
  <c r="G466" i="12"/>
  <c r="M466" i="12" s="1"/>
  <c r="I466" i="12"/>
  <c r="K466" i="12"/>
  <c r="O466" i="12"/>
  <c r="Q466" i="12"/>
  <c r="U466" i="12"/>
  <c r="F471" i="12"/>
  <c r="G471" i="12" s="1"/>
  <c r="I471" i="12"/>
  <c r="K471" i="12"/>
  <c r="O471" i="12"/>
  <c r="Q471" i="12"/>
  <c r="U471" i="12"/>
  <c r="I20" i="1"/>
  <c r="I19" i="1"/>
  <c r="I17" i="1"/>
  <c r="G27" i="1"/>
  <c r="J28" i="1"/>
  <c r="J26" i="1"/>
  <c r="G38" i="1"/>
  <c r="F38" i="1"/>
  <c r="J23" i="1"/>
  <c r="J24" i="1"/>
  <c r="J25" i="1"/>
  <c r="J27" i="1"/>
  <c r="E24" i="1"/>
  <c r="E26" i="1"/>
  <c r="O455" i="12" l="1"/>
  <c r="U446" i="12"/>
  <c r="G400" i="12"/>
  <c r="I51" i="1" s="1"/>
  <c r="Q455" i="12"/>
  <c r="U371" i="12"/>
  <c r="O446" i="12"/>
  <c r="I446" i="12"/>
  <c r="G446" i="12"/>
  <c r="I54" i="1" s="1"/>
  <c r="G8" i="12"/>
  <c r="AD477" i="12"/>
  <c r="G39" i="1" s="1"/>
  <c r="G40" i="1" s="1"/>
  <c r="G25" i="1" s="1"/>
  <c r="G26" i="1" s="1"/>
  <c r="M471" i="12"/>
  <c r="M455" i="12" s="1"/>
  <c r="G455" i="12"/>
  <c r="I55" i="1" s="1"/>
  <c r="I18" i="1" s="1"/>
  <c r="F40" i="1"/>
  <c r="G23" i="1" s="1"/>
  <c r="O411" i="12"/>
  <c r="U337" i="12"/>
  <c r="Q411" i="12"/>
  <c r="K455" i="12"/>
  <c r="I455" i="12"/>
  <c r="Q446" i="12"/>
  <c r="K411" i="12"/>
  <c r="Q337" i="12"/>
  <c r="U411" i="12"/>
  <c r="K193" i="12"/>
  <c r="I411" i="12"/>
  <c r="O337" i="12"/>
  <c r="K446" i="12"/>
  <c r="K337" i="12"/>
  <c r="U8" i="12"/>
  <c r="I337" i="12"/>
  <c r="I193" i="12"/>
  <c r="Q8" i="12"/>
  <c r="Q371" i="12"/>
  <c r="O8" i="12"/>
  <c r="O371" i="12"/>
  <c r="K8" i="12"/>
  <c r="K371" i="12"/>
  <c r="U193" i="12"/>
  <c r="I8" i="12"/>
  <c r="I371" i="12"/>
  <c r="Q193" i="12"/>
  <c r="U455" i="12"/>
  <c r="O193" i="12"/>
  <c r="M194" i="12"/>
  <c r="M193" i="12" s="1"/>
  <c r="G193" i="12"/>
  <c r="I48" i="1" s="1"/>
  <c r="M404" i="12"/>
  <c r="M403" i="12" s="1"/>
  <c r="G403" i="12"/>
  <c r="I52" i="1" s="1"/>
  <c r="M411" i="12"/>
  <c r="M371" i="12"/>
  <c r="M337" i="12"/>
  <c r="M447" i="12"/>
  <c r="M446" i="12" s="1"/>
  <c r="M9" i="12"/>
  <c r="M8" i="12" s="1"/>
  <c r="G411" i="12"/>
  <c r="I53" i="1" s="1"/>
  <c r="G337" i="12"/>
  <c r="I49" i="1" s="1"/>
  <c r="G371" i="12"/>
  <c r="I50" i="1" s="1"/>
  <c r="G28" i="1" l="1"/>
  <c r="I47" i="1"/>
  <c r="G477" i="12"/>
  <c r="H39" i="1"/>
  <c r="H40" i="1" s="1"/>
  <c r="G24" i="1"/>
  <c r="G29" i="1" s="1"/>
  <c r="I16" i="1" l="1"/>
  <c r="I21" i="1" s="1"/>
  <c r="I56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<sst xmlns="http://schemas.openxmlformats.org/spreadsheetml/2006/main" count="1253" uniqueCount="428">
  <si>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</si>
  <si>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</si>
  <si>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</si>
  <si>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</si>
  <si>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</si>
  <si>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</si>
  <si>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</si>
  <si>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</si>
  <si>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</si>
  <si>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</si>
  <si>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</si>
  <si>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</si>
  <si>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</si>
  <si>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</si>
  <si>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</si>
  <si>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</si>
  <si>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</si>
  <si>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</si>
  <si>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</si>
  <si>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</si>
  <si>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</si>
  <si>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</si>
  <si>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</si>
  <si>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</si>
  <si>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</si>
  <si>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</si>
  <si>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</si>
  <si>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</si>
  <si>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</si>
  <si>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</si>
  <si>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</si>
  <si>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</si>
  <si>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</si>
  <si>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</si>
  <si>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</si>
  <si>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</si>
  <si>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</si>
  <si>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</si>
  <si>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</si>
  <si>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</si>
  <si>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</si>
  <si>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</si>
  <si>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</si>
  <si>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</si>
  <si>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</si>
  <si>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</si>
  <si>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SO.101.1 Komunikace - úsek 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</si>
  <si>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</si>
  <si>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</si>
  <si>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</si>
  <si>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</si>
  <si>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</si>
  <si>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</si>
  <si>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</si>
  <si>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</si>
  <si>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</si>
  <si>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</si>
  <si>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</si>
  <si>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</si>
  <si>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</si>
  <si>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</si>
  <si>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</si>
  <si>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</si>
  <si>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</si>
  <si>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</si>
  <si>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</si>
  <si>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</si>
  <si>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</si>
  <si>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</si>
  <si>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</si>
  <si>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</si>
  <si>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</si>
  <si>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</si>
  <si>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</si>
  <si>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</si>
  <si>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</si>
  <si>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</si>
  <si>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</si>
  <si>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</si>
  <si>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</si>
  <si>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</si>
  <si>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</si>
  <si>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</si>
  <si>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</si>
  <si>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</si>
  <si>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</si>
  <si>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</si>
  <si>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</si>
  <si>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</si>
  <si>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</si>
  <si>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</si>
  <si>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</si>
  <si>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</si>
  <si>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</si>
  <si>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</si>
  <si>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</si>
  <si>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</si>
  <si>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</si>
  <si>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</si>
  <si>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</si>
  <si>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</si>
  <si>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</si>
  <si>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</si>
  <si>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</si>
  <si>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</si>
  <si>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úsek 1:</t>
  </si>
  <si>
    <t>místo pro přecházení:19,05</t>
  </si>
  <si>
    <t>Mezisoučet</t>
  </si>
  <si>
    <t>113106211R00</t>
  </si>
  <si>
    <t>Rozebrání dlažeb z velkých kostek v kam. těženém</t>
  </si>
  <si>
    <t>stávající dl. z žul. kostek do sutí:29,29</t>
  </si>
  <si>
    <t>rozberání pro zpětné zadláždění v místě připojení na MK ul. Čs. Brigády:</t>
  </si>
  <si>
    <t>16,94*1</t>
  </si>
  <si>
    <t>113107620R00</t>
  </si>
  <si>
    <t>Odstranění podkladu nad 50 m2,kam.drcené tl.20 cm</t>
  </si>
  <si>
    <t>předpoklad pod stávajícíma plochama, nebyla prováděna sonda:</t>
  </si>
  <si>
    <t>úsek 1:483,63</t>
  </si>
  <si>
    <t>19,05</t>
  </si>
  <si>
    <t>29,29</t>
  </si>
  <si>
    <t>113108415R00</t>
  </si>
  <si>
    <t>Odstranění asfaltové vrstvy pl.nad 50 m2, tl.15 cm</t>
  </si>
  <si>
    <t>113202111R00</t>
  </si>
  <si>
    <t>Vytrhání obrub obrubníků silničních</t>
  </si>
  <si>
    <t>m</t>
  </si>
  <si>
    <t>úsek 1:96,75+105,95+6,1+6,6</t>
  </si>
  <si>
    <t>113151114R00</t>
  </si>
  <si>
    <t>Fréz.živič.krytu pl.do 500 m2,tl.5cm</t>
  </si>
  <si>
    <t>ul. Palackého:142,32</t>
  </si>
  <si>
    <t>120001101R00</t>
  </si>
  <si>
    <t>Příplatek za ztížení vykopávky v blízkosti vedení</t>
  </si>
  <si>
    <t>m3</t>
  </si>
  <si>
    <t>stávající podzemní vedení v trase:</t>
  </si>
  <si>
    <t>podzemní sdělovací kabely:</t>
  </si>
  <si>
    <t>0,5*0,5*(11+4)</t>
  </si>
  <si>
    <t>plynovod:</t>
  </si>
  <si>
    <t>0,5*0,5*(5,5)</t>
  </si>
  <si>
    <t>podzemní kabely NN:</t>
  </si>
  <si>
    <t>0,5*0,5*(8)</t>
  </si>
  <si>
    <t>122201101R00</t>
  </si>
  <si>
    <t>Odkopávky nezapažené v hor. 3 do 100 m3</t>
  </si>
  <si>
    <t>odečteno z el. PD::</t>
  </si>
  <si>
    <t>Začátek provozního součtu</t>
  </si>
  <si>
    <t xml:space="preserve">  skladba A:</t>
  </si>
  <si>
    <t xml:space="preserve">  úsek 1:381,64</t>
  </si>
  <si>
    <t xml:space="preserve">  Mezisoučet</t>
  </si>
  <si>
    <t>Konec provozního součtu</t>
  </si>
  <si>
    <t>0,46*381,64</t>
  </si>
  <si>
    <t xml:space="preserve">  úsek 1:</t>
  </si>
  <si>
    <t xml:space="preserve">  skladba D:</t>
  </si>
  <si>
    <t xml:space="preserve">  15,48</t>
  </si>
  <si>
    <t>0,47*15,48</t>
  </si>
  <si>
    <t xml:space="preserve">  skladba E:</t>
  </si>
  <si>
    <t xml:space="preserve">  33,92</t>
  </si>
  <si>
    <t>0,49*33,92</t>
  </si>
  <si>
    <t xml:space="preserve">  rozšíření pod obrubníky:</t>
  </si>
  <si>
    <t xml:space="preserve">  úsek 1:0,75*209,65</t>
  </si>
  <si>
    <t>0,46*157,2375</t>
  </si>
  <si>
    <t>odpočet bouraných ploch:-(0,15+0,2)*531,97</t>
  </si>
  <si>
    <t>122201109R00</t>
  </si>
  <si>
    <t>Příplatek za lepivost - odkopávky v hor. 3</t>
  </si>
  <si>
    <t>50%:0,5*85,59055</t>
  </si>
  <si>
    <t>122201102R00</t>
  </si>
  <si>
    <t>Odkopávky nezapažené v hor. 3 do 1000 m3, pro sanaci v případě potřeby</t>
  </si>
  <si>
    <t>odkopávka pro sanaci aktivní zóny zemní pláně, výměna zeminy za ŠD0/63 nebo BR 0/90 tl. 300 mm:</t>
  </si>
  <si>
    <t>tl.300 mm:</t>
  </si>
  <si>
    <t xml:space="preserve">  </t>
  </si>
  <si>
    <t>0,3*588,2775</t>
  </si>
  <si>
    <t>50%:0,5*176,48325</t>
  </si>
  <si>
    <t>139601102R00</t>
  </si>
  <si>
    <t>Ruční výkop jam, rýh a šachet v hornině tř. 3</t>
  </si>
  <si>
    <t>ruční pro uložení sdělovacího kabelu:</t>
  </si>
  <si>
    <t>úsek 1:0,4*0,8*(10,6+5)</t>
  </si>
  <si>
    <t>162301102R00</t>
  </si>
  <si>
    <t>Vodorovné přemístění výkopku z hor.1-4 do 1000 m</t>
  </si>
  <si>
    <t>na mezideponii a zpět pro zpětný zásyp:</t>
  </si>
  <si>
    <t>2*4,069</t>
  </si>
  <si>
    <t>162701105R00</t>
  </si>
  <si>
    <t>Vodorovné přemístění výkopku z hor.1-4 do 10000 m</t>
  </si>
  <si>
    <t>na skládku:</t>
  </si>
  <si>
    <t>odkopávky:</t>
  </si>
  <si>
    <t>85,59055</t>
  </si>
  <si>
    <t>4,992</t>
  </si>
  <si>
    <t>odpočet pro zpětný zásyp:-4,069</t>
  </si>
  <si>
    <t>odkopávky pro sanaci zemní pláně:176,48325</t>
  </si>
  <si>
    <t>162701109R00</t>
  </si>
  <si>
    <t>Příplatek k vod. přemístění hor.1-4 za další 1 km</t>
  </si>
  <si>
    <t>na skládku do 20 km:</t>
  </si>
  <si>
    <t xml:space="preserve">  odkopávky:</t>
  </si>
  <si>
    <t xml:space="preserve">  85,59055</t>
  </si>
  <si>
    <t xml:space="preserve">  4,992</t>
  </si>
  <si>
    <t xml:space="preserve">  odpočet pro zpětný zásyp:-4,069</t>
  </si>
  <si>
    <t>10*86,51355</t>
  </si>
  <si>
    <t xml:space="preserve">  odkopávky pro sanaci zemní pláně:176,48325</t>
  </si>
  <si>
    <t>10*176,48325</t>
  </si>
  <si>
    <t>167101101R00</t>
  </si>
  <si>
    <t>Nakládání výkopku z hor.1-4 v množství do 100 m3</t>
  </si>
  <si>
    <t>pro zpětný zásyp z mezideponie:</t>
  </si>
  <si>
    <t>4,069</t>
  </si>
  <si>
    <t>171201201R00</t>
  </si>
  <si>
    <t>Uložení sypaniny na skl.-sypanina na výšku přes 2m</t>
  </si>
  <si>
    <t>174101102R00</t>
  </si>
  <si>
    <t>Zásyp ruční se zhutněním</t>
  </si>
  <si>
    <t>zpětný zásyp podél komunikace, zemina z výkopu:</t>
  </si>
  <si>
    <t>podél komunikace, za obrubník:0,11*(7,15+7,15)</t>
  </si>
  <si>
    <t>zásyp rýha, sdělovací kabel:</t>
  </si>
  <si>
    <t>úsek 1:0,4*0,4*(10,6+5)</t>
  </si>
  <si>
    <t>180402111R00</t>
  </si>
  <si>
    <t>Založení trávníku parkového výsevem v rovině</t>
  </si>
  <si>
    <t>za silniční obrubník:1,0*(7,15+7,15)</t>
  </si>
  <si>
    <t>00572400R</t>
  </si>
  <si>
    <t>Směs travní parková</t>
  </si>
  <si>
    <t>kg</t>
  </si>
  <si>
    <t>POL3_0</t>
  </si>
  <si>
    <t>10kg/100m2:14,3/100*10</t>
  </si>
  <si>
    <t>181101102R00</t>
  </si>
  <si>
    <t>Úprava pláně v zářezech v hor. 1-4, se zhutněním</t>
  </si>
  <si>
    <t>skladba A:</t>
  </si>
  <si>
    <t>úsek 1:381,64</t>
  </si>
  <si>
    <t>skladba D:</t>
  </si>
  <si>
    <t>15,48</t>
  </si>
  <si>
    <t>skladba E:</t>
  </si>
  <si>
    <t>33,92</t>
  </si>
  <si>
    <t>rozšíření pod obrubníky:</t>
  </si>
  <si>
    <t>úsek 1:0,75*209,65</t>
  </si>
  <si>
    <t>181300010RAE</t>
  </si>
  <si>
    <t>Rozprostření ornice v rovině tloušťka 15 cm, dovoz ornice ze vzdálenosti 15 km</t>
  </si>
  <si>
    <t>POL2_0</t>
  </si>
  <si>
    <t>odečteno z el. PD::14,3</t>
  </si>
  <si>
    <t>184802111R00</t>
  </si>
  <si>
    <t>Chem. odplevelení před založ. postřikem, v rovině</t>
  </si>
  <si>
    <t>185851111R00</t>
  </si>
  <si>
    <t>Dovoz vody pro zálivku rostlin do 6 km</t>
  </si>
  <si>
    <t>1m3/50m2:14,3/50</t>
  </si>
  <si>
    <t>185803111R00</t>
  </si>
  <si>
    <t>Ošetření trávníku v rovině</t>
  </si>
  <si>
    <t>2x:2*14,3</t>
  </si>
  <si>
    <t>111104211R00</t>
  </si>
  <si>
    <t>Pokosení trávníku parkov. svah do 1:5, odvoz 20 km</t>
  </si>
  <si>
    <t>199000002R00</t>
  </si>
  <si>
    <t>Poplatek za skládku horniny 1- 4</t>
  </si>
  <si>
    <t>skládkovné, zemina:</t>
  </si>
  <si>
    <t>564782111R00</t>
  </si>
  <si>
    <t>Podklad ze štěrkodrti 0-63 po zhut. tl. 30 cm</t>
  </si>
  <si>
    <t>sanace aktivní zóny zemní pláně tříděným betonovým reyklátem fr. 0/90, tl. 300mm v případě neúnosného podloží:</t>
  </si>
  <si>
    <t>564861111R00</t>
  </si>
  <si>
    <t>Podklad ze štěrkodrti po zhutnění tloušťky 20 cm</t>
  </si>
  <si>
    <t>565151111R00</t>
  </si>
  <si>
    <t>Podklad z obal kam.ACP 22S,do 3 m,tl. 7 cm</t>
  </si>
  <si>
    <t>567122113R00</t>
  </si>
  <si>
    <t>Podklad z kameniva zpev.cementem SC C8/10 tl.14 cm</t>
  </si>
  <si>
    <t>572753111R00</t>
  </si>
  <si>
    <t>Vyrovnání povrchu krytů asfaltovým betonem</t>
  </si>
  <si>
    <t>t</t>
  </si>
  <si>
    <t>vyrovnání a reprofilace, prům. tl. 30 mm:</t>
  </si>
  <si>
    <t>2500kg/m3:</t>
  </si>
  <si>
    <t>ul. Palackého:0,03*142,32*2,5</t>
  </si>
  <si>
    <t>573111111R00</t>
  </si>
  <si>
    <t>Postřik živičný infiltr.+ posyp, asfalt. 0,60kg/m2</t>
  </si>
  <si>
    <t>573211111R00</t>
  </si>
  <si>
    <t>Postřik živičný spojovací z asfaltu 0,5-0,7 kg/m2</t>
  </si>
  <si>
    <t>ul. Palackého:2*142,32</t>
  </si>
  <si>
    <t>577141112R00</t>
  </si>
  <si>
    <t>Beton asfalt. ACO 11+,do 3 m, tl.5 cm</t>
  </si>
  <si>
    <t>591211211R00</t>
  </si>
  <si>
    <t>Kladení dlažby drobné kostky, lože z drti tl. 5 cm</t>
  </si>
  <si>
    <t>zpětné zadláždění v místě připojení na MK ul. Čs. Brigády, materiál původní:</t>
  </si>
  <si>
    <t>58380129R</t>
  </si>
  <si>
    <t>Kostka dlažební drobná 10/12 štípaná Itř. 1t=4,0m2</t>
  </si>
  <si>
    <t>33,92/4</t>
  </si>
  <si>
    <t>ztratné 1%:0,01*8,48</t>
  </si>
  <si>
    <t>596215041R00</t>
  </si>
  <si>
    <t>Kladení zámkové dlažby tl. 8 cm do drtě tl. 5 cm</t>
  </si>
  <si>
    <t>úsek 1:15,48</t>
  </si>
  <si>
    <t>592451170R</t>
  </si>
  <si>
    <t>Dlažba  20x10x8 cm přírodní</t>
  </si>
  <si>
    <t>ztratné 1%:0,01*15,48</t>
  </si>
  <si>
    <t>917862111R00</t>
  </si>
  <si>
    <t>Osazení stojat. obrub.bet. s opěrou,lože z C 25/30</t>
  </si>
  <si>
    <t>95,85</t>
  </si>
  <si>
    <t>94,8</t>
  </si>
  <si>
    <t>8,15</t>
  </si>
  <si>
    <t>5,85+5</t>
  </si>
  <si>
    <t>59217010R</t>
  </si>
  <si>
    <t>Obrubník silniční betonový 150/250/1000, přírodní</t>
  </si>
  <si>
    <t>kus</t>
  </si>
  <si>
    <t>209,65</t>
  </si>
  <si>
    <t>odpočet:</t>
  </si>
  <si>
    <t>-50,85</t>
  </si>
  <si>
    <t>-7</t>
  </si>
  <si>
    <t>-6</t>
  </si>
  <si>
    <t>ztratné 1%:0,01*145,8</t>
  </si>
  <si>
    <t>59217476R</t>
  </si>
  <si>
    <t>Obrubník silniční nájezdový 1000/150/150 šedý</t>
  </si>
  <si>
    <t>úsek 1:5,85+5</t>
  </si>
  <si>
    <t>3,35+3,35</t>
  </si>
  <si>
    <t>4,0*5</t>
  </si>
  <si>
    <t>7,8</t>
  </si>
  <si>
    <t>5,5</t>
  </si>
  <si>
    <t>ztratné 1%:0,01*50,85</t>
  </si>
  <si>
    <t>59217480R</t>
  </si>
  <si>
    <t>Obrubník silniční přechodový L 1000/150/150-250</t>
  </si>
  <si>
    <t>úsek 1:7</t>
  </si>
  <si>
    <t>ztratné 1%:0,01*7</t>
  </si>
  <si>
    <t>59217481R</t>
  </si>
  <si>
    <t>Obrubník silniční přechodový P 1000/150/150-250</t>
  </si>
  <si>
    <t>úsek 1:6</t>
  </si>
  <si>
    <t>ztratné 1%:0,01*6</t>
  </si>
  <si>
    <t>917931132RT2</t>
  </si>
  <si>
    <t xml:space="preserve">Osazení přídlažby,kostka velká,2 řady, lože C20/25, včetně dodávky kamenných dlažebních kostek </t>
  </si>
  <si>
    <t>úsek 1:5,8+5,8</t>
  </si>
  <si>
    <t>917932131R00</t>
  </si>
  <si>
    <t>Osazení betonové prefa přídlažby do lože z C25/30</t>
  </si>
  <si>
    <t>úsek 1:85,27+83,34</t>
  </si>
  <si>
    <t>7</t>
  </si>
  <si>
    <t>592162116R</t>
  </si>
  <si>
    <t>Přídlažba silniční nízká  ABK 50/25/8 přírodní</t>
  </si>
  <si>
    <t>úsek 1:175,61/0,5</t>
  </si>
  <si>
    <t>ztratné 1%:0,01*351,22</t>
  </si>
  <si>
    <t>918101111R00</t>
  </si>
  <si>
    <t>Lože pod obrubníky nebo obruby dlažeb z C 25/30</t>
  </si>
  <si>
    <t>lpříplatek za lože 5cm nad 10 cm pod obrubníky, přídlažby:</t>
  </si>
  <si>
    <t>Obrubník silniční, přídlažba:</t>
  </si>
  <si>
    <t>0,05*0,65*209,65</t>
  </si>
  <si>
    <t>286572 PC</t>
  </si>
  <si>
    <t>Odbočka sedlová KG  150, navrtávka, pro napojení KG</t>
  </si>
  <si>
    <t>UV1-2:2</t>
  </si>
  <si>
    <t>5921-PC</t>
  </si>
  <si>
    <t>Vpusť beton. DN500 sifon, vysoké kaliště, mříž rovinná lit.  D400, zem. práce, obsyp ŠD0/32</t>
  </si>
  <si>
    <t>sestava uliční vpustě D+M:</t>
  </si>
  <si>
    <t>817314111R00</t>
  </si>
  <si>
    <t>Montáž betonových útesů s hrdlem DN 150</t>
  </si>
  <si>
    <t>831350113RAF</t>
  </si>
  <si>
    <t>Kanalizační přípojka z trub PVC, D 160 mm, rýha šířky 0,9 m, hloubky 2,0 m</t>
  </si>
  <si>
    <t>rekonstrukce přípojky UV:</t>
  </si>
  <si>
    <t>UV1-2:2*2</t>
  </si>
  <si>
    <t>89441001</t>
  </si>
  <si>
    <t>Demontáž uliční vpusti vč. mříže, zemní práce, naložení,odvoz, likvidace na skládku, poplatek</t>
  </si>
  <si>
    <t>2</t>
  </si>
  <si>
    <t>899331111R00</t>
  </si>
  <si>
    <t>Výšková úprava vstupu do 20 cm, zvýšení poklopu</t>
  </si>
  <si>
    <t>ul. Palackého:1</t>
  </si>
  <si>
    <t>899431111R00</t>
  </si>
  <si>
    <t>Výšková úprava do 20 cm, krytu šoupěte</t>
  </si>
  <si>
    <t>ul. Palackého:2</t>
  </si>
  <si>
    <t>899623141R00</t>
  </si>
  <si>
    <t>Obetonování potrubí nebo zdiva stok betonem C12/15</t>
  </si>
  <si>
    <t>UV1-2:0,5*2</t>
  </si>
  <si>
    <t>914001121R00</t>
  </si>
  <si>
    <t>Osaz.svislé dopr.značky a sloupku,Al patka, základ</t>
  </si>
  <si>
    <t>přemístění stávajícího SDZ:</t>
  </si>
  <si>
    <t>B13:1</t>
  </si>
  <si>
    <t>P4:1</t>
  </si>
  <si>
    <t>919721211R00</t>
  </si>
  <si>
    <t>Dilatační spáry vyplněné asfalt. zálivkou</t>
  </si>
  <si>
    <t>připojovací spáry, stávající vozovka:</t>
  </si>
  <si>
    <t>5+7</t>
  </si>
  <si>
    <t>připojovací spára:</t>
  </si>
  <si>
    <t>ul. Palackého:6,01+6,03</t>
  </si>
  <si>
    <t>919735112R00</t>
  </si>
  <si>
    <t>Řezání stávajícího živičného krytu tl. 5 - 10 cm</t>
  </si>
  <si>
    <t>připojovací spára pro zalití zálivkou za tepla:</t>
  </si>
  <si>
    <t>úprava stávající vozovky:</t>
  </si>
  <si>
    <t>919735113R00</t>
  </si>
  <si>
    <t>Řezání stávajícího živičného krytu tl. 10 - 15 cm</t>
  </si>
  <si>
    <t>zařezání stávajících zpevněných ploch:</t>
  </si>
  <si>
    <t>938908411R00</t>
  </si>
  <si>
    <t>Očištění povrchu krytu saponátovým roztokem</t>
  </si>
  <si>
    <t>966006132R00</t>
  </si>
  <si>
    <t>Odstranění doprav.značek se sloupky, s bet.patkami</t>
  </si>
  <si>
    <t>stávající SDZí::</t>
  </si>
  <si>
    <t>979054441R00</t>
  </si>
  <si>
    <t>Očištění vybour. dlaždic s výplní kamen. těženým</t>
  </si>
  <si>
    <t>úprava stávajícícho sjezdu, zpětné předláždění, dlažba původní:</t>
  </si>
  <si>
    <t>979082213R00</t>
  </si>
  <si>
    <t>Vodorovná doprava suti po suchu do 1 km</t>
  </si>
  <si>
    <t>betonové sutě lze recyklovat a zpětně využít:</t>
  </si>
  <si>
    <t>pol. 1:2,6289</t>
  </si>
  <si>
    <t>pol. 2:19,27791-(16,94*0,417)</t>
  </si>
  <si>
    <t>pol. 3:234,0668</t>
  </si>
  <si>
    <t>pol. 4:159,5979</t>
  </si>
  <si>
    <t>pol. 6:15,6552</t>
  </si>
  <si>
    <t>979082219R00</t>
  </si>
  <si>
    <t>Příplatek za dopravu suti po suchu za další 1 km</t>
  </si>
  <si>
    <t>na skládku do 20 km:19*424,16273</t>
  </si>
  <si>
    <t>979084213R00</t>
  </si>
  <si>
    <t>Vodorovná doprava vybour. hmot po suchu do 1 km</t>
  </si>
  <si>
    <t>na skládku do 20km, kusovitost nad 30cm:</t>
  </si>
  <si>
    <t>pol. 5:58,158</t>
  </si>
  <si>
    <t>979084219R00</t>
  </si>
  <si>
    <t>Příplatek k dopravě vybour.hmot za dalších 5 km</t>
  </si>
  <si>
    <t>na skládku do 20 km:19/5*58,158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</si>
  <si>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</si>
  <si>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</si>
  <si>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</si>
  <si>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</si>
  <si>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</si>
  <si>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</si>
  <si>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</si>
  <si>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</si>
  <si>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979990112R00</t>
  </si>
  <si>
    <t>Poplatek za uložení suti - obal. kamenivo, asfalt</t>
  </si>
  <si>
    <t>998225111R00</t>
  </si>
  <si>
    <t>Přesun hmot, pozemní komunikace, kryt živičný</t>
  </si>
  <si>
    <t>1:0,00186</t>
  </si>
  <si>
    <t>5:1098,81512</t>
  </si>
  <si>
    <t>91:0,32997</t>
  </si>
  <si>
    <t>93:0,00142</t>
  </si>
  <si>
    <t>M46:3,92758</t>
  </si>
  <si>
    <t>998276101R00</t>
  </si>
  <si>
    <t>Přesun hmot, trubní vedení plastová, otevř. výkop</t>
  </si>
  <si>
    <t>díl 8:9,2798</t>
  </si>
  <si>
    <t>175101101RT2</t>
  </si>
  <si>
    <t>Obsyp potrubí bez prohození sypaniny, s dodáním štěrkopísku frakce 0 - 4 mm</t>
  </si>
  <si>
    <t>pro uložení kabelového vedení v místě křížení nebo souběhu v případě požadavku správce sítě:</t>
  </si>
  <si>
    <t>úsek 1:0,4*0,3*(10,6+5)</t>
  </si>
  <si>
    <t>451572111R00</t>
  </si>
  <si>
    <t>Lože z kameniva těženého 0 - 4 mm</t>
  </si>
  <si>
    <t>úsek 1:0,4*0,1*(10,6+5)</t>
  </si>
  <si>
    <t>460490012RT1</t>
  </si>
  <si>
    <t>Fólie výstražná z PVC, šířka 33 cm, fólie PVC šířka 33 cm</t>
  </si>
  <si>
    <t>úsek 1:(10,6+5)</t>
  </si>
  <si>
    <t>460510321R00</t>
  </si>
  <si>
    <t>Chránička kabelová dělená , DN 110 mm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</si>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</sst>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6" fillId="6" borderId="0" xfId="0" applyFont="1" applyFill="1"/>
  </cellXfs>
  <cellStyles count="2">
    <cellStyle name="Normální" xfId="0" builtinId="0"/>
    <cellStyle name="normální 2" xfId="1" xr:uid="{00000000-0005-0000-0000-000001000000}"/>
  </cellStyles>
  <dxfs count="2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I11" sqref="I1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5">
      <c r="A2" s="4"/>
      <c r="B2" s="81" t="s">
        <v>40</v>
      </c>
      <c r="C2" s="82"/>
      <c r="D2" s="228" t="s">
        <v>46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5">
      <c r="A3" s="4"/>
      <c r="B3" s="83" t="s">
        <v>45</v>
      </c>
      <c r="C3" s="84"/>
      <c r="D3" s="256" t="s">
        <v>43</v>
      </c>
      <c r="E3" s="257"/>
      <c r="F3" s="257"/>
      <c r="G3" s="257"/>
      <c r="H3" s="257"/>
      <c r="I3" s="257"/>
      <c r="J3" s="258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54"/>
      <c r="E12" s="254"/>
      <c r="F12" s="254"/>
      <c r="G12" s="254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55"/>
      <c r="E13" s="255"/>
      <c r="F13" s="255"/>
      <c r="G13" s="255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52"/>
      <c r="H15" s="252"/>
      <c r="I15" s="252" t="s">
        <v>28</v>
      </c>
      <c r="J15" s="253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31"/>
      <c r="F16" s="232"/>
      <c r="G16" s="231"/>
      <c r="H16" s="232"/>
      <c r="I16" s="231">
        <f>SUMIF(F47:F55,A16,I47:I55)+SUMIF(F47:F55,"PSU",I47:I55)</f>
        <v>0</v>
      </c>
      <c r="J16" s="233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31"/>
      <c r="F17" s="232"/>
      <c r="G17" s="231"/>
      <c r="H17" s="232"/>
      <c r="I17" s="231">
        <f>SUMIF(F47:F55,A17,I47:I55)</f>
        <v>0</v>
      </c>
      <c r="J17" s="233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31"/>
      <c r="F18" s="232"/>
      <c r="G18" s="231"/>
      <c r="H18" s="232"/>
      <c r="I18" s="231">
        <f>SUMIF(F47:F55,A18,I47:I55)</f>
        <v>0</v>
      </c>
      <c r="J18" s="233"/>
    </row>
    <row r="19" spans="1:10" ht="23.25" customHeight="1" x14ac:dyDescent="0.25">
      <c r="A19" s="141" t="s">
        <v>70</v>
      </c>
      <c r="B19" s="142" t="s">
        <v>26</v>
      </c>
      <c r="C19" s="58"/>
      <c r="D19" s="59"/>
      <c r="E19" s="231"/>
      <c r="F19" s="232"/>
      <c r="G19" s="231"/>
      <c r="H19" s="232"/>
      <c r="I19" s="231">
        <f>SUMIF(F47:F55,A19,I47:I55)</f>
        <v>0</v>
      </c>
      <c r="J19" s="233"/>
    </row>
    <row r="20" spans="1:10" ht="23.25" customHeight="1" x14ac:dyDescent="0.25">
      <c r="A20" s="141" t="s">
        <v>71</v>
      </c>
      <c r="B20" s="142" t="s">
        <v>27</v>
      </c>
      <c r="C20" s="58"/>
      <c r="D20" s="59"/>
      <c r="E20" s="231"/>
      <c r="F20" s="232"/>
      <c r="G20" s="231"/>
      <c r="H20" s="232"/>
      <c r="I20" s="231">
        <f>SUMIF(F47:F55,A20,I47:I55)</f>
        <v>0</v>
      </c>
      <c r="J20" s="233"/>
    </row>
    <row r="21" spans="1:10" ht="23.25" customHeight="1" x14ac:dyDescent="0.25">
      <c r="A21" s="4"/>
      <c r="B21" s="74" t="s">
        <v>28</v>
      </c>
      <c r="C21" s="75"/>
      <c r="D21" s="76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f>ZakladDPHSniVypocet</f>
        <v>0</v>
      </c>
      <c r="H23" s="240"/>
      <c r="I23" s="24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ZakladDPHZaklVypocet</f>
        <v>0</v>
      </c>
      <c r="H25" s="240"/>
      <c r="I25" s="24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6">
        <f>ZakladDPHZakl*SazbaDPH2/100</f>
        <v>0</v>
      </c>
      <c r="H26" s="247"/>
      <c r="I26" s="247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8">
        <f>0</f>
        <v>0</v>
      </c>
      <c r="H27" s="248"/>
      <c r="I27" s="248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9">
        <f>ZakladDPHSni+DPHSni+ZakladDPHZakl+DPHZakl+Zaokrouhleni</f>
        <v>0</v>
      </c>
      <c r="H29" s="249"/>
      <c r="I29" s="249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9" t="s">
        <v>46</v>
      </c>
      <c r="D39" s="220"/>
      <c r="E39" s="220"/>
      <c r="F39" s="108">
        <f>'Rozpočet Pol'!AC477</f>
        <v>0</v>
      </c>
      <c r="G39" s="109">
        <f>'Rozpočet Pol'!AD477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21" t="s">
        <v>48</v>
      </c>
      <c r="C40" s="222"/>
      <c r="D40" s="222"/>
      <c r="E40" s="22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24" t="s">
        <v>28</v>
      </c>
      <c r="J46" s="224"/>
    </row>
    <row r="47" spans="1:10" ht="25.5" customHeight="1" x14ac:dyDescent="0.25">
      <c r="A47" s="122"/>
      <c r="B47" s="130" t="s">
        <v>52</v>
      </c>
      <c r="C47" s="226" t="s">
        <v>53</v>
      </c>
      <c r="D47" s="227"/>
      <c r="E47" s="227"/>
      <c r="F47" s="132" t="s">
        <v>23</v>
      </c>
      <c r="G47" s="133"/>
      <c r="H47" s="133"/>
      <c r="I47" s="225">
        <f>'Rozpočet Pol'!G8</f>
        <v>0</v>
      </c>
      <c r="J47" s="225"/>
    </row>
    <row r="48" spans="1:10" ht="25.5" customHeight="1" x14ac:dyDescent="0.25">
      <c r="A48" s="122"/>
      <c r="B48" s="124" t="s">
        <v>54</v>
      </c>
      <c r="C48" s="217" t="s">
        <v>55</v>
      </c>
      <c r="D48" s="218"/>
      <c r="E48" s="218"/>
      <c r="F48" s="134" t="s">
        <v>23</v>
      </c>
      <c r="G48" s="135"/>
      <c r="H48" s="135"/>
      <c r="I48" s="216">
        <f>'Rozpočet Pol'!G193</f>
        <v>0</v>
      </c>
      <c r="J48" s="216"/>
    </row>
    <row r="49" spans="1:10" ht="25.5" customHeight="1" x14ac:dyDescent="0.25">
      <c r="A49" s="122"/>
      <c r="B49" s="124" t="s">
        <v>56</v>
      </c>
      <c r="C49" s="217" t="s">
        <v>57</v>
      </c>
      <c r="D49" s="218"/>
      <c r="E49" s="218"/>
      <c r="F49" s="134" t="s">
        <v>23</v>
      </c>
      <c r="G49" s="135"/>
      <c r="H49" s="135"/>
      <c r="I49" s="216">
        <f>'Rozpočet Pol'!G337</f>
        <v>0</v>
      </c>
      <c r="J49" s="216"/>
    </row>
    <row r="50" spans="1:10" ht="25.5" customHeight="1" x14ac:dyDescent="0.25">
      <c r="A50" s="122"/>
      <c r="B50" s="124" t="s">
        <v>58</v>
      </c>
      <c r="C50" s="217" t="s">
        <v>59</v>
      </c>
      <c r="D50" s="218"/>
      <c r="E50" s="218"/>
      <c r="F50" s="134" t="s">
        <v>23</v>
      </c>
      <c r="G50" s="135"/>
      <c r="H50" s="135"/>
      <c r="I50" s="216">
        <f>'Rozpočet Pol'!G371</f>
        <v>0</v>
      </c>
      <c r="J50" s="216"/>
    </row>
    <row r="51" spans="1:10" ht="25.5" customHeight="1" x14ac:dyDescent="0.25">
      <c r="A51" s="122"/>
      <c r="B51" s="124" t="s">
        <v>60</v>
      </c>
      <c r="C51" s="217" t="s">
        <v>61</v>
      </c>
      <c r="D51" s="218"/>
      <c r="E51" s="218"/>
      <c r="F51" s="134" t="s">
        <v>23</v>
      </c>
      <c r="G51" s="135"/>
      <c r="H51" s="135"/>
      <c r="I51" s="216">
        <f>'Rozpočet Pol'!G400</f>
        <v>0</v>
      </c>
      <c r="J51" s="216"/>
    </row>
    <row r="52" spans="1:10" ht="25.5" customHeight="1" x14ac:dyDescent="0.25">
      <c r="A52" s="122"/>
      <c r="B52" s="124" t="s">
        <v>62</v>
      </c>
      <c r="C52" s="217" t="s">
        <v>63</v>
      </c>
      <c r="D52" s="218"/>
      <c r="E52" s="218"/>
      <c r="F52" s="134" t="s">
        <v>23</v>
      </c>
      <c r="G52" s="135"/>
      <c r="H52" s="135"/>
      <c r="I52" s="216">
        <f>'Rozpočet Pol'!G403</f>
        <v>0</v>
      </c>
      <c r="J52" s="216"/>
    </row>
    <row r="53" spans="1:10" ht="25.5" customHeight="1" x14ac:dyDescent="0.25">
      <c r="A53" s="122"/>
      <c r="B53" s="124" t="s">
        <v>64</v>
      </c>
      <c r="C53" s="217" t="s">
        <v>65</v>
      </c>
      <c r="D53" s="218"/>
      <c r="E53" s="218"/>
      <c r="F53" s="134" t="s">
        <v>23</v>
      </c>
      <c r="G53" s="135"/>
      <c r="H53" s="135"/>
      <c r="I53" s="216">
        <f>'Rozpočet Pol'!G411</f>
        <v>0</v>
      </c>
      <c r="J53" s="216"/>
    </row>
    <row r="54" spans="1:10" ht="25.5" customHeight="1" x14ac:dyDescent="0.25">
      <c r="A54" s="122"/>
      <c r="B54" s="124" t="s">
        <v>66</v>
      </c>
      <c r="C54" s="217" t="s">
        <v>67</v>
      </c>
      <c r="D54" s="218"/>
      <c r="E54" s="218"/>
      <c r="F54" s="134" t="s">
        <v>23</v>
      </c>
      <c r="G54" s="135"/>
      <c r="H54" s="135"/>
      <c r="I54" s="216">
        <f>'Rozpočet Pol'!G446</f>
        <v>0</v>
      </c>
      <c r="J54" s="216"/>
    </row>
    <row r="55" spans="1:10" ht="25.5" customHeight="1" x14ac:dyDescent="0.25">
      <c r="A55" s="122"/>
      <c r="B55" s="131" t="s">
        <v>68</v>
      </c>
      <c r="C55" s="213" t="s">
        <v>69</v>
      </c>
      <c r="D55" s="214"/>
      <c r="E55" s="214"/>
      <c r="F55" s="136" t="s">
        <v>25</v>
      </c>
      <c r="G55" s="137"/>
      <c r="H55" s="137"/>
      <c r="I55" s="212">
        <f>'Rozpočet Pol'!G455</f>
        <v>0</v>
      </c>
      <c r="J55" s="212"/>
    </row>
    <row r="56" spans="1:10" ht="25.5" customHeight="1" x14ac:dyDescent="0.25">
      <c r="A56" s="123"/>
      <c r="B56" s="127" t="s">
        <v>1</v>
      </c>
      <c r="C56" s="127"/>
      <c r="D56" s="128"/>
      <c r="E56" s="128"/>
      <c r="F56" s="138"/>
      <c r="G56" s="139"/>
      <c r="H56" s="139"/>
      <c r="I56" s="215">
        <f>SUM(I47:I55)</f>
        <v>0</v>
      </c>
      <c r="J56" s="215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  <row r="59" spans="1:10" x14ac:dyDescent="0.25">
      <c r="F59" s="140"/>
      <c r="G59" s="96"/>
      <c r="H59" s="140"/>
      <c r="I59" s="96"/>
      <c r="J59" s="96"/>
    </row>
  </sheetData>
  <sheetProtection algorithmName="SHA-512" hashValue="IIk+kkw/4mPrT7auBQh4W3QOUKlEETMAE7TLaUb4Z+qL0XozLFA3j9StBWuCnw1WkcoH2kFP7s3HtIOQzXoweg==" saltValue="mhydIitNmKwYx4vppFe++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9" t="s">
        <v>6</v>
      </c>
      <c r="B1" s="259"/>
      <c r="C1" s="260"/>
      <c r="D1" s="259"/>
      <c r="E1" s="259"/>
      <c r="F1" s="259"/>
      <c r="G1" s="259"/>
    </row>
    <row r="2" spans="1:7" ht="24.9" customHeight="1" x14ac:dyDescent="0.25">
      <c r="A2" s="79" t="s">
        <v>41</v>
      </c>
      <c r="B2" s="78"/>
      <c r="C2" s="261"/>
      <c r="D2" s="261"/>
      <c r="E2" s="261"/>
      <c r="F2" s="261"/>
      <c r="G2" s="262"/>
    </row>
    <row r="3" spans="1:7" ht="24.9" hidden="1" customHeight="1" x14ac:dyDescent="0.25">
      <c r="A3" s="79" t="s">
        <v>7</v>
      </c>
      <c r="B3" s="78"/>
      <c r="C3" s="261"/>
      <c r="D3" s="261"/>
      <c r="E3" s="261"/>
      <c r="F3" s="261"/>
      <c r="G3" s="262"/>
    </row>
    <row r="4" spans="1:7" ht="24.9" hidden="1" customHeight="1" x14ac:dyDescent="0.25">
      <c r="A4" s="79" t="s">
        <v>8</v>
      </c>
      <c r="B4" s="78"/>
      <c r="C4" s="261"/>
      <c r="D4" s="261"/>
      <c r="E4" s="261"/>
      <c r="F4" s="261"/>
      <c r="G4" s="26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87"/>
  <sheetViews>
    <sheetView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3" t="s">
        <v>6</v>
      </c>
      <c r="B1" s="263"/>
      <c r="C1" s="263"/>
      <c r="D1" s="263"/>
      <c r="E1" s="263"/>
      <c r="F1" s="263"/>
      <c r="G1" s="263"/>
      <c r="AE1" t="s">
        <v>73</v>
      </c>
    </row>
    <row r="2" spans="1:60" ht="24.9" customHeight="1" x14ac:dyDescent="0.25">
      <c r="A2" s="145" t="s">
        <v>72</v>
      </c>
      <c r="B2" s="143"/>
      <c r="C2" s="264" t="s">
        <v>46</v>
      </c>
      <c r="D2" s="265"/>
      <c r="E2" s="265"/>
      <c r="F2" s="265"/>
      <c r="G2" s="266"/>
      <c r="AE2" t="s">
        <v>74</v>
      </c>
    </row>
    <row r="3" spans="1:60" ht="24.9" customHeight="1" x14ac:dyDescent="0.25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75</v>
      </c>
    </row>
    <row r="4" spans="1:60" ht="24.9" customHeight="1" x14ac:dyDescent="0.25">
      <c r="A4" s="146" t="s">
        <v>8</v>
      </c>
      <c r="B4" s="144"/>
      <c r="C4" s="267"/>
      <c r="D4" s="268"/>
      <c r="E4" s="268"/>
      <c r="F4" s="268"/>
      <c r="G4" s="269"/>
      <c r="AE4" t="s">
        <v>76</v>
      </c>
    </row>
    <row r="5" spans="1:60" x14ac:dyDescent="0.25">
      <c r="A5" s="147" t="s">
        <v>77</v>
      </c>
      <c r="B5" s="148"/>
      <c r="C5" s="149"/>
      <c r="D5" s="150"/>
      <c r="E5" s="150"/>
      <c r="F5" s="150"/>
      <c r="G5" s="151"/>
      <c r="AE5" t="s">
        <v>78</v>
      </c>
    </row>
    <row r="7" spans="1:60" ht="39.6" x14ac:dyDescent="0.25">
      <c r="A7" s="156" t="s">
        <v>79</v>
      </c>
      <c r="B7" s="157" t="s">
        <v>80</v>
      </c>
      <c r="C7" s="157" t="s">
        <v>81</v>
      </c>
      <c r="D7" s="156" t="s">
        <v>82</v>
      </c>
      <c r="E7" s="156" t="s">
        <v>83</v>
      </c>
      <c r="F7" s="152" t="s">
        <v>84</v>
      </c>
      <c r="G7" s="181" t="s">
        <v>28</v>
      </c>
      <c r="H7" s="182" t="s">
        <v>29</v>
      </c>
      <c r="I7" s="182" t="s">
        <v>85</v>
      </c>
      <c r="J7" s="182" t="s">
        <v>30</v>
      </c>
      <c r="K7" s="182" t="s">
        <v>86</v>
      </c>
      <c r="L7" s="182" t="s">
        <v>87</v>
      </c>
      <c r="M7" s="182" t="s">
        <v>88</v>
      </c>
      <c r="N7" s="182" t="s">
        <v>89</v>
      </c>
      <c r="O7" s="182" t="s">
        <v>90</v>
      </c>
      <c r="P7" s="182" t="s">
        <v>91</v>
      </c>
      <c r="Q7" s="182" t="s">
        <v>92</v>
      </c>
      <c r="R7" s="182" t="s">
        <v>93</v>
      </c>
      <c r="S7" s="182" t="s">
        <v>94</v>
      </c>
      <c r="T7" s="182" t="s">
        <v>95</v>
      </c>
      <c r="U7" s="159" t="s">
        <v>96</v>
      </c>
    </row>
    <row r="8" spans="1:60" x14ac:dyDescent="0.25">
      <c r="A8" s="183" t="s">
        <v>97</v>
      </c>
      <c r="B8" s="184" t="s">
        <v>52</v>
      </c>
      <c r="C8" s="185" t="s">
        <v>53</v>
      </c>
      <c r="D8" s="186"/>
      <c r="E8" s="187"/>
      <c r="F8" s="188"/>
      <c r="G8" s="188">
        <f>SUMIF(AE9:AE192,"&lt;&gt;NOR",G9:G192)</f>
        <v>0</v>
      </c>
      <c r="H8" s="188"/>
      <c r="I8" s="188">
        <f>SUM(I9:I192)</f>
        <v>0</v>
      </c>
      <c r="J8" s="188"/>
      <c r="K8" s="188">
        <f>SUM(K9:K192)</f>
        <v>0</v>
      </c>
      <c r="L8" s="188"/>
      <c r="M8" s="188">
        <f>SUM(M9:M192)</f>
        <v>0</v>
      </c>
      <c r="N8" s="158"/>
      <c r="O8" s="158">
        <f>SUM(O9:O192)</f>
        <v>1.8600000000000001E-3</v>
      </c>
      <c r="P8" s="158"/>
      <c r="Q8" s="158">
        <f>SUM(Q9:Q192)</f>
        <v>489.38470999999998</v>
      </c>
      <c r="R8" s="158"/>
      <c r="S8" s="158"/>
      <c r="T8" s="183"/>
      <c r="U8" s="158">
        <f>SUM(U9:U192)</f>
        <v>270.23</v>
      </c>
      <c r="AE8" t="s">
        <v>98</v>
      </c>
    </row>
    <row r="9" spans="1:60" outlineLevel="1" x14ac:dyDescent="0.25">
      <c r="A9" s="154">
        <v>1</v>
      </c>
      <c r="B9" s="160" t="s">
        <v>99</v>
      </c>
      <c r="C9" s="200" t="s">
        <v>100</v>
      </c>
      <c r="D9" s="162" t="s">
        <v>101</v>
      </c>
      <c r="E9" s="172">
        <v>19.05</v>
      </c>
      <c r="F9" s="179">
        <f>H9+J9</f>
        <v>0</v>
      </c>
      <c r="G9" s="178">
        <f>ROUND(E9*F9,2)</f>
        <v>0</v>
      </c>
      <c r="H9" s="179"/>
      <c r="I9" s="178">
        <f>ROUND(E9*H9,2)</f>
        <v>0</v>
      </c>
      <c r="J9" s="179"/>
      <c r="K9" s="178">
        <f>ROUND(E9*J9,2)</f>
        <v>0</v>
      </c>
      <c r="L9" s="178">
        <v>21</v>
      </c>
      <c r="M9" s="178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2.6288999999999998</v>
      </c>
      <c r="R9" s="163"/>
      <c r="S9" s="163"/>
      <c r="T9" s="164">
        <v>0.16</v>
      </c>
      <c r="U9" s="163">
        <f>ROUND(E9*T9,2)</f>
        <v>3.05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102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201" t="s">
        <v>103</v>
      </c>
      <c r="D10" s="165"/>
      <c r="E10" s="173"/>
      <c r="F10" s="178"/>
      <c r="G10" s="178"/>
      <c r="H10" s="178"/>
      <c r="I10" s="178"/>
      <c r="J10" s="178"/>
      <c r="K10" s="178"/>
      <c r="L10" s="178"/>
      <c r="M10" s="178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104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201" t="s">
        <v>105</v>
      </c>
      <c r="D11" s="165"/>
      <c r="E11" s="173"/>
      <c r="F11" s="178"/>
      <c r="G11" s="178"/>
      <c r="H11" s="178"/>
      <c r="I11" s="178"/>
      <c r="J11" s="178"/>
      <c r="K11" s="178"/>
      <c r="L11" s="178"/>
      <c r="M11" s="178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104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201" t="s">
        <v>106</v>
      </c>
      <c r="D12" s="165"/>
      <c r="E12" s="173">
        <v>19.05</v>
      </c>
      <c r="F12" s="178"/>
      <c r="G12" s="178"/>
      <c r="H12" s="178"/>
      <c r="I12" s="178"/>
      <c r="J12" s="178"/>
      <c r="K12" s="178"/>
      <c r="L12" s="178"/>
      <c r="M12" s="178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104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202" t="s">
        <v>107</v>
      </c>
      <c r="D13" s="166"/>
      <c r="E13" s="174">
        <v>19.05</v>
      </c>
      <c r="F13" s="178"/>
      <c r="G13" s="178"/>
      <c r="H13" s="178"/>
      <c r="I13" s="178"/>
      <c r="J13" s="178"/>
      <c r="K13" s="178"/>
      <c r="L13" s="178"/>
      <c r="M13" s="178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104</v>
      </c>
      <c r="AF13" s="153">
        <v>1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>
        <v>2</v>
      </c>
      <c r="B14" s="160" t="s">
        <v>108</v>
      </c>
      <c r="C14" s="200" t="s">
        <v>109</v>
      </c>
      <c r="D14" s="162" t="s">
        <v>101</v>
      </c>
      <c r="E14" s="172">
        <v>46.23</v>
      </c>
      <c r="F14" s="179">
        <f>H14+J14</f>
        <v>0</v>
      </c>
      <c r="G14" s="178">
        <f>ROUND(E14*F14,2)</f>
        <v>0</v>
      </c>
      <c r="H14" s="179"/>
      <c r="I14" s="178">
        <f>ROUND(E14*H14,2)</f>
        <v>0</v>
      </c>
      <c r="J14" s="179"/>
      <c r="K14" s="178">
        <f>ROUND(E14*J14,2)</f>
        <v>0</v>
      </c>
      <c r="L14" s="178">
        <v>21</v>
      </c>
      <c r="M14" s="178">
        <f>G14*(1+L14/100)</f>
        <v>0</v>
      </c>
      <c r="N14" s="163">
        <v>0</v>
      </c>
      <c r="O14" s="163">
        <f>ROUND(E14*N14,5)</f>
        <v>0</v>
      </c>
      <c r="P14" s="163">
        <v>0.41699999999999998</v>
      </c>
      <c r="Q14" s="163">
        <f>ROUND(E14*P14,5)</f>
        <v>19.277909999999999</v>
      </c>
      <c r="R14" s="163"/>
      <c r="S14" s="163"/>
      <c r="T14" s="164">
        <v>0.13</v>
      </c>
      <c r="U14" s="163">
        <f>ROUND(E14*T14,2)</f>
        <v>6.01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/>
      <c r="B15" s="160"/>
      <c r="C15" s="201" t="s">
        <v>103</v>
      </c>
      <c r="D15" s="165"/>
      <c r="E15" s="173"/>
      <c r="F15" s="178"/>
      <c r="G15" s="178"/>
      <c r="H15" s="178"/>
      <c r="I15" s="178"/>
      <c r="J15" s="178"/>
      <c r="K15" s="178"/>
      <c r="L15" s="178"/>
      <c r="M15" s="178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104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201" t="s">
        <v>105</v>
      </c>
      <c r="D16" s="165"/>
      <c r="E16" s="173"/>
      <c r="F16" s="178"/>
      <c r="G16" s="178"/>
      <c r="H16" s="178"/>
      <c r="I16" s="178"/>
      <c r="J16" s="178"/>
      <c r="K16" s="178"/>
      <c r="L16" s="178"/>
      <c r="M16" s="178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0"/>
      <c r="C17" s="201" t="s">
        <v>110</v>
      </c>
      <c r="D17" s="165"/>
      <c r="E17" s="173">
        <v>29.29</v>
      </c>
      <c r="F17" s="178"/>
      <c r="G17" s="178"/>
      <c r="H17" s="178"/>
      <c r="I17" s="178"/>
      <c r="J17" s="178"/>
      <c r="K17" s="178"/>
      <c r="L17" s="178"/>
      <c r="M17" s="178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104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202" t="s">
        <v>107</v>
      </c>
      <c r="D18" s="166"/>
      <c r="E18" s="174">
        <v>29.29</v>
      </c>
      <c r="F18" s="178"/>
      <c r="G18" s="178"/>
      <c r="H18" s="178"/>
      <c r="I18" s="178"/>
      <c r="J18" s="178"/>
      <c r="K18" s="178"/>
      <c r="L18" s="178"/>
      <c r="M18" s="178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104</v>
      </c>
      <c r="AF18" s="153">
        <v>1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0.399999999999999" outlineLevel="1" x14ac:dyDescent="0.25">
      <c r="A19" s="154"/>
      <c r="B19" s="160"/>
      <c r="C19" s="201" t="s">
        <v>111</v>
      </c>
      <c r="D19" s="165"/>
      <c r="E19" s="173"/>
      <c r="F19" s="178"/>
      <c r="G19" s="178"/>
      <c r="H19" s="178"/>
      <c r="I19" s="178"/>
      <c r="J19" s="178"/>
      <c r="K19" s="178"/>
      <c r="L19" s="178"/>
      <c r="M19" s="178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104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/>
      <c r="B20" s="160"/>
      <c r="C20" s="201" t="s">
        <v>112</v>
      </c>
      <c r="D20" s="165"/>
      <c r="E20" s="173">
        <v>16.940000000000001</v>
      </c>
      <c r="F20" s="178"/>
      <c r="G20" s="178"/>
      <c r="H20" s="178"/>
      <c r="I20" s="178"/>
      <c r="J20" s="178"/>
      <c r="K20" s="178"/>
      <c r="L20" s="178"/>
      <c r="M20" s="178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104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202" t="s">
        <v>107</v>
      </c>
      <c r="D21" s="166"/>
      <c r="E21" s="174">
        <v>16.940000000000001</v>
      </c>
      <c r="F21" s="178"/>
      <c r="G21" s="178"/>
      <c r="H21" s="178"/>
      <c r="I21" s="178"/>
      <c r="J21" s="178"/>
      <c r="K21" s="178"/>
      <c r="L21" s="178"/>
      <c r="M21" s="178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104</v>
      </c>
      <c r="AF21" s="153">
        <v>1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>
        <v>3</v>
      </c>
      <c r="B22" s="160" t="s">
        <v>113</v>
      </c>
      <c r="C22" s="200" t="s">
        <v>114</v>
      </c>
      <c r="D22" s="162" t="s">
        <v>101</v>
      </c>
      <c r="E22" s="172">
        <v>531.97</v>
      </c>
      <c r="F22" s="179">
        <f>H22+J22</f>
        <v>0</v>
      </c>
      <c r="G22" s="178">
        <f>ROUND(E22*F22,2)</f>
        <v>0</v>
      </c>
      <c r="H22" s="179"/>
      <c r="I22" s="178">
        <f>ROUND(E22*H22,2)</f>
        <v>0</v>
      </c>
      <c r="J22" s="179"/>
      <c r="K22" s="178">
        <f>ROUND(E22*J22,2)</f>
        <v>0</v>
      </c>
      <c r="L22" s="178">
        <v>21</v>
      </c>
      <c r="M22" s="178">
        <f>G22*(1+L22/100)</f>
        <v>0</v>
      </c>
      <c r="N22" s="163">
        <v>0</v>
      </c>
      <c r="O22" s="163">
        <f>ROUND(E22*N22,5)</f>
        <v>0</v>
      </c>
      <c r="P22" s="163">
        <v>0.44</v>
      </c>
      <c r="Q22" s="163">
        <f>ROUND(E22*P22,5)</f>
        <v>234.0668</v>
      </c>
      <c r="R22" s="163"/>
      <c r="S22" s="163"/>
      <c r="T22" s="164">
        <v>7.2999999999999995E-2</v>
      </c>
      <c r="U22" s="163">
        <f>ROUND(E22*T22,2)</f>
        <v>38.83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201" t="s">
        <v>103</v>
      </c>
      <c r="D23" s="165"/>
      <c r="E23" s="173"/>
      <c r="F23" s="178"/>
      <c r="G23" s="178"/>
      <c r="H23" s="178"/>
      <c r="I23" s="178"/>
      <c r="J23" s="178"/>
      <c r="K23" s="178"/>
      <c r="L23" s="178"/>
      <c r="M23" s="178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104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0.399999999999999" outlineLevel="1" x14ac:dyDescent="0.25">
      <c r="A24" s="154"/>
      <c r="B24" s="160"/>
      <c r="C24" s="201" t="s">
        <v>115</v>
      </c>
      <c r="D24" s="165"/>
      <c r="E24" s="173"/>
      <c r="F24" s="178"/>
      <c r="G24" s="178"/>
      <c r="H24" s="178"/>
      <c r="I24" s="178"/>
      <c r="J24" s="178"/>
      <c r="K24" s="178"/>
      <c r="L24" s="178"/>
      <c r="M24" s="178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104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/>
      <c r="B25" s="160"/>
      <c r="C25" s="201" t="s">
        <v>116</v>
      </c>
      <c r="D25" s="165"/>
      <c r="E25" s="173">
        <v>483.63</v>
      </c>
      <c r="F25" s="178"/>
      <c r="G25" s="178"/>
      <c r="H25" s="178"/>
      <c r="I25" s="178"/>
      <c r="J25" s="178"/>
      <c r="K25" s="178"/>
      <c r="L25" s="178"/>
      <c r="M25" s="178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104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201" t="s">
        <v>117</v>
      </c>
      <c r="D26" s="165"/>
      <c r="E26" s="173">
        <v>19.05</v>
      </c>
      <c r="F26" s="178"/>
      <c r="G26" s="178"/>
      <c r="H26" s="178"/>
      <c r="I26" s="178"/>
      <c r="J26" s="178"/>
      <c r="K26" s="178"/>
      <c r="L26" s="178"/>
      <c r="M26" s="178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104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201" t="s">
        <v>118</v>
      </c>
      <c r="D27" s="165"/>
      <c r="E27" s="173">
        <v>29.29</v>
      </c>
      <c r="F27" s="178"/>
      <c r="G27" s="178"/>
      <c r="H27" s="178"/>
      <c r="I27" s="178"/>
      <c r="J27" s="178"/>
      <c r="K27" s="178"/>
      <c r="L27" s="178"/>
      <c r="M27" s="178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104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202" t="s">
        <v>107</v>
      </c>
      <c r="D28" s="166"/>
      <c r="E28" s="174">
        <v>531.97</v>
      </c>
      <c r="F28" s="178"/>
      <c r="G28" s="178"/>
      <c r="H28" s="178"/>
      <c r="I28" s="178"/>
      <c r="J28" s="178"/>
      <c r="K28" s="178"/>
      <c r="L28" s="178"/>
      <c r="M28" s="178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104</v>
      </c>
      <c r="AF28" s="153">
        <v>1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>
        <v>4</v>
      </c>
      <c r="B29" s="160" t="s">
        <v>119</v>
      </c>
      <c r="C29" s="200" t="s">
        <v>120</v>
      </c>
      <c r="D29" s="162" t="s">
        <v>101</v>
      </c>
      <c r="E29" s="172">
        <v>483.63</v>
      </c>
      <c r="F29" s="179">
        <f>H29+J29</f>
        <v>0</v>
      </c>
      <c r="G29" s="178">
        <f>ROUND(E29*F29,2)</f>
        <v>0</v>
      </c>
      <c r="H29" s="179"/>
      <c r="I29" s="178">
        <f>ROUND(E29*H29,2)</f>
        <v>0</v>
      </c>
      <c r="J29" s="179"/>
      <c r="K29" s="178">
        <f>ROUND(E29*J29,2)</f>
        <v>0</v>
      </c>
      <c r="L29" s="178">
        <v>21</v>
      </c>
      <c r="M29" s="178">
        <f>G29*(1+L29/100)</f>
        <v>0</v>
      </c>
      <c r="N29" s="163">
        <v>0</v>
      </c>
      <c r="O29" s="163">
        <f>ROUND(E29*N29,5)</f>
        <v>0</v>
      </c>
      <c r="P29" s="163">
        <v>0.33</v>
      </c>
      <c r="Q29" s="163">
        <f>ROUND(E29*P29,5)</f>
        <v>159.59790000000001</v>
      </c>
      <c r="R29" s="163"/>
      <c r="S29" s="163"/>
      <c r="T29" s="164">
        <v>0.113</v>
      </c>
      <c r="U29" s="163">
        <f>ROUND(E29*T29,2)</f>
        <v>54.65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201" t="s">
        <v>103</v>
      </c>
      <c r="D30" s="165"/>
      <c r="E30" s="173"/>
      <c r="F30" s="178"/>
      <c r="G30" s="178"/>
      <c r="H30" s="178"/>
      <c r="I30" s="178"/>
      <c r="J30" s="178"/>
      <c r="K30" s="178"/>
      <c r="L30" s="178"/>
      <c r="M30" s="178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104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201" t="s">
        <v>116</v>
      </c>
      <c r="D31" s="165"/>
      <c r="E31" s="173">
        <v>483.63</v>
      </c>
      <c r="F31" s="178"/>
      <c r="G31" s="178"/>
      <c r="H31" s="178"/>
      <c r="I31" s="178"/>
      <c r="J31" s="178"/>
      <c r="K31" s="178"/>
      <c r="L31" s="178"/>
      <c r="M31" s="178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104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>
        <v>5</v>
      </c>
      <c r="B32" s="160" t="s">
        <v>121</v>
      </c>
      <c r="C32" s="200" t="s">
        <v>122</v>
      </c>
      <c r="D32" s="162" t="s">
        <v>123</v>
      </c>
      <c r="E32" s="172">
        <v>215.4</v>
      </c>
      <c r="F32" s="179">
        <f>H32+J32</f>
        <v>0</v>
      </c>
      <c r="G32" s="178">
        <f>ROUND(E32*F32,2)</f>
        <v>0</v>
      </c>
      <c r="H32" s="179"/>
      <c r="I32" s="178">
        <f>ROUND(E32*H32,2)</f>
        <v>0</v>
      </c>
      <c r="J32" s="179"/>
      <c r="K32" s="178">
        <f>ROUND(E32*J32,2)</f>
        <v>0</v>
      </c>
      <c r="L32" s="178">
        <v>21</v>
      </c>
      <c r="M32" s="178">
        <f>G32*(1+L32/100)</f>
        <v>0</v>
      </c>
      <c r="N32" s="163">
        <v>0</v>
      </c>
      <c r="O32" s="163">
        <f>ROUND(E32*N32,5)</f>
        <v>0</v>
      </c>
      <c r="P32" s="163">
        <v>0.27</v>
      </c>
      <c r="Q32" s="163">
        <f>ROUND(E32*P32,5)</f>
        <v>58.158000000000001</v>
      </c>
      <c r="R32" s="163"/>
      <c r="S32" s="163"/>
      <c r="T32" s="164">
        <v>0.123</v>
      </c>
      <c r="U32" s="163">
        <f>ROUND(E32*T32,2)</f>
        <v>26.49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201" t="s">
        <v>103</v>
      </c>
      <c r="D33" s="165"/>
      <c r="E33" s="173"/>
      <c r="F33" s="178"/>
      <c r="G33" s="178"/>
      <c r="H33" s="178"/>
      <c r="I33" s="178"/>
      <c r="J33" s="178"/>
      <c r="K33" s="178"/>
      <c r="L33" s="178"/>
      <c r="M33" s="178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104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201" t="s">
        <v>124</v>
      </c>
      <c r="D34" s="165"/>
      <c r="E34" s="173">
        <v>215.4</v>
      </c>
      <c r="F34" s="178"/>
      <c r="G34" s="178"/>
      <c r="H34" s="178"/>
      <c r="I34" s="178"/>
      <c r="J34" s="178"/>
      <c r="K34" s="178"/>
      <c r="L34" s="178"/>
      <c r="M34" s="178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104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202" t="s">
        <v>107</v>
      </c>
      <c r="D35" s="166"/>
      <c r="E35" s="174">
        <v>215.4</v>
      </c>
      <c r="F35" s="178"/>
      <c r="G35" s="178"/>
      <c r="H35" s="178"/>
      <c r="I35" s="178"/>
      <c r="J35" s="178"/>
      <c r="K35" s="178"/>
      <c r="L35" s="178"/>
      <c r="M35" s="178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104</v>
      </c>
      <c r="AF35" s="153">
        <v>1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>
        <v>6</v>
      </c>
      <c r="B36" s="160" t="s">
        <v>125</v>
      </c>
      <c r="C36" s="200" t="s">
        <v>126</v>
      </c>
      <c r="D36" s="162" t="s">
        <v>101</v>
      </c>
      <c r="E36" s="172">
        <v>142.32</v>
      </c>
      <c r="F36" s="179">
        <f>H36+J36</f>
        <v>0</v>
      </c>
      <c r="G36" s="178">
        <f>ROUND(E36*F36,2)</f>
        <v>0</v>
      </c>
      <c r="H36" s="179"/>
      <c r="I36" s="178">
        <f>ROUND(E36*H36,2)</f>
        <v>0</v>
      </c>
      <c r="J36" s="179"/>
      <c r="K36" s="178">
        <f>ROUND(E36*J36,2)</f>
        <v>0</v>
      </c>
      <c r="L36" s="178">
        <v>21</v>
      </c>
      <c r="M36" s="178">
        <f>G36*(1+L36/100)</f>
        <v>0</v>
      </c>
      <c r="N36" s="163">
        <v>0</v>
      </c>
      <c r="O36" s="163">
        <f>ROUND(E36*N36,5)</f>
        <v>0</v>
      </c>
      <c r="P36" s="163">
        <v>0.11</v>
      </c>
      <c r="Q36" s="163">
        <f>ROUND(E36*P36,5)</f>
        <v>15.655200000000001</v>
      </c>
      <c r="R36" s="163"/>
      <c r="S36" s="163"/>
      <c r="T36" s="164">
        <v>0.08</v>
      </c>
      <c r="U36" s="163">
        <f>ROUND(E36*T36,2)</f>
        <v>11.39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201" t="s">
        <v>127</v>
      </c>
      <c r="D37" s="165"/>
      <c r="E37" s="173">
        <v>142.32</v>
      </c>
      <c r="F37" s="178"/>
      <c r="G37" s="178"/>
      <c r="H37" s="178"/>
      <c r="I37" s="178"/>
      <c r="J37" s="178"/>
      <c r="K37" s="178"/>
      <c r="L37" s="178"/>
      <c r="M37" s="178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104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>
        <v>7</v>
      </c>
      <c r="B38" s="160" t="s">
        <v>128</v>
      </c>
      <c r="C38" s="200" t="s">
        <v>129</v>
      </c>
      <c r="D38" s="162" t="s">
        <v>130</v>
      </c>
      <c r="E38" s="172">
        <v>7.125</v>
      </c>
      <c r="F38" s="179">
        <f>H38+J38</f>
        <v>0</v>
      </c>
      <c r="G38" s="178">
        <f>ROUND(E38*F38,2)</f>
        <v>0</v>
      </c>
      <c r="H38" s="179"/>
      <c r="I38" s="178">
        <f>ROUND(E38*H38,2)</f>
        <v>0</v>
      </c>
      <c r="J38" s="179"/>
      <c r="K38" s="178">
        <f>ROUND(E38*J38,2)</f>
        <v>0</v>
      </c>
      <c r="L38" s="178">
        <v>21</v>
      </c>
      <c r="M38" s="178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1.548</v>
      </c>
      <c r="U38" s="163">
        <f>ROUND(E38*T38,2)</f>
        <v>11.03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201" t="s">
        <v>131</v>
      </c>
      <c r="D39" s="165"/>
      <c r="E39" s="173"/>
      <c r="F39" s="178"/>
      <c r="G39" s="178"/>
      <c r="H39" s="178"/>
      <c r="I39" s="178"/>
      <c r="J39" s="178"/>
      <c r="K39" s="178"/>
      <c r="L39" s="178"/>
      <c r="M39" s="178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104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201" t="s">
        <v>132</v>
      </c>
      <c r="D40" s="165"/>
      <c r="E40" s="173"/>
      <c r="F40" s="178"/>
      <c r="G40" s="178"/>
      <c r="H40" s="178"/>
      <c r="I40" s="178"/>
      <c r="J40" s="178"/>
      <c r="K40" s="178"/>
      <c r="L40" s="178"/>
      <c r="M40" s="178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104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201" t="s">
        <v>133</v>
      </c>
      <c r="D41" s="165"/>
      <c r="E41" s="173">
        <v>3.75</v>
      </c>
      <c r="F41" s="178"/>
      <c r="G41" s="178"/>
      <c r="H41" s="178"/>
      <c r="I41" s="178"/>
      <c r="J41" s="178"/>
      <c r="K41" s="178"/>
      <c r="L41" s="178"/>
      <c r="M41" s="178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104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/>
      <c r="B42" s="160"/>
      <c r="C42" s="201" t="s">
        <v>134</v>
      </c>
      <c r="D42" s="165"/>
      <c r="E42" s="173"/>
      <c r="F42" s="178"/>
      <c r="G42" s="178"/>
      <c r="H42" s="178"/>
      <c r="I42" s="178"/>
      <c r="J42" s="178"/>
      <c r="K42" s="178"/>
      <c r="L42" s="178"/>
      <c r="M42" s="178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104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201" t="s">
        <v>135</v>
      </c>
      <c r="D43" s="165"/>
      <c r="E43" s="173">
        <v>1.375</v>
      </c>
      <c r="F43" s="178"/>
      <c r="G43" s="178"/>
      <c r="H43" s="178"/>
      <c r="I43" s="178"/>
      <c r="J43" s="178"/>
      <c r="K43" s="178"/>
      <c r="L43" s="178"/>
      <c r="M43" s="178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104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/>
      <c r="B44" s="160"/>
      <c r="C44" s="201" t="s">
        <v>136</v>
      </c>
      <c r="D44" s="165"/>
      <c r="E44" s="173"/>
      <c r="F44" s="178"/>
      <c r="G44" s="178"/>
      <c r="H44" s="178"/>
      <c r="I44" s="178"/>
      <c r="J44" s="178"/>
      <c r="K44" s="178"/>
      <c r="L44" s="178"/>
      <c r="M44" s="178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104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201" t="s">
        <v>137</v>
      </c>
      <c r="D45" s="165"/>
      <c r="E45" s="173">
        <v>2</v>
      </c>
      <c r="F45" s="178"/>
      <c r="G45" s="178"/>
      <c r="H45" s="178"/>
      <c r="I45" s="178"/>
      <c r="J45" s="178"/>
      <c r="K45" s="178"/>
      <c r="L45" s="178"/>
      <c r="M45" s="178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104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>
        <v>8</v>
      </c>
      <c r="B46" s="160" t="s">
        <v>138</v>
      </c>
      <c r="C46" s="200" t="s">
        <v>139</v>
      </c>
      <c r="D46" s="162" t="s">
        <v>130</v>
      </c>
      <c r="E46" s="172">
        <v>85.590549999999993</v>
      </c>
      <c r="F46" s="179">
        <f>H46+J46</f>
        <v>0</v>
      </c>
      <c r="G46" s="178">
        <f>ROUND(E46*F46,2)</f>
        <v>0</v>
      </c>
      <c r="H46" s="179"/>
      <c r="I46" s="178">
        <f>ROUND(E46*H46,2)</f>
        <v>0</v>
      </c>
      <c r="J46" s="179"/>
      <c r="K46" s="178">
        <f>ROUND(E46*J46,2)</f>
        <v>0</v>
      </c>
      <c r="L46" s="178">
        <v>21</v>
      </c>
      <c r="M46" s="178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0.36799999999999999</v>
      </c>
      <c r="U46" s="163">
        <f>ROUND(E46*T46,2)</f>
        <v>31.5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102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201" t="s">
        <v>140</v>
      </c>
      <c r="D47" s="165"/>
      <c r="E47" s="173"/>
      <c r="F47" s="178"/>
      <c r="G47" s="178"/>
      <c r="H47" s="178"/>
      <c r="I47" s="178"/>
      <c r="J47" s="178"/>
      <c r="K47" s="178"/>
      <c r="L47" s="178"/>
      <c r="M47" s="178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104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203" t="s">
        <v>141</v>
      </c>
      <c r="D48" s="167"/>
      <c r="E48" s="175"/>
      <c r="F48" s="178"/>
      <c r="G48" s="178"/>
      <c r="H48" s="178"/>
      <c r="I48" s="178"/>
      <c r="J48" s="178"/>
      <c r="K48" s="178"/>
      <c r="L48" s="178"/>
      <c r="M48" s="178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104</v>
      </c>
      <c r="AF48" s="153">
        <v>2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204" t="s">
        <v>142</v>
      </c>
      <c r="D49" s="167"/>
      <c r="E49" s="175"/>
      <c r="F49" s="178"/>
      <c r="G49" s="178"/>
      <c r="H49" s="178"/>
      <c r="I49" s="178"/>
      <c r="J49" s="178"/>
      <c r="K49" s="178"/>
      <c r="L49" s="178"/>
      <c r="M49" s="178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104</v>
      </c>
      <c r="AF49" s="153">
        <v>2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204" t="s">
        <v>143</v>
      </c>
      <c r="D50" s="167"/>
      <c r="E50" s="175">
        <v>381.64</v>
      </c>
      <c r="F50" s="178"/>
      <c r="G50" s="178"/>
      <c r="H50" s="178"/>
      <c r="I50" s="178"/>
      <c r="J50" s="178"/>
      <c r="K50" s="178"/>
      <c r="L50" s="178"/>
      <c r="M50" s="178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104</v>
      </c>
      <c r="AF50" s="153">
        <v>2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205" t="s">
        <v>144</v>
      </c>
      <c r="D51" s="168"/>
      <c r="E51" s="176">
        <v>381.64</v>
      </c>
      <c r="F51" s="178"/>
      <c r="G51" s="178"/>
      <c r="H51" s="178"/>
      <c r="I51" s="178"/>
      <c r="J51" s="178"/>
      <c r="K51" s="178"/>
      <c r="L51" s="178"/>
      <c r="M51" s="178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104</v>
      </c>
      <c r="AF51" s="153">
        <v>3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203" t="s">
        <v>145</v>
      </c>
      <c r="D52" s="167"/>
      <c r="E52" s="175"/>
      <c r="F52" s="178"/>
      <c r="G52" s="178"/>
      <c r="H52" s="178"/>
      <c r="I52" s="178"/>
      <c r="J52" s="178"/>
      <c r="K52" s="178"/>
      <c r="L52" s="178"/>
      <c r="M52" s="178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104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201" t="s">
        <v>146</v>
      </c>
      <c r="D53" s="165"/>
      <c r="E53" s="173">
        <v>175.55439999999999</v>
      </c>
      <c r="F53" s="178"/>
      <c r="G53" s="178"/>
      <c r="H53" s="178"/>
      <c r="I53" s="178"/>
      <c r="J53" s="178"/>
      <c r="K53" s="178"/>
      <c r="L53" s="178"/>
      <c r="M53" s="178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104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/>
      <c r="B54" s="160"/>
      <c r="C54" s="203" t="s">
        <v>141</v>
      </c>
      <c r="D54" s="167"/>
      <c r="E54" s="175"/>
      <c r="F54" s="178"/>
      <c r="G54" s="178"/>
      <c r="H54" s="178"/>
      <c r="I54" s="178"/>
      <c r="J54" s="178"/>
      <c r="K54" s="178"/>
      <c r="L54" s="178"/>
      <c r="M54" s="178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104</v>
      </c>
      <c r="AF54" s="153">
        <v>2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204" t="s">
        <v>147</v>
      </c>
      <c r="D55" s="167"/>
      <c r="E55" s="175"/>
      <c r="F55" s="178"/>
      <c r="G55" s="178"/>
      <c r="H55" s="178"/>
      <c r="I55" s="178"/>
      <c r="J55" s="178"/>
      <c r="K55" s="178"/>
      <c r="L55" s="178"/>
      <c r="M55" s="178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104</v>
      </c>
      <c r="AF55" s="153">
        <v>2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0"/>
      <c r="C56" s="204" t="s">
        <v>148</v>
      </c>
      <c r="D56" s="167"/>
      <c r="E56" s="175"/>
      <c r="F56" s="178"/>
      <c r="G56" s="178"/>
      <c r="H56" s="178"/>
      <c r="I56" s="178"/>
      <c r="J56" s="178"/>
      <c r="K56" s="178"/>
      <c r="L56" s="178"/>
      <c r="M56" s="178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104</v>
      </c>
      <c r="AF56" s="153">
        <v>2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0"/>
      <c r="C57" s="204" t="s">
        <v>149</v>
      </c>
      <c r="D57" s="167"/>
      <c r="E57" s="175">
        <v>15.48</v>
      </c>
      <c r="F57" s="178"/>
      <c r="G57" s="178"/>
      <c r="H57" s="178"/>
      <c r="I57" s="178"/>
      <c r="J57" s="178"/>
      <c r="K57" s="178"/>
      <c r="L57" s="178"/>
      <c r="M57" s="178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104</v>
      </c>
      <c r="AF57" s="153">
        <v>2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205" t="s">
        <v>144</v>
      </c>
      <c r="D58" s="168"/>
      <c r="E58" s="176">
        <v>15.48</v>
      </c>
      <c r="F58" s="178"/>
      <c r="G58" s="178"/>
      <c r="H58" s="178"/>
      <c r="I58" s="178"/>
      <c r="J58" s="178"/>
      <c r="K58" s="178"/>
      <c r="L58" s="178"/>
      <c r="M58" s="178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104</v>
      </c>
      <c r="AF58" s="153">
        <v>3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203" t="s">
        <v>145</v>
      </c>
      <c r="D59" s="167"/>
      <c r="E59" s="175"/>
      <c r="F59" s="178"/>
      <c r="G59" s="178"/>
      <c r="H59" s="178"/>
      <c r="I59" s="178"/>
      <c r="J59" s="178"/>
      <c r="K59" s="178"/>
      <c r="L59" s="178"/>
      <c r="M59" s="178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104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201" t="s">
        <v>150</v>
      </c>
      <c r="D60" s="165"/>
      <c r="E60" s="173">
        <v>7.2755999999999998</v>
      </c>
      <c r="F60" s="178"/>
      <c r="G60" s="178"/>
      <c r="H60" s="178"/>
      <c r="I60" s="178"/>
      <c r="J60" s="178"/>
      <c r="K60" s="178"/>
      <c r="L60" s="178"/>
      <c r="M60" s="178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104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203" t="s">
        <v>141</v>
      </c>
      <c r="D61" s="167"/>
      <c r="E61" s="175"/>
      <c r="F61" s="178"/>
      <c r="G61" s="178"/>
      <c r="H61" s="178"/>
      <c r="I61" s="178"/>
      <c r="J61" s="178"/>
      <c r="K61" s="178"/>
      <c r="L61" s="178"/>
      <c r="M61" s="178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104</v>
      </c>
      <c r="AF61" s="153">
        <v>2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204" t="s">
        <v>147</v>
      </c>
      <c r="D62" s="167"/>
      <c r="E62" s="175"/>
      <c r="F62" s="178"/>
      <c r="G62" s="178"/>
      <c r="H62" s="178"/>
      <c r="I62" s="178"/>
      <c r="J62" s="178"/>
      <c r="K62" s="178"/>
      <c r="L62" s="178"/>
      <c r="M62" s="178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104</v>
      </c>
      <c r="AF62" s="153">
        <v>2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204" t="s">
        <v>151</v>
      </c>
      <c r="D63" s="167"/>
      <c r="E63" s="175"/>
      <c r="F63" s="178"/>
      <c r="G63" s="178"/>
      <c r="H63" s="178"/>
      <c r="I63" s="178"/>
      <c r="J63" s="178"/>
      <c r="K63" s="178"/>
      <c r="L63" s="178"/>
      <c r="M63" s="178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104</v>
      </c>
      <c r="AF63" s="153">
        <v>2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/>
      <c r="B64" s="160"/>
      <c r="C64" s="204" t="s">
        <v>152</v>
      </c>
      <c r="D64" s="167"/>
      <c r="E64" s="175">
        <v>33.92</v>
      </c>
      <c r="F64" s="178"/>
      <c r="G64" s="178"/>
      <c r="H64" s="178"/>
      <c r="I64" s="178"/>
      <c r="J64" s="178"/>
      <c r="K64" s="178"/>
      <c r="L64" s="178"/>
      <c r="M64" s="178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104</v>
      </c>
      <c r="AF64" s="153">
        <v>2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205" t="s">
        <v>144</v>
      </c>
      <c r="D65" s="168"/>
      <c r="E65" s="176">
        <v>33.92</v>
      </c>
      <c r="F65" s="178"/>
      <c r="G65" s="178"/>
      <c r="H65" s="178"/>
      <c r="I65" s="178"/>
      <c r="J65" s="178"/>
      <c r="K65" s="178"/>
      <c r="L65" s="178"/>
      <c r="M65" s="178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104</v>
      </c>
      <c r="AF65" s="153">
        <v>3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203" t="s">
        <v>145</v>
      </c>
      <c r="D66" s="167"/>
      <c r="E66" s="175"/>
      <c r="F66" s="178"/>
      <c r="G66" s="178"/>
      <c r="H66" s="178"/>
      <c r="I66" s="178"/>
      <c r="J66" s="178"/>
      <c r="K66" s="178"/>
      <c r="L66" s="178"/>
      <c r="M66" s="178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104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201" t="s">
        <v>153</v>
      </c>
      <c r="D67" s="165"/>
      <c r="E67" s="173">
        <v>16.620799999999999</v>
      </c>
      <c r="F67" s="178"/>
      <c r="G67" s="178"/>
      <c r="H67" s="178"/>
      <c r="I67" s="178"/>
      <c r="J67" s="178"/>
      <c r="K67" s="178"/>
      <c r="L67" s="178"/>
      <c r="M67" s="178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104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203" t="s">
        <v>141</v>
      </c>
      <c r="D68" s="167"/>
      <c r="E68" s="175"/>
      <c r="F68" s="178"/>
      <c r="G68" s="178"/>
      <c r="H68" s="178"/>
      <c r="I68" s="178"/>
      <c r="J68" s="178"/>
      <c r="K68" s="178"/>
      <c r="L68" s="178"/>
      <c r="M68" s="178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104</v>
      </c>
      <c r="AF68" s="153">
        <v>2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204" t="s">
        <v>154</v>
      </c>
      <c r="D69" s="167"/>
      <c r="E69" s="175"/>
      <c r="F69" s="178"/>
      <c r="G69" s="178"/>
      <c r="H69" s="178"/>
      <c r="I69" s="178"/>
      <c r="J69" s="178"/>
      <c r="K69" s="178"/>
      <c r="L69" s="178"/>
      <c r="M69" s="178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104</v>
      </c>
      <c r="AF69" s="153">
        <v>2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/>
      <c r="B70" s="160"/>
      <c r="C70" s="204" t="s">
        <v>155</v>
      </c>
      <c r="D70" s="167"/>
      <c r="E70" s="175">
        <v>157.23750000000001</v>
      </c>
      <c r="F70" s="178"/>
      <c r="G70" s="178"/>
      <c r="H70" s="178"/>
      <c r="I70" s="178"/>
      <c r="J70" s="178"/>
      <c r="K70" s="178"/>
      <c r="L70" s="178"/>
      <c r="M70" s="178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104</v>
      </c>
      <c r="AF70" s="153">
        <v>2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205" t="s">
        <v>144</v>
      </c>
      <c r="D71" s="168"/>
      <c r="E71" s="176">
        <v>157.23750000000001</v>
      </c>
      <c r="F71" s="178"/>
      <c r="G71" s="178"/>
      <c r="H71" s="178"/>
      <c r="I71" s="178"/>
      <c r="J71" s="178"/>
      <c r="K71" s="178"/>
      <c r="L71" s="178"/>
      <c r="M71" s="178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104</v>
      </c>
      <c r="AF71" s="153">
        <v>3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203" t="s">
        <v>145</v>
      </c>
      <c r="D72" s="167"/>
      <c r="E72" s="175"/>
      <c r="F72" s="178"/>
      <c r="G72" s="178"/>
      <c r="H72" s="178"/>
      <c r="I72" s="178"/>
      <c r="J72" s="178"/>
      <c r="K72" s="178"/>
      <c r="L72" s="178"/>
      <c r="M72" s="178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104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201" t="s">
        <v>156</v>
      </c>
      <c r="D73" s="165"/>
      <c r="E73" s="173">
        <v>72.329250000000002</v>
      </c>
      <c r="F73" s="178"/>
      <c r="G73" s="178"/>
      <c r="H73" s="178"/>
      <c r="I73" s="178"/>
      <c r="J73" s="178"/>
      <c r="K73" s="178"/>
      <c r="L73" s="178"/>
      <c r="M73" s="178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104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201" t="s">
        <v>157</v>
      </c>
      <c r="D74" s="165"/>
      <c r="E74" s="173">
        <v>-186.18950000000001</v>
      </c>
      <c r="F74" s="178"/>
      <c r="G74" s="178"/>
      <c r="H74" s="178"/>
      <c r="I74" s="178"/>
      <c r="J74" s="178"/>
      <c r="K74" s="178"/>
      <c r="L74" s="178"/>
      <c r="M74" s="178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104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202" t="s">
        <v>107</v>
      </c>
      <c r="D75" s="166"/>
      <c r="E75" s="174">
        <v>85.590549999999993</v>
      </c>
      <c r="F75" s="178"/>
      <c r="G75" s="178"/>
      <c r="H75" s="178"/>
      <c r="I75" s="178"/>
      <c r="J75" s="178"/>
      <c r="K75" s="178"/>
      <c r="L75" s="178"/>
      <c r="M75" s="178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104</v>
      </c>
      <c r="AF75" s="153">
        <v>1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>
        <v>9</v>
      </c>
      <c r="B76" s="160" t="s">
        <v>158</v>
      </c>
      <c r="C76" s="200" t="s">
        <v>159</v>
      </c>
      <c r="D76" s="162" t="s">
        <v>130</v>
      </c>
      <c r="E76" s="172">
        <v>42.795274999999997</v>
      </c>
      <c r="F76" s="179">
        <f>H76+J76</f>
        <v>0</v>
      </c>
      <c r="G76" s="178">
        <f>ROUND(E76*F76,2)</f>
        <v>0</v>
      </c>
      <c r="H76" s="179"/>
      <c r="I76" s="178">
        <f>ROUND(E76*H76,2)</f>
        <v>0</v>
      </c>
      <c r="J76" s="179"/>
      <c r="K76" s="178">
        <f>ROUND(E76*J76,2)</f>
        <v>0</v>
      </c>
      <c r="L76" s="178">
        <v>21</v>
      </c>
      <c r="M76" s="178">
        <f>G76*(1+L76/100)</f>
        <v>0</v>
      </c>
      <c r="N76" s="163">
        <v>0</v>
      </c>
      <c r="O76" s="163">
        <f>ROUND(E76*N76,5)</f>
        <v>0</v>
      </c>
      <c r="P76" s="163">
        <v>0</v>
      </c>
      <c r="Q76" s="163">
        <f>ROUND(E76*P76,5)</f>
        <v>0</v>
      </c>
      <c r="R76" s="163"/>
      <c r="S76" s="163"/>
      <c r="T76" s="164">
        <v>5.8000000000000003E-2</v>
      </c>
      <c r="U76" s="163">
        <f>ROUND(E76*T76,2)</f>
        <v>2.48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201" t="s">
        <v>160</v>
      </c>
      <c r="D77" s="165"/>
      <c r="E77" s="173">
        <v>42.795274999999997</v>
      </c>
      <c r="F77" s="178"/>
      <c r="G77" s="178"/>
      <c r="H77" s="178"/>
      <c r="I77" s="178"/>
      <c r="J77" s="178"/>
      <c r="K77" s="178"/>
      <c r="L77" s="178"/>
      <c r="M77" s="178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104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0.399999999999999" outlineLevel="1" x14ac:dyDescent="0.25">
      <c r="A78" s="154">
        <v>10</v>
      </c>
      <c r="B78" s="160" t="s">
        <v>161</v>
      </c>
      <c r="C78" s="200" t="s">
        <v>162</v>
      </c>
      <c r="D78" s="162" t="s">
        <v>130</v>
      </c>
      <c r="E78" s="172">
        <v>176.48325</v>
      </c>
      <c r="F78" s="179">
        <f>H78+J78</f>
        <v>0</v>
      </c>
      <c r="G78" s="178">
        <f>ROUND(E78*F78,2)</f>
        <v>0</v>
      </c>
      <c r="H78" s="179"/>
      <c r="I78" s="178">
        <f>ROUND(E78*H78,2)</f>
        <v>0</v>
      </c>
      <c r="J78" s="179"/>
      <c r="K78" s="178">
        <f>ROUND(E78*J78,2)</f>
        <v>0</v>
      </c>
      <c r="L78" s="178">
        <v>21</v>
      </c>
      <c r="M78" s="178">
        <f>G78*(1+L78/100)</f>
        <v>0</v>
      </c>
      <c r="N78" s="163">
        <v>0</v>
      </c>
      <c r="O78" s="163">
        <f>ROUND(E78*N78,5)</f>
        <v>0</v>
      </c>
      <c r="P78" s="163">
        <v>0</v>
      </c>
      <c r="Q78" s="163">
        <f>ROUND(E78*P78,5)</f>
        <v>0</v>
      </c>
      <c r="R78" s="163"/>
      <c r="S78" s="163"/>
      <c r="T78" s="164">
        <v>0.187</v>
      </c>
      <c r="U78" s="163">
        <f>ROUND(E78*T78,2)</f>
        <v>33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0.399999999999999" outlineLevel="1" x14ac:dyDescent="0.25">
      <c r="A79" s="154"/>
      <c r="B79" s="160"/>
      <c r="C79" s="201" t="s">
        <v>163</v>
      </c>
      <c r="D79" s="165"/>
      <c r="E79" s="173"/>
      <c r="F79" s="178"/>
      <c r="G79" s="178"/>
      <c r="H79" s="178"/>
      <c r="I79" s="178"/>
      <c r="J79" s="178"/>
      <c r="K79" s="178"/>
      <c r="L79" s="178"/>
      <c r="M79" s="178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104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201" t="s">
        <v>103</v>
      </c>
      <c r="D80" s="165"/>
      <c r="E80" s="173"/>
      <c r="F80" s="178"/>
      <c r="G80" s="178"/>
      <c r="H80" s="178"/>
      <c r="I80" s="178"/>
      <c r="J80" s="178"/>
      <c r="K80" s="178"/>
      <c r="L80" s="178"/>
      <c r="M80" s="178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104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201" t="s">
        <v>164</v>
      </c>
      <c r="D81" s="165"/>
      <c r="E81" s="173"/>
      <c r="F81" s="178"/>
      <c r="G81" s="178"/>
      <c r="H81" s="178"/>
      <c r="I81" s="178"/>
      <c r="J81" s="178"/>
      <c r="K81" s="178"/>
      <c r="L81" s="178"/>
      <c r="M81" s="178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104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203" t="s">
        <v>141</v>
      </c>
      <c r="D82" s="167"/>
      <c r="E82" s="175"/>
      <c r="F82" s="178"/>
      <c r="G82" s="178"/>
      <c r="H82" s="178"/>
      <c r="I82" s="178"/>
      <c r="J82" s="178"/>
      <c r="K82" s="178"/>
      <c r="L82" s="178"/>
      <c r="M82" s="178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104</v>
      </c>
      <c r="AF82" s="153">
        <v>2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204" t="s">
        <v>142</v>
      </c>
      <c r="D83" s="167"/>
      <c r="E83" s="175"/>
      <c r="F83" s="178"/>
      <c r="G83" s="178"/>
      <c r="H83" s="178"/>
      <c r="I83" s="178"/>
      <c r="J83" s="178"/>
      <c r="K83" s="178"/>
      <c r="L83" s="178"/>
      <c r="M83" s="178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104</v>
      </c>
      <c r="AF83" s="153">
        <v>2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204" t="s">
        <v>143</v>
      </c>
      <c r="D84" s="167"/>
      <c r="E84" s="175">
        <v>381.64</v>
      </c>
      <c r="F84" s="178"/>
      <c r="G84" s="178"/>
      <c r="H84" s="178"/>
      <c r="I84" s="178"/>
      <c r="J84" s="178"/>
      <c r="K84" s="178"/>
      <c r="L84" s="178"/>
      <c r="M84" s="178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104</v>
      </c>
      <c r="AF84" s="153">
        <v>2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204" t="s">
        <v>165</v>
      </c>
      <c r="D85" s="167"/>
      <c r="E85" s="175"/>
      <c r="F85" s="178"/>
      <c r="G85" s="178"/>
      <c r="H85" s="178"/>
      <c r="I85" s="178"/>
      <c r="J85" s="178"/>
      <c r="K85" s="178"/>
      <c r="L85" s="178"/>
      <c r="M85" s="178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104</v>
      </c>
      <c r="AF85" s="153">
        <v>2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204" t="s">
        <v>147</v>
      </c>
      <c r="D86" s="167"/>
      <c r="E86" s="175"/>
      <c r="F86" s="178"/>
      <c r="G86" s="178"/>
      <c r="H86" s="178"/>
      <c r="I86" s="178"/>
      <c r="J86" s="178"/>
      <c r="K86" s="178"/>
      <c r="L86" s="178"/>
      <c r="M86" s="178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104</v>
      </c>
      <c r="AF86" s="153">
        <v>2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204" t="s">
        <v>148</v>
      </c>
      <c r="D87" s="167"/>
      <c r="E87" s="175"/>
      <c r="F87" s="178"/>
      <c r="G87" s="178"/>
      <c r="H87" s="178"/>
      <c r="I87" s="178"/>
      <c r="J87" s="178"/>
      <c r="K87" s="178"/>
      <c r="L87" s="178"/>
      <c r="M87" s="178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104</v>
      </c>
      <c r="AF87" s="153">
        <v>2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/>
      <c r="B88" s="160"/>
      <c r="C88" s="204" t="s">
        <v>149</v>
      </c>
      <c r="D88" s="167"/>
      <c r="E88" s="175">
        <v>15.48</v>
      </c>
      <c r="F88" s="178"/>
      <c r="G88" s="178"/>
      <c r="H88" s="178"/>
      <c r="I88" s="178"/>
      <c r="J88" s="178"/>
      <c r="K88" s="178"/>
      <c r="L88" s="178"/>
      <c r="M88" s="178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104</v>
      </c>
      <c r="AF88" s="153">
        <v>2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204" t="s">
        <v>165</v>
      </c>
      <c r="D89" s="167"/>
      <c r="E89" s="175"/>
      <c r="F89" s="178"/>
      <c r="G89" s="178"/>
      <c r="H89" s="178"/>
      <c r="I89" s="178"/>
      <c r="J89" s="178"/>
      <c r="K89" s="178"/>
      <c r="L89" s="178"/>
      <c r="M89" s="178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104</v>
      </c>
      <c r="AF89" s="153">
        <v>2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204" t="s">
        <v>147</v>
      </c>
      <c r="D90" s="167"/>
      <c r="E90" s="175"/>
      <c r="F90" s="178"/>
      <c r="G90" s="178"/>
      <c r="H90" s="178"/>
      <c r="I90" s="178"/>
      <c r="J90" s="178"/>
      <c r="K90" s="178"/>
      <c r="L90" s="178"/>
      <c r="M90" s="178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104</v>
      </c>
      <c r="AF90" s="153">
        <v>2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204" t="s">
        <v>151</v>
      </c>
      <c r="D91" s="167"/>
      <c r="E91" s="175"/>
      <c r="F91" s="178"/>
      <c r="G91" s="178"/>
      <c r="H91" s="178"/>
      <c r="I91" s="178"/>
      <c r="J91" s="178"/>
      <c r="K91" s="178"/>
      <c r="L91" s="178"/>
      <c r="M91" s="178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104</v>
      </c>
      <c r="AF91" s="153">
        <v>2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204" t="s">
        <v>152</v>
      </c>
      <c r="D92" s="167"/>
      <c r="E92" s="175">
        <v>33.92</v>
      </c>
      <c r="F92" s="178"/>
      <c r="G92" s="178"/>
      <c r="H92" s="178"/>
      <c r="I92" s="178"/>
      <c r="J92" s="178"/>
      <c r="K92" s="178"/>
      <c r="L92" s="178"/>
      <c r="M92" s="178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104</v>
      </c>
      <c r="AF92" s="153">
        <v>2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204" t="s">
        <v>165</v>
      </c>
      <c r="D93" s="167"/>
      <c r="E93" s="175"/>
      <c r="F93" s="178"/>
      <c r="G93" s="178"/>
      <c r="H93" s="178"/>
      <c r="I93" s="178"/>
      <c r="J93" s="178"/>
      <c r="K93" s="178"/>
      <c r="L93" s="178"/>
      <c r="M93" s="178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104</v>
      </c>
      <c r="AF93" s="153">
        <v>2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204" t="s">
        <v>154</v>
      </c>
      <c r="D94" s="167"/>
      <c r="E94" s="175"/>
      <c r="F94" s="178"/>
      <c r="G94" s="178"/>
      <c r="H94" s="178"/>
      <c r="I94" s="178"/>
      <c r="J94" s="178"/>
      <c r="K94" s="178"/>
      <c r="L94" s="178"/>
      <c r="M94" s="178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104</v>
      </c>
      <c r="AF94" s="153">
        <v>2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204" t="s">
        <v>155</v>
      </c>
      <c r="D95" s="167"/>
      <c r="E95" s="175">
        <v>157.23750000000001</v>
      </c>
      <c r="F95" s="178"/>
      <c r="G95" s="178"/>
      <c r="H95" s="178"/>
      <c r="I95" s="178"/>
      <c r="J95" s="178"/>
      <c r="K95" s="178"/>
      <c r="L95" s="178"/>
      <c r="M95" s="178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104</v>
      </c>
      <c r="AF95" s="153">
        <v>2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205" t="s">
        <v>144</v>
      </c>
      <c r="D96" s="168"/>
      <c r="E96" s="176">
        <v>588.27750000000003</v>
      </c>
      <c r="F96" s="178"/>
      <c r="G96" s="178"/>
      <c r="H96" s="178"/>
      <c r="I96" s="178"/>
      <c r="J96" s="178"/>
      <c r="K96" s="178"/>
      <c r="L96" s="178"/>
      <c r="M96" s="178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104</v>
      </c>
      <c r="AF96" s="153">
        <v>3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203" t="s">
        <v>145</v>
      </c>
      <c r="D97" s="167"/>
      <c r="E97" s="175"/>
      <c r="F97" s="178"/>
      <c r="G97" s="178"/>
      <c r="H97" s="178"/>
      <c r="I97" s="178"/>
      <c r="J97" s="178"/>
      <c r="K97" s="178"/>
      <c r="L97" s="178"/>
      <c r="M97" s="178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104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201" t="s">
        <v>166</v>
      </c>
      <c r="D98" s="165"/>
      <c r="E98" s="173">
        <v>176.48325</v>
      </c>
      <c r="F98" s="178"/>
      <c r="G98" s="178"/>
      <c r="H98" s="178"/>
      <c r="I98" s="178"/>
      <c r="J98" s="178"/>
      <c r="K98" s="178"/>
      <c r="L98" s="178"/>
      <c r="M98" s="178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104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>
        <v>11</v>
      </c>
      <c r="B99" s="160" t="s">
        <v>158</v>
      </c>
      <c r="C99" s="200" t="s">
        <v>159</v>
      </c>
      <c r="D99" s="162" t="s">
        <v>130</v>
      </c>
      <c r="E99" s="172">
        <v>88.241624999999999</v>
      </c>
      <c r="F99" s="179">
        <f>H99+J99</f>
        <v>0</v>
      </c>
      <c r="G99" s="178">
        <f>ROUND(E99*F99,2)</f>
        <v>0</v>
      </c>
      <c r="H99" s="179"/>
      <c r="I99" s="178">
        <f>ROUND(E99*H99,2)</f>
        <v>0</v>
      </c>
      <c r="J99" s="179"/>
      <c r="K99" s="178">
        <f>ROUND(E99*J99,2)</f>
        <v>0</v>
      </c>
      <c r="L99" s="178">
        <v>21</v>
      </c>
      <c r="M99" s="178">
        <f>G99*(1+L99/100)</f>
        <v>0</v>
      </c>
      <c r="N99" s="163">
        <v>0</v>
      </c>
      <c r="O99" s="163">
        <f>ROUND(E99*N99,5)</f>
        <v>0</v>
      </c>
      <c r="P99" s="163">
        <v>0</v>
      </c>
      <c r="Q99" s="163">
        <f>ROUND(E99*P99,5)</f>
        <v>0</v>
      </c>
      <c r="R99" s="163"/>
      <c r="S99" s="163"/>
      <c r="T99" s="164">
        <v>5.8000000000000003E-2</v>
      </c>
      <c r="U99" s="163">
        <f>ROUND(E99*T99,2)</f>
        <v>5.12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/>
      <c r="B100" s="160"/>
      <c r="C100" s="201" t="s">
        <v>167</v>
      </c>
      <c r="D100" s="165"/>
      <c r="E100" s="173">
        <v>88.241624999999999</v>
      </c>
      <c r="F100" s="178"/>
      <c r="G100" s="178"/>
      <c r="H100" s="178"/>
      <c r="I100" s="178"/>
      <c r="J100" s="178"/>
      <c r="K100" s="178"/>
      <c r="L100" s="178"/>
      <c r="M100" s="178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104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>
        <v>12</v>
      </c>
      <c r="B101" s="160" t="s">
        <v>168</v>
      </c>
      <c r="C101" s="200" t="s">
        <v>169</v>
      </c>
      <c r="D101" s="162" t="s">
        <v>130</v>
      </c>
      <c r="E101" s="172">
        <v>4.992</v>
      </c>
      <c r="F101" s="179">
        <f>H101+J101</f>
        <v>0</v>
      </c>
      <c r="G101" s="178">
        <f>ROUND(E101*F101,2)</f>
        <v>0</v>
      </c>
      <c r="H101" s="179"/>
      <c r="I101" s="178">
        <f>ROUND(E101*H101,2)</f>
        <v>0</v>
      </c>
      <c r="J101" s="179"/>
      <c r="K101" s="178">
        <f>ROUND(E101*J101,2)</f>
        <v>0</v>
      </c>
      <c r="L101" s="178">
        <v>21</v>
      </c>
      <c r="M101" s="178">
        <f>G101*(1+L101/100)</f>
        <v>0</v>
      </c>
      <c r="N101" s="163">
        <v>0</v>
      </c>
      <c r="O101" s="163">
        <f>ROUND(E101*N101,5)</f>
        <v>0</v>
      </c>
      <c r="P101" s="163">
        <v>0</v>
      </c>
      <c r="Q101" s="163">
        <f>ROUND(E101*P101,5)</f>
        <v>0</v>
      </c>
      <c r="R101" s="163"/>
      <c r="S101" s="163"/>
      <c r="T101" s="164">
        <v>3.5329999999999999</v>
      </c>
      <c r="U101" s="163">
        <f>ROUND(E101*T101,2)</f>
        <v>17.64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102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201" t="s">
        <v>170</v>
      </c>
      <c r="D102" s="165"/>
      <c r="E102" s="173"/>
      <c r="F102" s="178"/>
      <c r="G102" s="178"/>
      <c r="H102" s="178"/>
      <c r="I102" s="178"/>
      <c r="J102" s="178"/>
      <c r="K102" s="178"/>
      <c r="L102" s="178"/>
      <c r="M102" s="178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104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201" t="s">
        <v>171</v>
      </c>
      <c r="D103" s="165"/>
      <c r="E103" s="173">
        <v>4.992</v>
      </c>
      <c r="F103" s="178"/>
      <c r="G103" s="178"/>
      <c r="H103" s="178"/>
      <c r="I103" s="178"/>
      <c r="J103" s="178"/>
      <c r="K103" s="178"/>
      <c r="L103" s="178"/>
      <c r="M103" s="178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104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202" t="s">
        <v>107</v>
      </c>
      <c r="D104" s="166"/>
      <c r="E104" s="174">
        <v>4.992</v>
      </c>
      <c r="F104" s="178"/>
      <c r="G104" s="178"/>
      <c r="H104" s="178"/>
      <c r="I104" s="178"/>
      <c r="J104" s="178"/>
      <c r="K104" s="178"/>
      <c r="L104" s="178"/>
      <c r="M104" s="178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104</v>
      </c>
      <c r="AF104" s="153">
        <v>1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>
        <v>13</v>
      </c>
      <c r="B105" s="160" t="s">
        <v>172</v>
      </c>
      <c r="C105" s="200" t="s">
        <v>173</v>
      </c>
      <c r="D105" s="162" t="s">
        <v>130</v>
      </c>
      <c r="E105" s="172">
        <v>8.1379999999999999</v>
      </c>
      <c r="F105" s="179">
        <f>H105+J105</f>
        <v>0</v>
      </c>
      <c r="G105" s="178">
        <f>ROUND(E105*F105,2)</f>
        <v>0</v>
      </c>
      <c r="H105" s="179"/>
      <c r="I105" s="178">
        <f>ROUND(E105*H105,2)</f>
        <v>0</v>
      </c>
      <c r="J105" s="179"/>
      <c r="K105" s="178">
        <f>ROUND(E105*J105,2)</f>
        <v>0</v>
      </c>
      <c r="L105" s="178">
        <v>21</v>
      </c>
      <c r="M105" s="178">
        <f>G105*(1+L105/100)</f>
        <v>0</v>
      </c>
      <c r="N105" s="163">
        <v>0</v>
      </c>
      <c r="O105" s="163">
        <f>ROUND(E105*N105,5)</f>
        <v>0</v>
      </c>
      <c r="P105" s="163">
        <v>0</v>
      </c>
      <c r="Q105" s="163">
        <f>ROUND(E105*P105,5)</f>
        <v>0</v>
      </c>
      <c r="R105" s="163"/>
      <c r="S105" s="163"/>
      <c r="T105" s="164">
        <v>1.0999999999999999E-2</v>
      </c>
      <c r="U105" s="163">
        <f>ROUND(E105*T105,2)</f>
        <v>0.09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201" t="s">
        <v>174</v>
      </c>
      <c r="D106" s="165"/>
      <c r="E106" s="173"/>
      <c r="F106" s="178"/>
      <c r="G106" s="178"/>
      <c r="H106" s="178"/>
      <c r="I106" s="178"/>
      <c r="J106" s="178"/>
      <c r="K106" s="178"/>
      <c r="L106" s="178"/>
      <c r="M106" s="178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104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201" t="s">
        <v>175</v>
      </c>
      <c r="D107" s="165"/>
      <c r="E107" s="173">
        <v>8.1379999999999999</v>
      </c>
      <c r="F107" s="178"/>
      <c r="G107" s="178"/>
      <c r="H107" s="178"/>
      <c r="I107" s="178"/>
      <c r="J107" s="178"/>
      <c r="K107" s="178"/>
      <c r="L107" s="178"/>
      <c r="M107" s="178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104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202" t="s">
        <v>107</v>
      </c>
      <c r="D108" s="166"/>
      <c r="E108" s="174">
        <v>8.1379999999999999</v>
      </c>
      <c r="F108" s="178"/>
      <c r="G108" s="178"/>
      <c r="H108" s="178"/>
      <c r="I108" s="178"/>
      <c r="J108" s="178"/>
      <c r="K108" s="178"/>
      <c r="L108" s="178"/>
      <c r="M108" s="178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104</v>
      </c>
      <c r="AF108" s="153">
        <v>1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>
        <v>14</v>
      </c>
      <c r="B109" s="160" t="s">
        <v>176</v>
      </c>
      <c r="C109" s="200" t="s">
        <v>177</v>
      </c>
      <c r="D109" s="162" t="s">
        <v>130</v>
      </c>
      <c r="E109" s="172">
        <v>262.99680000000001</v>
      </c>
      <c r="F109" s="179">
        <f>H109+J109</f>
        <v>0</v>
      </c>
      <c r="G109" s="178">
        <f>ROUND(E109*F109,2)</f>
        <v>0</v>
      </c>
      <c r="H109" s="179"/>
      <c r="I109" s="178">
        <f>ROUND(E109*H109,2)</f>
        <v>0</v>
      </c>
      <c r="J109" s="179"/>
      <c r="K109" s="178">
        <f>ROUND(E109*J109,2)</f>
        <v>0</v>
      </c>
      <c r="L109" s="178">
        <v>21</v>
      </c>
      <c r="M109" s="178">
        <f>G109*(1+L109/100)</f>
        <v>0</v>
      </c>
      <c r="N109" s="163">
        <v>0</v>
      </c>
      <c r="O109" s="163">
        <f>ROUND(E109*N109,5)</f>
        <v>0</v>
      </c>
      <c r="P109" s="163">
        <v>0</v>
      </c>
      <c r="Q109" s="163">
        <f>ROUND(E109*P109,5)</f>
        <v>0</v>
      </c>
      <c r="R109" s="163"/>
      <c r="S109" s="163"/>
      <c r="T109" s="164">
        <v>1.0999999999999999E-2</v>
      </c>
      <c r="U109" s="163">
        <f>ROUND(E109*T109,2)</f>
        <v>2.89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201" t="s">
        <v>178</v>
      </c>
      <c r="D110" s="165"/>
      <c r="E110" s="173"/>
      <c r="F110" s="178"/>
      <c r="G110" s="178"/>
      <c r="H110" s="178"/>
      <c r="I110" s="178"/>
      <c r="J110" s="178"/>
      <c r="K110" s="178"/>
      <c r="L110" s="178"/>
      <c r="M110" s="178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104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201" t="s">
        <v>179</v>
      </c>
      <c r="D111" s="165"/>
      <c r="E111" s="173"/>
      <c r="F111" s="178"/>
      <c r="G111" s="178"/>
      <c r="H111" s="178"/>
      <c r="I111" s="178"/>
      <c r="J111" s="178"/>
      <c r="K111" s="178"/>
      <c r="L111" s="178"/>
      <c r="M111" s="178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104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201" t="s">
        <v>180</v>
      </c>
      <c r="D112" s="165"/>
      <c r="E112" s="173">
        <v>85.590549999999993</v>
      </c>
      <c r="F112" s="178"/>
      <c r="G112" s="178"/>
      <c r="H112" s="178"/>
      <c r="I112" s="178"/>
      <c r="J112" s="178"/>
      <c r="K112" s="178"/>
      <c r="L112" s="178"/>
      <c r="M112" s="178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104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/>
      <c r="B113" s="160"/>
      <c r="C113" s="201" t="s">
        <v>181</v>
      </c>
      <c r="D113" s="165"/>
      <c r="E113" s="173">
        <v>4.992</v>
      </c>
      <c r="F113" s="178"/>
      <c r="G113" s="178"/>
      <c r="H113" s="178"/>
      <c r="I113" s="178"/>
      <c r="J113" s="178"/>
      <c r="K113" s="178"/>
      <c r="L113" s="178"/>
      <c r="M113" s="178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104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201" t="s">
        <v>182</v>
      </c>
      <c r="D114" s="165"/>
      <c r="E114" s="173">
        <v>-4.069</v>
      </c>
      <c r="F114" s="178"/>
      <c r="G114" s="178"/>
      <c r="H114" s="178"/>
      <c r="I114" s="178"/>
      <c r="J114" s="178"/>
      <c r="K114" s="178"/>
      <c r="L114" s="178"/>
      <c r="M114" s="178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104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202" t="s">
        <v>107</v>
      </c>
      <c r="D115" s="166"/>
      <c r="E115" s="174">
        <v>86.513549999999995</v>
      </c>
      <c r="F115" s="178"/>
      <c r="G115" s="178"/>
      <c r="H115" s="178"/>
      <c r="I115" s="178"/>
      <c r="J115" s="178"/>
      <c r="K115" s="178"/>
      <c r="L115" s="178"/>
      <c r="M115" s="178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104</v>
      </c>
      <c r="AF115" s="153">
        <v>1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201" t="s">
        <v>183</v>
      </c>
      <c r="D116" s="165"/>
      <c r="E116" s="173">
        <v>176.48325</v>
      </c>
      <c r="F116" s="178"/>
      <c r="G116" s="178"/>
      <c r="H116" s="178"/>
      <c r="I116" s="178"/>
      <c r="J116" s="178"/>
      <c r="K116" s="178"/>
      <c r="L116" s="178"/>
      <c r="M116" s="178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104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202" t="s">
        <v>107</v>
      </c>
      <c r="D117" s="166"/>
      <c r="E117" s="174">
        <v>176.48325</v>
      </c>
      <c r="F117" s="178"/>
      <c r="G117" s="178"/>
      <c r="H117" s="178"/>
      <c r="I117" s="178"/>
      <c r="J117" s="178"/>
      <c r="K117" s="178"/>
      <c r="L117" s="178"/>
      <c r="M117" s="178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104</v>
      </c>
      <c r="AF117" s="153">
        <v>1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>
        <v>15</v>
      </c>
      <c r="B118" s="160" t="s">
        <v>184</v>
      </c>
      <c r="C118" s="200" t="s">
        <v>185</v>
      </c>
      <c r="D118" s="162" t="s">
        <v>130</v>
      </c>
      <c r="E118" s="172">
        <v>2629.9679999999998</v>
      </c>
      <c r="F118" s="179">
        <f>H118+J118</f>
        <v>0</v>
      </c>
      <c r="G118" s="178">
        <f>ROUND(E118*F118,2)</f>
        <v>0</v>
      </c>
      <c r="H118" s="179"/>
      <c r="I118" s="178">
        <f>ROUND(E118*H118,2)</f>
        <v>0</v>
      </c>
      <c r="J118" s="179"/>
      <c r="K118" s="178">
        <f>ROUND(E118*J118,2)</f>
        <v>0</v>
      </c>
      <c r="L118" s="178">
        <v>21</v>
      </c>
      <c r="M118" s="178">
        <f>G118*(1+L118/100)</f>
        <v>0</v>
      </c>
      <c r="N118" s="163">
        <v>0</v>
      </c>
      <c r="O118" s="163">
        <f>ROUND(E118*N118,5)</f>
        <v>0</v>
      </c>
      <c r="P118" s="163">
        <v>0</v>
      </c>
      <c r="Q118" s="163">
        <f>ROUND(E118*P118,5)</f>
        <v>0</v>
      </c>
      <c r="R118" s="163"/>
      <c r="S118" s="163"/>
      <c r="T118" s="164">
        <v>0</v>
      </c>
      <c r="U118" s="163">
        <f>ROUND(E118*T118,2)</f>
        <v>0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/>
      <c r="B119" s="160"/>
      <c r="C119" s="201" t="s">
        <v>186</v>
      </c>
      <c r="D119" s="165"/>
      <c r="E119" s="173"/>
      <c r="F119" s="178"/>
      <c r="G119" s="178"/>
      <c r="H119" s="178"/>
      <c r="I119" s="178"/>
      <c r="J119" s="178"/>
      <c r="K119" s="178"/>
      <c r="L119" s="178"/>
      <c r="M119" s="178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104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203" t="s">
        <v>141</v>
      </c>
      <c r="D120" s="167"/>
      <c r="E120" s="175"/>
      <c r="F120" s="178"/>
      <c r="G120" s="178"/>
      <c r="H120" s="178"/>
      <c r="I120" s="178"/>
      <c r="J120" s="178"/>
      <c r="K120" s="178"/>
      <c r="L120" s="178"/>
      <c r="M120" s="178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104</v>
      </c>
      <c r="AF120" s="153">
        <v>2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204" t="s">
        <v>187</v>
      </c>
      <c r="D121" s="167"/>
      <c r="E121" s="175"/>
      <c r="F121" s="178"/>
      <c r="G121" s="178"/>
      <c r="H121" s="178"/>
      <c r="I121" s="178"/>
      <c r="J121" s="178"/>
      <c r="K121" s="178"/>
      <c r="L121" s="178"/>
      <c r="M121" s="178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104</v>
      </c>
      <c r="AF121" s="153">
        <v>2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204" t="s">
        <v>188</v>
      </c>
      <c r="D122" s="167"/>
      <c r="E122" s="175">
        <v>85.590549999999993</v>
      </c>
      <c r="F122" s="178"/>
      <c r="G122" s="178"/>
      <c r="H122" s="178"/>
      <c r="I122" s="178"/>
      <c r="J122" s="178"/>
      <c r="K122" s="178"/>
      <c r="L122" s="178"/>
      <c r="M122" s="178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104</v>
      </c>
      <c r="AF122" s="153">
        <v>2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204" t="s">
        <v>189</v>
      </c>
      <c r="D123" s="167"/>
      <c r="E123" s="175">
        <v>4.992</v>
      </c>
      <c r="F123" s="178"/>
      <c r="G123" s="178"/>
      <c r="H123" s="178"/>
      <c r="I123" s="178"/>
      <c r="J123" s="178"/>
      <c r="K123" s="178"/>
      <c r="L123" s="178"/>
      <c r="M123" s="178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104</v>
      </c>
      <c r="AF123" s="153">
        <v>2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204" t="s">
        <v>190</v>
      </c>
      <c r="D124" s="167"/>
      <c r="E124" s="175">
        <v>-4.069</v>
      </c>
      <c r="F124" s="178"/>
      <c r="G124" s="178"/>
      <c r="H124" s="178"/>
      <c r="I124" s="178"/>
      <c r="J124" s="178"/>
      <c r="K124" s="178"/>
      <c r="L124" s="178"/>
      <c r="M124" s="178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104</v>
      </c>
      <c r="AF124" s="153">
        <v>2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/>
      <c r="B125" s="160"/>
      <c r="C125" s="205" t="s">
        <v>144</v>
      </c>
      <c r="D125" s="168"/>
      <c r="E125" s="176">
        <v>86.513549999999995</v>
      </c>
      <c r="F125" s="178"/>
      <c r="G125" s="178"/>
      <c r="H125" s="178"/>
      <c r="I125" s="178"/>
      <c r="J125" s="178"/>
      <c r="K125" s="178"/>
      <c r="L125" s="178"/>
      <c r="M125" s="178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104</v>
      </c>
      <c r="AF125" s="153">
        <v>3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5">
      <c r="A126" s="154"/>
      <c r="B126" s="160"/>
      <c r="C126" s="203" t="s">
        <v>145</v>
      </c>
      <c r="D126" s="167"/>
      <c r="E126" s="175"/>
      <c r="F126" s="178"/>
      <c r="G126" s="178"/>
      <c r="H126" s="178"/>
      <c r="I126" s="178"/>
      <c r="J126" s="178"/>
      <c r="K126" s="178"/>
      <c r="L126" s="178"/>
      <c r="M126" s="178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104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201" t="s">
        <v>191</v>
      </c>
      <c r="D127" s="165"/>
      <c r="E127" s="173">
        <v>865.13549999999998</v>
      </c>
      <c r="F127" s="178"/>
      <c r="G127" s="178"/>
      <c r="H127" s="178"/>
      <c r="I127" s="178"/>
      <c r="J127" s="178"/>
      <c r="K127" s="178"/>
      <c r="L127" s="178"/>
      <c r="M127" s="178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104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/>
      <c r="B128" s="160"/>
      <c r="C128" s="202" t="s">
        <v>107</v>
      </c>
      <c r="D128" s="166"/>
      <c r="E128" s="174">
        <v>865.13549999999998</v>
      </c>
      <c r="F128" s="178"/>
      <c r="G128" s="178"/>
      <c r="H128" s="178"/>
      <c r="I128" s="178"/>
      <c r="J128" s="178"/>
      <c r="K128" s="178"/>
      <c r="L128" s="178"/>
      <c r="M128" s="178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104</v>
      </c>
      <c r="AF128" s="153">
        <v>1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203" t="s">
        <v>141</v>
      </c>
      <c r="D129" s="167"/>
      <c r="E129" s="175"/>
      <c r="F129" s="178"/>
      <c r="G129" s="178"/>
      <c r="H129" s="178"/>
      <c r="I129" s="178"/>
      <c r="J129" s="178"/>
      <c r="K129" s="178"/>
      <c r="L129" s="178"/>
      <c r="M129" s="178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104</v>
      </c>
      <c r="AF129" s="153">
        <v>2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204" t="s">
        <v>192</v>
      </c>
      <c r="D130" s="167"/>
      <c r="E130" s="175">
        <v>176.48325</v>
      </c>
      <c r="F130" s="178"/>
      <c r="G130" s="178"/>
      <c r="H130" s="178"/>
      <c r="I130" s="178"/>
      <c r="J130" s="178"/>
      <c r="K130" s="178"/>
      <c r="L130" s="178"/>
      <c r="M130" s="178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104</v>
      </c>
      <c r="AF130" s="153">
        <v>2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205" t="s">
        <v>144</v>
      </c>
      <c r="D131" s="168"/>
      <c r="E131" s="176">
        <v>176.48325</v>
      </c>
      <c r="F131" s="178"/>
      <c r="G131" s="178"/>
      <c r="H131" s="178"/>
      <c r="I131" s="178"/>
      <c r="J131" s="178"/>
      <c r="K131" s="178"/>
      <c r="L131" s="178"/>
      <c r="M131" s="178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104</v>
      </c>
      <c r="AF131" s="153">
        <v>3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203" t="s">
        <v>145</v>
      </c>
      <c r="D132" s="167"/>
      <c r="E132" s="175"/>
      <c r="F132" s="178"/>
      <c r="G132" s="178"/>
      <c r="H132" s="178"/>
      <c r="I132" s="178"/>
      <c r="J132" s="178"/>
      <c r="K132" s="178"/>
      <c r="L132" s="178"/>
      <c r="M132" s="178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104</v>
      </c>
      <c r="AF132" s="153">
        <v>0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201" t="s">
        <v>193</v>
      </c>
      <c r="D133" s="165"/>
      <c r="E133" s="173">
        <v>1764.8325</v>
      </c>
      <c r="F133" s="178"/>
      <c r="G133" s="178"/>
      <c r="H133" s="178"/>
      <c r="I133" s="178"/>
      <c r="J133" s="178"/>
      <c r="K133" s="178"/>
      <c r="L133" s="178"/>
      <c r="M133" s="178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104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202" t="s">
        <v>107</v>
      </c>
      <c r="D134" s="166"/>
      <c r="E134" s="174">
        <v>1764.8325</v>
      </c>
      <c r="F134" s="178"/>
      <c r="G134" s="178"/>
      <c r="H134" s="178"/>
      <c r="I134" s="178"/>
      <c r="J134" s="178"/>
      <c r="K134" s="178"/>
      <c r="L134" s="178"/>
      <c r="M134" s="178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104</v>
      </c>
      <c r="AF134" s="153">
        <v>1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>
        <v>16</v>
      </c>
      <c r="B135" s="160" t="s">
        <v>194</v>
      </c>
      <c r="C135" s="200" t="s">
        <v>195</v>
      </c>
      <c r="D135" s="162" t="s">
        <v>130</v>
      </c>
      <c r="E135" s="172">
        <v>4.069</v>
      </c>
      <c r="F135" s="179">
        <f>H135+J135</f>
        <v>0</v>
      </c>
      <c r="G135" s="178">
        <f>ROUND(E135*F135,2)</f>
        <v>0</v>
      </c>
      <c r="H135" s="179"/>
      <c r="I135" s="178">
        <f>ROUND(E135*H135,2)</f>
        <v>0</v>
      </c>
      <c r="J135" s="179"/>
      <c r="K135" s="178">
        <f>ROUND(E135*J135,2)</f>
        <v>0</v>
      </c>
      <c r="L135" s="178">
        <v>21</v>
      </c>
      <c r="M135" s="178">
        <f>G135*(1+L135/100)</f>
        <v>0</v>
      </c>
      <c r="N135" s="163">
        <v>0</v>
      </c>
      <c r="O135" s="163">
        <f>ROUND(E135*N135,5)</f>
        <v>0</v>
      </c>
      <c r="P135" s="163">
        <v>0</v>
      </c>
      <c r="Q135" s="163">
        <f>ROUND(E135*P135,5)</f>
        <v>0</v>
      </c>
      <c r="R135" s="163"/>
      <c r="S135" s="163"/>
      <c r="T135" s="164">
        <v>0.65200000000000002</v>
      </c>
      <c r="U135" s="163">
        <f>ROUND(E135*T135,2)</f>
        <v>2.65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102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201" t="s">
        <v>196</v>
      </c>
      <c r="D136" s="165"/>
      <c r="E136" s="173"/>
      <c r="F136" s="178"/>
      <c r="G136" s="178"/>
      <c r="H136" s="178"/>
      <c r="I136" s="178"/>
      <c r="J136" s="178"/>
      <c r="K136" s="178"/>
      <c r="L136" s="178"/>
      <c r="M136" s="178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104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201" t="s">
        <v>197</v>
      </c>
      <c r="D137" s="165"/>
      <c r="E137" s="173">
        <v>4.069</v>
      </c>
      <c r="F137" s="178"/>
      <c r="G137" s="178"/>
      <c r="H137" s="178"/>
      <c r="I137" s="178"/>
      <c r="J137" s="178"/>
      <c r="K137" s="178"/>
      <c r="L137" s="178"/>
      <c r="M137" s="178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104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>
        <v>17</v>
      </c>
      <c r="B138" s="160" t="s">
        <v>198</v>
      </c>
      <c r="C138" s="200" t="s">
        <v>199</v>
      </c>
      <c r="D138" s="162" t="s">
        <v>130</v>
      </c>
      <c r="E138" s="172">
        <v>267.06580000000002</v>
      </c>
      <c r="F138" s="179">
        <f>H138+J138</f>
        <v>0</v>
      </c>
      <c r="G138" s="178">
        <f>ROUND(E138*F138,2)</f>
        <v>0</v>
      </c>
      <c r="H138" s="179"/>
      <c r="I138" s="178">
        <f>ROUND(E138*H138,2)</f>
        <v>0</v>
      </c>
      <c r="J138" s="179"/>
      <c r="K138" s="178">
        <f>ROUND(E138*J138,2)</f>
        <v>0</v>
      </c>
      <c r="L138" s="178">
        <v>21</v>
      </c>
      <c r="M138" s="178">
        <f>G138*(1+L138/100)</f>
        <v>0</v>
      </c>
      <c r="N138" s="163">
        <v>0</v>
      </c>
      <c r="O138" s="163">
        <f>ROUND(E138*N138,5)</f>
        <v>0</v>
      </c>
      <c r="P138" s="163">
        <v>0</v>
      </c>
      <c r="Q138" s="163">
        <f>ROUND(E138*P138,5)</f>
        <v>0</v>
      </c>
      <c r="R138" s="163"/>
      <c r="S138" s="163"/>
      <c r="T138" s="164">
        <v>8.9999999999999993E-3</v>
      </c>
      <c r="U138" s="163">
        <f>ROUND(E138*T138,2)</f>
        <v>2.4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201" t="s">
        <v>178</v>
      </c>
      <c r="D139" s="165"/>
      <c r="E139" s="173"/>
      <c r="F139" s="178"/>
      <c r="G139" s="178"/>
      <c r="H139" s="178"/>
      <c r="I139" s="178"/>
      <c r="J139" s="178"/>
      <c r="K139" s="178"/>
      <c r="L139" s="178"/>
      <c r="M139" s="178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104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201" t="s">
        <v>179</v>
      </c>
      <c r="D140" s="165"/>
      <c r="E140" s="173"/>
      <c r="F140" s="178"/>
      <c r="G140" s="178"/>
      <c r="H140" s="178"/>
      <c r="I140" s="178"/>
      <c r="J140" s="178"/>
      <c r="K140" s="178"/>
      <c r="L140" s="178"/>
      <c r="M140" s="178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104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5">
      <c r="A141" s="154"/>
      <c r="B141" s="160"/>
      <c r="C141" s="201" t="s">
        <v>180</v>
      </c>
      <c r="D141" s="165"/>
      <c r="E141" s="173">
        <v>85.590549999999993</v>
      </c>
      <c r="F141" s="178"/>
      <c r="G141" s="178"/>
      <c r="H141" s="178"/>
      <c r="I141" s="178"/>
      <c r="J141" s="178"/>
      <c r="K141" s="178"/>
      <c r="L141" s="178"/>
      <c r="M141" s="178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104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/>
      <c r="B142" s="160"/>
      <c r="C142" s="201" t="s">
        <v>181</v>
      </c>
      <c r="D142" s="165"/>
      <c r="E142" s="173">
        <v>4.992</v>
      </c>
      <c r="F142" s="178"/>
      <c r="G142" s="178"/>
      <c r="H142" s="178"/>
      <c r="I142" s="178"/>
      <c r="J142" s="178"/>
      <c r="K142" s="178"/>
      <c r="L142" s="178"/>
      <c r="M142" s="178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104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202" t="s">
        <v>107</v>
      </c>
      <c r="D143" s="166"/>
      <c r="E143" s="174">
        <v>90.582549999999998</v>
      </c>
      <c r="F143" s="178"/>
      <c r="G143" s="178"/>
      <c r="H143" s="178"/>
      <c r="I143" s="178"/>
      <c r="J143" s="178"/>
      <c r="K143" s="178"/>
      <c r="L143" s="178"/>
      <c r="M143" s="178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104</v>
      </c>
      <c r="AF143" s="153">
        <v>1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/>
      <c r="B144" s="160"/>
      <c r="C144" s="201" t="s">
        <v>183</v>
      </c>
      <c r="D144" s="165"/>
      <c r="E144" s="173">
        <v>176.48325</v>
      </c>
      <c r="F144" s="178"/>
      <c r="G144" s="178"/>
      <c r="H144" s="178"/>
      <c r="I144" s="178"/>
      <c r="J144" s="178"/>
      <c r="K144" s="178"/>
      <c r="L144" s="178"/>
      <c r="M144" s="178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104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/>
      <c r="B145" s="160"/>
      <c r="C145" s="202" t="s">
        <v>107</v>
      </c>
      <c r="D145" s="166"/>
      <c r="E145" s="174">
        <v>176.48325</v>
      </c>
      <c r="F145" s="178"/>
      <c r="G145" s="178"/>
      <c r="H145" s="178"/>
      <c r="I145" s="178"/>
      <c r="J145" s="178"/>
      <c r="K145" s="178"/>
      <c r="L145" s="178"/>
      <c r="M145" s="178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104</v>
      </c>
      <c r="AF145" s="153">
        <v>1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>
        <v>18</v>
      </c>
      <c r="B146" s="160" t="s">
        <v>200</v>
      </c>
      <c r="C146" s="200" t="s">
        <v>201</v>
      </c>
      <c r="D146" s="162" t="s">
        <v>130</v>
      </c>
      <c r="E146" s="172">
        <v>4.069</v>
      </c>
      <c r="F146" s="179">
        <f>H146+J146</f>
        <v>0</v>
      </c>
      <c r="G146" s="178">
        <f>ROUND(E146*F146,2)</f>
        <v>0</v>
      </c>
      <c r="H146" s="179"/>
      <c r="I146" s="178">
        <f>ROUND(E146*H146,2)</f>
        <v>0</v>
      </c>
      <c r="J146" s="179"/>
      <c r="K146" s="178">
        <f>ROUND(E146*J146,2)</f>
        <v>0</v>
      </c>
      <c r="L146" s="178">
        <v>21</v>
      </c>
      <c r="M146" s="178">
        <f>G146*(1+L146/100)</f>
        <v>0</v>
      </c>
      <c r="N146" s="163">
        <v>0</v>
      </c>
      <c r="O146" s="163">
        <f>ROUND(E146*N146,5)</f>
        <v>0</v>
      </c>
      <c r="P146" s="163">
        <v>0</v>
      </c>
      <c r="Q146" s="163">
        <f>ROUND(E146*P146,5)</f>
        <v>0</v>
      </c>
      <c r="R146" s="163"/>
      <c r="S146" s="163"/>
      <c r="T146" s="164">
        <v>1.2390000000000001</v>
      </c>
      <c r="U146" s="163">
        <f>ROUND(E146*T146,2)</f>
        <v>5.04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201" t="s">
        <v>103</v>
      </c>
      <c r="D147" s="165"/>
      <c r="E147" s="173"/>
      <c r="F147" s="178"/>
      <c r="G147" s="178"/>
      <c r="H147" s="178"/>
      <c r="I147" s="178"/>
      <c r="J147" s="178"/>
      <c r="K147" s="178"/>
      <c r="L147" s="178"/>
      <c r="M147" s="178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104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201" t="s">
        <v>202</v>
      </c>
      <c r="D148" s="165"/>
      <c r="E148" s="173"/>
      <c r="F148" s="178"/>
      <c r="G148" s="178"/>
      <c r="H148" s="178"/>
      <c r="I148" s="178"/>
      <c r="J148" s="178"/>
      <c r="K148" s="178"/>
      <c r="L148" s="178"/>
      <c r="M148" s="178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104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201" t="s">
        <v>203</v>
      </c>
      <c r="D149" s="165"/>
      <c r="E149" s="173">
        <v>1.573</v>
      </c>
      <c r="F149" s="178"/>
      <c r="G149" s="178"/>
      <c r="H149" s="178"/>
      <c r="I149" s="178"/>
      <c r="J149" s="178"/>
      <c r="K149" s="178"/>
      <c r="L149" s="178"/>
      <c r="M149" s="178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104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202" t="s">
        <v>107</v>
      </c>
      <c r="D150" s="166"/>
      <c r="E150" s="174">
        <v>1.573</v>
      </c>
      <c r="F150" s="178"/>
      <c r="G150" s="178"/>
      <c r="H150" s="178"/>
      <c r="I150" s="178"/>
      <c r="J150" s="178"/>
      <c r="K150" s="178"/>
      <c r="L150" s="178"/>
      <c r="M150" s="178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104</v>
      </c>
      <c r="AF150" s="153">
        <v>1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201" t="s">
        <v>204</v>
      </c>
      <c r="D151" s="165"/>
      <c r="E151" s="173"/>
      <c r="F151" s="178"/>
      <c r="G151" s="178"/>
      <c r="H151" s="178"/>
      <c r="I151" s="178"/>
      <c r="J151" s="178"/>
      <c r="K151" s="178"/>
      <c r="L151" s="178"/>
      <c r="M151" s="178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104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201" t="s">
        <v>205</v>
      </c>
      <c r="D152" s="165"/>
      <c r="E152" s="173">
        <v>2.496</v>
      </c>
      <c r="F152" s="178"/>
      <c r="G152" s="178"/>
      <c r="H152" s="178"/>
      <c r="I152" s="178"/>
      <c r="J152" s="178"/>
      <c r="K152" s="178"/>
      <c r="L152" s="178"/>
      <c r="M152" s="178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104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202" t="s">
        <v>107</v>
      </c>
      <c r="D153" s="166"/>
      <c r="E153" s="174">
        <v>2.496</v>
      </c>
      <c r="F153" s="178"/>
      <c r="G153" s="178"/>
      <c r="H153" s="178"/>
      <c r="I153" s="178"/>
      <c r="J153" s="178"/>
      <c r="K153" s="178"/>
      <c r="L153" s="178"/>
      <c r="M153" s="178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104</v>
      </c>
      <c r="AF153" s="153">
        <v>1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>
        <v>19</v>
      </c>
      <c r="B154" s="160" t="s">
        <v>206</v>
      </c>
      <c r="C154" s="200" t="s">
        <v>207</v>
      </c>
      <c r="D154" s="162" t="s">
        <v>101</v>
      </c>
      <c r="E154" s="172">
        <v>14.3</v>
      </c>
      <c r="F154" s="179">
        <f>H154+J154</f>
        <v>0</v>
      </c>
      <c r="G154" s="178">
        <f>ROUND(E154*F154,2)</f>
        <v>0</v>
      </c>
      <c r="H154" s="179"/>
      <c r="I154" s="178">
        <f>ROUND(E154*H154,2)</f>
        <v>0</v>
      </c>
      <c r="J154" s="179"/>
      <c r="K154" s="178">
        <f>ROUND(E154*J154,2)</f>
        <v>0</v>
      </c>
      <c r="L154" s="178">
        <v>21</v>
      </c>
      <c r="M154" s="178">
        <f>G154*(1+L154/100)</f>
        <v>0</v>
      </c>
      <c r="N154" s="163">
        <v>0</v>
      </c>
      <c r="O154" s="163">
        <f>ROUND(E154*N154,5)</f>
        <v>0</v>
      </c>
      <c r="P154" s="163">
        <v>0</v>
      </c>
      <c r="Q154" s="163">
        <f>ROUND(E154*P154,5)</f>
        <v>0</v>
      </c>
      <c r="R154" s="163"/>
      <c r="S154" s="163"/>
      <c r="T154" s="164">
        <v>0.06</v>
      </c>
      <c r="U154" s="163">
        <f>ROUND(E154*T154,2)</f>
        <v>0.86</v>
      </c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102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201" t="s">
        <v>103</v>
      </c>
      <c r="D155" s="165"/>
      <c r="E155" s="173"/>
      <c r="F155" s="178"/>
      <c r="G155" s="178"/>
      <c r="H155" s="178"/>
      <c r="I155" s="178"/>
      <c r="J155" s="178"/>
      <c r="K155" s="178"/>
      <c r="L155" s="178"/>
      <c r="M155" s="178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104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201" t="s">
        <v>208</v>
      </c>
      <c r="D156" s="165"/>
      <c r="E156" s="173">
        <v>14.3</v>
      </c>
      <c r="F156" s="178"/>
      <c r="G156" s="178"/>
      <c r="H156" s="178"/>
      <c r="I156" s="178"/>
      <c r="J156" s="178"/>
      <c r="K156" s="178"/>
      <c r="L156" s="178"/>
      <c r="M156" s="178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104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>
        <v>20</v>
      </c>
      <c r="B157" s="160" t="s">
        <v>209</v>
      </c>
      <c r="C157" s="200" t="s">
        <v>210</v>
      </c>
      <c r="D157" s="162" t="s">
        <v>211</v>
      </c>
      <c r="E157" s="172">
        <v>1.43</v>
      </c>
      <c r="F157" s="179">
        <f>H157+J157</f>
        <v>0</v>
      </c>
      <c r="G157" s="178">
        <f>ROUND(E157*F157,2)</f>
        <v>0</v>
      </c>
      <c r="H157" s="179"/>
      <c r="I157" s="178">
        <f>ROUND(E157*H157,2)</f>
        <v>0</v>
      </c>
      <c r="J157" s="179"/>
      <c r="K157" s="178">
        <f>ROUND(E157*J157,2)</f>
        <v>0</v>
      </c>
      <c r="L157" s="178">
        <v>21</v>
      </c>
      <c r="M157" s="178">
        <f>G157*(1+L157/100)</f>
        <v>0</v>
      </c>
      <c r="N157" s="163">
        <v>1E-3</v>
      </c>
      <c r="O157" s="163">
        <f>ROUND(E157*N157,5)</f>
        <v>1.4300000000000001E-3</v>
      </c>
      <c r="P157" s="163">
        <v>0</v>
      </c>
      <c r="Q157" s="163">
        <f>ROUND(E157*P157,5)</f>
        <v>0</v>
      </c>
      <c r="R157" s="163"/>
      <c r="S157" s="163"/>
      <c r="T157" s="164">
        <v>0</v>
      </c>
      <c r="U157" s="163">
        <f>ROUND(E157*T157,2)</f>
        <v>0</v>
      </c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212</v>
      </c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/>
      <c r="B158" s="160"/>
      <c r="C158" s="201" t="s">
        <v>213</v>
      </c>
      <c r="D158" s="165"/>
      <c r="E158" s="173">
        <v>1.43</v>
      </c>
      <c r="F158" s="178"/>
      <c r="G158" s="178"/>
      <c r="H158" s="178"/>
      <c r="I158" s="178"/>
      <c r="J158" s="178"/>
      <c r="K158" s="178"/>
      <c r="L158" s="178"/>
      <c r="M158" s="178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104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>
        <v>21</v>
      </c>
      <c r="B159" s="160" t="s">
        <v>214</v>
      </c>
      <c r="C159" s="200" t="s">
        <v>215</v>
      </c>
      <c r="D159" s="162" t="s">
        <v>101</v>
      </c>
      <c r="E159" s="172">
        <v>588.27750000000003</v>
      </c>
      <c r="F159" s="179">
        <f>H159+J159</f>
        <v>0</v>
      </c>
      <c r="G159" s="178">
        <f>ROUND(E159*F159,2)</f>
        <v>0</v>
      </c>
      <c r="H159" s="179"/>
      <c r="I159" s="178">
        <f>ROUND(E159*H159,2)</f>
        <v>0</v>
      </c>
      <c r="J159" s="179"/>
      <c r="K159" s="178">
        <f>ROUND(E159*J159,2)</f>
        <v>0</v>
      </c>
      <c r="L159" s="178">
        <v>21</v>
      </c>
      <c r="M159" s="178">
        <f>G159*(1+L159/100)</f>
        <v>0</v>
      </c>
      <c r="N159" s="163">
        <v>0</v>
      </c>
      <c r="O159" s="163">
        <f>ROUND(E159*N159,5)</f>
        <v>0</v>
      </c>
      <c r="P159" s="163">
        <v>0</v>
      </c>
      <c r="Q159" s="163">
        <f>ROUND(E159*P159,5)</f>
        <v>0</v>
      </c>
      <c r="R159" s="163"/>
      <c r="S159" s="163"/>
      <c r="T159" s="164">
        <v>1.7999999999999999E-2</v>
      </c>
      <c r="U159" s="163">
        <f>ROUND(E159*T159,2)</f>
        <v>10.59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102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201" t="s">
        <v>140</v>
      </c>
      <c r="D160" s="165"/>
      <c r="E160" s="173"/>
      <c r="F160" s="178"/>
      <c r="G160" s="178"/>
      <c r="H160" s="178"/>
      <c r="I160" s="178"/>
      <c r="J160" s="178"/>
      <c r="K160" s="178"/>
      <c r="L160" s="178"/>
      <c r="M160" s="178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104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201" t="s">
        <v>216</v>
      </c>
      <c r="D161" s="165"/>
      <c r="E161" s="173"/>
      <c r="F161" s="178"/>
      <c r="G161" s="178"/>
      <c r="H161" s="178"/>
      <c r="I161" s="178"/>
      <c r="J161" s="178"/>
      <c r="K161" s="178"/>
      <c r="L161" s="178"/>
      <c r="M161" s="178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104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201" t="s">
        <v>217</v>
      </c>
      <c r="D162" s="165"/>
      <c r="E162" s="173">
        <v>381.64</v>
      </c>
      <c r="F162" s="178"/>
      <c r="G162" s="178"/>
      <c r="H162" s="178"/>
      <c r="I162" s="178"/>
      <c r="J162" s="178"/>
      <c r="K162" s="178"/>
      <c r="L162" s="178"/>
      <c r="M162" s="178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104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/>
      <c r="B163" s="160"/>
      <c r="C163" s="202" t="s">
        <v>107</v>
      </c>
      <c r="D163" s="166"/>
      <c r="E163" s="174">
        <v>381.64</v>
      </c>
      <c r="F163" s="178"/>
      <c r="G163" s="178"/>
      <c r="H163" s="178"/>
      <c r="I163" s="178"/>
      <c r="J163" s="178"/>
      <c r="K163" s="178"/>
      <c r="L163" s="178"/>
      <c r="M163" s="178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104</v>
      </c>
      <c r="AF163" s="153">
        <v>1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201" t="s">
        <v>105</v>
      </c>
      <c r="D164" s="165"/>
      <c r="E164" s="173"/>
      <c r="F164" s="178"/>
      <c r="G164" s="178"/>
      <c r="H164" s="178"/>
      <c r="I164" s="178"/>
      <c r="J164" s="178"/>
      <c r="K164" s="178"/>
      <c r="L164" s="178"/>
      <c r="M164" s="178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104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201" t="s">
        <v>218</v>
      </c>
      <c r="D165" s="165"/>
      <c r="E165" s="173"/>
      <c r="F165" s="178"/>
      <c r="G165" s="178"/>
      <c r="H165" s="178"/>
      <c r="I165" s="178"/>
      <c r="J165" s="178"/>
      <c r="K165" s="178"/>
      <c r="L165" s="178"/>
      <c r="M165" s="178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104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201" t="s">
        <v>219</v>
      </c>
      <c r="D166" s="165"/>
      <c r="E166" s="173">
        <v>15.48</v>
      </c>
      <c r="F166" s="178"/>
      <c r="G166" s="178"/>
      <c r="H166" s="178"/>
      <c r="I166" s="178"/>
      <c r="J166" s="178"/>
      <c r="K166" s="178"/>
      <c r="L166" s="178"/>
      <c r="M166" s="178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104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/>
      <c r="B167" s="160"/>
      <c r="C167" s="202" t="s">
        <v>107</v>
      </c>
      <c r="D167" s="166"/>
      <c r="E167" s="174">
        <v>15.48</v>
      </c>
      <c r="F167" s="178"/>
      <c r="G167" s="178"/>
      <c r="H167" s="178"/>
      <c r="I167" s="178"/>
      <c r="J167" s="178"/>
      <c r="K167" s="178"/>
      <c r="L167" s="178"/>
      <c r="M167" s="178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104</v>
      </c>
      <c r="AF167" s="153">
        <v>1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/>
      <c r="B168" s="160"/>
      <c r="C168" s="201" t="s">
        <v>105</v>
      </c>
      <c r="D168" s="165"/>
      <c r="E168" s="173"/>
      <c r="F168" s="178"/>
      <c r="G168" s="178"/>
      <c r="H168" s="178"/>
      <c r="I168" s="178"/>
      <c r="J168" s="178"/>
      <c r="K168" s="178"/>
      <c r="L168" s="178"/>
      <c r="M168" s="178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104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201" t="s">
        <v>220</v>
      </c>
      <c r="D169" s="165"/>
      <c r="E169" s="173"/>
      <c r="F169" s="178"/>
      <c r="G169" s="178"/>
      <c r="H169" s="178"/>
      <c r="I169" s="178"/>
      <c r="J169" s="178"/>
      <c r="K169" s="178"/>
      <c r="L169" s="178"/>
      <c r="M169" s="178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104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201" t="s">
        <v>221</v>
      </c>
      <c r="D170" s="165"/>
      <c r="E170" s="173">
        <v>33.92</v>
      </c>
      <c r="F170" s="178"/>
      <c r="G170" s="178"/>
      <c r="H170" s="178"/>
      <c r="I170" s="178"/>
      <c r="J170" s="178"/>
      <c r="K170" s="178"/>
      <c r="L170" s="178"/>
      <c r="M170" s="178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104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202" t="s">
        <v>107</v>
      </c>
      <c r="D171" s="166"/>
      <c r="E171" s="174">
        <v>33.92</v>
      </c>
      <c r="F171" s="178"/>
      <c r="G171" s="178"/>
      <c r="H171" s="178"/>
      <c r="I171" s="178"/>
      <c r="J171" s="178"/>
      <c r="K171" s="178"/>
      <c r="L171" s="178"/>
      <c r="M171" s="178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104</v>
      </c>
      <c r="AF171" s="153">
        <v>1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201" t="s">
        <v>222</v>
      </c>
      <c r="D172" s="165"/>
      <c r="E172" s="173"/>
      <c r="F172" s="178"/>
      <c r="G172" s="178"/>
      <c r="H172" s="178"/>
      <c r="I172" s="178"/>
      <c r="J172" s="178"/>
      <c r="K172" s="178"/>
      <c r="L172" s="178"/>
      <c r="M172" s="178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104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201" t="s">
        <v>223</v>
      </c>
      <c r="D173" s="165"/>
      <c r="E173" s="173">
        <v>157.23750000000001</v>
      </c>
      <c r="F173" s="178"/>
      <c r="G173" s="178"/>
      <c r="H173" s="178"/>
      <c r="I173" s="178"/>
      <c r="J173" s="178"/>
      <c r="K173" s="178"/>
      <c r="L173" s="178"/>
      <c r="M173" s="178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104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202" t="s">
        <v>107</v>
      </c>
      <c r="D174" s="166"/>
      <c r="E174" s="174">
        <v>157.23750000000001</v>
      </c>
      <c r="F174" s="178"/>
      <c r="G174" s="178"/>
      <c r="H174" s="178"/>
      <c r="I174" s="178"/>
      <c r="J174" s="178"/>
      <c r="K174" s="178"/>
      <c r="L174" s="178"/>
      <c r="M174" s="178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104</v>
      </c>
      <c r="AF174" s="153">
        <v>1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ht="20.399999999999999" outlineLevel="1" x14ac:dyDescent="0.25">
      <c r="A175" s="154">
        <v>22</v>
      </c>
      <c r="B175" s="160" t="s">
        <v>224</v>
      </c>
      <c r="C175" s="200" t="s">
        <v>225</v>
      </c>
      <c r="D175" s="162" t="s">
        <v>101</v>
      </c>
      <c r="E175" s="172">
        <v>14.3</v>
      </c>
      <c r="F175" s="179">
        <f>H175+J175</f>
        <v>0</v>
      </c>
      <c r="G175" s="178">
        <f>ROUND(E175*F175,2)</f>
        <v>0</v>
      </c>
      <c r="H175" s="179"/>
      <c r="I175" s="178">
        <f>ROUND(E175*H175,2)</f>
        <v>0</v>
      </c>
      <c r="J175" s="179"/>
      <c r="K175" s="178">
        <f>ROUND(E175*J175,2)</f>
        <v>0</v>
      </c>
      <c r="L175" s="178">
        <v>21</v>
      </c>
      <c r="M175" s="178">
        <f>G175*(1+L175/100)</f>
        <v>0</v>
      </c>
      <c r="N175" s="163">
        <v>3.0000000000000001E-5</v>
      </c>
      <c r="O175" s="163">
        <f>ROUND(E175*N175,5)</f>
        <v>4.2999999999999999E-4</v>
      </c>
      <c r="P175" s="163">
        <v>0</v>
      </c>
      <c r="Q175" s="163">
        <f>ROUND(E175*P175,5)</f>
        <v>0</v>
      </c>
      <c r="R175" s="163"/>
      <c r="S175" s="163"/>
      <c r="T175" s="164">
        <v>0.25752000000000003</v>
      </c>
      <c r="U175" s="163">
        <f>ROUND(E175*T175,2)</f>
        <v>3.68</v>
      </c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226</v>
      </c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201" t="s">
        <v>227</v>
      </c>
      <c r="D176" s="165"/>
      <c r="E176" s="173">
        <v>14.3</v>
      </c>
      <c r="F176" s="178"/>
      <c r="G176" s="178"/>
      <c r="H176" s="178"/>
      <c r="I176" s="178"/>
      <c r="J176" s="178"/>
      <c r="K176" s="178"/>
      <c r="L176" s="178"/>
      <c r="M176" s="178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104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>
        <v>23</v>
      </c>
      <c r="B177" s="160" t="s">
        <v>228</v>
      </c>
      <c r="C177" s="200" t="s">
        <v>229</v>
      </c>
      <c r="D177" s="162" t="s">
        <v>101</v>
      </c>
      <c r="E177" s="172">
        <v>14.3</v>
      </c>
      <c r="F177" s="179">
        <f>H177+J177</f>
        <v>0</v>
      </c>
      <c r="G177" s="178">
        <f>ROUND(E177*F177,2)</f>
        <v>0</v>
      </c>
      <c r="H177" s="179"/>
      <c r="I177" s="178">
        <f>ROUND(E177*H177,2)</f>
        <v>0</v>
      </c>
      <c r="J177" s="179"/>
      <c r="K177" s="178">
        <f>ROUND(E177*J177,2)</f>
        <v>0</v>
      </c>
      <c r="L177" s="178">
        <v>21</v>
      </c>
      <c r="M177" s="178">
        <f>G177*(1+L177/100)</f>
        <v>0</v>
      </c>
      <c r="N177" s="163">
        <v>0</v>
      </c>
      <c r="O177" s="163">
        <f>ROUND(E177*N177,5)</f>
        <v>0</v>
      </c>
      <c r="P177" s="163">
        <v>0</v>
      </c>
      <c r="Q177" s="163">
        <f>ROUND(E177*P177,5)</f>
        <v>0</v>
      </c>
      <c r="R177" s="163"/>
      <c r="S177" s="163"/>
      <c r="T177" s="164">
        <v>3.5000000000000001E-3</v>
      </c>
      <c r="U177" s="163">
        <f>ROUND(E177*T177,2)</f>
        <v>0.05</v>
      </c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102</v>
      </c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>
        <v>24</v>
      </c>
      <c r="B178" s="160" t="s">
        <v>230</v>
      </c>
      <c r="C178" s="200" t="s">
        <v>231</v>
      </c>
      <c r="D178" s="162" t="s">
        <v>130</v>
      </c>
      <c r="E178" s="172">
        <v>0.28599999999999998</v>
      </c>
      <c r="F178" s="179">
        <f>H178+J178</f>
        <v>0</v>
      </c>
      <c r="G178" s="178">
        <f>ROUND(E178*F178,2)</f>
        <v>0</v>
      </c>
      <c r="H178" s="179"/>
      <c r="I178" s="178">
        <f>ROUND(E178*H178,2)</f>
        <v>0</v>
      </c>
      <c r="J178" s="179"/>
      <c r="K178" s="178">
        <f>ROUND(E178*J178,2)</f>
        <v>0</v>
      </c>
      <c r="L178" s="178">
        <v>21</v>
      </c>
      <c r="M178" s="178">
        <f>G178*(1+L178/100)</f>
        <v>0</v>
      </c>
      <c r="N178" s="163">
        <v>0</v>
      </c>
      <c r="O178" s="163">
        <f>ROUND(E178*N178,5)</f>
        <v>0</v>
      </c>
      <c r="P178" s="163">
        <v>0</v>
      </c>
      <c r="Q178" s="163">
        <f>ROUND(E178*P178,5)</f>
        <v>0</v>
      </c>
      <c r="R178" s="163"/>
      <c r="S178" s="163"/>
      <c r="T178" s="164">
        <v>0.88400000000000001</v>
      </c>
      <c r="U178" s="163">
        <f>ROUND(E178*T178,2)</f>
        <v>0.25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102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201" t="s">
        <v>232</v>
      </c>
      <c r="D179" s="165"/>
      <c r="E179" s="173">
        <v>0.28599999999999998</v>
      </c>
      <c r="F179" s="178"/>
      <c r="G179" s="178"/>
      <c r="H179" s="178"/>
      <c r="I179" s="178"/>
      <c r="J179" s="178"/>
      <c r="K179" s="178"/>
      <c r="L179" s="178"/>
      <c r="M179" s="178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104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>
        <v>25</v>
      </c>
      <c r="B180" s="160" t="s">
        <v>233</v>
      </c>
      <c r="C180" s="200" t="s">
        <v>234</v>
      </c>
      <c r="D180" s="162" t="s">
        <v>101</v>
      </c>
      <c r="E180" s="172">
        <v>28.6</v>
      </c>
      <c r="F180" s="179">
        <f>H180+J180</f>
        <v>0</v>
      </c>
      <c r="G180" s="178">
        <f>ROUND(E180*F180,2)</f>
        <v>0</v>
      </c>
      <c r="H180" s="179"/>
      <c r="I180" s="178">
        <f>ROUND(E180*H180,2)</f>
        <v>0</v>
      </c>
      <c r="J180" s="179"/>
      <c r="K180" s="178">
        <f>ROUND(E180*J180,2)</f>
        <v>0</v>
      </c>
      <c r="L180" s="178">
        <v>21</v>
      </c>
      <c r="M180" s="178">
        <f>G180*(1+L180/100)</f>
        <v>0</v>
      </c>
      <c r="N180" s="163">
        <v>0</v>
      </c>
      <c r="O180" s="163">
        <f>ROUND(E180*N180,5)</f>
        <v>0</v>
      </c>
      <c r="P180" s="163">
        <v>0</v>
      </c>
      <c r="Q180" s="163">
        <f>ROUND(E180*P180,5)</f>
        <v>0</v>
      </c>
      <c r="R180" s="163"/>
      <c r="S180" s="163"/>
      <c r="T180" s="164">
        <v>1.0999999999999999E-2</v>
      </c>
      <c r="U180" s="163">
        <f>ROUND(E180*T180,2)</f>
        <v>0.31</v>
      </c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201" t="s">
        <v>235</v>
      </c>
      <c r="D181" s="165"/>
      <c r="E181" s="173">
        <v>28.6</v>
      </c>
      <c r="F181" s="178"/>
      <c r="G181" s="178"/>
      <c r="H181" s="178"/>
      <c r="I181" s="178"/>
      <c r="J181" s="178"/>
      <c r="K181" s="178"/>
      <c r="L181" s="178"/>
      <c r="M181" s="178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104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>
        <v>26</v>
      </c>
      <c r="B182" s="160" t="s">
        <v>236</v>
      </c>
      <c r="C182" s="200" t="s">
        <v>237</v>
      </c>
      <c r="D182" s="162" t="s">
        <v>101</v>
      </c>
      <c r="E182" s="172">
        <v>28.6</v>
      </c>
      <c r="F182" s="179">
        <f>H182+J182</f>
        <v>0</v>
      </c>
      <c r="G182" s="178">
        <f>ROUND(E182*F182,2)</f>
        <v>0</v>
      </c>
      <c r="H182" s="179"/>
      <c r="I182" s="178">
        <f>ROUND(E182*H182,2)</f>
        <v>0</v>
      </c>
      <c r="J182" s="179"/>
      <c r="K182" s="178">
        <f>ROUND(E182*J182,2)</f>
        <v>0</v>
      </c>
      <c r="L182" s="178">
        <v>21</v>
      </c>
      <c r="M182" s="178">
        <f>G182*(1+L182/100)</f>
        <v>0</v>
      </c>
      <c r="N182" s="163">
        <v>0</v>
      </c>
      <c r="O182" s="163">
        <f>ROUND(E182*N182,5)</f>
        <v>0</v>
      </c>
      <c r="P182" s="163">
        <v>0</v>
      </c>
      <c r="Q182" s="163">
        <f>ROUND(E182*P182,5)</f>
        <v>0</v>
      </c>
      <c r="R182" s="163"/>
      <c r="S182" s="163"/>
      <c r="T182" s="164">
        <v>8.0000000000000002E-3</v>
      </c>
      <c r="U182" s="163">
        <f>ROUND(E182*T182,2)</f>
        <v>0.23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102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201" t="s">
        <v>235</v>
      </c>
      <c r="D183" s="165"/>
      <c r="E183" s="173">
        <v>28.6</v>
      </c>
      <c r="F183" s="178"/>
      <c r="G183" s="178"/>
      <c r="H183" s="178"/>
      <c r="I183" s="178"/>
      <c r="J183" s="178"/>
      <c r="K183" s="178"/>
      <c r="L183" s="178"/>
      <c r="M183" s="178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104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>
        <v>27</v>
      </c>
      <c r="B184" s="160" t="s">
        <v>238</v>
      </c>
      <c r="C184" s="200" t="s">
        <v>239</v>
      </c>
      <c r="D184" s="162" t="s">
        <v>130</v>
      </c>
      <c r="E184" s="172">
        <v>262.99680000000001</v>
      </c>
      <c r="F184" s="179">
        <f>H184+J184</f>
        <v>0</v>
      </c>
      <c r="G184" s="178">
        <f>ROUND(E184*F184,2)</f>
        <v>0</v>
      </c>
      <c r="H184" s="179"/>
      <c r="I184" s="178">
        <f>ROUND(E184*H184,2)</f>
        <v>0</v>
      </c>
      <c r="J184" s="179"/>
      <c r="K184" s="178">
        <f>ROUND(E184*J184,2)</f>
        <v>0</v>
      </c>
      <c r="L184" s="178">
        <v>21</v>
      </c>
      <c r="M184" s="178">
        <f>G184*(1+L184/100)</f>
        <v>0</v>
      </c>
      <c r="N184" s="163">
        <v>0</v>
      </c>
      <c r="O184" s="163">
        <f>ROUND(E184*N184,5)</f>
        <v>0</v>
      </c>
      <c r="P184" s="163">
        <v>0</v>
      </c>
      <c r="Q184" s="163">
        <f>ROUND(E184*P184,5)</f>
        <v>0</v>
      </c>
      <c r="R184" s="163"/>
      <c r="S184" s="163"/>
      <c r="T184" s="164">
        <v>0</v>
      </c>
      <c r="U184" s="163">
        <f>ROUND(E184*T184,2)</f>
        <v>0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201" t="s">
        <v>240</v>
      </c>
      <c r="D185" s="165"/>
      <c r="E185" s="173"/>
      <c r="F185" s="178"/>
      <c r="G185" s="178"/>
      <c r="H185" s="178"/>
      <c r="I185" s="178"/>
      <c r="J185" s="178"/>
      <c r="K185" s="178"/>
      <c r="L185" s="178"/>
      <c r="M185" s="178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104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201" t="s">
        <v>179</v>
      </c>
      <c r="D186" s="165"/>
      <c r="E186" s="173"/>
      <c r="F186" s="178"/>
      <c r="G186" s="178"/>
      <c r="H186" s="178"/>
      <c r="I186" s="178"/>
      <c r="J186" s="178"/>
      <c r="K186" s="178"/>
      <c r="L186" s="178"/>
      <c r="M186" s="178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104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201" t="s">
        <v>180</v>
      </c>
      <c r="D187" s="165"/>
      <c r="E187" s="173">
        <v>85.590549999999993</v>
      </c>
      <c r="F187" s="178"/>
      <c r="G187" s="178"/>
      <c r="H187" s="178"/>
      <c r="I187" s="178"/>
      <c r="J187" s="178"/>
      <c r="K187" s="178"/>
      <c r="L187" s="178"/>
      <c r="M187" s="178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104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201" t="s">
        <v>181</v>
      </c>
      <c r="D188" s="165"/>
      <c r="E188" s="173">
        <v>4.992</v>
      </c>
      <c r="F188" s="178"/>
      <c r="G188" s="178"/>
      <c r="H188" s="178"/>
      <c r="I188" s="178"/>
      <c r="J188" s="178"/>
      <c r="K188" s="178"/>
      <c r="L188" s="178"/>
      <c r="M188" s="178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104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201" t="s">
        <v>182</v>
      </c>
      <c r="D189" s="165"/>
      <c r="E189" s="173">
        <v>-4.069</v>
      </c>
      <c r="F189" s="178"/>
      <c r="G189" s="178"/>
      <c r="H189" s="178"/>
      <c r="I189" s="178"/>
      <c r="J189" s="178"/>
      <c r="K189" s="178"/>
      <c r="L189" s="178"/>
      <c r="M189" s="178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104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/>
      <c r="B190" s="160"/>
      <c r="C190" s="202" t="s">
        <v>107</v>
      </c>
      <c r="D190" s="166"/>
      <c r="E190" s="174">
        <v>86.513549999999995</v>
      </c>
      <c r="F190" s="178"/>
      <c r="G190" s="178"/>
      <c r="H190" s="178"/>
      <c r="I190" s="178"/>
      <c r="J190" s="178"/>
      <c r="K190" s="178"/>
      <c r="L190" s="178"/>
      <c r="M190" s="178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104</v>
      </c>
      <c r="AF190" s="153">
        <v>1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201" t="s">
        <v>183</v>
      </c>
      <c r="D191" s="165"/>
      <c r="E191" s="173">
        <v>176.48325</v>
      </c>
      <c r="F191" s="178"/>
      <c r="G191" s="178"/>
      <c r="H191" s="178"/>
      <c r="I191" s="178"/>
      <c r="J191" s="178"/>
      <c r="K191" s="178"/>
      <c r="L191" s="178"/>
      <c r="M191" s="178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104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202" t="s">
        <v>107</v>
      </c>
      <c r="D192" s="166"/>
      <c r="E192" s="174">
        <v>176.48325</v>
      </c>
      <c r="F192" s="178"/>
      <c r="G192" s="178"/>
      <c r="H192" s="178"/>
      <c r="I192" s="178"/>
      <c r="J192" s="178"/>
      <c r="K192" s="178"/>
      <c r="L192" s="178"/>
      <c r="M192" s="178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104</v>
      </c>
      <c r="AF192" s="153">
        <v>1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x14ac:dyDescent="0.25">
      <c r="A193" s="155" t="s">
        <v>97</v>
      </c>
      <c r="B193" s="161" t="s">
        <v>54</v>
      </c>
      <c r="C193" s="206" t="s">
        <v>55</v>
      </c>
      <c r="D193" s="169"/>
      <c r="E193" s="177"/>
      <c r="F193" s="180"/>
      <c r="G193" s="180">
        <f>SUMIF(AE194:AE336,"&lt;&gt;NOR",G194:G336)</f>
        <v>0</v>
      </c>
      <c r="H193" s="180"/>
      <c r="I193" s="180">
        <f>SUM(I194:I336)</f>
        <v>0</v>
      </c>
      <c r="J193" s="180"/>
      <c r="K193" s="180">
        <f>SUM(K194:K336)</f>
        <v>0</v>
      </c>
      <c r="L193" s="180"/>
      <c r="M193" s="180">
        <f>SUM(M194:M336)</f>
        <v>0</v>
      </c>
      <c r="N193" s="170"/>
      <c r="O193" s="170">
        <f>SUM(O194:O336)</f>
        <v>1098.8151200000002</v>
      </c>
      <c r="P193" s="170"/>
      <c r="Q193" s="170">
        <f>SUM(Q194:Q336)</f>
        <v>0</v>
      </c>
      <c r="R193" s="170"/>
      <c r="S193" s="170"/>
      <c r="T193" s="171"/>
      <c r="U193" s="170">
        <f>SUM(U194:U336)</f>
        <v>323.94</v>
      </c>
      <c r="AE193" t="s">
        <v>98</v>
      </c>
    </row>
    <row r="194" spans="1:60" outlineLevel="1" x14ac:dyDescent="0.25">
      <c r="A194" s="154">
        <v>28</v>
      </c>
      <c r="B194" s="160" t="s">
        <v>241</v>
      </c>
      <c r="C194" s="200" t="s">
        <v>242</v>
      </c>
      <c r="D194" s="162" t="s">
        <v>101</v>
      </c>
      <c r="E194" s="172">
        <v>588.27750000000003</v>
      </c>
      <c r="F194" s="179">
        <f>H194+J194</f>
        <v>0</v>
      </c>
      <c r="G194" s="178">
        <f>ROUND(E194*F194,2)</f>
        <v>0</v>
      </c>
      <c r="H194" s="179"/>
      <c r="I194" s="178">
        <f>ROUND(E194*H194,2)</f>
        <v>0</v>
      </c>
      <c r="J194" s="179"/>
      <c r="K194" s="178">
        <f>ROUND(E194*J194,2)</f>
        <v>0</v>
      </c>
      <c r="L194" s="178">
        <v>21</v>
      </c>
      <c r="M194" s="178">
        <f>G194*(1+L194/100)</f>
        <v>0</v>
      </c>
      <c r="N194" s="163">
        <v>0.71643999999999997</v>
      </c>
      <c r="O194" s="163">
        <f>ROUND(E194*N194,5)</f>
        <v>421.46553</v>
      </c>
      <c r="P194" s="163">
        <v>0</v>
      </c>
      <c r="Q194" s="163">
        <f>ROUND(E194*P194,5)</f>
        <v>0</v>
      </c>
      <c r="R194" s="163"/>
      <c r="S194" s="163"/>
      <c r="T194" s="164">
        <v>7.2999999999999995E-2</v>
      </c>
      <c r="U194" s="163">
        <f>ROUND(E194*T194,2)</f>
        <v>42.94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102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ht="30.6" outlineLevel="1" x14ac:dyDescent="0.25">
      <c r="A195" s="154"/>
      <c r="B195" s="160"/>
      <c r="C195" s="201" t="s">
        <v>243</v>
      </c>
      <c r="D195" s="165"/>
      <c r="E195" s="173"/>
      <c r="F195" s="178"/>
      <c r="G195" s="178"/>
      <c r="H195" s="178"/>
      <c r="I195" s="178"/>
      <c r="J195" s="178"/>
      <c r="K195" s="178"/>
      <c r="L195" s="178"/>
      <c r="M195" s="178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104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201" t="s">
        <v>103</v>
      </c>
      <c r="D196" s="165"/>
      <c r="E196" s="173"/>
      <c r="F196" s="178"/>
      <c r="G196" s="178"/>
      <c r="H196" s="178"/>
      <c r="I196" s="178"/>
      <c r="J196" s="178"/>
      <c r="K196" s="178"/>
      <c r="L196" s="178"/>
      <c r="M196" s="178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104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201" t="s">
        <v>164</v>
      </c>
      <c r="D197" s="165"/>
      <c r="E197" s="173"/>
      <c r="F197" s="178"/>
      <c r="G197" s="178"/>
      <c r="H197" s="178"/>
      <c r="I197" s="178"/>
      <c r="J197" s="178"/>
      <c r="K197" s="178"/>
      <c r="L197" s="178"/>
      <c r="M197" s="178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104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201" t="s">
        <v>216</v>
      </c>
      <c r="D198" s="165"/>
      <c r="E198" s="173"/>
      <c r="F198" s="178"/>
      <c r="G198" s="178"/>
      <c r="H198" s="178"/>
      <c r="I198" s="178"/>
      <c r="J198" s="178"/>
      <c r="K198" s="178"/>
      <c r="L198" s="178"/>
      <c r="M198" s="178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104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201" t="s">
        <v>217</v>
      </c>
      <c r="D199" s="165"/>
      <c r="E199" s="173">
        <v>381.64</v>
      </c>
      <c r="F199" s="178"/>
      <c r="G199" s="178"/>
      <c r="H199" s="178"/>
      <c r="I199" s="178"/>
      <c r="J199" s="178"/>
      <c r="K199" s="178"/>
      <c r="L199" s="178"/>
      <c r="M199" s="178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104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202" t="s">
        <v>107</v>
      </c>
      <c r="D200" s="166"/>
      <c r="E200" s="174">
        <v>381.64</v>
      </c>
      <c r="F200" s="178"/>
      <c r="G200" s="178"/>
      <c r="H200" s="178"/>
      <c r="I200" s="178"/>
      <c r="J200" s="178"/>
      <c r="K200" s="178"/>
      <c r="L200" s="178"/>
      <c r="M200" s="178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104</v>
      </c>
      <c r="AF200" s="153">
        <v>1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201" t="s">
        <v>105</v>
      </c>
      <c r="D201" s="165"/>
      <c r="E201" s="173"/>
      <c r="F201" s="178"/>
      <c r="G201" s="178"/>
      <c r="H201" s="178"/>
      <c r="I201" s="178"/>
      <c r="J201" s="178"/>
      <c r="K201" s="178"/>
      <c r="L201" s="178"/>
      <c r="M201" s="178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104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201" t="s">
        <v>218</v>
      </c>
      <c r="D202" s="165"/>
      <c r="E202" s="173"/>
      <c r="F202" s="178"/>
      <c r="G202" s="178"/>
      <c r="H202" s="178"/>
      <c r="I202" s="178"/>
      <c r="J202" s="178"/>
      <c r="K202" s="178"/>
      <c r="L202" s="178"/>
      <c r="M202" s="178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104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201" t="s">
        <v>219</v>
      </c>
      <c r="D203" s="165"/>
      <c r="E203" s="173">
        <v>15.48</v>
      </c>
      <c r="F203" s="178"/>
      <c r="G203" s="178"/>
      <c r="H203" s="178"/>
      <c r="I203" s="178"/>
      <c r="J203" s="178"/>
      <c r="K203" s="178"/>
      <c r="L203" s="178"/>
      <c r="M203" s="178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104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202" t="s">
        <v>107</v>
      </c>
      <c r="D204" s="166"/>
      <c r="E204" s="174">
        <v>15.48</v>
      </c>
      <c r="F204" s="178"/>
      <c r="G204" s="178"/>
      <c r="H204" s="178"/>
      <c r="I204" s="178"/>
      <c r="J204" s="178"/>
      <c r="K204" s="178"/>
      <c r="L204" s="178"/>
      <c r="M204" s="178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104</v>
      </c>
      <c r="AF204" s="153">
        <v>1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201" t="s">
        <v>105</v>
      </c>
      <c r="D205" s="165"/>
      <c r="E205" s="173"/>
      <c r="F205" s="178"/>
      <c r="G205" s="178"/>
      <c r="H205" s="178"/>
      <c r="I205" s="178"/>
      <c r="J205" s="178"/>
      <c r="K205" s="178"/>
      <c r="L205" s="178"/>
      <c r="M205" s="178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104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201" t="s">
        <v>220</v>
      </c>
      <c r="D206" s="165"/>
      <c r="E206" s="173"/>
      <c r="F206" s="178"/>
      <c r="G206" s="178"/>
      <c r="H206" s="178"/>
      <c r="I206" s="178"/>
      <c r="J206" s="178"/>
      <c r="K206" s="178"/>
      <c r="L206" s="178"/>
      <c r="M206" s="178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104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201" t="s">
        <v>221</v>
      </c>
      <c r="D207" s="165"/>
      <c r="E207" s="173">
        <v>33.92</v>
      </c>
      <c r="F207" s="178"/>
      <c r="G207" s="178"/>
      <c r="H207" s="178"/>
      <c r="I207" s="178"/>
      <c r="J207" s="178"/>
      <c r="K207" s="178"/>
      <c r="L207" s="178"/>
      <c r="M207" s="178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104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202" t="s">
        <v>107</v>
      </c>
      <c r="D208" s="166"/>
      <c r="E208" s="174">
        <v>33.92</v>
      </c>
      <c r="F208" s="178"/>
      <c r="G208" s="178"/>
      <c r="H208" s="178"/>
      <c r="I208" s="178"/>
      <c r="J208" s="178"/>
      <c r="K208" s="178"/>
      <c r="L208" s="178"/>
      <c r="M208" s="178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104</v>
      </c>
      <c r="AF208" s="153">
        <v>1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201" t="s">
        <v>222</v>
      </c>
      <c r="D209" s="165"/>
      <c r="E209" s="173"/>
      <c r="F209" s="178"/>
      <c r="G209" s="178"/>
      <c r="H209" s="178"/>
      <c r="I209" s="178"/>
      <c r="J209" s="178"/>
      <c r="K209" s="178"/>
      <c r="L209" s="178"/>
      <c r="M209" s="178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104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/>
      <c r="B210" s="160"/>
      <c r="C210" s="201" t="s">
        <v>223</v>
      </c>
      <c r="D210" s="165"/>
      <c r="E210" s="173">
        <v>157.23750000000001</v>
      </c>
      <c r="F210" s="178"/>
      <c r="G210" s="178"/>
      <c r="H210" s="178"/>
      <c r="I210" s="178"/>
      <c r="J210" s="178"/>
      <c r="K210" s="178"/>
      <c r="L210" s="178"/>
      <c r="M210" s="178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104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202" t="s">
        <v>107</v>
      </c>
      <c r="D211" s="166"/>
      <c r="E211" s="174">
        <v>157.23750000000001</v>
      </c>
      <c r="F211" s="178"/>
      <c r="G211" s="178"/>
      <c r="H211" s="178"/>
      <c r="I211" s="178"/>
      <c r="J211" s="178"/>
      <c r="K211" s="178"/>
      <c r="L211" s="178"/>
      <c r="M211" s="178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104</v>
      </c>
      <c r="AF211" s="153">
        <v>1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>
        <v>29</v>
      </c>
      <c r="B212" s="160" t="s">
        <v>244</v>
      </c>
      <c r="C212" s="200" t="s">
        <v>245</v>
      </c>
      <c r="D212" s="162" t="s">
        <v>101</v>
      </c>
      <c r="E212" s="172">
        <v>588.27750000000003</v>
      </c>
      <c r="F212" s="179">
        <f>H212+J212</f>
        <v>0</v>
      </c>
      <c r="G212" s="178">
        <f>ROUND(E212*F212,2)</f>
        <v>0</v>
      </c>
      <c r="H212" s="179"/>
      <c r="I212" s="178">
        <f>ROUND(E212*H212,2)</f>
        <v>0</v>
      </c>
      <c r="J212" s="179"/>
      <c r="K212" s="178">
        <f>ROUND(E212*J212,2)</f>
        <v>0</v>
      </c>
      <c r="L212" s="178">
        <v>21</v>
      </c>
      <c r="M212" s="178">
        <f>G212*(1+L212/100)</f>
        <v>0</v>
      </c>
      <c r="N212" s="163">
        <v>0.441</v>
      </c>
      <c r="O212" s="163">
        <f>ROUND(E212*N212,5)</f>
        <v>259.43038000000001</v>
      </c>
      <c r="P212" s="163">
        <v>0</v>
      </c>
      <c r="Q212" s="163">
        <f>ROUND(E212*P212,5)</f>
        <v>0</v>
      </c>
      <c r="R212" s="163"/>
      <c r="S212" s="163"/>
      <c r="T212" s="164">
        <v>2.9000000000000001E-2</v>
      </c>
      <c r="U212" s="163">
        <f>ROUND(E212*T212,2)</f>
        <v>17.059999999999999</v>
      </c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102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201" t="s">
        <v>140</v>
      </c>
      <c r="D213" s="165"/>
      <c r="E213" s="173"/>
      <c r="F213" s="178"/>
      <c r="G213" s="178"/>
      <c r="H213" s="178"/>
      <c r="I213" s="178"/>
      <c r="J213" s="178"/>
      <c r="K213" s="178"/>
      <c r="L213" s="178"/>
      <c r="M213" s="178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104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201" t="s">
        <v>216</v>
      </c>
      <c r="D214" s="165"/>
      <c r="E214" s="173"/>
      <c r="F214" s="178"/>
      <c r="G214" s="178"/>
      <c r="H214" s="178"/>
      <c r="I214" s="178"/>
      <c r="J214" s="178"/>
      <c r="K214" s="178"/>
      <c r="L214" s="178"/>
      <c r="M214" s="178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104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/>
      <c r="B215" s="160"/>
      <c r="C215" s="201" t="s">
        <v>217</v>
      </c>
      <c r="D215" s="165"/>
      <c r="E215" s="173">
        <v>381.64</v>
      </c>
      <c r="F215" s="178"/>
      <c r="G215" s="178"/>
      <c r="H215" s="178"/>
      <c r="I215" s="178"/>
      <c r="J215" s="178"/>
      <c r="K215" s="178"/>
      <c r="L215" s="178"/>
      <c r="M215" s="178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104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202" t="s">
        <v>107</v>
      </c>
      <c r="D216" s="166"/>
      <c r="E216" s="174">
        <v>381.64</v>
      </c>
      <c r="F216" s="178"/>
      <c r="G216" s="178"/>
      <c r="H216" s="178"/>
      <c r="I216" s="178"/>
      <c r="J216" s="178"/>
      <c r="K216" s="178"/>
      <c r="L216" s="178"/>
      <c r="M216" s="178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104</v>
      </c>
      <c r="AF216" s="153">
        <v>1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/>
      <c r="B217" s="160"/>
      <c r="C217" s="201" t="s">
        <v>105</v>
      </c>
      <c r="D217" s="165"/>
      <c r="E217" s="173"/>
      <c r="F217" s="178"/>
      <c r="G217" s="178"/>
      <c r="H217" s="178"/>
      <c r="I217" s="178"/>
      <c r="J217" s="178"/>
      <c r="K217" s="178"/>
      <c r="L217" s="178"/>
      <c r="M217" s="178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104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/>
      <c r="B218" s="160"/>
      <c r="C218" s="201" t="s">
        <v>218</v>
      </c>
      <c r="D218" s="165"/>
      <c r="E218" s="173"/>
      <c r="F218" s="178"/>
      <c r="G218" s="178"/>
      <c r="H218" s="178"/>
      <c r="I218" s="178"/>
      <c r="J218" s="178"/>
      <c r="K218" s="178"/>
      <c r="L218" s="178"/>
      <c r="M218" s="178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104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201" t="s">
        <v>219</v>
      </c>
      <c r="D219" s="165"/>
      <c r="E219" s="173">
        <v>15.48</v>
      </c>
      <c r="F219" s="178"/>
      <c r="G219" s="178"/>
      <c r="H219" s="178"/>
      <c r="I219" s="178"/>
      <c r="J219" s="178"/>
      <c r="K219" s="178"/>
      <c r="L219" s="178"/>
      <c r="M219" s="178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104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202" t="s">
        <v>107</v>
      </c>
      <c r="D220" s="166"/>
      <c r="E220" s="174">
        <v>15.48</v>
      </c>
      <c r="F220" s="178"/>
      <c r="G220" s="178"/>
      <c r="H220" s="178"/>
      <c r="I220" s="178"/>
      <c r="J220" s="178"/>
      <c r="K220" s="178"/>
      <c r="L220" s="178"/>
      <c r="M220" s="178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104</v>
      </c>
      <c r="AF220" s="153">
        <v>1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201" t="s">
        <v>105</v>
      </c>
      <c r="D221" s="165"/>
      <c r="E221" s="173"/>
      <c r="F221" s="178"/>
      <c r="G221" s="178"/>
      <c r="H221" s="178"/>
      <c r="I221" s="178"/>
      <c r="J221" s="178"/>
      <c r="K221" s="178"/>
      <c r="L221" s="178"/>
      <c r="M221" s="178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104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201" t="s">
        <v>220</v>
      </c>
      <c r="D222" s="165"/>
      <c r="E222" s="173"/>
      <c r="F222" s="178"/>
      <c r="G222" s="178"/>
      <c r="H222" s="178"/>
      <c r="I222" s="178"/>
      <c r="J222" s="178"/>
      <c r="K222" s="178"/>
      <c r="L222" s="178"/>
      <c r="M222" s="178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104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201" t="s">
        <v>221</v>
      </c>
      <c r="D223" s="165"/>
      <c r="E223" s="173">
        <v>33.92</v>
      </c>
      <c r="F223" s="178"/>
      <c r="G223" s="178"/>
      <c r="H223" s="178"/>
      <c r="I223" s="178"/>
      <c r="J223" s="178"/>
      <c r="K223" s="178"/>
      <c r="L223" s="178"/>
      <c r="M223" s="178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104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/>
      <c r="B224" s="160"/>
      <c r="C224" s="202" t="s">
        <v>107</v>
      </c>
      <c r="D224" s="166"/>
      <c r="E224" s="174">
        <v>33.92</v>
      </c>
      <c r="F224" s="178"/>
      <c r="G224" s="178"/>
      <c r="H224" s="178"/>
      <c r="I224" s="178"/>
      <c r="J224" s="178"/>
      <c r="K224" s="178"/>
      <c r="L224" s="178"/>
      <c r="M224" s="178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104</v>
      </c>
      <c r="AF224" s="153">
        <v>1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/>
      <c r="B225" s="160"/>
      <c r="C225" s="201" t="s">
        <v>222</v>
      </c>
      <c r="D225" s="165"/>
      <c r="E225" s="173"/>
      <c r="F225" s="178"/>
      <c r="G225" s="178"/>
      <c r="H225" s="178"/>
      <c r="I225" s="178"/>
      <c r="J225" s="178"/>
      <c r="K225" s="178"/>
      <c r="L225" s="178"/>
      <c r="M225" s="178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104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201" t="s">
        <v>223</v>
      </c>
      <c r="D226" s="165"/>
      <c r="E226" s="173">
        <v>157.23750000000001</v>
      </c>
      <c r="F226" s="178"/>
      <c r="G226" s="178"/>
      <c r="H226" s="178"/>
      <c r="I226" s="178"/>
      <c r="J226" s="178"/>
      <c r="K226" s="178"/>
      <c r="L226" s="178"/>
      <c r="M226" s="178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104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202" t="s">
        <v>107</v>
      </c>
      <c r="D227" s="166"/>
      <c r="E227" s="174">
        <v>157.23750000000001</v>
      </c>
      <c r="F227" s="178"/>
      <c r="G227" s="178"/>
      <c r="H227" s="178"/>
      <c r="I227" s="178"/>
      <c r="J227" s="178"/>
      <c r="K227" s="178"/>
      <c r="L227" s="178"/>
      <c r="M227" s="178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104</v>
      </c>
      <c r="AF227" s="153">
        <v>1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>
        <v>30</v>
      </c>
      <c r="B228" s="160" t="s">
        <v>246</v>
      </c>
      <c r="C228" s="200" t="s">
        <v>247</v>
      </c>
      <c r="D228" s="162" t="s">
        <v>101</v>
      </c>
      <c r="E228" s="172">
        <v>381.64</v>
      </c>
      <c r="F228" s="179">
        <f>H228+J228</f>
        <v>0</v>
      </c>
      <c r="G228" s="178">
        <f>ROUND(E228*F228,2)</f>
        <v>0</v>
      </c>
      <c r="H228" s="179"/>
      <c r="I228" s="178">
        <f>ROUND(E228*H228,2)</f>
        <v>0</v>
      </c>
      <c r="J228" s="179"/>
      <c r="K228" s="178">
        <f>ROUND(E228*J228,2)</f>
        <v>0</v>
      </c>
      <c r="L228" s="178">
        <v>21</v>
      </c>
      <c r="M228" s="178">
        <f>G228*(1+L228/100)</f>
        <v>0</v>
      </c>
      <c r="N228" s="163">
        <v>0.18462999999999999</v>
      </c>
      <c r="O228" s="163">
        <f>ROUND(E228*N228,5)</f>
        <v>70.462190000000007</v>
      </c>
      <c r="P228" s="163">
        <v>0</v>
      </c>
      <c r="Q228" s="163">
        <f>ROUND(E228*P228,5)</f>
        <v>0</v>
      </c>
      <c r="R228" s="163"/>
      <c r="S228" s="163"/>
      <c r="T228" s="164">
        <v>6.4000000000000001E-2</v>
      </c>
      <c r="U228" s="163">
        <f>ROUND(E228*T228,2)</f>
        <v>24.42</v>
      </c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102</v>
      </c>
      <c r="AF228" s="153"/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201" t="s">
        <v>140</v>
      </c>
      <c r="D229" s="165"/>
      <c r="E229" s="173"/>
      <c r="F229" s="178"/>
      <c r="G229" s="178"/>
      <c r="H229" s="178"/>
      <c r="I229" s="178"/>
      <c r="J229" s="178"/>
      <c r="K229" s="178"/>
      <c r="L229" s="178"/>
      <c r="M229" s="178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104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201" t="s">
        <v>217</v>
      </c>
      <c r="D230" s="165"/>
      <c r="E230" s="173">
        <v>381.64</v>
      </c>
      <c r="F230" s="178"/>
      <c r="G230" s="178"/>
      <c r="H230" s="178"/>
      <c r="I230" s="178"/>
      <c r="J230" s="178"/>
      <c r="K230" s="178"/>
      <c r="L230" s="178"/>
      <c r="M230" s="178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104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>
        <v>31</v>
      </c>
      <c r="B231" s="160" t="s">
        <v>248</v>
      </c>
      <c r="C231" s="200" t="s">
        <v>249</v>
      </c>
      <c r="D231" s="162" t="s">
        <v>101</v>
      </c>
      <c r="E231" s="172">
        <v>431.04</v>
      </c>
      <c r="F231" s="179">
        <f>H231+J231</f>
        <v>0</v>
      </c>
      <c r="G231" s="178">
        <f>ROUND(E231*F231,2)</f>
        <v>0</v>
      </c>
      <c r="H231" s="179"/>
      <c r="I231" s="178">
        <f>ROUND(E231*H231,2)</f>
        <v>0</v>
      </c>
      <c r="J231" s="179"/>
      <c r="K231" s="178">
        <f>ROUND(E231*J231,2)</f>
        <v>0</v>
      </c>
      <c r="L231" s="178">
        <v>21</v>
      </c>
      <c r="M231" s="178">
        <f>G231*(1+L231/100)</f>
        <v>0</v>
      </c>
      <c r="N231" s="163">
        <v>0.35759999999999997</v>
      </c>
      <c r="O231" s="163">
        <f>ROUND(E231*N231,5)</f>
        <v>154.13990000000001</v>
      </c>
      <c r="P231" s="163">
        <v>0</v>
      </c>
      <c r="Q231" s="163">
        <f>ROUND(E231*P231,5)</f>
        <v>0</v>
      </c>
      <c r="R231" s="163"/>
      <c r="S231" s="163"/>
      <c r="T231" s="164">
        <v>2.5999999999999999E-2</v>
      </c>
      <c r="U231" s="163">
        <f>ROUND(E231*T231,2)</f>
        <v>11.21</v>
      </c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102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/>
      <c r="B232" s="160"/>
      <c r="C232" s="201" t="s">
        <v>140</v>
      </c>
      <c r="D232" s="165"/>
      <c r="E232" s="173"/>
      <c r="F232" s="178"/>
      <c r="G232" s="178"/>
      <c r="H232" s="178"/>
      <c r="I232" s="178"/>
      <c r="J232" s="178"/>
      <c r="K232" s="178"/>
      <c r="L232" s="178"/>
      <c r="M232" s="178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104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5">
      <c r="A233" s="154"/>
      <c r="B233" s="160"/>
      <c r="C233" s="201" t="s">
        <v>216</v>
      </c>
      <c r="D233" s="165"/>
      <c r="E233" s="173"/>
      <c r="F233" s="178"/>
      <c r="G233" s="178"/>
      <c r="H233" s="178"/>
      <c r="I233" s="178"/>
      <c r="J233" s="178"/>
      <c r="K233" s="178"/>
      <c r="L233" s="178"/>
      <c r="M233" s="178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104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5">
      <c r="A234" s="154"/>
      <c r="B234" s="160"/>
      <c r="C234" s="201" t="s">
        <v>217</v>
      </c>
      <c r="D234" s="165"/>
      <c r="E234" s="173">
        <v>381.64</v>
      </c>
      <c r="F234" s="178"/>
      <c r="G234" s="178"/>
      <c r="H234" s="178"/>
      <c r="I234" s="178"/>
      <c r="J234" s="178"/>
      <c r="K234" s="178"/>
      <c r="L234" s="178"/>
      <c r="M234" s="178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104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202" t="s">
        <v>107</v>
      </c>
      <c r="D235" s="166"/>
      <c r="E235" s="174">
        <v>381.64</v>
      </c>
      <c r="F235" s="178"/>
      <c r="G235" s="178"/>
      <c r="H235" s="178"/>
      <c r="I235" s="178"/>
      <c r="J235" s="178"/>
      <c r="K235" s="178"/>
      <c r="L235" s="178"/>
      <c r="M235" s="178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104</v>
      </c>
      <c r="AF235" s="153">
        <v>1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201" t="s">
        <v>105</v>
      </c>
      <c r="D236" s="165"/>
      <c r="E236" s="173"/>
      <c r="F236" s="178"/>
      <c r="G236" s="178"/>
      <c r="H236" s="178"/>
      <c r="I236" s="178"/>
      <c r="J236" s="178"/>
      <c r="K236" s="178"/>
      <c r="L236" s="178"/>
      <c r="M236" s="178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104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201" t="s">
        <v>218</v>
      </c>
      <c r="D237" s="165"/>
      <c r="E237" s="173"/>
      <c r="F237" s="178"/>
      <c r="G237" s="178"/>
      <c r="H237" s="178"/>
      <c r="I237" s="178"/>
      <c r="J237" s="178"/>
      <c r="K237" s="178"/>
      <c r="L237" s="178"/>
      <c r="M237" s="178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104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201" t="s">
        <v>219</v>
      </c>
      <c r="D238" s="165"/>
      <c r="E238" s="173">
        <v>15.48</v>
      </c>
      <c r="F238" s="178"/>
      <c r="G238" s="178"/>
      <c r="H238" s="178"/>
      <c r="I238" s="178"/>
      <c r="J238" s="178"/>
      <c r="K238" s="178"/>
      <c r="L238" s="178"/>
      <c r="M238" s="178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104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202" t="s">
        <v>107</v>
      </c>
      <c r="D239" s="166"/>
      <c r="E239" s="174">
        <v>15.48</v>
      </c>
      <c r="F239" s="178"/>
      <c r="G239" s="178"/>
      <c r="H239" s="178"/>
      <c r="I239" s="178"/>
      <c r="J239" s="178"/>
      <c r="K239" s="178"/>
      <c r="L239" s="178"/>
      <c r="M239" s="178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104</v>
      </c>
      <c r="AF239" s="153">
        <v>1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5">
      <c r="A240" s="154"/>
      <c r="B240" s="160"/>
      <c r="C240" s="201" t="s">
        <v>105</v>
      </c>
      <c r="D240" s="165"/>
      <c r="E240" s="173"/>
      <c r="F240" s="178"/>
      <c r="G240" s="178"/>
      <c r="H240" s="178"/>
      <c r="I240" s="178"/>
      <c r="J240" s="178"/>
      <c r="K240" s="178"/>
      <c r="L240" s="178"/>
      <c r="M240" s="178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104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/>
      <c r="B241" s="160"/>
      <c r="C241" s="201" t="s">
        <v>220</v>
      </c>
      <c r="D241" s="165"/>
      <c r="E241" s="173"/>
      <c r="F241" s="178"/>
      <c r="G241" s="178"/>
      <c r="H241" s="178"/>
      <c r="I241" s="178"/>
      <c r="J241" s="178"/>
      <c r="K241" s="178"/>
      <c r="L241" s="178"/>
      <c r="M241" s="178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104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201" t="s">
        <v>221</v>
      </c>
      <c r="D242" s="165"/>
      <c r="E242" s="173">
        <v>33.92</v>
      </c>
      <c r="F242" s="178"/>
      <c r="G242" s="178"/>
      <c r="H242" s="178"/>
      <c r="I242" s="178"/>
      <c r="J242" s="178"/>
      <c r="K242" s="178"/>
      <c r="L242" s="178"/>
      <c r="M242" s="178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104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202" t="s">
        <v>107</v>
      </c>
      <c r="D243" s="166"/>
      <c r="E243" s="174">
        <v>33.92</v>
      </c>
      <c r="F243" s="178"/>
      <c r="G243" s="178"/>
      <c r="H243" s="178"/>
      <c r="I243" s="178"/>
      <c r="J243" s="178"/>
      <c r="K243" s="178"/>
      <c r="L243" s="178"/>
      <c r="M243" s="178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104</v>
      </c>
      <c r="AF243" s="153">
        <v>1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>
        <v>32</v>
      </c>
      <c r="B244" s="160" t="s">
        <v>250</v>
      </c>
      <c r="C244" s="200" t="s">
        <v>251</v>
      </c>
      <c r="D244" s="162" t="s">
        <v>252</v>
      </c>
      <c r="E244" s="172">
        <v>10.673999999999999</v>
      </c>
      <c r="F244" s="179">
        <f>H244+J244</f>
        <v>0</v>
      </c>
      <c r="G244" s="178">
        <f>ROUND(E244*F244,2)</f>
        <v>0</v>
      </c>
      <c r="H244" s="179"/>
      <c r="I244" s="178">
        <f>ROUND(E244*H244,2)</f>
        <v>0</v>
      </c>
      <c r="J244" s="179"/>
      <c r="K244" s="178">
        <f>ROUND(E244*J244,2)</f>
        <v>0</v>
      </c>
      <c r="L244" s="178">
        <v>21</v>
      </c>
      <c r="M244" s="178">
        <f>G244*(1+L244/100)</f>
        <v>0</v>
      </c>
      <c r="N244" s="163">
        <v>1</v>
      </c>
      <c r="O244" s="163">
        <f>ROUND(E244*N244,5)</f>
        <v>10.673999999999999</v>
      </c>
      <c r="P244" s="163">
        <v>0</v>
      </c>
      <c r="Q244" s="163">
        <f>ROUND(E244*P244,5)</f>
        <v>0</v>
      </c>
      <c r="R244" s="163"/>
      <c r="S244" s="163"/>
      <c r="T244" s="164">
        <v>0.23300000000000001</v>
      </c>
      <c r="U244" s="163">
        <f>ROUND(E244*T244,2)</f>
        <v>2.4900000000000002</v>
      </c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102</v>
      </c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201" t="s">
        <v>253</v>
      </c>
      <c r="D245" s="165"/>
      <c r="E245" s="173"/>
      <c r="F245" s="178"/>
      <c r="G245" s="178"/>
      <c r="H245" s="178"/>
      <c r="I245" s="178"/>
      <c r="J245" s="178"/>
      <c r="K245" s="178"/>
      <c r="L245" s="178"/>
      <c r="M245" s="178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104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201" t="s">
        <v>254</v>
      </c>
      <c r="D246" s="165"/>
      <c r="E246" s="173"/>
      <c r="F246" s="178"/>
      <c r="G246" s="178"/>
      <c r="H246" s="178"/>
      <c r="I246" s="178"/>
      <c r="J246" s="178"/>
      <c r="K246" s="178"/>
      <c r="L246" s="178"/>
      <c r="M246" s="178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104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/>
      <c r="B247" s="160"/>
      <c r="C247" s="201" t="s">
        <v>255</v>
      </c>
      <c r="D247" s="165"/>
      <c r="E247" s="173">
        <v>10.673999999999999</v>
      </c>
      <c r="F247" s="178"/>
      <c r="G247" s="178"/>
      <c r="H247" s="178"/>
      <c r="I247" s="178"/>
      <c r="J247" s="178"/>
      <c r="K247" s="178"/>
      <c r="L247" s="178"/>
      <c r="M247" s="178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104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>
        <v>33</v>
      </c>
      <c r="B248" s="160" t="s">
        <v>256</v>
      </c>
      <c r="C248" s="200" t="s">
        <v>257</v>
      </c>
      <c r="D248" s="162" t="s">
        <v>101</v>
      </c>
      <c r="E248" s="172">
        <v>381.64</v>
      </c>
      <c r="F248" s="179">
        <f>H248+J248</f>
        <v>0</v>
      </c>
      <c r="G248" s="178">
        <f>ROUND(E248*F248,2)</f>
        <v>0</v>
      </c>
      <c r="H248" s="179"/>
      <c r="I248" s="178">
        <f>ROUND(E248*H248,2)</f>
        <v>0</v>
      </c>
      <c r="J248" s="179"/>
      <c r="K248" s="178">
        <f>ROUND(E248*J248,2)</f>
        <v>0</v>
      </c>
      <c r="L248" s="178">
        <v>21</v>
      </c>
      <c r="M248" s="178">
        <f>G248*(1+L248/100)</f>
        <v>0</v>
      </c>
      <c r="N248" s="163">
        <v>5.6100000000000004E-3</v>
      </c>
      <c r="O248" s="163">
        <f>ROUND(E248*N248,5)</f>
        <v>2.141</v>
      </c>
      <c r="P248" s="163">
        <v>0</v>
      </c>
      <c r="Q248" s="163">
        <f>ROUND(E248*P248,5)</f>
        <v>0</v>
      </c>
      <c r="R248" s="163"/>
      <c r="S248" s="163"/>
      <c r="T248" s="164">
        <v>4.0000000000000001E-3</v>
      </c>
      <c r="U248" s="163">
        <f>ROUND(E248*T248,2)</f>
        <v>1.53</v>
      </c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102</v>
      </c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201" t="s">
        <v>140</v>
      </c>
      <c r="D249" s="165"/>
      <c r="E249" s="173"/>
      <c r="F249" s="178"/>
      <c r="G249" s="178"/>
      <c r="H249" s="178"/>
      <c r="I249" s="178"/>
      <c r="J249" s="178"/>
      <c r="K249" s="178"/>
      <c r="L249" s="178"/>
      <c r="M249" s="178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104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201" t="s">
        <v>217</v>
      </c>
      <c r="D250" s="165"/>
      <c r="E250" s="173">
        <v>381.64</v>
      </c>
      <c r="F250" s="178"/>
      <c r="G250" s="178"/>
      <c r="H250" s="178"/>
      <c r="I250" s="178"/>
      <c r="J250" s="178"/>
      <c r="K250" s="178"/>
      <c r="L250" s="178"/>
      <c r="M250" s="178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104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>
        <v>34</v>
      </c>
      <c r="B251" s="160" t="s">
        <v>258</v>
      </c>
      <c r="C251" s="200" t="s">
        <v>259</v>
      </c>
      <c r="D251" s="162" t="s">
        <v>101</v>
      </c>
      <c r="E251" s="172">
        <v>666.28</v>
      </c>
      <c r="F251" s="179">
        <f>H251+J251</f>
        <v>0</v>
      </c>
      <c r="G251" s="178">
        <f>ROUND(E251*F251,2)</f>
        <v>0</v>
      </c>
      <c r="H251" s="179"/>
      <c r="I251" s="178">
        <f>ROUND(E251*H251,2)</f>
        <v>0</v>
      </c>
      <c r="J251" s="179"/>
      <c r="K251" s="178">
        <f>ROUND(E251*J251,2)</f>
        <v>0</v>
      </c>
      <c r="L251" s="178">
        <v>21</v>
      </c>
      <c r="M251" s="178">
        <f>G251*(1+L251/100)</f>
        <v>0</v>
      </c>
      <c r="N251" s="163">
        <v>6.0999999999999997E-4</v>
      </c>
      <c r="O251" s="163">
        <f>ROUND(E251*N251,5)</f>
        <v>0.40643000000000001</v>
      </c>
      <c r="P251" s="163">
        <v>0</v>
      </c>
      <c r="Q251" s="163">
        <f>ROUND(E251*P251,5)</f>
        <v>0</v>
      </c>
      <c r="R251" s="163"/>
      <c r="S251" s="163"/>
      <c r="T251" s="164">
        <v>2E-3</v>
      </c>
      <c r="U251" s="163">
        <f>ROUND(E251*T251,2)</f>
        <v>1.33</v>
      </c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102</v>
      </c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/>
      <c r="B252" s="160"/>
      <c r="C252" s="201" t="s">
        <v>140</v>
      </c>
      <c r="D252" s="165"/>
      <c r="E252" s="173"/>
      <c r="F252" s="178"/>
      <c r="G252" s="178"/>
      <c r="H252" s="178"/>
      <c r="I252" s="178"/>
      <c r="J252" s="178"/>
      <c r="K252" s="178"/>
      <c r="L252" s="178"/>
      <c r="M252" s="178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104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201" t="s">
        <v>217</v>
      </c>
      <c r="D253" s="165"/>
      <c r="E253" s="173">
        <v>381.64</v>
      </c>
      <c r="F253" s="178"/>
      <c r="G253" s="178"/>
      <c r="H253" s="178"/>
      <c r="I253" s="178"/>
      <c r="J253" s="178"/>
      <c r="K253" s="178"/>
      <c r="L253" s="178"/>
      <c r="M253" s="178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104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/>
      <c r="B254" s="160"/>
      <c r="C254" s="201" t="s">
        <v>260</v>
      </c>
      <c r="D254" s="165"/>
      <c r="E254" s="173">
        <v>284.64</v>
      </c>
      <c r="F254" s="178"/>
      <c r="G254" s="178"/>
      <c r="H254" s="178"/>
      <c r="I254" s="178"/>
      <c r="J254" s="178"/>
      <c r="K254" s="178"/>
      <c r="L254" s="178"/>
      <c r="M254" s="178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104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>
        <v>35</v>
      </c>
      <c r="B255" s="160" t="s">
        <v>261</v>
      </c>
      <c r="C255" s="200" t="s">
        <v>262</v>
      </c>
      <c r="D255" s="162" t="s">
        <v>101</v>
      </c>
      <c r="E255" s="172">
        <v>523.96</v>
      </c>
      <c r="F255" s="179">
        <f>H255+J255</f>
        <v>0</v>
      </c>
      <c r="G255" s="178">
        <f>ROUND(E255*F255,2)</f>
        <v>0</v>
      </c>
      <c r="H255" s="179"/>
      <c r="I255" s="178">
        <f>ROUND(E255*H255,2)</f>
        <v>0</v>
      </c>
      <c r="J255" s="179"/>
      <c r="K255" s="178">
        <f>ROUND(E255*J255,2)</f>
        <v>0</v>
      </c>
      <c r="L255" s="178">
        <v>21</v>
      </c>
      <c r="M255" s="178">
        <f>G255*(1+L255/100)</f>
        <v>0</v>
      </c>
      <c r="N255" s="163">
        <v>0.12966</v>
      </c>
      <c r="O255" s="163">
        <f>ROUND(E255*N255,5)</f>
        <v>67.93665</v>
      </c>
      <c r="P255" s="163">
        <v>0</v>
      </c>
      <c r="Q255" s="163">
        <f>ROUND(E255*P255,5)</f>
        <v>0</v>
      </c>
      <c r="R255" s="163"/>
      <c r="S255" s="163"/>
      <c r="T255" s="164">
        <v>7.1999999999999995E-2</v>
      </c>
      <c r="U255" s="163">
        <f>ROUND(E255*T255,2)</f>
        <v>37.729999999999997</v>
      </c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102</v>
      </c>
      <c r="AF255" s="153"/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201" t="s">
        <v>140</v>
      </c>
      <c r="D256" s="165"/>
      <c r="E256" s="173"/>
      <c r="F256" s="178"/>
      <c r="G256" s="178"/>
      <c r="H256" s="178"/>
      <c r="I256" s="178"/>
      <c r="J256" s="178"/>
      <c r="K256" s="178"/>
      <c r="L256" s="178"/>
      <c r="M256" s="178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104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201" t="s">
        <v>217</v>
      </c>
      <c r="D257" s="165"/>
      <c r="E257" s="173">
        <v>381.64</v>
      </c>
      <c r="F257" s="178"/>
      <c r="G257" s="178"/>
      <c r="H257" s="178"/>
      <c r="I257" s="178"/>
      <c r="J257" s="178"/>
      <c r="K257" s="178"/>
      <c r="L257" s="178"/>
      <c r="M257" s="178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104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/>
      <c r="B258" s="160"/>
      <c r="C258" s="201" t="s">
        <v>127</v>
      </c>
      <c r="D258" s="165"/>
      <c r="E258" s="173">
        <v>142.32</v>
      </c>
      <c r="F258" s="178"/>
      <c r="G258" s="178"/>
      <c r="H258" s="178"/>
      <c r="I258" s="178"/>
      <c r="J258" s="178"/>
      <c r="K258" s="178"/>
      <c r="L258" s="178"/>
      <c r="M258" s="178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104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>
        <v>36</v>
      </c>
      <c r="B259" s="160" t="s">
        <v>263</v>
      </c>
      <c r="C259" s="200" t="s">
        <v>264</v>
      </c>
      <c r="D259" s="162" t="s">
        <v>101</v>
      </c>
      <c r="E259" s="172">
        <v>50.86</v>
      </c>
      <c r="F259" s="179">
        <f>H259+J259</f>
        <v>0</v>
      </c>
      <c r="G259" s="178">
        <f>ROUND(E259*F259,2)</f>
        <v>0</v>
      </c>
      <c r="H259" s="179"/>
      <c r="I259" s="178">
        <f>ROUND(E259*H259,2)</f>
        <v>0</v>
      </c>
      <c r="J259" s="179"/>
      <c r="K259" s="178">
        <f>ROUND(E259*J259,2)</f>
        <v>0</v>
      </c>
      <c r="L259" s="178">
        <v>21</v>
      </c>
      <c r="M259" s="178">
        <f>G259*(1+L259/100)</f>
        <v>0</v>
      </c>
      <c r="N259" s="163">
        <v>0.11</v>
      </c>
      <c r="O259" s="163">
        <f>ROUND(E259*N259,5)</f>
        <v>5.5945999999999998</v>
      </c>
      <c r="P259" s="163">
        <v>0</v>
      </c>
      <c r="Q259" s="163">
        <f>ROUND(E259*P259,5)</f>
        <v>0</v>
      </c>
      <c r="R259" s="163"/>
      <c r="S259" s="163"/>
      <c r="T259" s="164">
        <v>1.1930000000000001</v>
      </c>
      <c r="U259" s="163">
        <f>ROUND(E259*T259,2)</f>
        <v>60.68</v>
      </c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102</v>
      </c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201" t="s">
        <v>103</v>
      </c>
      <c r="D260" s="165"/>
      <c r="E260" s="173"/>
      <c r="F260" s="178"/>
      <c r="G260" s="178"/>
      <c r="H260" s="178"/>
      <c r="I260" s="178"/>
      <c r="J260" s="178"/>
      <c r="K260" s="178"/>
      <c r="L260" s="178"/>
      <c r="M260" s="178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104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/>
      <c r="B261" s="160"/>
      <c r="C261" s="201" t="s">
        <v>105</v>
      </c>
      <c r="D261" s="165"/>
      <c r="E261" s="173"/>
      <c r="F261" s="178"/>
      <c r="G261" s="178"/>
      <c r="H261" s="178"/>
      <c r="I261" s="178"/>
      <c r="J261" s="178"/>
      <c r="K261" s="178"/>
      <c r="L261" s="178"/>
      <c r="M261" s="178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104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/>
      <c r="B262" s="160"/>
      <c r="C262" s="201" t="s">
        <v>220</v>
      </c>
      <c r="D262" s="165"/>
      <c r="E262" s="173"/>
      <c r="F262" s="178"/>
      <c r="G262" s="178"/>
      <c r="H262" s="178"/>
      <c r="I262" s="178"/>
      <c r="J262" s="178"/>
      <c r="K262" s="178"/>
      <c r="L262" s="178"/>
      <c r="M262" s="178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104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54"/>
      <c r="B263" s="160"/>
      <c r="C263" s="201" t="s">
        <v>221</v>
      </c>
      <c r="D263" s="165"/>
      <c r="E263" s="173">
        <v>33.92</v>
      </c>
      <c r="F263" s="178"/>
      <c r="G263" s="178"/>
      <c r="H263" s="178"/>
      <c r="I263" s="178"/>
      <c r="J263" s="178"/>
      <c r="K263" s="178"/>
      <c r="L263" s="178"/>
      <c r="M263" s="178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104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5">
      <c r="A264" s="154"/>
      <c r="B264" s="160"/>
      <c r="C264" s="202" t="s">
        <v>107</v>
      </c>
      <c r="D264" s="166"/>
      <c r="E264" s="174">
        <v>33.92</v>
      </c>
      <c r="F264" s="178"/>
      <c r="G264" s="178"/>
      <c r="H264" s="178"/>
      <c r="I264" s="178"/>
      <c r="J264" s="178"/>
      <c r="K264" s="178"/>
      <c r="L264" s="178"/>
      <c r="M264" s="178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104</v>
      </c>
      <c r="AF264" s="153">
        <v>1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ht="20.399999999999999" outlineLevel="1" x14ac:dyDescent="0.25">
      <c r="A265" s="154"/>
      <c r="B265" s="160"/>
      <c r="C265" s="201" t="s">
        <v>265</v>
      </c>
      <c r="D265" s="165"/>
      <c r="E265" s="173"/>
      <c r="F265" s="178"/>
      <c r="G265" s="178"/>
      <c r="H265" s="178"/>
      <c r="I265" s="178"/>
      <c r="J265" s="178"/>
      <c r="K265" s="178"/>
      <c r="L265" s="178"/>
      <c r="M265" s="178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104</v>
      </c>
      <c r="AF265" s="153">
        <v>0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5">
      <c r="A266" s="154"/>
      <c r="B266" s="160"/>
      <c r="C266" s="201" t="s">
        <v>112</v>
      </c>
      <c r="D266" s="165"/>
      <c r="E266" s="173">
        <v>16.940000000000001</v>
      </c>
      <c r="F266" s="178"/>
      <c r="G266" s="178"/>
      <c r="H266" s="178"/>
      <c r="I266" s="178"/>
      <c r="J266" s="178"/>
      <c r="K266" s="178"/>
      <c r="L266" s="178"/>
      <c r="M266" s="178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104</v>
      </c>
      <c r="AF266" s="153">
        <v>0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5">
      <c r="A267" s="154"/>
      <c r="B267" s="160"/>
      <c r="C267" s="202" t="s">
        <v>107</v>
      </c>
      <c r="D267" s="166"/>
      <c r="E267" s="174">
        <v>16.940000000000001</v>
      </c>
      <c r="F267" s="178"/>
      <c r="G267" s="178"/>
      <c r="H267" s="178"/>
      <c r="I267" s="178"/>
      <c r="J267" s="178"/>
      <c r="K267" s="178"/>
      <c r="L267" s="178"/>
      <c r="M267" s="178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104</v>
      </c>
      <c r="AF267" s="153">
        <v>1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5">
      <c r="A268" s="154">
        <v>37</v>
      </c>
      <c r="B268" s="160" t="s">
        <v>266</v>
      </c>
      <c r="C268" s="200" t="s">
        <v>267</v>
      </c>
      <c r="D268" s="162" t="s">
        <v>252</v>
      </c>
      <c r="E268" s="172">
        <v>8.5648</v>
      </c>
      <c r="F268" s="179">
        <f>H268+J268</f>
        <v>0</v>
      </c>
      <c r="G268" s="178">
        <f>ROUND(E268*F268,2)</f>
        <v>0</v>
      </c>
      <c r="H268" s="179"/>
      <c r="I268" s="178">
        <f>ROUND(E268*H268,2)</f>
        <v>0</v>
      </c>
      <c r="J268" s="179"/>
      <c r="K268" s="178">
        <f>ROUND(E268*J268,2)</f>
        <v>0</v>
      </c>
      <c r="L268" s="178">
        <v>21</v>
      </c>
      <c r="M268" s="178">
        <f>G268*(1+L268/100)</f>
        <v>0</v>
      </c>
      <c r="N268" s="163">
        <v>1</v>
      </c>
      <c r="O268" s="163">
        <f>ROUND(E268*N268,5)</f>
        <v>8.5648</v>
      </c>
      <c r="P268" s="163">
        <v>0</v>
      </c>
      <c r="Q268" s="163">
        <f>ROUND(E268*P268,5)</f>
        <v>0</v>
      </c>
      <c r="R268" s="163"/>
      <c r="S268" s="163"/>
      <c r="T268" s="164">
        <v>0</v>
      </c>
      <c r="U268" s="163">
        <f>ROUND(E268*T268,2)</f>
        <v>0</v>
      </c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212</v>
      </c>
      <c r="AF268" s="153"/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5">
      <c r="A269" s="154"/>
      <c r="B269" s="160"/>
      <c r="C269" s="201" t="s">
        <v>105</v>
      </c>
      <c r="D269" s="165"/>
      <c r="E269" s="173"/>
      <c r="F269" s="178"/>
      <c r="G269" s="178"/>
      <c r="H269" s="178"/>
      <c r="I269" s="178"/>
      <c r="J269" s="178"/>
      <c r="K269" s="178"/>
      <c r="L269" s="178"/>
      <c r="M269" s="178"/>
      <c r="N269" s="163"/>
      <c r="O269" s="163"/>
      <c r="P269" s="163"/>
      <c r="Q269" s="163"/>
      <c r="R269" s="163"/>
      <c r="S269" s="163"/>
      <c r="T269" s="164"/>
      <c r="U269" s="16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104</v>
      </c>
      <c r="AF269" s="153">
        <v>0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5">
      <c r="A270" s="154"/>
      <c r="B270" s="160"/>
      <c r="C270" s="201" t="s">
        <v>268</v>
      </c>
      <c r="D270" s="165"/>
      <c r="E270" s="173">
        <v>8.48</v>
      </c>
      <c r="F270" s="178"/>
      <c r="G270" s="178"/>
      <c r="H270" s="178"/>
      <c r="I270" s="178"/>
      <c r="J270" s="178"/>
      <c r="K270" s="178"/>
      <c r="L270" s="178"/>
      <c r="M270" s="178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104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5">
      <c r="A271" s="154"/>
      <c r="B271" s="160"/>
      <c r="C271" s="202" t="s">
        <v>107</v>
      </c>
      <c r="D271" s="166"/>
      <c r="E271" s="174">
        <v>8.48</v>
      </c>
      <c r="F271" s="178"/>
      <c r="G271" s="178"/>
      <c r="H271" s="178"/>
      <c r="I271" s="178"/>
      <c r="J271" s="178"/>
      <c r="K271" s="178"/>
      <c r="L271" s="178"/>
      <c r="M271" s="178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104</v>
      </c>
      <c r="AF271" s="153">
        <v>1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5">
      <c r="A272" s="154"/>
      <c r="B272" s="160"/>
      <c r="C272" s="201" t="s">
        <v>269</v>
      </c>
      <c r="D272" s="165"/>
      <c r="E272" s="173">
        <v>8.48E-2</v>
      </c>
      <c r="F272" s="178"/>
      <c r="G272" s="178"/>
      <c r="H272" s="178"/>
      <c r="I272" s="178"/>
      <c r="J272" s="178"/>
      <c r="K272" s="178"/>
      <c r="L272" s="178"/>
      <c r="M272" s="178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104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5">
      <c r="A273" s="154">
        <v>38</v>
      </c>
      <c r="B273" s="160" t="s">
        <v>270</v>
      </c>
      <c r="C273" s="200" t="s">
        <v>271</v>
      </c>
      <c r="D273" s="162" t="s">
        <v>101</v>
      </c>
      <c r="E273" s="172">
        <v>15.48</v>
      </c>
      <c r="F273" s="179">
        <f>H273+J273</f>
        <v>0</v>
      </c>
      <c r="G273" s="178">
        <f>ROUND(E273*F273,2)</f>
        <v>0</v>
      </c>
      <c r="H273" s="179"/>
      <c r="I273" s="178">
        <f>ROUND(E273*H273,2)</f>
        <v>0</v>
      </c>
      <c r="J273" s="179"/>
      <c r="K273" s="178">
        <f>ROUND(E273*J273,2)</f>
        <v>0</v>
      </c>
      <c r="L273" s="178">
        <v>21</v>
      </c>
      <c r="M273" s="178">
        <f>G273*(1+L273/100)</f>
        <v>0</v>
      </c>
      <c r="N273" s="163">
        <v>9.2799999999999994E-2</v>
      </c>
      <c r="O273" s="163">
        <f>ROUND(E273*N273,5)</f>
        <v>1.4365399999999999</v>
      </c>
      <c r="P273" s="163">
        <v>0</v>
      </c>
      <c r="Q273" s="163">
        <f>ROUND(E273*P273,5)</f>
        <v>0</v>
      </c>
      <c r="R273" s="163"/>
      <c r="S273" s="163"/>
      <c r="T273" s="164">
        <v>0.47799999999999998</v>
      </c>
      <c r="U273" s="163">
        <f>ROUND(E273*T273,2)</f>
        <v>7.4</v>
      </c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102</v>
      </c>
      <c r="AF273" s="153"/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5">
      <c r="A274" s="154"/>
      <c r="B274" s="160"/>
      <c r="C274" s="201" t="s">
        <v>103</v>
      </c>
      <c r="D274" s="165"/>
      <c r="E274" s="173"/>
      <c r="F274" s="178"/>
      <c r="G274" s="178"/>
      <c r="H274" s="178"/>
      <c r="I274" s="178"/>
      <c r="J274" s="178"/>
      <c r="K274" s="178"/>
      <c r="L274" s="178"/>
      <c r="M274" s="178"/>
      <c r="N274" s="163"/>
      <c r="O274" s="163"/>
      <c r="P274" s="163"/>
      <c r="Q274" s="163"/>
      <c r="R274" s="163"/>
      <c r="S274" s="163"/>
      <c r="T274" s="164"/>
      <c r="U274" s="163"/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104</v>
      </c>
      <c r="AF274" s="153">
        <v>0</v>
      </c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5">
      <c r="A275" s="154"/>
      <c r="B275" s="160"/>
      <c r="C275" s="201" t="s">
        <v>272</v>
      </c>
      <c r="D275" s="165"/>
      <c r="E275" s="173">
        <v>15.48</v>
      </c>
      <c r="F275" s="178"/>
      <c r="G275" s="178"/>
      <c r="H275" s="178"/>
      <c r="I275" s="178"/>
      <c r="J275" s="178"/>
      <c r="K275" s="178"/>
      <c r="L275" s="178"/>
      <c r="M275" s="178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104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5">
      <c r="A276" s="154">
        <v>39</v>
      </c>
      <c r="B276" s="160" t="s">
        <v>273</v>
      </c>
      <c r="C276" s="200" t="s">
        <v>274</v>
      </c>
      <c r="D276" s="162" t="s">
        <v>101</v>
      </c>
      <c r="E276" s="172">
        <v>15.6348</v>
      </c>
      <c r="F276" s="179">
        <f>H276+J276</f>
        <v>0</v>
      </c>
      <c r="G276" s="178">
        <f>ROUND(E276*F276,2)</f>
        <v>0</v>
      </c>
      <c r="H276" s="179"/>
      <c r="I276" s="178">
        <f>ROUND(E276*H276,2)</f>
        <v>0</v>
      </c>
      <c r="J276" s="179"/>
      <c r="K276" s="178">
        <f>ROUND(E276*J276,2)</f>
        <v>0</v>
      </c>
      <c r="L276" s="178">
        <v>21</v>
      </c>
      <c r="M276" s="178">
        <f>G276*(1+L276/100)</f>
        <v>0</v>
      </c>
      <c r="N276" s="163">
        <v>0.17244999999999999</v>
      </c>
      <c r="O276" s="163">
        <f>ROUND(E276*N276,5)</f>
        <v>2.6962199999999998</v>
      </c>
      <c r="P276" s="163">
        <v>0</v>
      </c>
      <c r="Q276" s="163">
        <f>ROUND(E276*P276,5)</f>
        <v>0</v>
      </c>
      <c r="R276" s="163"/>
      <c r="S276" s="163"/>
      <c r="T276" s="164">
        <v>0</v>
      </c>
      <c r="U276" s="163">
        <f>ROUND(E276*T276,2)</f>
        <v>0</v>
      </c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212</v>
      </c>
      <c r="AF276" s="153"/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5">
      <c r="A277" s="154"/>
      <c r="B277" s="160"/>
      <c r="C277" s="201" t="s">
        <v>219</v>
      </c>
      <c r="D277" s="165"/>
      <c r="E277" s="173">
        <v>15.48</v>
      </c>
      <c r="F277" s="178"/>
      <c r="G277" s="178"/>
      <c r="H277" s="178"/>
      <c r="I277" s="178"/>
      <c r="J277" s="178"/>
      <c r="K277" s="178"/>
      <c r="L277" s="178"/>
      <c r="M277" s="178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104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5">
      <c r="A278" s="154"/>
      <c r="B278" s="160"/>
      <c r="C278" s="201" t="s">
        <v>275</v>
      </c>
      <c r="D278" s="165"/>
      <c r="E278" s="173">
        <v>0.15479999999999999</v>
      </c>
      <c r="F278" s="178"/>
      <c r="G278" s="178"/>
      <c r="H278" s="178"/>
      <c r="I278" s="178"/>
      <c r="J278" s="178"/>
      <c r="K278" s="178"/>
      <c r="L278" s="178"/>
      <c r="M278" s="178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104</v>
      </c>
      <c r="AF278" s="153">
        <v>0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5">
      <c r="A279" s="154">
        <v>40</v>
      </c>
      <c r="B279" s="160" t="s">
        <v>276</v>
      </c>
      <c r="C279" s="200" t="s">
        <v>277</v>
      </c>
      <c r="D279" s="162" t="s">
        <v>123</v>
      </c>
      <c r="E279" s="172">
        <v>209.65</v>
      </c>
      <c r="F279" s="179">
        <f>H279+J279</f>
        <v>0</v>
      </c>
      <c r="G279" s="178">
        <f>ROUND(E279*F279,2)</f>
        <v>0</v>
      </c>
      <c r="H279" s="179"/>
      <c r="I279" s="178">
        <f>ROUND(E279*H279,2)</f>
        <v>0</v>
      </c>
      <c r="J279" s="179"/>
      <c r="K279" s="178">
        <f>ROUND(E279*J279,2)</f>
        <v>0</v>
      </c>
      <c r="L279" s="178">
        <v>21</v>
      </c>
      <c r="M279" s="178">
        <f>G279*(1+L279/100)</f>
        <v>0</v>
      </c>
      <c r="N279" s="163">
        <v>0.188</v>
      </c>
      <c r="O279" s="163">
        <f>ROUND(E279*N279,5)</f>
        <v>39.414200000000001</v>
      </c>
      <c r="P279" s="163">
        <v>0</v>
      </c>
      <c r="Q279" s="163">
        <f>ROUND(E279*P279,5)</f>
        <v>0</v>
      </c>
      <c r="R279" s="163"/>
      <c r="S279" s="163"/>
      <c r="T279" s="164">
        <v>0.27200000000000002</v>
      </c>
      <c r="U279" s="163">
        <f>ROUND(E279*T279,2)</f>
        <v>57.02</v>
      </c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102</v>
      </c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5">
      <c r="A280" s="154"/>
      <c r="B280" s="160"/>
      <c r="C280" s="201" t="s">
        <v>103</v>
      </c>
      <c r="D280" s="165"/>
      <c r="E280" s="173"/>
      <c r="F280" s="178"/>
      <c r="G280" s="178"/>
      <c r="H280" s="178"/>
      <c r="I280" s="178"/>
      <c r="J280" s="178"/>
      <c r="K280" s="178"/>
      <c r="L280" s="178"/>
      <c r="M280" s="178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104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5">
      <c r="A281" s="154"/>
      <c r="B281" s="160"/>
      <c r="C281" s="201" t="s">
        <v>105</v>
      </c>
      <c r="D281" s="165"/>
      <c r="E281" s="173"/>
      <c r="F281" s="178"/>
      <c r="G281" s="178"/>
      <c r="H281" s="178"/>
      <c r="I281" s="178"/>
      <c r="J281" s="178"/>
      <c r="K281" s="178"/>
      <c r="L281" s="178"/>
      <c r="M281" s="178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104</v>
      </c>
      <c r="AF281" s="153">
        <v>0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5">
      <c r="A282" s="154"/>
      <c r="B282" s="160"/>
      <c r="C282" s="201" t="s">
        <v>278</v>
      </c>
      <c r="D282" s="165"/>
      <c r="E282" s="173">
        <v>95.85</v>
      </c>
      <c r="F282" s="178"/>
      <c r="G282" s="178"/>
      <c r="H282" s="178"/>
      <c r="I282" s="178"/>
      <c r="J282" s="178"/>
      <c r="K282" s="178"/>
      <c r="L282" s="178"/>
      <c r="M282" s="178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104</v>
      </c>
      <c r="AF282" s="153">
        <v>0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5">
      <c r="A283" s="154"/>
      <c r="B283" s="160"/>
      <c r="C283" s="201" t="s">
        <v>279</v>
      </c>
      <c r="D283" s="165"/>
      <c r="E283" s="173">
        <v>94.8</v>
      </c>
      <c r="F283" s="178"/>
      <c r="G283" s="178"/>
      <c r="H283" s="178"/>
      <c r="I283" s="178"/>
      <c r="J283" s="178"/>
      <c r="K283" s="178"/>
      <c r="L283" s="178"/>
      <c r="M283" s="178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104</v>
      </c>
      <c r="AF283" s="153">
        <v>0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5">
      <c r="A284" s="154"/>
      <c r="B284" s="160"/>
      <c r="C284" s="201" t="s">
        <v>280</v>
      </c>
      <c r="D284" s="165"/>
      <c r="E284" s="173">
        <v>8.15</v>
      </c>
      <c r="F284" s="178"/>
      <c r="G284" s="178"/>
      <c r="H284" s="178"/>
      <c r="I284" s="178"/>
      <c r="J284" s="178"/>
      <c r="K284" s="178"/>
      <c r="L284" s="178"/>
      <c r="M284" s="178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104</v>
      </c>
      <c r="AF284" s="153">
        <v>0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5">
      <c r="A285" s="154"/>
      <c r="B285" s="160"/>
      <c r="C285" s="201" t="s">
        <v>281</v>
      </c>
      <c r="D285" s="165"/>
      <c r="E285" s="173">
        <v>10.85</v>
      </c>
      <c r="F285" s="178"/>
      <c r="G285" s="178"/>
      <c r="H285" s="178"/>
      <c r="I285" s="178"/>
      <c r="J285" s="178"/>
      <c r="K285" s="178"/>
      <c r="L285" s="178"/>
      <c r="M285" s="178"/>
      <c r="N285" s="163"/>
      <c r="O285" s="163"/>
      <c r="P285" s="163"/>
      <c r="Q285" s="163"/>
      <c r="R285" s="163"/>
      <c r="S285" s="163"/>
      <c r="T285" s="164"/>
      <c r="U285" s="16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104</v>
      </c>
      <c r="AF285" s="153">
        <v>0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5">
      <c r="A286" s="154"/>
      <c r="B286" s="160"/>
      <c r="C286" s="202" t="s">
        <v>107</v>
      </c>
      <c r="D286" s="166"/>
      <c r="E286" s="174">
        <v>209.65</v>
      </c>
      <c r="F286" s="178"/>
      <c r="G286" s="178"/>
      <c r="H286" s="178"/>
      <c r="I286" s="178"/>
      <c r="J286" s="178"/>
      <c r="K286" s="178"/>
      <c r="L286" s="178"/>
      <c r="M286" s="178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104</v>
      </c>
      <c r="AF286" s="153">
        <v>1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5">
      <c r="A287" s="154">
        <v>41</v>
      </c>
      <c r="B287" s="160" t="s">
        <v>282</v>
      </c>
      <c r="C287" s="200" t="s">
        <v>283</v>
      </c>
      <c r="D287" s="162" t="s">
        <v>284</v>
      </c>
      <c r="E287" s="172">
        <v>147.25800000000001</v>
      </c>
      <c r="F287" s="179">
        <f>H287+J287</f>
        <v>0</v>
      </c>
      <c r="G287" s="178">
        <f>ROUND(E287*F287,2)</f>
        <v>0</v>
      </c>
      <c r="H287" s="179"/>
      <c r="I287" s="178">
        <f>ROUND(E287*H287,2)</f>
        <v>0</v>
      </c>
      <c r="J287" s="179"/>
      <c r="K287" s="178">
        <f>ROUND(E287*J287,2)</f>
        <v>0</v>
      </c>
      <c r="L287" s="178">
        <v>21</v>
      </c>
      <c r="M287" s="178">
        <f>G287*(1+L287/100)</f>
        <v>0</v>
      </c>
      <c r="N287" s="163">
        <v>8.1970000000000001E-2</v>
      </c>
      <c r="O287" s="163">
        <f>ROUND(E287*N287,5)</f>
        <v>12.070740000000001</v>
      </c>
      <c r="P287" s="163">
        <v>0</v>
      </c>
      <c r="Q287" s="163">
        <f>ROUND(E287*P287,5)</f>
        <v>0</v>
      </c>
      <c r="R287" s="163"/>
      <c r="S287" s="163"/>
      <c r="T287" s="164">
        <v>0</v>
      </c>
      <c r="U287" s="163">
        <f>ROUND(E287*T287,2)</f>
        <v>0</v>
      </c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212</v>
      </c>
      <c r="AF287" s="153"/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5">
      <c r="A288" s="154"/>
      <c r="B288" s="160"/>
      <c r="C288" s="201" t="s">
        <v>103</v>
      </c>
      <c r="D288" s="165"/>
      <c r="E288" s="173"/>
      <c r="F288" s="178"/>
      <c r="G288" s="178"/>
      <c r="H288" s="178"/>
      <c r="I288" s="178"/>
      <c r="J288" s="178"/>
      <c r="K288" s="178"/>
      <c r="L288" s="178"/>
      <c r="M288" s="178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104</v>
      </c>
      <c r="AF288" s="153">
        <v>0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5">
      <c r="A289" s="154"/>
      <c r="B289" s="160"/>
      <c r="C289" s="201" t="s">
        <v>285</v>
      </c>
      <c r="D289" s="165"/>
      <c r="E289" s="173">
        <v>209.65</v>
      </c>
      <c r="F289" s="178"/>
      <c r="G289" s="178"/>
      <c r="H289" s="178"/>
      <c r="I289" s="178"/>
      <c r="J289" s="178"/>
      <c r="K289" s="178"/>
      <c r="L289" s="178"/>
      <c r="M289" s="178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104</v>
      </c>
      <c r="AF289" s="153">
        <v>0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5">
      <c r="A290" s="154"/>
      <c r="B290" s="160"/>
      <c r="C290" s="201" t="s">
        <v>286</v>
      </c>
      <c r="D290" s="165"/>
      <c r="E290" s="173"/>
      <c r="F290" s="178"/>
      <c r="G290" s="178"/>
      <c r="H290" s="178"/>
      <c r="I290" s="178"/>
      <c r="J290" s="178"/>
      <c r="K290" s="178"/>
      <c r="L290" s="178"/>
      <c r="M290" s="178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104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5">
      <c r="A291" s="154"/>
      <c r="B291" s="160"/>
      <c r="C291" s="201" t="s">
        <v>287</v>
      </c>
      <c r="D291" s="165"/>
      <c r="E291" s="173">
        <v>-50.85</v>
      </c>
      <c r="F291" s="178"/>
      <c r="G291" s="178"/>
      <c r="H291" s="178"/>
      <c r="I291" s="178"/>
      <c r="J291" s="178"/>
      <c r="K291" s="178"/>
      <c r="L291" s="178"/>
      <c r="M291" s="178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104</v>
      </c>
      <c r="AF291" s="153">
        <v>0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5">
      <c r="A292" s="154"/>
      <c r="B292" s="160"/>
      <c r="C292" s="201" t="s">
        <v>288</v>
      </c>
      <c r="D292" s="165"/>
      <c r="E292" s="173">
        <v>-7</v>
      </c>
      <c r="F292" s="178"/>
      <c r="G292" s="178"/>
      <c r="H292" s="178"/>
      <c r="I292" s="178"/>
      <c r="J292" s="178"/>
      <c r="K292" s="178"/>
      <c r="L292" s="178"/>
      <c r="M292" s="178"/>
      <c r="N292" s="163"/>
      <c r="O292" s="163"/>
      <c r="P292" s="163"/>
      <c r="Q292" s="163"/>
      <c r="R292" s="163"/>
      <c r="S292" s="163"/>
      <c r="T292" s="164"/>
      <c r="U292" s="16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104</v>
      </c>
      <c r="AF292" s="153">
        <v>0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5">
      <c r="A293" s="154"/>
      <c r="B293" s="160"/>
      <c r="C293" s="201" t="s">
        <v>289</v>
      </c>
      <c r="D293" s="165"/>
      <c r="E293" s="173">
        <v>-6</v>
      </c>
      <c r="F293" s="178"/>
      <c r="G293" s="178"/>
      <c r="H293" s="178"/>
      <c r="I293" s="178"/>
      <c r="J293" s="178"/>
      <c r="K293" s="178"/>
      <c r="L293" s="178"/>
      <c r="M293" s="178"/>
      <c r="N293" s="163"/>
      <c r="O293" s="163"/>
      <c r="P293" s="163"/>
      <c r="Q293" s="163"/>
      <c r="R293" s="163"/>
      <c r="S293" s="163"/>
      <c r="T293" s="164"/>
      <c r="U293" s="16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104</v>
      </c>
      <c r="AF293" s="153">
        <v>0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5">
      <c r="A294" s="154"/>
      <c r="B294" s="160"/>
      <c r="C294" s="202" t="s">
        <v>107</v>
      </c>
      <c r="D294" s="166"/>
      <c r="E294" s="174">
        <v>145.80000000000001</v>
      </c>
      <c r="F294" s="178"/>
      <c r="G294" s="178"/>
      <c r="H294" s="178"/>
      <c r="I294" s="178"/>
      <c r="J294" s="178"/>
      <c r="K294" s="178"/>
      <c r="L294" s="178"/>
      <c r="M294" s="178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104</v>
      </c>
      <c r="AF294" s="153">
        <v>1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5">
      <c r="A295" s="154"/>
      <c r="B295" s="160"/>
      <c r="C295" s="201" t="s">
        <v>290</v>
      </c>
      <c r="D295" s="165"/>
      <c r="E295" s="173">
        <v>1.458</v>
      </c>
      <c r="F295" s="178"/>
      <c r="G295" s="178"/>
      <c r="H295" s="178"/>
      <c r="I295" s="178"/>
      <c r="J295" s="178"/>
      <c r="K295" s="178"/>
      <c r="L295" s="178"/>
      <c r="M295" s="178"/>
      <c r="N295" s="163"/>
      <c r="O295" s="163"/>
      <c r="P295" s="163"/>
      <c r="Q295" s="163"/>
      <c r="R295" s="163"/>
      <c r="S295" s="163"/>
      <c r="T295" s="164"/>
      <c r="U295" s="16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104</v>
      </c>
      <c r="AF295" s="153">
        <v>0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5">
      <c r="A296" s="154">
        <v>42</v>
      </c>
      <c r="B296" s="160" t="s">
        <v>291</v>
      </c>
      <c r="C296" s="200" t="s">
        <v>292</v>
      </c>
      <c r="D296" s="162" t="s">
        <v>284</v>
      </c>
      <c r="E296" s="172">
        <v>51.358499999999999</v>
      </c>
      <c r="F296" s="179">
        <f>H296+J296</f>
        <v>0</v>
      </c>
      <c r="G296" s="178">
        <f>ROUND(E296*F296,2)</f>
        <v>0</v>
      </c>
      <c r="H296" s="179"/>
      <c r="I296" s="178">
        <f>ROUND(E296*H296,2)</f>
        <v>0</v>
      </c>
      <c r="J296" s="179"/>
      <c r="K296" s="178">
        <f>ROUND(E296*J296,2)</f>
        <v>0</v>
      </c>
      <c r="L296" s="178">
        <v>21</v>
      </c>
      <c r="M296" s="178">
        <f>G296*(1+L296/100)</f>
        <v>0</v>
      </c>
      <c r="N296" s="163">
        <v>4.8300000000000003E-2</v>
      </c>
      <c r="O296" s="163">
        <f>ROUND(E296*N296,5)</f>
        <v>2.48062</v>
      </c>
      <c r="P296" s="163">
        <v>0</v>
      </c>
      <c r="Q296" s="163">
        <f>ROUND(E296*P296,5)</f>
        <v>0</v>
      </c>
      <c r="R296" s="163"/>
      <c r="S296" s="163"/>
      <c r="T296" s="164">
        <v>0</v>
      </c>
      <c r="U296" s="163">
        <f>ROUND(E296*T296,2)</f>
        <v>0</v>
      </c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212</v>
      </c>
      <c r="AF296" s="153"/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5">
      <c r="A297" s="154"/>
      <c r="B297" s="160"/>
      <c r="C297" s="201" t="s">
        <v>103</v>
      </c>
      <c r="D297" s="165"/>
      <c r="E297" s="173"/>
      <c r="F297" s="178"/>
      <c r="G297" s="178"/>
      <c r="H297" s="178"/>
      <c r="I297" s="178"/>
      <c r="J297" s="178"/>
      <c r="K297" s="178"/>
      <c r="L297" s="178"/>
      <c r="M297" s="178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104</v>
      </c>
      <c r="AF297" s="153">
        <v>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5">
      <c r="A298" s="154"/>
      <c r="B298" s="160"/>
      <c r="C298" s="201" t="s">
        <v>293</v>
      </c>
      <c r="D298" s="165"/>
      <c r="E298" s="173">
        <v>10.85</v>
      </c>
      <c r="F298" s="178"/>
      <c r="G298" s="178"/>
      <c r="H298" s="178"/>
      <c r="I298" s="178"/>
      <c r="J298" s="178"/>
      <c r="K298" s="178"/>
      <c r="L298" s="178"/>
      <c r="M298" s="178"/>
      <c r="N298" s="163"/>
      <c r="O298" s="163"/>
      <c r="P298" s="163"/>
      <c r="Q298" s="163"/>
      <c r="R298" s="163"/>
      <c r="S298" s="163"/>
      <c r="T298" s="164"/>
      <c r="U298" s="16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104</v>
      </c>
      <c r="AF298" s="153">
        <v>0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5">
      <c r="A299" s="154"/>
      <c r="B299" s="160"/>
      <c r="C299" s="201" t="s">
        <v>294</v>
      </c>
      <c r="D299" s="165"/>
      <c r="E299" s="173">
        <v>6.7</v>
      </c>
      <c r="F299" s="178"/>
      <c r="G299" s="178"/>
      <c r="H299" s="178"/>
      <c r="I299" s="178"/>
      <c r="J299" s="178"/>
      <c r="K299" s="178"/>
      <c r="L299" s="178"/>
      <c r="M299" s="178"/>
      <c r="N299" s="163"/>
      <c r="O299" s="163"/>
      <c r="P299" s="163"/>
      <c r="Q299" s="163"/>
      <c r="R299" s="163"/>
      <c r="S299" s="163"/>
      <c r="T299" s="164"/>
      <c r="U299" s="163"/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104</v>
      </c>
      <c r="AF299" s="153">
        <v>0</v>
      </c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5">
      <c r="A300" s="154"/>
      <c r="B300" s="160"/>
      <c r="C300" s="201" t="s">
        <v>295</v>
      </c>
      <c r="D300" s="165"/>
      <c r="E300" s="173">
        <v>20</v>
      </c>
      <c r="F300" s="178"/>
      <c r="G300" s="178"/>
      <c r="H300" s="178"/>
      <c r="I300" s="178"/>
      <c r="J300" s="178"/>
      <c r="K300" s="178"/>
      <c r="L300" s="178"/>
      <c r="M300" s="178"/>
      <c r="N300" s="163"/>
      <c r="O300" s="163"/>
      <c r="P300" s="163"/>
      <c r="Q300" s="163"/>
      <c r="R300" s="163"/>
      <c r="S300" s="163"/>
      <c r="T300" s="164"/>
      <c r="U300" s="16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104</v>
      </c>
      <c r="AF300" s="153">
        <v>0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5">
      <c r="A301" s="154"/>
      <c r="B301" s="160"/>
      <c r="C301" s="201" t="s">
        <v>296</v>
      </c>
      <c r="D301" s="165"/>
      <c r="E301" s="173">
        <v>7.8</v>
      </c>
      <c r="F301" s="178"/>
      <c r="G301" s="178"/>
      <c r="H301" s="178"/>
      <c r="I301" s="178"/>
      <c r="J301" s="178"/>
      <c r="K301" s="178"/>
      <c r="L301" s="178"/>
      <c r="M301" s="178"/>
      <c r="N301" s="163"/>
      <c r="O301" s="163"/>
      <c r="P301" s="163"/>
      <c r="Q301" s="163"/>
      <c r="R301" s="163"/>
      <c r="S301" s="163"/>
      <c r="T301" s="164"/>
      <c r="U301" s="163"/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104</v>
      </c>
      <c r="AF301" s="153">
        <v>0</v>
      </c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5">
      <c r="A302" s="154"/>
      <c r="B302" s="160"/>
      <c r="C302" s="201" t="s">
        <v>297</v>
      </c>
      <c r="D302" s="165"/>
      <c r="E302" s="173">
        <v>5.5</v>
      </c>
      <c r="F302" s="178"/>
      <c r="G302" s="178"/>
      <c r="H302" s="178"/>
      <c r="I302" s="178"/>
      <c r="J302" s="178"/>
      <c r="K302" s="178"/>
      <c r="L302" s="178"/>
      <c r="M302" s="178"/>
      <c r="N302" s="163"/>
      <c r="O302" s="163"/>
      <c r="P302" s="163"/>
      <c r="Q302" s="163"/>
      <c r="R302" s="163"/>
      <c r="S302" s="163"/>
      <c r="T302" s="164"/>
      <c r="U302" s="16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104</v>
      </c>
      <c r="AF302" s="153">
        <v>0</v>
      </c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5">
      <c r="A303" s="154"/>
      <c r="B303" s="160"/>
      <c r="C303" s="202" t="s">
        <v>107</v>
      </c>
      <c r="D303" s="166"/>
      <c r="E303" s="174">
        <v>50.85</v>
      </c>
      <c r="F303" s="178"/>
      <c r="G303" s="178"/>
      <c r="H303" s="178"/>
      <c r="I303" s="178"/>
      <c r="J303" s="178"/>
      <c r="K303" s="178"/>
      <c r="L303" s="178"/>
      <c r="M303" s="178"/>
      <c r="N303" s="163"/>
      <c r="O303" s="163"/>
      <c r="P303" s="163"/>
      <c r="Q303" s="163"/>
      <c r="R303" s="163"/>
      <c r="S303" s="163"/>
      <c r="T303" s="164"/>
      <c r="U303" s="163"/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104</v>
      </c>
      <c r="AF303" s="153">
        <v>1</v>
      </c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5">
      <c r="A304" s="154"/>
      <c r="B304" s="160"/>
      <c r="C304" s="201" t="s">
        <v>298</v>
      </c>
      <c r="D304" s="165"/>
      <c r="E304" s="173">
        <v>0.50849999999999995</v>
      </c>
      <c r="F304" s="178"/>
      <c r="G304" s="178"/>
      <c r="H304" s="178"/>
      <c r="I304" s="178"/>
      <c r="J304" s="178"/>
      <c r="K304" s="178"/>
      <c r="L304" s="178"/>
      <c r="M304" s="178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104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5">
      <c r="A305" s="154"/>
      <c r="B305" s="160"/>
      <c r="C305" s="202" t="s">
        <v>107</v>
      </c>
      <c r="D305" s="166"/>
      <c r="E305" s="174">
        <v>0.50849999999999995</v>
      </c>
      <c r="F305" s="178"/>
      <c r="G305" s="178"/>
      <c r="H305" s="178"/>
      <c r="I305" s="178"/>
      <c r="J305" s="178"/>
      <c r="K305" s="178"/>
      <c r="L305" s="178"/>
      <c r="M305" s="178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104</v>
      </c>
      <c r="AF305" s="153">
        <v>1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5">
      <c r="A306" s="154">
        <v>43</v>
      </c>
      <c r="B306" s="160" t="s">
        <v>299</v>
      </c>
      <c r="C306" s="200" t="s">
        <v>300</v>
      </c>
      <c r="D306" s="162" t="s">
        <v>284</v>
      </c>
      <c r="E306" s="172">
        <v>7.07</v>
      </c>
      <c r="F306" s="179">
        <f>H306+J306</f>
        <v>0</v>
      </c>
      <c r="G306" s="178">
        <f>ROUND(E306*F306,2)</f>
        <v>0</v>
      </c>
      <c r="H306" s="179"/>
      <c r="I306" s="178">
        <f>ROUND(E306*H306,2)</f>
        <v>0</v>
      </c>
      <c r="J306" s="179"/>
      <c r="K306" s="178">
        <f>ROUND(E306*J306,2)</f>
        <v>0</v>
      </c>
      <c r="L306" s="178">
        <v>21</v>
      </c>
      <c r="M306" s="178">
        <f>G306*(1+L306/100)</f>
        <v>0</v>
      </c>
      <c r="N306" s="163">
        <v>6.7000000000000004E-2</v>
      </c>
      <c r="O306" s="163">
        <f>ROUND(E306*N306,5)</f>
        <v>0.47369</v>
      </c>
      <c r="P306" s="163">
        <v>0</v>
      </c>
      <c r="Q306" s="163">
        <f>ROUND(E306*P306,5)</f>
        <v>0</v>
      </c>
      <c r="R306" s="163"/>
      <c r="S306" s="163"/>
      <c r="T306" s="164">
        <v>0</v>
      </c>
      <c r="U306" s="163">
        <f>ROUND(E306*T306,2)</f>
        <v>0</v>
      </c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212</v>
      </c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5">
      <c r="A307" s="154"/>
      <c r="B307" s="160"/>
      <c r="C307" s="201" t="s">
        <v>103</v>
      </c>
      <c r="D307" s="165"/>
      <c r="E307" s="173"/>
      <c r="F307" s="178"/>
      <c r="G307" s="178"/>
      <c r="H307" s="178"/>
      <c r="I307" s="178"/>
      <c r="J307" s="178"/>
      <c r="K307" s="178"/>
      <c r="L307" s="178"/>
      <c r="M307" s="178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104</v>
      </c>
      <c r="AF307" s="153">
        <v>0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5">
      <c r="A308" s="154"/>
      <c r="B308" s="160"/>
      <c r="C308" s="201" t="s">
        <v>301</v>
      </c>
      <c r="D308" s="165"/>
      <c r="E308" s="173">
        <v>7</v>
      </c>
      <c r="F308" s="178"/>
      <c r="G308" s="178"/>
      <c r="H308" s="178"/>
      <c r="I308" s="178"/>
      <c r="J308" s="178"/>
      <c r="K308" s="178"/>
      <c r="L308" s="178"/>
      <c r="M308" s="178"/>
      <c r="N308" s="163"/>
      <c r="O308" s="163"/>
      <c r="P308" s="163"/>
      <c r="Q308" s="163"/>
      <c r="R308" s="163"/>
      <c r="S308" s="163"/>
      <c r="T308" s="164"/>
      <c r="U308" s="16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104</v>
      </c>
      <c r="AF308" s="153">
        <v>0</v>
      </c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5">
      <c r="A309" s="154"/>
      <c r="B309" s="160"/>
      <c r="C309" s="202" t="s">
        <v>107</v>
      </c>
      <c r="D309" s="166"/>
      <c r="E309" s="174">
        <v>7</v>
      </c>
      <c r="F309" s="178"/>
      <c r="G309" s="178"/>
      <c r="H309" s="178"/>
      <c r="I309" s="178"/>
      <c r="J309" s="178"/>
      <c r="K309" s="178"/>
      <c r="L309" s="178"/>
      <c r="M309" s="178"/>
      <c r="N309" s="163"/>
      <c r="O309" s="163"/>
      <c r="P309" s="163"/>
      <c r="Q309" s="163"/>
      <c r="R309" s="163"/>
      <c r="S309" s="163"/>
      <c r="T309" s="164"/>
      <c r="U309" s="16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104</v>
      </c>
      <c r="AF309" s="153">
        <v>1</v>
      </c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5">
      <c r="A310" s="154"/>
      <c r="B310" s="160"/>
      <c r="C310" s="201" t="s">
        <v>302</v>
      </c>
      <c r="D310" s="165"/>
      <c r="E310" s="173">
        <v>7.0000000000000007E-2</v>
      </c>
      <c r="F310" s="178"/>
      <c r="G310" s="178"/>
      <c r="H310" s="178"/>
      <c r="I310" s="178"/>
      <c r="J310" s="178"/>
      <c r="K310" s="178"/>
      <c r="L310" s="178"/>
      <c r="M310" s="178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104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5">
      <c r="A311" s="154"/>
      <c r="B311" s="160"/>
      <c r="C311" s="202" t="s">
        <v>107</v>
      </c>
      <c r="D311" s="166"/>
      <c r="E311" s="174">
        <v>7.0000000000000007E-2</v>
      </c>
      <c r="F311" s="178"/>
      <c r="G311" s="178"/>
      <c r="H311" s="178"/>
      <c r="I311" s="178"/>
      <c r="J311" s="178"/>
      <c r="K311" s="178"/>
      <c r="L311" s="178"/>
      <c r="M311" s="178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104</v>
      </c>
      <c r="AF311" s="153">
        <v>1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5">
      <c r="A312" s="154">
        <v>44</v>
      </c>
      <c r="B312" s="160" t="s">
        <v>303</v>
      </c>
      <c r="C312" s="200" t="s">
        <v>304</v>
      </c>
      <c r="D312" s="162" t="s">
        <v>284</v>
      </c>
      <c r="E312" s="172">
        <v>6.06</v>
      </c>
      <c r="F312" s="179">
        <f>H312+J312</f>
        <v>0</v>
      </c>
      <c r="G312" s="178">
        <f>ROUND(E312*F312,2)</f>
        <v>0</v>
      </c>
      <c r="H312" s="179"/>
      <c r="I312" s="178">
        <f>ROUND(E312*H312,2)</f>
        <v>0</v>
      </c>
      <c r="J312" s="179"/>
      <c r="K312" s="178">
        <f>ROUND(E312*J312,2)</f>
        <v>0</v>
      </c>
      <c r="L312" s="178">
        <v>21</v>
      </c>
      <c r="M312" s="178">
        <f>G312*(1+L312/100)</f>
        <v>0</v>
      </c>
      <c r="N312" s="163">
        <v>6.7000000000000004E-2</v>
      </c>
      <c r="O312" s="163">
        <f>ROUND(E312*N312,5)</f>
        <v>0.40601999999999999</v>
      </c>
      <c r="P312" s="163">
        <v>0</v>
      </c>
      <c r="Q312" s="163">
        <f>ROUND(E312*P312,5)</f>
        <v>0</v>
      </c>
      <c r="R312" s="163"/>
      <c r="S312" s="163"/>
      <c r="T312" s="164">
        <v>0</v>
      </c>
      <c r="U312" s="163">
        <f>ROUND(E312*T312,2)</f>
        <v>0</v>
      </c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212</v>
      </c>
      <c r="AF312" s="153"/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5">
      <c r="A313" s="154"/>
      <c r="B313" s="160"/>
      <c r="C313" s="201" t="s">
        <v>103</v>
      </c>
      <c r="D313" s="165"/>
      <c r="E313" s="173"/>
      <c r="F313" s="178"/>
      <c r="G313" s="178"/>
      <c r="H313" s="178"/>
      <c r="I313" s="178"/>
      <c r="J313" s="178"/>
      <c r="K313" s="178"/>
      <c r="L313" s="178"/>
      <c r="M313" s="178"/>
      <c r="N313" s="163"/>
      <c r="O313" s="163"/>
      <c r="P313" s="163"/>
      <c r="Q313" s="163"/>
      <c r="R313" s="163"/>
      <c r="S313" s="163"/>
      <c r="T313" s="164"/>
      <c r="U313" s="16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104</v>
      </c>
      <c r="AF313" s="153">
        <v>0</v>
      </c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5">
      <c r="A314" s="154"/>
      <c r="B314" s="160"/>
      <c r="C314" s="201" t="s">
        <v>305</v>
      </c>
      <c r="D314" s="165"/>
      <c r="E314" s="173">
        <v>6</v>
      </c>
      <c r="F314" s="178"/>
      <c r="G314" s="178"/>
      <c r="H314" s="178"/>
      <c r="I314" s="178"/>
      <c r="J314" s="178"/>
      <c r="K314" s="178"/>
      <c r="L314" s="178"/>
      <c r="M314" s="178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104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5">
      <c r="A315" s="154"/>
      <c r="B315" s="160"/>
      <c r="C315" s="202" t="s">
        <v>107</v>
      </c>
      <c r="D315" s="166"/>
      <c r="E315" s="174">
        <v>6</v>
      </c>
      <c r="F315" s="178"/>
      <c r="G315" s="178"/>
      <c r="H315" s="178"/>
      <c r="I315" s="178"/>
      <c r="J315" s="178"/>
      <c r="K315" s="178"/>
      <c r="L315" s="178"/>
      <c r="M315" s="178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104</v>
      </c>
      <c r="AF315" s="153">
        <v>1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5">
      <c r="A316" s="154"/>
      <c r="B316" s="160"/>
      <c r="C316" s="201" t="s">
        <v>306</v>
      </c>
      <c r="D316" s="165"/>
      <c r="E316" s="173">
        <v>0.06</v>
      </c>
      <c r="F316" s="178"/>
      <c r="G316" s="178"/>
      <c r="H316" s="178"/>
      <c r="I316" s="178"/>
      <c r="J316" s="178"/>
      <c r="K316" s="178"/>
      <c r="L316" s="178"/>
      <c r="M316" s="178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104</v>
      </c>
      <c r="AF316" s="153">
        <v>0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5">
      <c r="A317" s="154"/>
      <c r="B317" s="160"/>
      <c r="C317" s="202" t="s">
        <v>107</v>
      </c>
      <c r="D317" s="166"/>
      <c r="E317" s="174">
        <v>0.06</v>
      </c>
      <c r="F317" s="178"/>
      <c r="G317" s="178"/>
      <c r="H317" s="178"/>
      <c r="I317" s="178"/>
      <c r="J317" s="178"/>
      <c r="K317" s="178"/>
      <c r="L317" s="178"/>
      <c r="M317" s="178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104</v>
      </c>
      <c r="AF317" s="153">
        <v>1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ht="20.399999999999999" outlineLevel="1" x14ac:dyDescent="0.25">
      <c r="A318" s="154">
        <v>45</v>
      </c>
      <c r="B318" s="160" t="s">
        <v>307</v>
      </c>
      <c r="C318" s="200" t="s">
        <v>308</v>
      </c>
      <c r="D318" s="162" t="s">
        <v>123</v>
      </c>
      <c r="E318" s="172">
        <v>11.6</v>
      </c>
      <c r="F318" s="179">
        <f>H318+J318</f>
        <v>0</v>
      </c>
      <c r="G318" s="178">
        <f>ROUND(E318*F318,2)</f>
        <v>0</v>
      </c>
      <c r="H318" s="179"/>
      <c r="I318" s="178">
        <f>ROUND(E318*H318,2)</f>
        <v>0</v>
      </c>
      <c r="J318" s="179"/>
      <c r="K318" s="178">
        <f>ROUND(E318*J318,2)</f>
        <v>0</v>
      </c>
      <c r="L318" s="178">
        <v>21</v>
      </c>
      <c r="M318" s="178">
        <f>G318*(1+L318/100)</f>
        <v>0</v>
      </c>
      <c r="N318" s="163">
        <v>0.28349999999999997</v>
      </c>
      <c r="O318" s="163">
        <f>ROUND(E318*N318,5)</f>
        <v>3.2886000000000002</v>
      </c>
      <c r="P318" s="163">
        <v>0</v>
      </c>
      <c r="Q318" s="163">
        <f>ROUND(E318*P318,5)</f>
        <v>0</v>
      </c>
      <c r="R318" s="163"/>
      <c r="S318" s="163"/>
      <c r="T318" s="164">
        <v>0.4</v>
      </c>
      <c r="U318" s="163">
        <f>ROUND(E318*T318,2)</f>
        <v>4.6399999999999997</v>
      </c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102</v>
      </c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5">
      <c r="A319" s="154"/>
      <c r="B319" s="160"/>
      <c r="C319" s="201" t="s">
        <v>103</v>
      </c>
      <c r="D319" s="165"/>
      <c r="E319" s="173"/>
      <c r="F319" s="178"/>
      <c r="G319" s="178"/>
      <c r="H319" s="178"/>
      <c r="I319" s="178"/>
      <c r="J319" s="178"/>
      <c r="K319" s="178"/>
      <c r="L319" s="178"/>
      <c r="M319" s="178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104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5">
      <c r="A320" s="154"/>
      <c r="B320" s="160"/>
      <c r="C320" s="201" t="s">
        <v>309</v>
      </c>
      <c r="D320" s="165"/>
      <c r="E320" s="173">
        <v>11.6</v>
      </c>
      <c r="F320" s="178"/>
      <c r="G320" s="178"/>
      <c r="H320" s="178"/>
      <c r="I320" s="178"/>
      <c r="J320" s="178"/>
      <c r="K320" s="178"/>
      <c r="L320" s="178"/>
      <c r="M320" s="178"/>
      <c r="N320" s="163"/>
      <c r="O320" s="163"/>
      <c r="P320" s="163"/>
      <c r="Q320" s="163"/>
      <c r="R320" s="163"/>
      <c r="S320" s="163"/>
      <c r="T320" s="164"/>
      <c r="U320" s="163"/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104</v>
      </c>
      <c r="AF320" s="153">
        <v>0</v>
      </c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5">
      <c r="A321" s="154">
        <v>46</v>
      </c>
      <c r="B321" s="160" t="s">
        <v>310</v>
      </c>
      <c r="C321" s="200" t="s">
        <v>311</v>
      </c>
      <c r="D321" s="162" t="s">
        <v>123</v>
      </c>
      <c r="E321" s="172">
        <v>175.61</v>
      </c>
      <c r="F321" s="179">
        <f>H321+J321</f>
        <v>0</v>
      </c>
      <c r="G321" s="178">
        <f>ROUND(E321*F321,2)</f>
        <v>0</v>
      </c>
      <c r="H321" s="179"/>
      <c r="I321" s="178">
        <f>ROUND(E321*H321,2)</f>
        <v>0</v>
      </c>
      <c r="J321" s="179"/>
      <c r="K321" s="178">
        <f>ROUND(E321*J321,2)</f>
        <v>0</v>
      </c>
      <c r="L321" s="178">
        <v>21</v>
      </c>
      <c r="M321" s="178">
        <f>G321*(1+L321/100)</f>
        <v>0</v>
      </c>
      <c r="N321" s="163">
        <v>5.9049999999999998E-2</v>
      </c>
      <c r="O321" s="163">
        <f>ROUND(E321*N321,5)</f>
        <v>10.369770000000001</v>
      </c>
      <c r="P321" s="163">
        <v>0</v>
      </c>
      <c r="Q321" s="163">
        <f>ROUND(E321*P321,5)</f>
        <v>0</v>
      </c>
      <c r="R321" s="163"/>
      <c r="S321" s="163"/>
      <c r="T321" s="164">
        <v>0.26</v>
      </c>
      <c r="U321" s="163">
        <f>ROUND(E321*T321,2)</f>
        <v>45.66</v>
      </c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102</v>
      </c>
      <c r="AF321" s="153"/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5">
      <c r="A322" s="154"/>
      <c r="B322" s="160"/>
      <c r="C322" s="201" t="s">
        <v>103</v>
      </c>
      <c r="D322" s="165"/>
      <c r="E322" s="173"/>
      <c r="F322" s="178"/>
      <c r="G322" s="178"/>
      <c r="H322" s="178"/>
      <c r="I322" s="178"/>
      <c r="J322" s="178"/>
      <c r="K322" s="178"/>
      <c r="L322" s="178"/>
      <c r="M322" s="178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104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5">
      <c r="A323" s="154"/>
      <c r="B323" s="160"/>
      <c r="C323" s="201" t="s">
        <v>312</v>
      </c>
      <c r="D323" s="165"/>
      <c r="E323" s="173">
        <v>168.61</v>
      </c>
      <c r="F323" s="178"/>
      <c r="G323" s="178"/>
      <c r="H323" s="178"/>
      <c r="I323" s="178"/>
      <c r="J323" s="178"/>
      <c r="K323" s="178"/>
      <c r="L323" s="178"/>
      <c r="M323" s="178"/>
      <c r="N323" s="163"/>
      <c r="O323" s="163"/>
      <c r="P323" s="163"/>
      <c r="Q323" s="163"/>
      <c r="R323" s="163"/>
      <c r="S323" s="163"/>
      <c r="T323" s="164"/>
      <c r="U323" s="163"/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104</v>
      </c>
      <c r="AF323" s="153">
        <v>0</v>
      </c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5">
      <c r="A324" s="154"/>
      <c r="B324" s="160"/>
      <c r="C324" s="201" t="s">
        <v>313</v>
      </c>
      <c r="D324" s="165"/>
      <c r="E324" s="173">
        <v>7</v>
      </c>
      <c r="F324" s="178"/>
      <c r="G324" s="178"/>
      <c r="H324" s="178"/>
      <c r="I324" s="178"/>
      <c r="J324" s="178"/>
      <c r="K324" s="178"/>
      <c r="L324" s="178"/>
      <c r="M324" s="178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104</v>
      </c>
      <c r="AF324" s="153">
        <v>0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5">
      <c r="A325" s="154"/>
      <c r="B325" s="160"/>
      <c r="C325" s="202" t="s">
        <v>107</v>
      </c>
      <c r="D325" s="166"/>
      <c r="E325" s="174">
        <v>175.61</v>
      </c>
      <c r="F325" s="178"/>
      <c r="G325" s="178"/>
      <c r="H325" s="178"/>
      <c r="I325" s="178"/>
      <c r="J325" s="178"/>
      <c r="K325" s="178"/>
      <c r="L325" s="178"/>
      <c r="M325" s="178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104</v>
      </c>
      <c r="AF325" s="153">
        <v>1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5">
      <c r="A326" s="154">
        <v>47</v>
      </c>
      <c r="B326" s="160" t="s">
        <v>314</v>
      </c>
      <c r="C326" s="200" t="s">
        <v>315</v>
      </c>
      <c r="D326" s="162" t="s">
        <v>284</v>
      </c>
      <c r="E326" s="172">
        <v>354.73219999999998</v>
      </c>
      <c r="F326" s="179">
        <f>H326+J326</f>
        <v>0</v>
      </c>
      <c r="G326" s="178">
        <f>ROUND(E326*F326,2)</f>
        <v>0</v>
      </c>
      <c r="H326" s="179"/>
      <c r="I326" s="178">
        <f>ROUND(E326*H326,2)</f>
        <v>0</v>
      </c>
      <c r="J326" s="179"/>
      <c r="K326" s="178">
        <f>ROUND(E326*J326,2)</f>
        <v>0</v>
      </c>
      <c r="L326" s="178">
        <v>21</v>
      </c>
      <c r="M326" s="178">
        <f>G326*(1+L326/100)</f>
        <v>0</v>
      </c>
      <c r="N326" s="163">
        <v>2.3E-2</v>
      </c>
      <c r="O326" s="163">
        <f>ROUND(E326*N326,5)</f>
        <v>8.1588399999999996</v>
      </c>
      <c r="P326" s="163">
        <v>0</v>
      </c>
      <c r="Q326" s="163">
        <f>ROUND(E326*P326,5)</f>
        <v>0</v>
      </c>
      <c r="R326" s="163"/>
      <c r="S326" s="163"/>
      <c r="T326" s="164">
        <v>0</v>
      </c>
      <c r="U326" s="163">
        <f>ROUND(E326*T326,2)</f>
        <v>0</v>
      </c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212</v>
      </c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5">
      <c r="A327" s="154"/>
      <c r="B327" s="160"/>
      <c r="C327" s="201" t="s">
        <v>316</v>
      </c>
      <c r="D327" s="165"/>
      <c r="E327" s="173">
        <v>351.22</v>
      </c>
      <c r="F327" s="178"/>
      <c r="G327" s="178"/>
      <c r="H327" s="178"/>
      <c r="I327" s="178"/>
      <c r="J327" s="178"/>
      <c r="K327" s="178"/>
      <c r="L327" s="178"/>
      <c r="M327" s="178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104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5">
      <c r="A328" s="154"/>
      <c r="B328" s="160"/>
      <c r="C328" s="202" t="s">
        <v>107</v>
      </c>
      <c r="D328" s="166"/>
      <c r="E328" s="174">
        <v>351.22</v>
      </c>
      <c r="F328" s="178"/>
      <c r="G328" s="178"/>
      <c r="H328" s="178"/>
      <c r="I328" s="178"/>
      <c r="J328" s="178"/>
      <c r="K328" s="178"/>
      <c r="L328" s="178"/>
      <c r="M328" s="178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104</v>
      </c>
      <c r="AF328" s="153">
        <v>1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5">
      <c r="A329" s="154"/>
      <c r="B329" s="160"/>
      <c r="C329" s="201" t="s">
        <v>317</v>
      </c>
      <c r="D329" s="165"/>
      <c r="E329" s="173">
        <v>3.5122</v>
      </c>
      <c r="F329" s="178"/>
      <c r="G329" s="178"/>
      <c r="H329" s="178"/>
      <c r="I329" s="178"/>
      <c r="J329" s="178"/>
      <c r="K329" s="178"/>
      <c r="L329" s="178"/>
      <c r="M329" s="178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104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5">
      <c r="A330" s="154"/>
      <c r="B330" s="160"/>
      <c r="C330" s="202" t="s">
        <v>107</v>
      </c>
      <c r="D330" s="166"/>
      <c r="E330" s="174">
        <v>3.5122</v>
      </c>
      <c r="F330" s="178"/>
      <c r="G330" s="178"/>
      <c r="H330" s="178"/>
      <c r="I330" s="178"/>
      <c r="J330" s="178"/>
      <c r="K330" s="178"/>
      <c r="L330" s="178"/>
      <c r="M330" s="178"/>
      <c r="N330" s="163"/>
      <c r="O330" s="163"/>
      <c r="P330" s="163"/>
      <c r="Q330" s="163"/>
      <c r="R330" s="163"/>
      <c r="S330" s="163"/>
      <c r="T330" s="164"/>
      <c r="U330" s="163"/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104</v>
      </c>
      <c r="AF330" s="153">
        <v>1</v>
      </c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5">
      <c r="A331" s="154">
        <v>48</v>
      </c>
      <c r="B331" s="160" t="s">
        <v>318</v>
      </c>
      <c r="C331" s="200" t="s">
        <v>319</v>
      </c>
      <c r="D331" s="162" t="s">
        <v>130</v>
      </c>
      <c r="E331" s="172">
        <v>6.813625</v>
      </c>
      <c r="F331" s="179">
        <f>H331+J331</f>
        <v>0</v>
      </c>
      <c r="G331" s="178">
        <f>ROUND(E331*F331,2)</f>
        <v>0</v>
      </c>
      <c r="H331" s="179"/>
      <c r="I331" s="178">
        <f>ROUND(E331*H331,2)</f>
        <v>0</v>
      </c>
      <c r="J331" s="179"/>
      <c r="K331" s="178">
        <f>ROUND(E331*J331,2)</f>
        <v>0</v>
      </c>
      <c r="L331" s="178">
        <v>21</v>
      </c>
      <c r="M331" s="178">
        <f>G331*(1+L331/100)</f>
        <v>0</v>
      </c>
      <c r="N331" s="163">
        <v>2.5249999999999999</v>
      </c>
      <c r="O331" s="163">
        <f>ROUND(E331*N331,5)</f>
        <v>17.2044</v>
      </c>
      <c r="P331" s="163">
        <v>0</v>
      </c>
      <c r="Q331" s="163">
        <f>ROUND(E331*P331,5)</f>
        <v>0</v>
      </c>
      <c r="R331" s="163"/>
      <c r="S331" s="163"/>
      <c r="T331" s="164">
        <v>1.4419999999999999</v>
      </c>
      <c r="U331" s="163">
        <f>ROUND(E331*T331,2)</f>
        <v>9.83</v>
      </c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102</v>
      </c>
      <c r="AF331" s="153"/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ht="20.399999999999999" outlineLevel="1" x14ac:dyDescent="0.25">
      <c r="A332" s="154"/>
      <c r="B332" s="160"/>
      <c r="C332" s="201" t="s">
        <v>320</v>
      </c>
      <c r="D332" s="165"/>
      <c r="E332" s="173"/>
      <c r="F332" s="178"/>
      <c r="G332" s="178"/>
      <c r="H332" s="178"/>
      <c r="I332" s="178"/>
      <c r="J332" s="178"/>
      <c r="K332" s="178"/>
      <c r="L332" s="178"/>
      <c r="M332" s="178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104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5">
      <c r="A333" s="154"/>
      <c r="B333" s="160"/>
      <c r="C333" s="201" t="s">
        <v>321</v>
      </c>
      <c r="D333" s="165"/>
      <c r="E333" s="173"/>
      <c r="F333" s="178"/>
      <c r="G333" s="178"/>
      <c r="H333" s="178"/>
      <c r="I333" s="178"/>
      <c r="J333" s="178"/>
      <c r="K333" s="178"/>
      <c r="L333" s="178"/>
      <c r="M333" s="178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104</v>
      </c>
      <c r="AF333" s="153">
        <v>0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5">
      <c r="A334" s="154"/>
      <c r="B334" s="160"/>
      <c r="C334" s="201" t="s">
        <v>105</v>
      </c>
      <c r="D334" s="165"/>
      <c r="E334" s="173"/>
      <c r="F334" s="178"/>
      <c r="G334" s="178"/>
      <c r="H334" s="178"/>
      <c r="I334" s="178"/>
      <c r="J334" s="178"/>
      <c r="K334" s="178"/>
      <c r="L334" s="178"/>
      <c r="M334" s="178"/>
      <c r="N334" s="163"/>
      <c r="O334" s="163"/>
      <c r="P334" s="163"/>
      <c r="Q334" s="163"/>
      <c r="R334" s="163"/>
      <c r="S334" s="163"/>
      <c r="T334" s="164"/>
      <c r="U334" s="16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104</v>
      </c>
      <c r="AF334" s="153">
        <v>0</v>
      </c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5">
      <c r="A335" s="154"/>
      <c r="B335" s="160"/>
      <c r="C335" s="201" t="s">
        <v>322</v>
      </c>
      <c r="D335" s="165"/>
      <c r="E335" s="173">
        <v>6.813625</v>
      </c>
      <c r="F335" s="178"/>
      <c r="G335" s="178"/>
      <c r="H335" s="178"/>
      <c r="I335" s="178"/>
      <c r="J335" s="178"/>
      <c r="K335" s="178"/>
      <c r="L335" s="178"/>
      <c r="M335" s="178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104</v>
      </c>
      <c r="AF335" s="153">
        <v>0</v>
      </c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5">
      <c r="A336" s="154"/>
      <c r="B336" s="160"/>
      <c r="C336" s="202" t="s">
        <v>107</v>
      </c>
      <c r="D336" s="166"/>
      <c r="E336" s="174">
        <v>6.813625</v>
      </c>
      <c r="F336" s="178"/>
      <c r="G336" s="178"/>
      <c r="H336" s="178"/>
      <c r="I336" s="178"/>
      <c r="J336" s="178"/>
      <c r="K336" s="178"/>
      <c r="L336" s="178"/>
      <c r="M336" s="178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104</v>
      </c>
      <c r="AF336" s="153">
        <v>1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x14ac:dyDescent="0.25">
      <c r="A337" s="155" t="s">
        <v>97</v>
      </c>
      <c r="B337" s="161" t="s">
        <v>56</v>
      </c>
      <c r="C337" s="206" t="s">
        <v>57</v>
      </c>
      <c r="D337" s="169"/>
      <c r="E337" s="177"/>
      <c r="F337" s="180"/>
      <c r="G337" s="180">
        <f>SUMIF(AE338:AE370,"&lt;&gt;NOR",G338:G370)</f>
        <v>0</v>
      </c>
      <c r="H337" s="180"/>
      <c r="I337" s="180">
        <f>SUM(I338:I370)</f>
        <v>0</v>
      </c>
      <c r="J337" s="180"/>
      <c r="K337" s="180">
        <f>SUM(K338:K370)</f>
        <v>0</v>
      </c>
      <c r="L337" s="180"/>
      <c r="M337" s="180">
        <f>SUM(M338:M370)</f>
        <v>0</v>
      </c>
      <c r="N337" s="170"/>
      <c r="O337" s="170">
        <f>SUM(O338:O370)</f>
        <v>9.2797999999999998</v>
      </c>
      <c r="P337" s="170"/>
      <c r="Q337" s="170">
        <f>SUM(Q338:Q370)</f>
        <v>0</v>
      </c>
      <c r="R337" s="170"/>
      <c r="S337" s="170"/>
      <c r="T337" s="171"/>
      <c r="U337" s="170">
        <f>SUM(U338:U370)</f>
        <v>35.199999999999996</v>
      </c>
      <c r="AE337" t="s">
        <v>98</v>
      </c>
    </row>
    <row r="338" spans="1:60" outlineLevel="1" x14ac:dyDescent="0.25">
      <c r="A338" s="154">
        <v>49</v>
      </c>
      <c r="B338" s="160" t="s">
        <v>323</v>
      </c>
      <c r="C338" s="200" t="s">
        <v>324</v>
      </c>
      <c r="D338" s="162" t="s">
        <v>284</v>
      </c>
      <c r="E338" s="172">
        <v>2</v>
      </c>
      <c r="F338" s="179">
        <f>H338+J338</f>
        <v>0</v>
      </c>
      <c r="G338" s="178">
        <f>ROUND(E338*F338,2)</f>
        <v>0</v>
      </c>
      <c r="H338" s="179"/>
      <c r="I338" s="178">
        <f>ROUND(E338*H338,2)</f>
        <v>0</v>
      </c>
      <c r="J338" s="179"/>
      <c r="K338" s="178">
        <f>ROUND(E338*J338,2)</f>
        <v>0</v>
      </c>
      <c r="L338" s="178">
        <v>21</v>
      </c>
      <c r="M338" s="178">
        <f>G338*(1+L338/100)</f>
        <v>0</v>
      </c>
      <c r="N338" s="163">
        <v>3.49E-3</v>
      </c>
      <c r="O338" s="163">
        <f>ROUND(E338*N338,5)</f>
        <v>6.9800000000000001E-3</v>
      </c>
      <c r="P338" s="163">
        <v>0</v>
      </c>
      <c r="Q338" s="163">
        <f>ROUND(E338*P338,5)</f>
        <v>0</v>
      </c>
      <c r="R338" s="163"/>
      <c r="S338" s="163"/>
      <c r="T338" s="164">
        <v>0</v>
      </c>
      <c r="U338" s="163">
        <f>ROUND(E338*T338,2)</f>
        <v>0</v>
      </c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212</v>
      </c>
      <c r="AF338" s="153"/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5">
      <c r="A339" s="154"/>
      <c r="B339" s="160"/>
      <c r="C339" s="201" t="s">
        <v>105</v>
      </c>
      <c r="D339" s="165"/>
      <c r="E339" s="173"/>
      <c r="F339" s="178"/>
      <c r="G339" s="178"/>
      <c r="H339" s="178"/>
      <c r="I339" s="178"/>
      <c r="J339" s="178"/>
      <c r="K339" s="178"/>
      <c r="L339" s="178"/>
      <c r="M339" s="178"/>
      <c r="N339" s="163"/>
      <c r="O339" s="163"/>
      <c r="P339" s="163"/>
      <c r="Q339" s="163"/>
      <c r="R339" s="163"/>
      <c r="S339" s="163"/>
      <c r="T339" s="164"/>
      <c r="U339" s="163"/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104</v>
      </c>
      <c r="AF339" s="153">
        <v>0</v>
      </c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5">
      <c r="A340" s="154"/>
      <c r="B340" s="160"/>
      <c r="C340" s="201" t="s">
        <v>325</v>
      </c>
      <c r="D340" s="165"/>
      <c r="E340" s="173">
        <v>2</v>
      </c>
      <c r="F340" s="178"/>
      <c r="G340" s="178"/>
      <c r="H340" s="178"/>
      <c r="I340" s="178"/>
      <c r="J340" s="178"/>
      <c r="K340" s="178"/>
      <c r="L340" s="178"/>
      <c r="M340" s="178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104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5">
      <c r="A341" s="154"/>
      <c r="B341" s="160"/>
      <c r="C341" s="202" t="s">
        <v>107</v>
      </c>
      <c r="D341" s="166"/>
      <c r="E341" s="174">
        <v>2</v>
      </c>
      <c r="F341" s="178"/>
      <c r="G341" s="178"/>
      <c r="H341" s="178"/>
      <c r="I341" s="178"/>
      <c r="J341" s="178"/>
      <c r="K341" s="178"/>
      <c r="L341" s="178"/>
      <c r="M341" s="178"/>
      <c r="N341" s="163"/>
      <c r="O341" s="163"/>
      <c r="P341" s="163"/>
      <c r="Q341" s="163"/>
      <c r="R341" s="163"/>
      <c r="S341" s="163"/>
      <c r="T341" s="164"/>
      <c r="U341" s="16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104</v>
      </c>
      <c r="AF341" s="153">
        <v>1</v>
      </c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ht="20.399999999999999" outlineLevel="1" x14ac:dyDescent="0.25">
      <c r="A342" s="154">
        <v>50</v>
      </c>
      <c r="B342" s="160" t="s">
        <v>326</v>
      </c>
      <c r="C342" s="200" t="s">
        <v>327</v>
      </c>
      <c r="D342" s="162" t="s">
        <v>284</v>
      </c>
      <c r="E342" s="172">
        <v>2</v>
      </c>
      <c r="F342" s="179">
        <f>H342+J342</f>
        <v>0</v>
      </c>
      <c r="G342" s="178">
        <f>ROUND(E342*F342,2)</f>
        <v>0</v>
      </c>
      <c r="H342" s="179"/>
      <c r="I342" s="178">
        <f>ROUND(E342*H342,2)</f>
        <v>0</v>
      </c>
      <c r="J342" s="179"/>
      <c r="K342" s="178">
        <f>ROUND(E342*J342,2)</f>
        <v>0</v>
      </c>
      <c r="L342" s="178">
        <v>21</v>
      </c>
      <c r="M342" s="178">
        <f>G342*(1+L342/100)</f>
        <v>0</v>
      </c>
      <c r="N342" s="163">
        <v>0.8</v>
      </c>
      <c r="O342" s="163">
        <f>ROUND(E342*N342,5)</f>
        <v>1.6</v>
      </c>
      <c r="P342" s="163">
        <v>0</v>
      </c>
      <c r="Q342" s="163">
        <f>ROUND(E342*P342,5)</f>
        <v>0</v>
      </c>
      <c r="R342" s="163"/>
      <c r="S342" s="163"/>
      <c r="T342" s="164">
        <v>0</v>
      </c>
      <c r="U342" s="163">
        <f>ROUND(E342*T342,2)</f>
        <v>0</v>
      </c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102</v>
      </c>
      <c r="AF342" s="153"/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5">
      <c r="A343" s="154"/>
      <c r="B343" s="160"/>
      <c r="C343" s="201" t="s">
        <v>328</v>
      </c>
      <c r="D343" s="165"/>
      <c r="E343" s="173"/>
      <c r="F343" s="178"/>
      <c r="G343" s="178"/>
      <c r="H343" s="178"/>
      <c r="I343" s="178"/>
      <c r="J343" s="178"/>
      <c r="K343" s="178"/>
      <c r="L343" s="178"/>
      <c r="M343" s="178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104</v>
      </c>
      <c r="AF343" s="153">
        <v>0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5">
      <c r="A344" s="154"/>
      <c r="B344" s="160"/>
      <c r="C344" s="201" t="s">
        <v>105</v>
      </c>
      <c r="D344" s="165"/>
      <c r="E344" s="173"/>
      <c r="F344" s="178"/>
      <c r="G344" s="178"/>
      <c r="H344" s="178"/>
      <c r="I344" s="178"/>
      <c r="J344" s="178"/>
      <c r="K344" s="178"/>
      <c r="L344" s="178"/>
      <c r="M344" s="178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104</v>
      </c>
      <c r="AF344" s="153">
        <v>0</v>
      </c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5">
      <c r="A345" s="154"/>
      <c r="B345" s="160"/>
      <c r="C345" s="201" t="s">
        <v>325</v>
      </c>
      <c r="D345" s="165"/>
      <c r="E345" s="173">
        <v>2</v>
      </c>
      <c r="F345" s="178"/>
      <c r="G345" s="178"/>
      <c r="H345" s="178"/>
      <c r="I345" s="178"/>
      <c r="J345" s="178"/>
      <c r="K345" s="178"/>
      <c r="L345" s="178"/>
      <c r="M345" s="178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104</v>
      </c>
      <c r="AF345" s="153">
        <v>0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5">
      <c r="A346" s="154"/>
      <c r="B346" s="160"/>
      <c r="C346" s="202" t="s">
        <v>107</v>
      </c>
      <c r="D346" s="166"/>
      <c r="E346" s="174">
        <v>2</v>
      </c>
      <c r="F346" s="178"/>
      <c r="G346" s="178"/>
      <c r="H346" s="178"/>
      <c r="I346" s="178"/>
      <c r="J346" s="178"/>
      <c r="K346" s="178"/>
      <c r="L346" s="178"/>
      <c r="M346" s="178"/>
      <c r="N346" s="163"/>
      <c r="O346" s="163"/>
      <c r="P346" s="163"/>
      <c r="Q346" s="163"/>
      <c r="R346" s="163"/>
      <c r="S346" s="163"/>
      <c r="T346" s="164"/>
      <c r="U346" s="163"/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104</v>
      </c>
      <c r="AF346" s="153">
        <v>1</v>
      </c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5">
      <c r="A347" s="154">
        <v>51</v>
      </c>
      <c r="B347" s="160" t="s">
        <v>329</v>
      </c>
      <c r="C347" s="200" t="s">
        <v>330</v>
      </c>
      <c r="D347" s="162" t="s">
        <v>284</v>
      </c>
      <c r="E347" s="172">
        <v>2</v>
      </c>
      <c r="F347" s="179">
        <f>H347+J347</f>
        <v>0</v>
      </c>
      <c r="G347" s="178">
        <f>ROUND(E347*F347,2)</f>
        <v>0</v>
      </c>
      <c r="H347" s="179"/>
      <c r="I347" s="178">
        <f>ROUND(E347*H347,2)</f>
        <v>0</v>
      </c>
      <c r="J347" s="179"/>
      <c r="K347" s="178">
        <f>ROUND(E347*J347,2)</f>
        <v>0</v>
      </c>
      <c r="L347" s="178">
        <v>21</v>
      </c>
      <c r="M347" s="178">
        <f>G347*(1+L347/100)</f>
        <v>0</v>
      </c>
      <c r="N347" s="163">
        <v>2.7299999999999998E-3</v>
      </c>
      <c r="O347" s="163">
        <f>ROUND(E347*N347,5)</f>
        <v>5.4599999999999996E-3</v>
      </c>
      <c r="P347" s="163">
        <v>0</v>
      </c>
      <c r="Q347" s="163">
        <f>ROUND(E347*P347,5)</f>
        <v>0</v>
      </c>
      <c r="R347" s="163"/>
      <c r="S347" s="163"/>
      <c r="T347" s="164">
        <v>1.516</v>
      </c>
      <c r="U347" s="163">
        <f>ROUND(E347*T347,2)</f>
        <v>3.03</v>
      </c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102</v>
      </c>
      <c r="AF347" s="153"/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5">
      <c r="A348" s="154"/>
      <c r="B348" s="160"/>
      <c r="C348" s="201" t="s">
        <v>105</v>
      </c>
      <c r="D348" s="165"/>
      <c r="E348" s="173"/>
      <c r="F348" s="178"/>
      <c r="G348" s="178"/>
      <c r="H348" s="178"/>
      <c r="I348" s="178"/>
      <c r="J348" s="178"/>
      <c r="K348" s="178"/>
      <c r="L348" s="178"/>
      <c r="M348" s="178"/>
      <c r="N348" s="163"/>
      <c r="O348" s="163"/>
      <c r="P348" s="163"/>
      <c r="Q348" s="163"/>
      <c r="R348" s="163"/>
      <c r="S348" s="163"/>
      <c r="T348" s="164"/>
      <c r="U348" s="16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104</v>
      </c>
      <c r="AF348" s="153">
        <v>0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5">
      <c r="A349" s="154"/>
      <c r="B349" s="160"/>
      <c r="C349" s="201" t="s">
        <v>325</v>
      </c>
      <c r="D349" s="165"/>
      <c r="E349" s="173">
        <v>2</v>
      </c>
      <c r="F349" s="178"/>
      <c r="G349" s="178"/>
      <c r="H349" s="178"/>
      <c r="I349" s="178"/>
      <c r="J349" s="178"/>
      <c r="K349" s="178"/>
      <c r="L349" s="178"/>
      <c r="M349" s="178"/>
      <c r="N349" s="163"/>
      <c r="O349" s="163"/>
      <c r="P349" s="163"/>
      <c r="Q349" s="163"/>
      <c r="R349" s="163"/>
      <c r="S349" s="163"/>
      <c r="T349" s="164"/>
      <c r="U349" s="163"/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104</v>
      </c>
      <c r="AF349" s="153">
        <v>0</v>
      </c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5">
      <c r="A350" s="154"/>
      <c r="B350" s="160"/>
      <c r="C350" s="202" t="s">
        <v>107</v>
      </c>
      <c r="D350" s="166"/>
      <c r="E350" s="174">
        <v>2</v>
      </c>
      <c r="F350" s="178"/>
      <c r="G350" s="178"/>
      <c r="H350" s="178"/>
      <c r="I350" s="178"/>
      <c r="J350" s="178"/>
      <c r="K350" s="178"/>
      <c r="L350" s="178"/>
      <c r="M350" s="178"/>
      <c r="N350" s="163"/>
      <c r="O350" s="163"/>
      <c r="P350" s="163"/>
      <c r="Q350" s="163"/>
      <c r="R350" s="163"/>
      <c r="S350" s="163"/>
      <c r="T350" s="164"/>
      <c r="U350" s="163"/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104</v>
      </c>
      <c r="AF350" s="153">
        <v>1</v>
      </c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ht="20.399999999999999" outlineLevel="1" x14ac:dyDescent="0.25">
      <c r="A351" s="154">
        <v>52</v>
      </c>
      <c r="B351" s="160" t="s">
        <v>331</v>
      </c>
      <c r="C351" s="200" t="s">
        <v>332</v>
      </c>
      <c r="D351" s="162" t="s">
        <v>123</v>
      </c>
      <c r="E351" s="172">
        <v>4</v>
      </c>
      <c r="F351" s="179">
        <f>H351+J351</f>
        <v>0</v>
      </c>
      <c r="G351" s="178">
        <f>ROUND(E351*F351,2)</f>
        <v>0</v>
      </c>
      <c r="H351" s="179"/>
      <c r="I351" s="178">
        <f>ROUND(E351*H351,2)</f>
        <v>0</v>
      </c>
      <c r="J351" s="179"/>
      <c r="K351" s="178">
        <f>ROUND(E351*J351,2)</f>
        <v>0</v>
      </c>
      <c r="L351" s="178">
        <v>21</v>
      </c>
      <c r="M351" s="178">
        <f>G351*(1+L351/100)</f>
        <v>0</v>
      </c>
      <c r="N351" s="163">
        <v>0.58716999999999997</v>
      </c>
      <c r="O351" s="163">
        <f>ROUND(E351*N351,5)</f>
        <v>2.3486799999999999</v>
      </c>
      <c r="P351" s="163">
        <v>0</v>
      </c>
      <c r="Q351" s="163">
        <f>ROUND(E351*P351,5)</f>
        <v>0</v>
      </c>
      <c r="R351" s="163"/>
      <c r="S351" s="163"/>
      <c r="T351" s="164">
        <v>4.7088000000000001</v>
      </c>
      <c r="U351" s="163">
        <f>ROUND(E351*T351,2)</f>
        <v>18.84</v>
      </c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226</v>
      </c>
      <c r="AF351" s="153"/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outlineLevel="1" x14ac:dyDescent="0.25">
      <c r="A352" s="154"/>
      <c r="B352" s="160"/>
      <c r="C352" s="201" t="s">
        <v>333</v>
      </c>
      <c r="D352" s="165"/>
      <c r="E352" s="173"/>
      <c r="F352" s="178"/>
      <c r="G352" s="178"/>
      <c r="H352" s="178"/>
      <c r="I352" s="178"/>
      <c r="J352" s="178"/>
      <c r="K352" s="178"/>
      <c r="L352" s="178"/>
      <c r="M352" s="178"/>
      <c r="N352" s="163"/>
      <c r="O352" s="163"/>
      <c r="P352" s="163"/>
      <c r="Q352" s="163"/>
      <c r="R352" s="163"/>
      <c r="S352" s="163"/>
      <c r="T352" s="164"/>
      <c r="U352" s="163"/>
      <c r="V352" s="153"/>
      <c r="W352" s="153"/>
      <c r="X352" s="153"/>
      <c r="Y352" s="153"/>
      <c r="Z352" s="153"/>
      <c r="AA352" s="153"/>
      <c r="AB352" s="153"/>
      <c r="AC352" s="153"/>
      <c r="AD352" s="153"/>
      <c r="AE352" s="153" t="s">
        <v>104</v>
      </c>
      <c r="AF352" s="153">
        <v>0</v>
      </c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5">
      <c r="A353" s="154"/>
      <c r="B353" s="160"/>
      <c r="C353" s="201" t="s">
        <v>105</v>
      </c>
      <c r="D353" s="165"/>
      <c r="E353" s="173"/>
      <c r="F353" s="178"/>
      <c r="G353" s="178"/>
      <c r="H353" s="178"/>
      <c r="I353" s="178"/>
      <c r="J353" s="178"/>
      <c r="K353" s="178"/>
      <c r="L353" s="178"/>
      <c r="M353" s="178"/>
      <c r="N353" s="163"/>
      <c r="O353" s="163"/>
      <c r="P353" s="163"/>
      <c r="Q353" s="163"/>
      <c r="R353" s="163"/>
      <c r="S353" s="163"/>
      <c r="T353" s="164"/>
      <c r="U353" s="163"/>
      <c r="V353" s="153"/>
      <c r="W353" s="153"/>
      <c r="X353" s="153"/>
      <c r="Y353" s="153"/>
      <c r="Z353" s="153"/>
      <c r="AA353" s="153"/>
      <c r="AB353" s="153"/>
      <c r="AC353" s="153"/>
      <c r="AD353" s="153"/>
      <c r="AE353" s="153" t="s">
        <v>104</v>
      </c>
      <c r="AF353" s="153">
        <v>0</v>
      </c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outlineLevel="1" x14ac:dyDescent="0.25">
      <c r="A354" s="154"/>
      <c r="B354" s="160"/>
      <c r="C354" s="201" t="s">
        <v>334</v>
      </c>
      <c r="D354" s="165"/>
      <c r="E354" s="173">
        <v>4</v>
      </c>
      <c r="F354" s="178"/>
      <c r="G354" s="178"/>
      <c r="H354" s="178"/>
      <c r="I354" s="178"/>
      <c r="J354" s="178"/>
      <c r="K354" s="178"/>
      <c r="L354" s="178"/>
      <c r="M354" s="178"/>
      <c r="N354" s="163"/>
      <c r="O354" s="163"/>
      <c r="P354" s="163"/>
      <c r="Q354" s="163"/>
      <c r="R354" s="163"/>
      <c r="S354" s="163"/>
      <c r="T354" s="164"/>
      <c r="U354" s="163"/>
      <c r="V354" s="153"/>
      <c r="W354" s="153"/>
      <c r="X354" s="153"/>
      <c r="Y354" s="153"/>
      <c r="Z354" s="153"/>
      <c r="AA354" s="153"/>
      <c r="AB354" s="153"/>
      <c r="AC354" s="153"/>
      <c r="AD354" s="153"/>
      <c r="AE354" s="153" t="s">
        <v>104</v>
      </c>
      <c r="AF354" s="153">
        <v>0</v>
      </c>
      <c r="AG354" s="153"/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outlineLevel="1" x14ac:dyDescent="0.25">
      <c r="A355" s="154"/>
      <c r="B355" s="160"/>
      <c r="C355" s="202" t="s">
        <v>107</v>
      </c>
      <c r="D355" s="166"/>
      <c r="E355" s="174">
        <v>4</v>
      </c>
      <c r="F355" s="178"/>
      <c r="G355" s="178"/>
      <c r="H355" s="178"/>
      <c r="I355" s="178"/>
      <c r="J355" s="178"/>
      <c r="K355" s="178"/>
      <c r="L355" s="178"/>
      <c r="M355" s="178"/>
      <c r="N355" s="163"/>
      <c r="O355" s="163"/>
      <c r="P355" s="163"/>
      <c r="Q355" s="163"/>
      <c r="R355" s="163"/>
      <c r="S355" s="163"/>
      <c r="T355" s="164"/>
      <c r="U355" s="163"/>
      <c r="V355" s="153"/>
      <c r="W355" s="153"/>
      <c r="X355" s="153"/>
      <c r="Y355" s="153"/>
      <c r="Z355" s="153"/>
      <c r="AA355" s="153"/>
      <c r="AB355" s="153"/>
      <c r="AC355" s="153"/>
      <c r="AD355" s="153"/>
      <c r="AE355" s="153" t="s">
        <v>104</v>
      </c>
      <c r="AF355" s="153">
        <v>1</v>
      </c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ht="20.399999999999999" outlineLevel="1" x14ac:dyDescent="0.25">
      <c r="A356" s="154">
        <v>53</v>
      </c>
      <c r="B356" s="160" t="s">
        <v>335</v>
      </c>
      <c r="C356" s="200" t="s">
        <v>336</v>
      </c>
      <c r="D356" s="162" t="s">
        <v>284</v>
      </c>
      <c r="E356" s="172">
        <v>2</v>
      </c>
      <c r="F356" s="179">
        <f>H356+J356</f>
        <v>0</v>
      </c>
      <c r="G356" s="178">
        <f>ROUND(E356*F356,2)</f>
        <v>0</v>
      </c>
      <c r="H356" s="179"/>
      <c r="I356" s="178">
        <f>ROUND(E356*H356,2)</f>
        <v>0</v>
      </c>
      <c r="J356" s="179"/>
      <c r="K356" s="178">
        <f>ROUND(E356*J356,2)</f>
        <v>0</v>
      </c>
      <c r="L356" s="178">
        <v>21</v>
      </c>
      <c r="M356" s="178">
        <f>G356*(1+L356/100)</f>
        <v>0</v>
      </c>
      <c r="N356" s="163">
        <v>0.65</v>
      </c>
      <c r="O356" s="163">
        <f>ROUND(E356*N356,5)</f>
        <v>1.3</v>
      </c>
      <c r="P356" s="163">
        <v>0</v>
      </c>
      <c r="Q356" s="163">
        <f>ROUND(E356*P356,5)</f>
        <v>0</v>
      </c>
      <c r="R356" s="163"/>
      <c r="S356" s="163"/>
      <c r="T356" s="164">
        <v>0.65</v>
      </c>
      <c r="U356" s="163">
        <f>ROUND(E356*T356,2)</f>
        <v>1.3</v>
      </c>
      <c r="V356" s="153"/>
      <c r="W356" s="153"/>
      <c r="X356" s="153"/>
      <c r="Y356" s="153"/>
      <c r="Z356" s="153"/>
      <c r="AA356" s="153"/>
      <c r="AB356" s="153"/>
      <c r="AC356" s="153"/>
      <c r="AD356" s="153"/>
      <c r="AE356" s="153" t="s">
        <v>102</v>
      </c>
      <c r="AF356" s="153"/>
      <c r="AG356" s="153"/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outlineLevel="1" x14ac:dyDescent="0.25">
      <c r="A357" s="154"/>
      <c r="B357" s="160"/>
      <c r="C357" s="201" t="s">
        <v>105</v>
      </c>
      <c r="D357" s="165"/>
      <c r="E357" s="173"/>
      <c r="F357" s="178"/>
      <c r="G357" s="178"/>
      <c r="H357" s="178"/>
      <c r="I357" s="178"/>
      <c r="J357" s="178"/>
      <c r="K357" s="178"/>
      <c r="L357" s="178"/>
      <c r="M357" s="178"/>
      <c r="N357" s="163"/>
      <c r="O357" s="163"/>
      <c r="P357" s="163"/>
      <c r="Q357" s="163"/>
      <c r="R357" s="163"/>
      <c r="S357" s="163"/>
      <c r="T357" s="164"/>
      <c r="U357" s="163"/>
      <c r="V357" s="153"/>
      <c r="W357" s="153"/>
      <c r="X357" s="153"/>
      <c r="Y357" s="153"/>
      <c r="Z357" s="153"/>
      <c r="AA357" s="153"/>
      <c r="AB357" s="153"/>
      <c r="AC357" s="153"/>
      <c r="AD357" s="153"/>
      <c r="AE357" s="153" t="s">
        <v>104</v>
      </c>
      <c r="AF357" s="153">
        <v>0</v>
      </c>
      <c r="AG357" s="153"/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</row>
    <row r="358" spans="1:60" outlineLevel="1" x14ac:dyDescent="0.25">
      <c r="A358" s="154"/>
      <c r="B358" s="160"/>
      <c r="C358" s="201" t="s">
        <v>337</v>
      </c>
      <c r="D358" s="165"/>
      <c r="E358" s="173">
        <v>2</v>
      </c>
      <c r="F358" s="178"/>
      <c r="G358" s="178"/>
      <c r="H358" s="178"/>
      <c r="I358" s="178"/>
      <c r="J358" s="178"/>
      <c r="K358" s="178"/>
      <c r="L358" s="178"/>
      <c r="M358" s="178"/>
      <c r="N358" s="163"/>
      <c r="O358" s="163"/>
      <c r="P358" s="163"/>
      <c r="Q358" s="163"/>
      <c r="R358" s="163"/>
      <c r="S358" s="163"/>
      <c r="T358" s="164"/>
      <c r="U358" s="163"/>
      <c r="V358" s="153"/>
      <c r="W358" s="153"/>
      <c r="X358" s="153"/>
      <c r="Y358" s="153"/>
      <c r="Z358" s="153"/>
      <c r="AA358" s="153"/>
      <c r="AB358" s="153"/>
      <c r="AC358" s="153"/>
      <c r="AD358" s="153"/>
      <c r="AE358" s="153" t="s">
        <v>104</v>
      </c>
      <c r="AF358" s="153">
        <v>0</v>
      </c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5">
      <c r="A359" s="154"/>
      <c r="B359" s="160"/>
      <c r="C359" s="202" t="s">
        <v>107</v>
      </c>
      <c r="D359" s="166"/>
      <c r="E359" s="174">
        <v>2</v>
      </c>
      <c r="F359" s="178"/>
      <c r="G359" s="178"/>
      <c r="H359" s="178"/>
      <c r="I359" s="178"/>
      <c r="J359" s="178"/>
      <c r="K359" s="178"/>
      <c r="L359" s="178"/>
      <c r="M359" s="178"/>
      <c r="N359" s="163"/>
      <c r="O359" s="163"/>
      <c r="P359" s="163"/>
      <c r="Q359" s="163"/>
      <c r="R359" s="163"/>
      <c r="S359" s="163"/>
      <c r="T359" s="164"/>
      <c r="U359" s="163"/>
      <c r="V359" s="153"/>
      <c r="W359" s="153"/>
      <c r="X359" s="153"/>
      <c r="Y359" s="153"/>
      <c r="Z359" s="153"/>
      <c r="AA359" s="153"/>
      <c r="AB359" s="153"/>
      <c r="AC359" s="153"/>
      <c r="AD359" s="153"/>
      <c r="AE359" s="153" t="s">
        <v>104</v>
      </c>
      <c r="AF359" s="153">
        <v>1</v>
      </c>
      <c r="AG359" s="153"/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 x14ac:dyDescent="0.25">
      <c r="A360" s="154">
        <v>54</v>
      </c>
      <c r="B360" s="160" t="s">
        <v>338</v>
      </c>
      <c r="C360" s="200" t="s">
        <v>339</v>
      </c>
      <c r="D360" s="162" t="s">
        <v>284</v>
      </c>
      <c r="E360" s="172">
        <v>2</v>
      </c>
      <c r="F360" s="179">
        <f>H360+J360</f>
        <v>0</v>
      </c>
      <c r="G360" s="178">
        <f>ROUND(E360*F360,2)</f>
        <v>0</v>
      </c>
      <c r="H360" s="179"/>
      <c r="I360" s="178">
        <f>ROUND(E360*H360,2)</f>
        <v>0</v>
      </c>
      <c r="J360" s="179"/>
      <c r="K360" s="178">
        <f>ROUND(E360*J360,2)</f>
        <v>0</v>
      </c>
      <c r="L360" s="178">
        <v>21</v>
      </c>
      <c r="M360" s="178">
        <f>G360*(1+L360/100)</f>
        <v>0</v>
      </c>
      <c r="N360" s="163">
        <v>0.43093999999999999</v>
      </c>
      <c r="O360" s="163">
        <f>ROUND(E360*N360,5)</f>
        <v>0.86187999999999998</v>
      </c>
      <c r="P360" s="163">
        <v>0</v>
      </c>
      <c r="Q360" s="163">
        <f>ROUND(E360*P360,5)</f>
        <v>0</v>
      </c>
      <c r="R360" s="163"/>
      <c r="S360" s="163"/>
      <c r="T360" s="164">
        <v>3.8170000000000002</v>
      </c>
      <c r="U360" s="163">
        <f>ROUND(E360*T360,2)</f>
        <v>7.63</v>
      </c>
      <c r="V360" s="153"/>
      <c r="W360" s="153"/>
      <c r="X360" s="153"/>
      <c r="Y360" s="153"/>
      <c r="Z360" s="153"/>
      <c r="AA360" s="153"/>
      <c r="AB360" s="153"/>
      <c r="AC360" s="153"/>
      <c r="AD360" s="153"/>
      <c r="AE360" s="153" t="s">
        <v>102</v>
      </c>
      <c r="AF360" s="153"/>
      <c r="AG360" s="153"/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</row>
    <row r="361" spans="1:60" outlineLevel="1" x14ac:dyDescent="0.25">
      <c r="A361" s="154"/>
      <c r="B361" s="160"/>
      <c r="C361" s="201" t="s">
        <v>105</v>
      </c>
      <c r="D361" s="165"/>
      <c r="E361" s="173"/>
      <c r="F361" s="178"/>
      <c r="G361" s="178"/>
      <c r="H361" s="178"/>
      <c r="I361" s="178"/>
      <c r="J361" s="178"/>
      <c r="K361" s="178"/>
      <c r="L361" s="178"/>
      <c r="M361" s="178"/>
      <c r="N361" s="163"/>
      <c r="O361" s="163"/>
      <c r="P361" s="163"/>
      <c r="Q361" s="163"/>
      <c r="R361" s="163"/>
      <c r="S361" s="163"/>
      <c r="T361" s="164"/>
      <c r="U361" s="163"/>
      <c r="V361" s="153"/>
      <c r="W361" s="153"/>
      <c r="X361" s="153"/>
      <c r="Y361" s="153"/>
      <c r="Z361" s="153"/>
      <c r="AA361" s="153"/>
      <c r="AB361" s="153"/>
      <c r="AC361" s="153"/>
      <c r="AD361" s="153"/>
      <c r="AE361" s="153" t="s">
        <v>104</v>
      </c>
      <c r="AF361" s="153">
        <v>0</v>
      </c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5">
      <c r="A362" s="154"/>
      <c r="B362" s="160"/>
      <c r="C362" s="201" t="s">
        <v>52</v>
      </c>
      <c r="D362" s="165"/>
      <c r="E362" s="173">
        <v>1</v>
      </c>
      <c r="F362" s="178"/>
      <c r="G362" s="178"/>
      <c r="H362" s="178"/>
      <c r="I362" s="178"/>
      <c r="J362" s="178"/>
      <c r="K362" s="178"/>
      <c r="L362" s="178"/>
      <c r="M362" s="178"/>
      <c r="N362" s="163"/>
      <c r="O362" s="163"/>
      <c r="P362" s="163"/>
      <c r="Q362" s="163"/>
      <c r="R362" s="163"/>
      <c r="S362" s="163"/>
      <c r="T362" s="164"/>
      <c r="U362" s="163"/>
      <c r="V362" s="153"/>
      <c r="W362" s="153"/>
      <c r="X362" s="153"/>
      <c r="Y362" s="153"/>
      <c r="Z362" s="153"/>
      <c r="AA362" s="153"/>
      <c r="AB362" s="153"/>
      <c r="AC362" s="153"/>
      <c r="AD362" s="153"/>
      <c r="AE362" s="153" t="s">
        <v>104</v>
      </c>
      <c r="AF362" s="153">
        <v>0</v>
      </c>
      <c r="AG362" s="153"/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outlineLevel="1" x14ac:dyDescent="0.25">
      <c r="A363" s="154"/>
      <c r="B363" s="160"/>
      <c r="C363" s="201" t="s">
        <v>340</v>
      </c>
      <c r="D363" s="165"/>
      <c r="E363" s="173">
        <v>1</v>
      </c>
      <c r="F363" s="178"/>
      <c r="G363" s="178"/>
      <c r="H363" s="178"/>
      <c r="I363" s="178"/>
      <c r="J363" s="178"/>
      <c r="K363" s="178"/>
      <c r="L363" s="178"/>
      <c r="M363" s="178"/>
      <c r="N363" s="163"/>
      <c r="O363" s="163"/>
      <c r="P363" s="163"/>
      <c r="Q363" s="163"/>
      <c r="R363" s="163"/>
      <c r="S363" s="163"/>
      <c r="T363" s="164"/>
      <c r="U363" s="163"/>
      <c r="V363" s="153"/>
      <c r="W363" s="153"/>
      <c r="X363" s="153"/>
      <c r="Y363" s="153"/>
      <c r="Z363" s="153"/>
      <c r="AA363" s="153"/>
      <c r="AB363" s="153"/>
      <c r="AC363" s="153"/>
      <c r="AD363" s="153"/>
      <c r="AE363" s="153" t="s">
        <v>104</v>
      </c>
      <c r="AF363" s="153">
        <v>0</v>
      </c>
      <c r="AG363" s="153"/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outlineLevel="1" x14ac:dyDescent="0.25">
      <c r="A364" s="154"/>
      <c r="B364" s="160"/>
      <c r="C364" s="202" t="s">
        <v>107</v>
      </c>
      <c r="D364" s="166"/>
      <c r="E364" s="174">
        <v>2</v>
      </c>
      <c r="F364" s="178"/>
      <c r="G364" s="178"/>
      <c r="H364" s="178"/>
      <c r="I364" s="178"/>
      <c r="J364" s="178"/>
      <c r="K364" s="178"/>
      <c r="L364" s="178"/>
      <c r="M364" s="178"/>
      <c r="N364" s="163"/>
      <c r="O364" s="163"/>
      <c r="P364" s="163"/>
      <c r="Q364" s="163"/>
      <c r="R364" s="163"/>
      <c r="S364" s="163"/>
      <c r="T364" s="164"/>
      <c r="U364" s="163"/>
      <c r="V364" s="153"/>
      <c r="W364" s="153"/>
      <c r="X364" s="153"/>
      <c r="Y364" s="153"/>
      <c r="Z364" s="153"/>
      <c r="AA364" s="153"/>
      <c r="AB364" s="153"/>
      <c r="AC364" s="153"/>
      <c r="AD364" s="153"/>
      <c r="AE364" s="153" t="s">
        <v>104</v>
      </c>
      <c r="AF364" s="153">
        <v>1</v>
      </c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outlineLevel="1" x14ac:dyDescent="0.25">
      <c r="A365" s="154">
        <v>55</v>
      </c>
      <c r="B365" s="160" t="s">
        <v>341</v>
      </c>
      <c r="C365" s="200" t="s">
        <v>342</v>
      </c>
      <c r="D365" s="162" t="s">
        <v>284</v>
      </c>
      <c r="E365" s="172">
        <v>2</v>
      </c>
      <c r="F365" s="179">
        <f>H365+J365</f>
        <v>0</v>
      </c>
      <c r="G365" s="178">
        <f>ROUND(E365*F365,2)</f>
        <v>0</v>
      </c>
      <c r="H365" s="179"/>
      <c r="I365" s="178">
        <f>ROUND(E365*H365,2)</f>
        <v>0</v>
      </c>
      <c r="J365" s="179"/>
      <c r="K365" s="178">
        <f>ROUND(E365*J365,2)</f>
        <v>0</v>
      </c>
      <c r="L365" s="178">
        <v>21</v>
      </c>
      <c r="M365" s="178">
        <f>G365*(1+L365/100)</f>
        <v>0</v>
      </c>
      <c r="N365" s="163">
        <v>0.31590000000000001</v>
      </c>
      <c r="O365" s="163">
        <f>ROUND(E365*N365,5)</f>
        <v>0.63180000000000003</v>
      </c>
      <c r="P365" s="163">
        <v>0</v>
      </c>
      <c r="Q365" s="163">
        <f>ROUND(E365*P365,5)</f>
        <v>0</v>
      </c>
      <c r="R365" s="163"/>
      <c r="S365" s="163"/>
      <c r="T365" s="164">
        <v>1.5509999999999999</v>
      </c>
      <c r="U365" s="163">
        <f>ROUND(E365*T365,2)</f>
        <v>3.1</v>
      </c>
      <c r="V365" s="153"/>
      <c r="W365" s="153"/>
      <c r="X365" s="153"/>
      <c r="Y365" s="153"/>
      <c r="Z365" s="153"/>
      <c r="AA365" s="153"/>
      <c r="AB365" s="153"/>
      <c r="AC365" s="153"/>
      <c r="AD365" s="153"/>
      <c r="AE365" s="153" t="s">
        <v>102</v>
      </c>
      <c r="AF365" s="153"/>
      <c r="AG365" s="153"/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outlineLevel="1" x14ac:dyDescent="0.25">
      <c r="A366" s="154"/>
      <c r="B366" s="160"/>
      <c r="C366" s="201" t="s">
        <v>343</v>
      </c>
      <c r="D366" s="165"/>
      <c r="E366" s="173">
        <v>2</v>
      </c>
      <c r="F366" s="178"/>
      <c r="G366" s="178"/>
      <c r="H366" s="178"/>
      <c r="I366" s="178"/>
      <c r="J366" s="178"/>
      <c r="K366" s="178"/>
      <c r="L366" s="178"/>
      <c r="M366" s="178"/>
      <c r="N366" s="163"/>
      <c r="O366" s="163"/>
      <c r="P366" s="163"/>
      <c r="Q366" s="163"/>
      <c r="R366" s="163"/>
      <c r="S366" s="163"/>
      <c r="T366" s="164"/>
      <c r="U366" s="163"/>
      <c r="V366" s="153"/>
      <c r="W366" s="153"/>
      <c r="X366" s="153"/>
      <c r="Y366" s="153"/>
      <c r="Z366" s="153"/>
      <c r="AA366" s="153"/>
      <c r="AB366" s="153"/>
      <c r="AC366" s="153"/>
      <c r="AD366" s="153"/>
      <c r="AE366" s="153" t="s">
        <v>104</v>
      </c>
      <c r="AF366" s="153">
        <v>0</v>
      </c>
      <c r="AG366" s="153"/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outlineLevel="1" x14ac:dyDescent="0.25">
      <c r="A367" s="154">
        <v>56</v>
      </c>
      <c r="B367" s="160" t="s">
        <v>344</v>
      </c>
      <c r="C367" s="200" t="s">
        <v>345</v>
      </c>
      <c r="D367" s="162" t="s">
        <v>130</v>
      </c>
      <c r="E367" s="172">
        <v>1</v>
      </c>
      <c r="F367" s="179">
        <f>H367+J367</f>
        <v>0</v>
      </c>
      <c r="G367" s="178">
        <f>ROUND(E367*F367,2)</f>
        <v>0</v>
      </c>
      <c r="H367" s="179"/>
      <c r="I367" s="178">
        <f>ROUND(E367*H367,2)</f>
        <v>0</v>
      </c>
      <c r="J367" s="179"/>
      <c r="K367" s="178">
        <f>ROUND(E367*J367,2)</f>
        <v>0</v>
      </c>
      <c r="L367" s="178">
        <v>21</v>
      </c>
      <c r="M367" s="178">
        <f>G367*(1+L367/100)</f>
        <v>0</v>
      </c>
      <c r="N367" s="163">
        <v>2.5249999999999999</v>
      </c>
      <c r="O367" s="163">
        <f>ROUND(E367*N367,5)</f>
        <v>2.5249999999999999</v>
      </c>
      <c r="P367" s="163">
        <v>0</v>
      </c>
      <c r="Q367" s="163">
        <f>ROUND(E367*P367,5)</f>
        <v>0</v>
      </c>
      <c r="R367" s="163"/>
      <c r="S367" s="163"/>
      <c r="T367" s="164">
        <v>1.3</v>
      </c>
      <c r="U367" s="163">
        <f>ROUND(E367*T367,2)</f>
        <v>1.3</v>
      </c>
      <c r="V367" s="153"/>
      <c r="W367" s="153"/>
      <c r="X367" s="153"/>
      <c r="Y367" s="153"/>
      <c r="Z367" s="153"/>
      <c r="AA367" s="153"/>
      <c r="AB367" s="153"/>
      <c r="AC367" s="153"/>
      <c r="AD367" s="153"/>
      <c r="AE367" s="153" t="s">
        <v>102</v>
      </c>
      <c r="AF367" s="153"/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outlineLevel="1" x14ac:dyDescent="0.25">
      <c r="A368" s="154"/>
      <c r="B368" s="160"/>
      <c r="C368" s="201" t="s">
        <v>105</v>
      </c>
      <c r="D368" s="165"/>
      <c r="E368" s="173"/>
      <c r="F368" s="178"/>
      <c r="G368" s="178"/>
      <c r="H368" s="178"/>
      <c r="I368" s="178"/>
      <c r="J368" s="178"/>
      <c r="K368" s="178"/>
      <c r="L368" s="178"/>
      <c r="M368" s="178"/>
      <c r="N368" s="163"/>
      <c r="O368" s="163"/>
      <c r="P368" s="163"/>
      <c r="Q368" s="163"/>
      <c r="R368" s="163"/>
      <c r="S368" s="163"/>
      <c r="T368" s="164"/>
      <c r="U368" s="163"/>
      <c r="V368" s="153"/>
      <c r="W368" s="153"/>
      <c r="X368" s="153"/>
      <c r="Y368" s="153"/>
      <c r="Z368" s="153"/>
      <c r="AA368" s="153"/>
      <c r="AB368" s="153"/>
      <c r="AC368" s="153"/>
      <c r="AD368" s="153"/>
      <c r="AE368" s="153" t="s">
        <v>104</v>
      </c>
      <c r="AF368" s="153">
        <v>0</v>
      </c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outlineLevel="1" x14ac:dyDescent="0.25">
      <c r="A369" s="154"/>
      <c r="B369" s="160"/>
      <c r="C369" s="201" t="s">
        <v>346</v>
      </c>
      <c r="D369" s="165"/>
      <c r="E369" s="173">
        <v>1</v>
      </c>
      <c r="F369" s="178"/>
      <c r="G369" s="178"/>
      <c r="H369" s="178"/>
      <c r="I369" s="178"/>
      <c r="J369" s="178"/>
      <c r="K369" s="178"/>
      <c r="L369" s="178"/>
      <c r="M369" s="178"/>
      <c r="N369" s="163"/>
      <c r="O369" s="163"/>
      <c r="P369" s="163"/>
      <c r="Q369" s="163"/>
      <c r="R369" s="163"/>
      <c r="S369" s="163"/>
      <c r="T369" s="164"/>
      <c r="U369" s="163"/>
      <c r="V369" s="153"/>
      <c r="W369" s="153"/>
      <c r="X369" s="153"/>
      <c r="Y369" s="153"/>
      <c r="Z369" s="153"/>
      <c r="AA369" s="153"/>
      <c r="AB369" s="153"/>
      <c r="AC369" s="153"/>
      <c r="AD369" s="153"/>
      <c r="AE369" s="153" t="s">
        <v>104</v>
      </c>
      <c r="AF369" s="153">
        <v>0</v>
      </c>
      <c r="AG369" s="153"/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</row>
    <row r="370" spans="1:60" outlineLevel="1" x14ac:dyDescent="0.25">
      <c r="A370" s="154"/>
      <c r="B370" s="160"/>
      <c r="C370" s="202" t="s">
        <v>107</v>
      </c>
      <c r="D370" s="166"/>
      <c r="E370" s="174">
        <v>1</v>
      </c>
      <c r="F370" s="178"/>
      <c r="G370" s="178"/>
      <c r="H370" s="178"/>
      <c r="I370" s="178"/>
      <c r="J370" s="178"/>
      <c r="K370" s="178"/>
      <c r="L370" s="178"/>
      <c r="M370" s="178"/>
      <c r="N370" s="163"/>
      <c r="O370" s="163"/>
      <c r="P370" s="163"/>
      <c r="Q370" s="163"/>
      <c r="R370" s="163"/>
      <c r="S370" s="163"/>
      <c r="T370" s="164"/>
      <c r="U370" s="163"/>
      <c r="V370" s="153"/>
      <c r="W370" s="153"/>
      <c r="X370" s="153"/>
      <c r="Y370" s="153"/>
      <c r="Z370" s="153"/>
      <c r="AA370" s="153"/>
      <c r="AB370" s="153"/>
      <c r="AC370" s="153"/>
      <c r="AD370" s="153"/>
      <c r="AE370" s="153" t="s">
        <v>104</v>
      </c>
      <c r="AF370" s="153">
        <v>1</v>
      </c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x14ac:dyDescent="0.25">
      <c r="A371" s="155" t="s">
        <v>97</v>
      </c>
      <c r="B371" s="161" t="s">
        <v>58</v>
      </c>
      <c r="C371" s="206" t="s">
        <v>59</v>
      </c>
      <c r="D371" s="169"/>
      <c r="E371" s="177"/>
      <c r="F371" s="180"/>
      <c r="G371" s="180">
        <f>SUMIF(AE372:AE399,"&lt;&gt;NOR",G372:G399)</f>
        <v>0</v>
      </c>
      <c r="H371" s="180"/>
      <c r="I371" s="180">
        <f>SUM(I372:I399)</f>
        <v>0</v>
      </c>
      <c r="J371" s="180"/>
      <c r="K371" s="180">
        <f>SUM(K372:K399)</f>
        <v>0</v>
      </c>
      <c r="L371" s="180"/>
      <c r="M371" s="180">
        <f>SUM(M372:M399)</f>
        <v>0</v>
      </c>
      <c r="N371" s="170"/>
      <c r="O371" s="170">
        <f>SUM(O372:O399)</f>
        <v>0.32996999999999999</v>
      </c>
      <c r="P371" s="170"/>
      <c r="Q371" s="170">
        <f>SUM(Q372:Q399)</f>
        <v>0</v>
      </c>
      <c r="R371" s="170"/>
      <c r="S371" s="170"/>
      <c r="T371" s="171"/>
      <c r="U371" s="170">
        <f>SUM(U372:U399)</f>
        <v>8.3899999999999988</v>
      </c>
      <c r="AE371" t="s">
        <v>98</v>
      </c>
    </row>
    <row r="372" spans="1:60" outlineLevel="1" x14ac:dyDescent="0.25">
      <c r="A372" s="154">
        <v>57</v>
      </c>
      <c r="B372" s="160" t="s">
        <v>347</v>
      </c>
      <c r="C372" s="200" t="s">
        <v>348</v>
      </c>
      <c r="D372" s="162" t="s">
        <v>284</v>
      </c>
      <c r="E372" s="172">
        <v>2</v>
      </c>
      <c r="F372" s="179">
        <f>H372+J372</f>
        <v>0</v>
      </c>
      <c r="G372" s="178">
        <f>ROUND(E372*F372,2)</f>
        <v>0</v>
      </c>
      <c r="H372" s="179"/>
      <c r="I372" s="178">
        <f>ROUND(E372*H372,2)</f>
        <v>0</v>
      </c>
      <c r="J372" s="179"/>
      <c r="K372" s="178">
        <f>ROUND(E372*J372,2)</f>
        <v>0</v>
      </c>
      <c r="L372" s="178">
        <v>21</v>
      </c>
      <c r="M372" s="178">
        <f>G372*(1+L372/100)</f>
        <v>0</v>
      </c>
      <c r="N372" s="163">
        <v>0.1133</v>
      </c>
      <c r="O372" s="163">
        <f>ROUND(E372*N372,5)</f>
        <v>0.2266</v>
      </c>
      <c r="P372" s="163">
        <v>0</v>
      </c>
      <c r="Q372" s="163">
        <f>ROUND(E372*P372,5)</f>
        <v>0</v>
      </c>
      <c r="R372" s="163"/>
      <c r="S372" s="163"/>
      <c r="T372" s="164">
        <v>0.91800000000000004</v>
      </c>
      <c r="U372" s="163">
        <f>ROUND(E372*T372,2)</f>
        <v>1.84</v>
      </c>
      <c r="V372" s="153"/>
      <c r="W372" s="153"/>
      <c r="X372" s="153"/>
      <c r="Y372" s="153"/>
      <c r="Z372" s="153"/>
      <c r="AA372" s="153"/>
      <c r="AB372" s="153"/>
      <c r="AC372" s="153"/>
      <c r="AD372" s="153"/>
      <c r="AE372" s="153" t="s">
        <v>102</v>
      </c>
      <c r="AF372" s="153"/>
      <c r="AG372" s="153"/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outlineLevel="1" x14ac:dyDescent="0.25">
      <c r="A373" s="154"/>
      <c r="B373" s="160"/>
      <c r="C373" s="201" t="s">
        <v>349</v>
      </c>
      <c r="D373" s="165"/>
      <c r="E373" s="173"/>
      <c r="F373" s="178"/>
      <c r="G373" s="178"/>
      <c r="H373" s="178"/>
      <c r="I373" s="178"/>
      <c r="J373" s="178"/>
      <c r="K373" s="178"/>
      <c r="L373" s="178"/>
      <c r="M373" s="178"/>
      <c r="N373" s="163"/>
      <c r="O373" s="163"/>
      <c r="P373" s="163"/>
      <c r="Q373" s="163"/>
      <c r="R373" s="163"/>
      <c r="S373" s="163"/>
      <c r="T373" s="164"/>
      <c r="U373" s="163"/>
      <c r="V373" s="153"/>
      <c r="W373" s="153"/>
      <c r="X373" s="153"/>
      <c r="Y373" s="153"/>
      <c r="Z373" s="153"/>
      <c r="AA373" s="153"/>
      <c r="AB373" s="153"/>
      <c r="AC373" s="153"/>
      <c r="AD373" s="153"/>
      <c r="AE373" s="153" t="s">
        <v>104</v>
      </c>
      <c r="AF373" s="153">
        <v>0</v>
      </c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outlineLevel="1" x14ac:dyDescent="0.25">
      <c r="A374" s="154"/>
      <c r="B374" s="160"/>
      <c r="C374" s="201" t="s">
        <v>105</v>
      </c>
      <c r="D374" s="165"/>
      <c r="E374" s="173"/>
      <c r="F374" s="178"/>
      <c r="G374" s="178"/>
      <c r="H374" s="178"/>
      <c r="I374" s="178"/>
      <c r="J374" s="178"/>
      <c r="K374" s="178"/>
      <c r="L374" s="178"/>
      <c r="M374" s="178"/>
      <c r="N374" s="163"/>
      <c r="O374" s="163"/>
      <c r="P374" s="163"/>
      <c r="Q374" s="163"/>
      <c r="R374" s="163"/>
      <c r="S374" s="163"/>
      <c r="T374" s="164"/>
      <c r="U374" s="163"/>
      <c r="V374" s="153"/>
      <c r="W374" s="153"/>
      <c r="X374" s="153"/>
      <c r="Y374" s="153"/>
      <c r="Z374" s="153"/>
      <c r="AA374" s="153"/>
      <c r="AB374" s="153"/>
      <c r="AC374" s="153"/>
      <c r="AD374" s="153"/>
      <c r="AE374" s="153" t="s">
        <v>104</v>
      </c>
      <c r="AF374" s="153">
        <v>0</v>
      </c>
      <c r="AG374" s="153"/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outlineLevel="1" x14ac:dyDescent="0.25">
      <c r="A375" s="154"/>
      <c r="B375" s="160"/>
      <c r="C375" s="201" t="s">
        <v>350</v>
      </c>
      <c r="D375" s="165"/>
      <c r="E375" s="173">
        <v>1</v>
      </c>
      <c r="F375" s="178"/>
      <c r="G375" s="178"/>
      <c r="H375" s="178"/>
      <c r="I375" s="178"/>
      <c r="J375" s="178"/>
      <c r="K375" s="178"/>
      <c r="L375" s="178"/>
      <c r="M375" s="178"/>
      <c r="N375" s="163"/>
      <c r="O375" s="163"/>
      <c r="P375" s="163"/>
      <c r="Q375" s="163"/>
      <c r="R375" s="163"/>
      <c r="S375" s="163"/>
      <c r="T375" s="164"/>
      <c r="U375" s="163"/>
      <c r="V375" s="153"/>
      <c r="W375" s="153"/>
      <c r="X375" s="153"/>
      <c r="Y375" s="153"/>
      <c r="Z375" s="153"/>
      <c r="AA375" s="153"/>
      <c r="AB375" s="153"/>
      <c r="AC375" s="153"/>
      <c r="AD375" s="153"/>
      <c r="AE375" s="153" t="s">
        <v>104</v>
      </c>
      <c r="AF375" s="153">
        <v>0</v>
      </c>
      <c r="AG375" s="153"/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</row>
    <row r="376" spans="1:60" outlineLevel="1" x14ac:dyDescent="0.25">
      <c r="A376" s="154"/>
      <c r="B376" s="160"/>
      <c r="C376" s="201" t="s">
        <v>351</v>
      </c>
      <c r="D376" s="165"/>
      <c r="E376" s="173">
        <v>1</v>
      </c>
      <c r="F376" s="178"/>
      <c r="G376" s="178"/>
      <c r="H376" s="178"/>
      <c r="I376" s="178"/>
      <c r="J376" s="178"/>
      <c r="K376" s="178"/>
      <c r="L376" s="178"/>
      <c r="M376" s="178"/>
      <c r="N376" s="163"/>
      <c r="O376" s="163"/>
      <c r="P376" s="163"/>
      <c r="Q376" s="163"/>
      <c r="R376" s="163"/>
      <c r="S376" s="163"/>
      <c r="T376" s="164"/>
      <c r="U376" s="163"/>
      <c r="V376" s="153"/>
      <c r="W376" s="153"/>
      <c r="X376" s="153"/>
      <c r="Y376" s="153"/>
      <c r="Z376" s="153"/>
      <c r="AA376" s="153"/>
      <c r="AB376" s="153"/>
      <c r="AC376" s="153"/>
      <c r="AD376" s="153"/>
      <c r="AE376" s="153" t="s">
        <v>104</v>
      </c>
      <c r="AF376" s="153">
        <v>0</v>
      </c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outlineLevel="1" x14ac:dyDescent="0.25">
      <c r="A377" s="154"/>
      <c r="B377" s="160"/>
      <c r="C377" s="202" t="s">
        <v>107</v>
      </c>
      <c r="D377" s="166"/>
      <c r="E377" s="174">
        <v>2</v>
      </c>
      <c r="F377" s="178"/>
      <c r="G377" s="178"/>
      <c r="H377" s="178"/>
      <c r="I377" s="178"/>
      <c r="J377" s="178"/>
      <c r="K377" s="178"/>
      <c r="L377" s="178"/>
      <c r="M377" s="178"/>
      <c r="N377" s="163"/>
      <c r="O377" s="163"/>
      <c r="P377" s="163"/>
      <c r="Q377" s="163"/>
      <c r="R377" s="163"/>
      <c r="S377" s="163"/>
      <c r="T377" s="164"/>
      <c r="U377" s="163"/>
      <c r="V377" s="153"/>
      <c r="W377" s="153"/>
      <c r="X377" s="153"/>
      <c r="Y377" s="153"/>
      <c r="Z377" s="153"/>
      <c r="AA377" s="153"/>
      <c r="AB377" s="153"/>
      <c r="AC377" s="153"/>
      <c r="AD377" s="153"/>
      <c r="AE377" s="153" t="s">
        <v>104</v>
      </c>
      <c r="AF377" s="153">
        <v>1</v>
      </c>
      <c r="AG377" s="153"/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outlineLevel="1" x14ac:dyDescent="0.25">
      <c r="A378" s="154">
        <v>58</v>
      </c>
      <c r="B378" s="160" t="s">
        <v>352</v>
      </c>
      <c r="C378" s="200" t="s">
        <v>353</v>
      </c>
      <c r="D378" s="162" t="s">
        <v>123</v>
      </c>
      <c r="E378" s="172">
        <v>24.04</v>
      </c>
      <c r="F378" s="179">
        <f>H378+J378</f>
        <v>0</v>
      </c>
      <c r="G378" s="178">
        <f>ROUND(E378*F378,2)</f>
        <v>0</v>
      </c>
      <c r="H378" s="179"/>
      <c r="I378" s="178">
        <f>ROUND(E378*H378,2)</f>
        <v>0</v>
      </c>
      <c r="J378" s="179"/>
      <c r="K378" s="178">
        <f>ROUND(E378*J378,2)</f>
        <v>0</v>
      </c>
      <c r="L378" s="178">
        <v>21</v>
      </c>
      <c r="M378" s="178">
        <f>G378*(1+L378/100)</f>
        <v>0</v>
      </c>
      <c r="N378" s="163">
        <v>4.3E-3</v>
      </c>
      <c r="O378" s="163">
        <f>ROUND(E378*N378,5)</f>
        <v>0.10337</v>
      </c>
      <c r="P378" s="163">
        <v>0</v>
      </c>
      <c r="Q378" s="163">
        <f>ROUND(E378*P378,5)</f>
        <v>0</v>
      </c>
      <c r="R378" s="163"/>
      <c r="S378" s="163"/>
      <c r="T378" s="164">
        <v>0.20799999999999999</v>
      </c>
      <c r="U378" s="163">
        <f>ROUND(E378*T378,2)</f>
        <v>5</v>
      </c>
      <c r="V378" s="153"/>
      <c r="W378" s="153"/>
      <c r="X378" s="153"/>
      <c r="Y378" s="153"/>
      <c r="Z378" s="153"/>
      <c r="AA378" s="153"/>
      <c r="AB378" s="153"/>
      <c r="AC378" s="153"/>
      <c r="AD378" s="153"/>
      <c r="AE378" s="153" t="s">
        <v>102</v>
      </c>
      <c r="AF378" s="153"/>
      <c r="AG378" s="153"/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outlineLevel="1" x14ac:dyDescent="0.25">
      <c r="A379" s="154"/>
      <c r="B379" s="160"/>
      <c r="C379" s="201" t="s">
        <v>354</v>
      </c>
      <c r="D379" s="165"/>
      <c r="E379" s="173"/>
      <c r="F379" s="178"/>
      <c r="G379" s="178"/>
      <c r="H379" s="178"/>
      <c r="I379" s="178"/>
      <c r="J379" s="178"/>
      <c r="K379" s="178"/>
      <c r="L379" s="178"/>
      <c r="M379" s="178"/>
      <c r="N379" s="163"/>
      <c r="O379" s="163"/>
      <c r="P379" s="163"/>
      <c r="Q379" s="163"/>
      <c r="R379" s="163"/>
      <c r="S379" s="163"/>
      <c r="T379" s="164"/>
      <c r="U379" s="163"/>
      <c r="V379" s="153"/>
      <c r="W379" s="153"/>
      <c r="X379" s="153"/>
      <c r="Y379" s="153"/>
      <c r="Z379" s="153"/>
      <c r="AA379" s="153"/>
      <c r="AB379" s="153"/>
      <c r="AC379" s="153"/>
      <c r="AD379" s="153"/>
      <c r="AE379" s="153" t="s">
        <v>104</v>
      </c>
      <c r="AF379" s="153">
        <v>0</v>
      </c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outlineLevel="1" x14ac:dyDescent="0.25">
      <c r="A380" s="154"/>
      <c r="B380" s="160"/>
      <c r="C380" s="201" t="s">
        <v>105</v>
      </c>
      <c r="D380" s="165"/>
      <c r="E380" s="173"/>
      <c r="F380" s="178"/>
      <c r="G380" s="178"/>
      <c r="H380" s="178"/>
      <c r="I380" s="178"/>
      <c r="J380" s="178"/>
      <c r="K380" s="178"/>
      <c r="L380" s="178"/>
      <c r="M380" s="178"/>
      <c r="N380" s="163"/>
      <c r="O380" s="163"/>
      <c r="P380" s="163"/>
      <c r="Q380" s="163"/>
      <c r="R380" s="163"/>
      <c r="S380" s="163"/>
      <c r="T380" s="164"/>
      <c r="U380" s="163"/>
      <c r="V380" s="153"/>
      <c r="W380" s="153"/>
      <c r="X380" s="153"/>
      <c r="Y380" s="153"/>
      <c r="Z380" s="153"/>
      <c r="AA380" s="153"/>
      <c r="AB380" s="153"/>
      <c r="AC380" s="153"/>
      <c r="AD380" s="153"/>
      <c r="AE380" s="153" t="s">
        <v>104</v>
      </c>
      <c r="AF380" s="153">
        <v>0</v>
      </c>
      <c r="AG380" s="153"/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</row>
    <row r="381" spans="1:60" outlineLevel="1" x14ac:dyDescent="0.25">
      <c r="A381" s="154"/>
      <c r="B381" s="160"/>
      <c r="C381" s="201" t="s">
        <v>355</v>
      </c>
      <c r="D381" s="165"/>
      <c r="E381" s="173">
        <v>12</v>
      </c>
      <c r="F381" s="178"/>
      <c r="G381" s="178"/>
      <c r="H381" s="178"/>
      <c r="I381" s="178"/>
      <c r="J381" s="178"/>
      <c r="K381" s="178"/>
      <c r="L381" s="178"/>
      <c r="M381" s="178"/>
      <c r="N381" s="163"/>
      <c r="O381" s="163"/>
      <c r="P381" s="163"/>
      <c r="Q381" s="163"/>
      <c r="R381" s="163"/>
      <c r="S381" s="163"/>
      <c r="T381" s="164"/>
      <c r="U381" s="163"/>
      <c r="V381" s="153"/>
      <c r="W381" s="153"/>
      <c r="X381" s="153"/>
      <c r="Y381" s="153"/>
      <c r="Z381" s="153"/>
      <c r="AA381" s="153"/>
      <c r="AB381" s="153"/>
      <c r="AC381" s="153"/>
      <c r="AD381" s="153"/>
      <c r="AE381" s="153" t="s">
        <v>104</v>
      </c>
      <c r="AF381" s="153">
        <v>0</v>
      </c>
      <c r="AG381" s="153"/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outlineLevel="1" x14ac:dyDescent="0.25">
      <c r="A382" s="154"/>
      <c r="B382" s="160"/>
      <c r="C382" s="202" t="s">
        <v>107</v>
      </c>
      <c r="D382" s="166"/>
      <c r="E382" s="174">
        <v>12</v>
      </c>
      <c r="F382" s="178"/>
      <c r="G382" s="178"/>
      <c r="H382" s="178"/>
      <c r="I382" s="178"/>
      <c r="J382" s="178"/>
      <c r="K382" s="178"/>
      <c r="L382" s="178"/>
      <c r="M382" s="178"/>
      <c r="N382" s="163"/>
      <c r="O382" s="163"/>
      <c r="P382" s="163"/>
      <c r="Q382" s="163"/>
      <c r="R382" s="163"/>
      <c r="S382" s="163"/>
      <c r="T382" s="164"/>
      <c r="U382" s="163"/>
      <c r="V382" s="153"/>
      <c r="W382" s="153"/>
      <c r="X382" s="153"/>
      <c r="Y382" s="153"/>
      <c r="Z382" s="153"/>
      <c r="AA382" s="153"/>
      <c r="AB382" s="153"/>
      <c r="AC382" s="153"/>
      <c r="AD382" s="153"/>
      <c r="AE382" s="153" t="s">
        <v>104</v>
      </c>
      <c r="AF382" s="153">
        <v>1</v>
      </c>
      <c r="AG382" s="153"/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</row>
    <row r="383" spans="1:60" outlineLevel="1" x14ac:dyDescent="0.25">
      <c r="A383" s="154"/>
      <c r="B383" s="160"/>
      <c r="C383" s="201" t="s">
        <v>356</v>
      </c>
      <c r="D383" s="165"/>
      <c r="E383" s="173"/>
      <c r="F383" s="178"/>
      <c r="G383" s="178"/>
      <c r="H383" s="178"/>
      <c r="I383" s="178"/>
      <c r="J383" s="178"/>
      <c r="K383" s="178"/>
      <c r="L383" s="178"/>
      <c r="M383" s="178"/>
      <c r="N383" s="163"/>
      <c r="O383" s="163"/>
      <c r="P383" s="163"/>
      <c r="Q383" s="163"/>
      <c r="R383" s="163"/>
      <c r="S383" s="163"/>
      <c r="T383" s="164"/>
      <c r="U383" s="163"/>
      <c r="V383" s="153"/>
      <c r="W383" s="153"/>
      <c r="X383" s="153"/>
      <c r="Y383" s="153"/>
      <c r="Z383" s="153"/>
      <c r="AA383" s="153"/>
      <c r="AB383" s="153"/>
      <c r="AC383" s="153"/>
      <c r="AD383" s="153"/>
      <c r="AE383" s="153" t="s">
        <v>104</v>
      </c>
      <c r="AF383" s="153">
        <v>0</v>
      </c>
      <c r="AG383" s="153"/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</row>
    <row r="384" spans="1:60" outlineLevel="1" x14ac:dyDescent="0.25">
      <c r="A384" s="154"/>
      <c r="B384" s="160"/>
      <c r="C384" s="201" t="s">
        <v>357</v>
      </c>
      <c r="D384" s="165"/>
      <c r="E384" s="173">
        <v>12.04</v>
      </c>
      <c r="F384" s="178"/>
      <c r="G384" s="178"/>
      <c r="H384" s="178"/>
      <c r="I384" s="178"/>
      <c r="J384" s="178"/>
      <c r="K384" s="178"/>
      <c r="L384" s="178"/>
      <c r="M384" s="178"/>
      <c r="N384" s="163"/>
      <c r="O384" s="163"/>
      <c r="P384" s="163"/>
      <c r="Q384" s="163"/>
      <c r="R384" s="163"/>
      <c r="S384" s="163"/>
      <c r="T384" s="164"/>
      <c r="U384" s="163"/>
      <c r="V384" s="153"/>
      <c r="W384" s="153"/>
      <c r="X384" s="153"/>
      <c r="Y384" s="153"/>
      <c r="Z384" s="153"/>
      <c r="AA384" s="153"/>
      <c r="AB384" s="153"/>
      <c r="AC384" s="153"/>
      <c r="AD384" s="153"/>
      <c r="AE384" s="153" t="s">
        <v>104</v>
      </c>
      <c r="AF384" s="153">
        <v>0</v>
      </c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</row>
    <row r="385" spans="1:60" outlineLevel="1" x14ac:dyDescent="0.25">
      <c r="A385" s="154"/>
      <c r="B385" s="160"/>
      <c r="C385" s="202" t="s">
        <v>107</v>
      </c>
      <c r="D385" s="166"/>
      <c r="E385" s="174">
        <v>12.04</v>
      </c>
      <c r="F385" s="178"/>
      <c r="G385" s="178"/>
      <c r="H385" s="178"/>
      <c r="I385" s="178"/>
      <c r="J385" s="178"/>
      <c r="K385" s="178"/>
      <c r="L385" s="178"/>
      <c r="M385" s="178"/>
      <c r="N385" s="163"/>
      <c r="O385" s="163"/>
      <c r="P385" s="163"/>
      <c r="Q385" s="163"/>
      <c r="R385" s="163"/>
      <c r="S385" s="163"/>
      <c r="T385" s="164"/>
      <c r="U385" s="163"/>
      <c r="V385" s="153"/>
      <c r="W385" s="153"/>
      <c r="X385" s="153"/>
      <c r="Y385" s="153"/>
      <c r="Z385" s="153"/>
      <c r="AA385" s="153"/>
      <c r="AB385" s="153"/>
      <c r="AC385" s="153"/>
      <c r="AD385" s="153"/>
      <c r="AE385" s="153" t="s">
        <v>104</v>
      </c>
      <c r="AF385" s="153">
        <v>1</v>
      </c>
      <c r="AG385" s="153"/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</row>
    <row r="386" spans="1:60" outlineLevel="1" x14ac:dyDescent="0.25">
      <c r="A386" s="154">
        <v>59</v>
      </c>
      <c r="B386" s="160" t="s">
        <v>358</v>
      </c>
      <c r="C386" s="200" t="s">
        <v>359</v>
      </c>
      <c r="D386" s="162" t="s">
        <v>123</v>
      </c>
      <c r="E386" s="172">
        <v>24.04</v>
      </c>
      <c r="F386" s="179">
        <f>H386+J386</f>
        <v>0</v>
      </c>
      <c r="G386" s="178">
        <f>ROUND(E386*F386,2)</f>
        <v>0</v>
      </c>
      <c r="H386" s="179"/>
      <c r="I386" s="178">
        <f>ROUND(E386*H386,2)</f>
        <v>0</v>
      </c>
      <c r="J386" s="179"/>
      <c r="K386" s="178">
        <f>ROUND(E386*J386,2)</f>
        <v>0</v>
      </c>
      <c r="L386" s="178">
        <v>21</v>
      </c>
      <c r="M386" s="178">
        <f>G386*(1+L386/100)</f>
        <v>0</v>
      </c>
      <c r="N386" s="163">
        <v>0</v>
      </c>
      <c r="O386" s="163">
        <f>ROUND(E386*N386,5)</f>
        <v>0</v>
      </c>
      <c r="P386" s="163">
        <v>0</v>
      </c>
      <c r="Q386" s="163">
        <f>ROUND(E386*P386,5)</f>
        <v>0</v>
      </c>
      <c r="R386" s="163"/>
      <c r="S386" s="163"/>
      <c r="T386" s="164">
        <v>3.6999999999999998E-2</v>
      </c>
      <c r="U386" s="163">
        <f>ROUND(E386*T386,2)</f>
        <v>0.89</v>
      </c>
      <c r="V386" s="153"/>
      <c r="W386" s="153"/>
      <c r="X386" s="153"/>
      <c r="Y386" s="153"/>
      <c r="Z386" s="153"/>
      <c r="AA386" s="153"/>
      <c r="AB386" s="153"/>
      <c r="AC386" s="153"/>
      <c r="AD386" s="153"/>
      <c r="AE386" s="153" t="s">
        <v>102</v>
      </c>
      <c r="AF386" s="153"/>
      <c r="AG386" s="153"/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</row>
    <row r="387" spans="1:60" outlineLevel="1" x14ac:dyDescent="0.25">
      <c r="A387" s="154"/>
      <c r="B387" s="160"/>
      <c r="C387" s="201" t="s">
        <v>360</v>
      </c>
      <c r="D387" s="165"/>
      <c r="E387" s="173"/>
      <c r="F387" s="178"/>
      <c r="G387" s="178"/>
      <c r="H387" s="178"/>
      <c r="I387" s="178"/>
      <c r="J387" s="178"/>
      <c r="K387" s="178"/>
      <c r="L387" s="178"/>
      <c r="M387" s="178"/>
      <c r="N387" s="163"/>
      <c r="O387" s="163"/>
      <c r="P387" s="163"/>
      <c r="Q387" s="163"/>
      <c r="R387" s="163"/>
      <c r="S387" s="163"/>
      <c r="T387" s="164"/>
      <c r="U387" s="163"/>
      <c r="V387" s="153"/>
      <c r="W387" s="153"/>
      <c r="X387" s="153"/>
      <c r="Y387" s="153"/>
      <c r="Z387" s="153"/>
      <c r="AA387" s="153"/>
      <c r="AB387" s="153"/>
      <c r="AC387" s="153"/>
      <c r="AD387" s="153"/>
      <c r="AE387" s="153" t="s">
        <v>104</v>
      </c>
      <c r="AF387" s="153">
        <v>0</v>
      </c>
      <c r="AG387" s="153"/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</row>
    <row r="388" spans="1:60" outlineLevel="1" x14ac:dyDescent="0.25">
      <c r="A388" s="154"/>
      <c r="B388" s="160"/>
      <c r="C388" s="201" t="s">
        <v>361</v>
      </c>
      <c r="D388" s="165"/>
      <c r="E388" s="173"/>
      <c r="F388" s="178"/>
      <c r="G388" s="178"/>
      <c r="H388" s="178"/>
      <c r="I388" s="178"/>
      <c r="J388" s="178"/>
      <c r="K388" s="178"/>
      <c r="L388" s="178"/>
      <c r="M388" s="178"/>
      <c r="N388" s="163"/>
      <c r="O388" s="163"/>
      <c r="P388" s="163"/>
      <c r="Q388" s="163"/>
      <c r="R388" s="163"/>
      <c r="S388" s="163"/>
      <c r="T388" s="164"/>
      <c r="U388" s="163"/>
      <c r="V388" s="153"/>
      <c r="W388" s="153"/>
      <c r="X388" s="153"/>
      <c r="Y388" s="153"/>
      <c r="Z388" s="153"/>
      <c r="AA388" s="153"/>
      <c r="AB388" s="153"/>
      <c r="AC388" s="153"/>
      <c r="AD388" s="153"/>
      <c r="AE388" s="153" t="s">
        <v>104</v>
      </c>
      <c r="AF388" s="153">
        <v>0</v>
      </c>
      <c r="AG388" s="153"/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</row>
    <row r="389" spans="1:60" outlineLevel="1" x14ac:dyDescent="0.25">
      <c r="A389" s="154"/>
      <c r="B389" s="160"/>
      <c r="C389" s="201" t="s">
        <v>105</v>
      </c>
      <c r="D389" s="165"/>
      <c r="E389" s="173"/>
      <c r="F389" s="178"/>
      <c r="G389" s="178"/>
      <c r="H389" s="178"/>
      <c r="I389" s="178"/>
      <c r="J389" s="178"/>
      <c r="K389" s="178"/>
      <c r="L389" s="178"/>
      <c r="M389" s="178"/>
      <c r="N389" s="163"/>
      <c r="O389" s="163"/>
      <c r="P389" s="163"/>
      <c r="Q389" s="163"/>
      <c r="R389" s="163"/>
      <c r="S389" s="163"/>
      <c r="T389" s="164"/>
      <c r="U389" s="163"/>
      <c r="V389" s="153"/>
      <c r="W389" s="153"/>
      <c r="X389" s="153"/>
      <c r="Y389" s="153"/>
      <c r="Z389" s="153"/>
      <c r="AA389" s="153"/>
      <c r="AB389" s="153"/>
      <c r="AC389" s="153"/>
      <c r="AD389" s="153"/>
      <c r="AE389" s="153" t="s">
        <v>104</v>
      </c>
      <c r="AF389" s="153">
        <v>0</v>
      </c>
      <c r="AG389" s="153"/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</row>
    <row r="390" spans="1:60" outlineLevel="1" x14ac:dyDescent="0.25">
      <c r="A390" s="154"/>
      <c r="B390" s="160"/>
      <c r="C390" s="201" t="s">
        <v>355</v>
      </c>
      <c r="D390" s="165"/>
      <c r="E390" s="173">
        <v>12</v>
      </c>
      <c r="F390" s="178"/>
      <c r="G390" s="178"/>
      <c r="H390" s="178"/>
      <c r="I390" s="178"/>
      <c r="J390" s="178"/>
      <c r="K390" s="178"/>
      <c r="L390" s="178"/>
      <c r="M390" s="178"/>
      <c r="N390" s="163"/>
      <c r="O390" s="163"/>
      <c r="P390" s="163"/>
      <c r="Q390" s="163"/>
      <c r="R390" s="163"/>
      <c r="S390" s="163"/>
      <c r="T390" s="164"/>
      <c r="U390" s="163"/>
      <c r="V390" s="153"/>
      <c r="W390" s="153"/>
      <c r="X390" s="153"/>
      <c r="Y390" s="153"/>
      <c r="Z390" s="153"/>
      <c r="AA390" s="153"/>
      <c r="AB390" s="153"/>
      <c r="AC390" s="153"/>
      <c r="AD390" s="153"/>
      <c r="AE390" s="153" t="s">
        <v>104</v>
      </c>
      <c r="AF390" s="153">
        <v>0</v>
      </c>
      <c r="AG390" s="153"/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</row>
    <row r="391" spans="1:60" outlineLevel="1" x14ac:dyDescent="0.25">
      <c r="A391" s="154"/>
      <c r="B391" s="160"/>
      <c r="C391" s="202" t="s">
        <v>107</v>
      </c>
      <c r="D391" s="166"/>
      <c r="E391" s="174">
        <v>12</v>
      </c>
      <c r="F391" s="178"/>
      <c r="G391" s="178"/>
      <c r="H391" s="178"/>
      <c r="I391" s="178"/>
      <c r="J391" s="178"/>
      <c r="K391" s="178"/>
      <c r="L391" s="178"/>
      <c r="M391" s="178"/>
      <c r="N391" s="163"/>
      <c r="O391" s="163"/>
      <c r="P391" s="163"/>
      <c r="Q391" s="163"/>
      <c r="R391" s="163"/>
      <c r="S391" s="163"/>
      <c r="T391" s="164"/>
      <c r="U391" s="163"/>
      <c r="V391" s="153"/>
      <c r="W391" s="153"/>
      <c r="X391" s="153"/>
      <c r="Y391" s="153"/>
      <c r="Z391" s="153"/>
      <c r="AA391" s="153"/>
      <c r="AB391" s="153"/>
      <c r="AC391" s="153"/>
      <c r="AD391" s="153"/>
      <c r="AE391" s="153" t="s">
        <v>104</v>
      </c>
      <c r="AF391" s="153">
        <v>1</v>
      </c>
      <c r="AG391" s="153"/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outlineLevel="1" x14ac:dyDescent="0.25">
      <c r="A392" s="154"/>
      <c r="B392" s="160"/>
      <c r="C392" s="201" t="s">
        <v>356</v>
      </c>
      <c r="D392" s="165"/>
      <c r="E392" s="173"/>
      <c r="F392" s="178"/>
      <c r="G392" s="178"/>
      <c r="H392" s="178"/>
      <c r="I392" s="178"/>
      <c r="J392" s="178"/>
      <c r="K392" s="178"/>
      <c r="L392" s="178"/>
      <c r="M392" s="178"/>
      <c r="N392" s="163"/>
      <c r="O392" s="163"/>
      <c r="P392" s="163"/>
      <c r="Q392" s="163"/>
      <c r="R392" s="163"/>
      <c r="S392" s="163"/>
      <c r="T392" s="164"/>
      <c r="U392" s="163"/>
      <c r="V392" s="153"/>
      <c r="W392" s="153"/>
      <c r="X392" s="153"/>
      <c r="Y392" s="153"/>
      <c r="Z392" s="153"/>
      <c r="AA392" s="153"/>
      <c r="AB392" s="153"/>
      <c r="AC392" s="153"/>
      <c r="AD392" s="153"/>
      <c r="AE392" s="153" t="s">
        <v>104</v>
      </c>
      <c r="AF392" s="153">
        <v>0</v>
      </c>
      <c r="AG392" s="153"/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</row>
    <row r="393" spans="1:60" outlineLevel="1" x14ac:dyDescent="0.25">
      <c r="A393" s="154"/>
      <c r="B393" s="160"/>
      <c r="C393" s="201" t="s">
        <v>357</v>
      </c>
      <c r="D393" s="165"/>
      <c r="E393" s="173">
        <v>12.04</v>
      </c>
      <c r="F393" s="178"/>
      <c r="G393" s="178"/>
      <c r="H393" s="178"/>
      <c r="I393" s="178"/>
      <c r="J393" s="178"/>
      <c r="K393" s="178"/>
      <c r="L393" s="178"/>
      <c r="M393" s="178"/>
      <c r="N393" s="163"/>
      <c r="O393" s="163"/>
      <c r="P393" s="163"/>
      <c r="Q393" s="163"/>
      <c r="R393" s="163"/>
      <c r="S393" s="163"/>
      <c r="T393" s="164"/>
      <c r="U393" s="163"/>
      <c r="V393" s="153"/>
      <c r="W393" s="153"/>
      <c r="X393" s="153"/>
      <c r="Y393" s="153"/>
      <c r="Z393" s="153"/>
      <c r="AA393" s="153"/>
      <c r="AB393" s="153"/>
      <c r="AC393" s="153"/>
      <c r="AD393" s="153"/>
      <c r="AE393" s="153" t="s">
        <v>104</v>
      </c>
      <c r="AF393" s="153">
        <v>0</v>
      </c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</row>
    <row r="394" spans="1:60" outlineLevel="1" x14ac:dyDescent="0.25">
      <c r="A394" s="154"/>
      <c r="B394" s="160"/>
      <c r="C394" s="202" t="s">
        <v>107</v>
      </c>
      <c r="D394" s="166"/>
      <c r="E394" s="174">
        <v>12.04</v>
      </c>
      <c r="F394" s="178"/>
      <c r="G394" s="178"/>
      <c r="H394" s="178"/>
      <c r="I394" s="178"/>
      <c r="J394" s="178"/>
      <c r="K394" s="178"/>
      <c r="L394" s="178"/>
      <c r="M394" s="178"/>
      <c r="N394" s="163"/>
      <c r="O394" s="163"/>
      <c r="P394" s="163"/>
      <c r="Q394" s="163"/>
      <c r="R394" s="163"/>
      <c r="S394" s="163"/>
      <c r="T394" s="164"/>
      <c r="U394" s="163"/>
      <c r="V394" s="153"/>
      <c r="W394" s="153"/>
      <c r="X394" s="153"/>
      <c r="Y394" s="153"/>
      <c r="Z394" s="153"/>
      <c r="AA394" s="153"/>
      <c r="AB394" s="153"/>
      <c r="AC394" s="153"/>
      <c r="AD394" s="153"/>
      <c r="AE394" s="153" t="s">
        <v>104</v>
      </c>
      <c r="AF394" s="153">
        <v>1</v>
      </c>
      <c r="AG394" s="153"/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</row>
    <row r="395" spans="1:60" outlineLevel="1" x14ac:dyDescent="0.25">
      <c r="A395" s="154">
        <v>60</v>
      </c>
      <c r="B395" s="160" t="s">
        <v>362</v>
      </c>
      <c r="C395" s="200" t="s">
        <v>363</v>
      </c>
      <c r="D395" s="162" t="s">
        <v>123</v>
      </c>
      <c r="E395" s="172">
        <v>12</v>
      </c>
      <c r="F395" s="179">
        <f>H395+J395</f>
        <v>0</v>
      </c>
      <c r="G395" s="178">
        <f>ROUND(E395*F395,2)</f>
        <v>0</v>
      </c>
      <c r="H395" s="179"/>
      <c r="I395" s="178">
        <f>ROUND(E395*H395,2)</f>
        <v>0</v>
      </c>
      <c r="J395" s="179"/>
      <c r="K395" s="178">
        <f>ROUND(E395*J395,2)</f>
        <v>0</v>
      </c>
      <c r="L395" s="178">
        <v>21</v>
      </c>
      <c r="M395" s="178">
        <f>G395*(1+L395/100)</f>
        <v>0</v>
      </c>
      <c r="N395" s="163">
        <v>0</v>
      </c>
      <c r="O395" s="163">
        <f>ROUND(E395*N395,5)</f>
        <v>0</v>
      </c>
      <c r="P395" s="163">
        <v>0</v>
      </c>
      <c r="Q395" s="163">
        <f>ROUND(E395*P395,5)</f>
        <v>0</v>
      </c>
      <c r="R395" s="163"/>
      <c r="S395" s="163"/>
      <c r="T395" s="164">
        <v>5.5E-2</v>
      </c>
      <c r="U395" s="163">
        <f>ROUND(E395*T395,2)</f>
        <v>0.66</v>
      </c>
      <c r="V395" s="153"/>
      <c r="W395" s="153"/>
      <c r="X395" s="153"/>
      <c r="Y395" s="153"/>
      <c r="Z395" s="153"/>
      <c r="AA395" s="153"/>
      <c r="AB395" s="153"/>
      <c r="AC395" s="153"/>
      <c r="AD395" s="153"/>
      <c r="AE395" s="153" t="s">
        <v>102</v>
      </c>
      <c r="AF395" s="153"/>
      <c r="AG395" s="153"/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</row>
    <row r="396" spans="1:60" outlineLevel="1" x14ac:dyDescent="0.25">
      <c r="A396" s="154"/>
      <c r="B396" s="160"/>
      <c r="C396" s="201" t="s">
        <v>364</v>
      </c>
      <c r="D396" s="165"/>
      <c r="E396" s="173"/>
      <c r="F396" s="178"/>
      <c r="G396" s="178"/>
      <c r="H396" s="178"/>
      <c r="I396" s="178"/>
      <c r="J396" s="178"/>
      <c r="K396" s="178"/>
      <c r="L396" s="178"/>
      <c r="M396" s="178"/>
      <c r="N396" s="163"/>
      <c r="O396" s="163"/>
      <c r="P396" s="163"/>
      <c r="Q396" s="163"/>
      <c r="R396" s="163"/>
      <c r="S396" s="163"/>
      <c r="T396" s="164"/>
      <c r="U396" s="163"/>
      <c r="V396" s="153"/>
      <c r="W396" s="153"/>
      <c r="X396" s="153"/>
      <c r="Y396" s="153"/>
      <c r="Z396" s="153"/>
      <c r="AA396" s="153"/>
      <c r="AB396" s="153"/>
      <c r="AC396" s="153"/>
      <c r="AD396" s="153"/>
      <c r="AE396" s="153" t="s">
        <v>104</v>
      </c>
      <c r="AF396" s="153">
        <v>0</v>
      </c>
      <c r="AG396" s="153"/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</row>
    <row r="397" spans="1:60" outlineLevel="1" x14ac:dyDescent="0.25">
      <c r="A397" s="154"/>
      <c r="B397" s="160"/>
      <c r="C397" s="201" t="s">
        <v>105</v>
      </c>
      <c r="D397" s="165"/>
      <c r="E397" s="173"/>
      <c r="F397" s="178"/>
      <c r="G397" s="178"/>
      <c r="H397" s="178"/>
      <c r="I397" s="178"/>
      <c r="J397" s="178"/>
      <c r="K397" s="178"/>
      <c r="L397" s="178"/>
      <c r="M397" s="178"/>
      <c r="N397" s="163"/>
      <c r="O397" s="163"/>
      <c r="P397" s="163"/>
      <c r="Q397" s="163"/>
      <c r="R397" s="163"/>
      <c r="S397" s="163"/>
      <c r="T397" s="164"/>
      <c r="U397" s="163"/>
      <c r="V397" s="153"/>
      <c r="W397" s="153"/>
      <c r="X397" s="153"/>
      <c r="Y397" s="153"/>
      <c r="Z397" s="153"/>
      <c r="AA397" s="153"/>
      <c r="AB397" s="153"/>
      <c r="AC397" s="153"/>
      <c r="AD397" s="153"/>
      <c r="AE397" s="153" t="s">
        <v>104</v>
      </c>
      <c r="AF397" s="153">
        <v>0</v>
      </c>
      <c r="AG397" s="153"/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</row>
    <row r="398" spans="1:60" outlineLevel="1" x14ac:dyDescent="0.25">
      <c r="A398" s="154"/>
      <c r="B398" s="160"/>
      <c r="C398" s="201" t="s">
        <v>355</v>
      </c>
      <c r="D398" s="165"/>
      <c r="E398" s="173">
        <v>12</v>
      </c>
      <c r="F398" s="178"/>
      <c r="G398" s="178"/>
      <c r="H398" s="178"/>
      <c r="I398" s="178"/>
      <c r="J398" s="178"/>
      <c r="K398" s="178"/>
      <c r="L398" s="178"/>
      <c r="M398" s="178"/>
      <c r="N398" s="163"/>
      <c r="O398" s="163"/>
      <c r="P398" s="163"/>
      <c r="Q398" s="163"/>
      <c r="R398" s="163"/>
      <c r="S398" s="163"/>
      <c r="T398" s="164"/>
      <c r="U398" s="163"/>
      <c r="V398" s="153"/>
      <c r="W398" s="153"/>
      <c r="X398" s="153"/>
      <c r="Y398" s="153"/>
      <c r="Z398" s="153"/>
      <c r="AA398" s="153"/>
      <c r="AB398" s="153"/>
      <c r="AC398" s="153"/>
      <c r="AD398" s="153"/>
      <c r="AE398" s="153" t="s">
        <v>104</v>
      </c>
      <c r="AF398" s="153">
        <v>0</v>
      </c>
      <c r="AG398" s="153"/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</row>
    <row r="399" spans="1:60" outlineLevel="1" x14ac:dyDescent="0.25">
      <c r="A399" s="154"/>
      <c r="B399" s="160"/>
      <c r="C399" s="202" t="s">
        <v>107</v>
      </c>
      <c r="D399" s="166"/>
      <c r="E399" s="174">
        <v>12</v>
      </c>
      <c r="F399" s="178"/>
      <c r="G399" s="178"/>
      <c r="H399" s="178"/>
      <c r="I399" s="178"/>
      <c r="J399" s="178"/>
      <c r="K399" s="178"/>
      <c r="L399" s="178"/>
      <c r="M399" s="178"/>
      <c r="N399" s="163"/>
      <c r="O399" s="163"/>
      <c r="P399" s="163"/>
      <c r="Q399" s="163"/>
      <c r="R399" s="163"/>
      <c r="S399" s="163"/>
      <c r="T399" s="164"/>
      <c r="U399" s="163"/>
      <c r="V399" s="153"/>
      <c r="W399" s="153"/>
      <c r="X399" s="153"/>
      <c r="Y399" s="153"/>
      <c r="Z399" s="153"/>
      <c r="AA399" s="153"/>
      <c r="AB399" s="153"/>
      <c r="AC399" s="153"/>
      <c r="AD399" s="153"/>
      <c r="AE399" s="153" t="s">
        <v>104</v>
      </c>
      <c r="AF399" s="153">
        <v>1</v>
      </c>
      <c r="AG399" s="153"/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</row>
    <row r="400" spans="1:60" x14ac:dyDescent="0.25">
      <c r="A400" s="155" t="s">
        <v>97</v>
      </c>
      <c r="B400" s="161" t="s">
        <v>60</v>
      </c>
      <c r="C400" s="206" t="s">
        <v>61</v>
      </c>
      <c r="D400" s="169"/>
      <c r="E400" s="177"/>
      <c r="F400" s="180"/>
      <c r="G400" s="180">
        <f>SUMIF(AE401:AE402,"&lt;&gt;NOR",G401:G402)</f>
        <v>0</v>
      </c>
      <c r="H400" s="180"/>
      <c r="I400" s="180">
        <f>SUM(I401:I402)</f>
        <v>0</v>
      </c>
      <c r="J400" s="180"/>
      <c r="K400" s="180">
        <f>SUM(K401:K402)</f>
        <v>0</v>
      </c>
      <c r="L400" s="180"/>
      <c r="M400" s="180">
        <f>SUM(M401:M402)</f>
        <v>0</v>
      </c>
      <c r="N400" s="170"/>
      <c r="O400" s="170">
        <f>SUM(O401:O402)</f>
        <v>1.42E-3</v>
      </c>
      <c r="P400" s="170"/>
      <c r="Q400" s="170">
        <f>SUM(Q401:Q402)</f>
        <v>0</v>
      </c>
      <c r="R400" s="170"/>
      <c r="S400" s="170"/>
      <c r="T400" s="171"/>
      <c r="U400" s="170">
        <f>SUM(U401:U402)</f>
        <v>2.2799999999999998</v>
      </c>
      <c r="AE400" t="s">
        <v>98</v>
      </c>
    </row>
    <row r="401" spans="1:60" outlineLevel="1" x14ac:dyDescent="0.25">
      <c r="A401" s="154">
        <v>61</v>
      </c>
      <c r="B401" s="160" t="s">
        <v>365</v>
      </c>
      <c r="C401" s="200" t="s">
        <v>366</v>
      </c>
      <c r="D401" s="162" t="s">
        <v>101</v>
      </c>
      <c r="E401" s="172">
        <v>142.32</v>
      </c>
      <c r="F401" s="179">
        <f>H401+J401</f>
        <v>0</v>
      </c>
      <c r="G401" s="178">
        <f>ROUND(E401*F401,2)</f>
        <v>0</v>
      </c>
      <c r="H401" s="179"/>
      <c r="I401" s="178">
        <f>ROUND(E401*H401,2)</f>
        <v>0</v>
      </c>
      <c r="J401" s="179"/>
      <c r="K401" s="178">
        <f>ROUND(E401*J401,2)</f>
        <v>0</v>
      </c>
      <c r="L401" s="178">
        <v>21</v>
      </c>
      <c r="M401" s="178">
        <f>G401*(1+L401/100)</f>
        <v>0</v>
      </c>
      <c r="N401" s="163">
        <v>1.0000000000000001E-5</v>
      </c>
      <c r="O401" s="163">
        <f>ROUND(E401*N401,5)</f>
        <v>1.42E-3</v>
      </c>
      <c r="P401" s="163">
        <v>0</v>
      </c>
      <c r="Q401" s="163">
        <f>ROUND(E401*P401,5)</f>
        <v>0</v>
      </c>
      <c r="R401" s="163"/>
      <c r="S401" s="163"/>
      <c r="T401" s="164">
        <v>1.6E-2</v>
      </c>
      <c r="U401" s="163">
        <f>ROUND(E401*T401,2)</f>
        <v>2.2799999999999998</v>
      </c>
      <c r="V401" s="153"/>
      <c r="W401" s="153"/>
      <c r="X401" s="153"/>
      <c r="Y401" s="153"/>
      <c r="Z401" s="153"/>
      <c r="AA401" s="153"/>
      <c r="AB401" s="153"/>
      <c r="AC401" s="153"/>
      <c r="AD401" s="153"/>
      <c r="AE401" s="153" t="s">
        <v>102</v>
      </c>
      <c r="AF401" s="153"/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 x14ac:dyDescent="0.25">
      <c r="A402" s="154"/>
      <c r="B402" s="160"/>
      <c r="C402" s="201" t="s">
        <v>127</v>
      </c>
      <c r="D402" s="165"/>
      <c r="E402" s="173">
        <v>142.32</v>
      </c>
      <c r="F402" s="178"/>
      <c r="G402" s="178"/>
      <c r="H402" s="178"/>
      <c r="I402" s="178"/>
      <c r="J402" s="178"/>
      <c r="K402" s="178"/>
      <c r="L402" s="178"/>
      <c r="M402" s="178"/>
      <c r="N402" s="163"/>
      <c r="O402" s="163"/>
      <c r="P402" s="163"/>
      <c r="Q402" s="163"/>
      <c r="R402" s="163"/>
      <c r="S402" s="163"/>
      <c r="T402" s="164"/>
      <c r="U402" s="163"/>
      <c r="V402" s="153"/>
      <c r="W402" s="153"/>
      <c r="X402" s="153"/>
      <c r="Y402" s="153"/>
      <c r="Z402" s="153"/>
      <c r="AA402" s="153"/>
      <c r="AB402" s="153"/>
      <c r="AC402" s="153"/>
      <c r="AD402" s="153"/>
      <c r="AE402" s="153" t="s">
        <v>104</v>
      </c>
      <c r="AF402" s="153">
        <v>0</v>
      </c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x14ac:dyDescent="0.25">
      <c r="A403" s="155" t="s">
        <v>97</v>
      </c>
      <c r="B403" s="161" t="s">
        <v>62</v>
      </c>
      <c r="C403" s="206" t="s">
        <v>63</v>
      </c>
      <c r="D403" s="169"/>
      <c r="E403" s="177"/>
      <c r="F403" s="180"/>
      <c r="G403" s="180">
        <f>SUMIF(AE404:AE410,"&lt;&gt;NOR",G404:G410)</f>
        <v>0</v>
      </c>
      <c r="H403" s="180"/>
      <c r="I403" s="180">
        <f>SUM(I404:I410)</f>
        <v>0</v>
      </c>
      <c r="J403" s="180"/>
      <c r="K403" s="180">
        <f>SUM(K404:K410)</f>
        <v>0</v>
      </c>
      <c r="L403" s="180"/>
      <c r="M403" s="180">
        <f>SUM(M404:M410)</f>
        <v>0</v>
      </c>
      <c r="N403" s="170"/>
      <c r="O403" s="170">
        <f>SUM(O404:O410)</f>
        <v>0</v>
      </c>
      <c r="P403" s="170"/>
      <c r="Q403" s="170">
        <f>SUM(Q404:Q410)</f>
        <v>0.16400000000000001</v>
      </c>
      <c r="R403" s="170"/>
      <c r="S403" s="170"/>
      <c r="T403" s="171"/>
      <c r="U403" s="170">
        <f>SUM(U404:U410)</f>
        <v>1.18</v>
      </c>
      <c r="AE403" t="s">
        <v>98</v>
      </c>
    </row>
    <row r="404" spans="1:60" outlineLevel="1" x14ac:dyDescent="0.25">
      <c r="A404" s="154">
        <v>62</v>
      </c>
      <c r="B404" s="160" t="s">
        <v>367</v>
      </c>
      <c r="C404" s="200" t="s">
        <v>368</v>
      </c>
      <c r="D404" s="162" t="s">
        <v>284</v>
      </c>
      <c r="E404" s="172">
        <v>2</v>
      </c>
      <c r="F404" s="179">
        <f>H404+J404</f>
        <v>0</v>
      </c>
      <c r="G404" s="178">
        <f>ROUND(E404*F404,2)</f>
        <v>0</v>
      </c>
      <c r="H404" s="179"/>
      <c r="I404" s="178">
        <f>ROUND(E404*H404,2)</f>
        <v>0</v>
      </c>
      <c r="J404" s="179"/>
      <c r="K404" s="178">
        <f>ROUND(E404*J404,2)</f>
        <v>0</v>
      </c>
      <c r="L404" s="178">
        <v>21</v>
      </c>
      <c r="M404" s="178">
        <f>G404*(1+L404/100)</f>
        <v>0</v>
      </c>
      <c r="N404" s="163">
        <v>0</v>
      </c>
      <c r="O404" s="163">
        <f>ROUND(E404*N404,5)</f>
        <v>0</v>
      </c>
      <c r="P404" s="163">
        <v>8.2000000000000003E-2</v>
      </c>
      <c r="Q404" s="163">
        <f>ROUND(E404*P404,5)</f>
        <v>0.16400000000000001</v>
      </c>
      <c r="R404" s="163"/>
      <c r="S404" s="163"/>
      <c r="T404" s="164">
        <v>0.58799999999999997</v>
      </c>
      <c r="U404" s="163">
        <f>ROUND(E404*T404,2)</f>
        <v>1.18</v>
      </c>
      <c r="V404" s="153"/>
      <c r="W404" s="153"/>
      <c r="X404" s="153"/>
      <c r="Y404" s="153"/>
      <c r="Z404" s="153"/>
      <c r="AA404" s="153"/>
      <c r="AB404" s="153"/>
      <c r="AC404" s="153"/>
      <c r="AD404" s="153"/>
      <c r="AE404" s="153" t="s">
        <v>102</v>
      </c>
      <c r="AF404" s="153"/>
      <c r="AG404" s="153"/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outlineLevel="1" x14ac:dyDescent="0.25">
      <c r="A405" s="154"/>
      <c r="B405" s="160"/>
      <c r="C405" s="201" t="s">
        <v>369</v>
      </c>
      <c r="D405" s="165"/>
      <c r="E405" s="173"/>
      <c r="F405" s="178"/>
      <c r="G405" s="178"/>
      <c r="H405" s="178"/>
      <c r="I405" s="178"/>
      <c r="J405" s="178"/>
      <c r="K405" s="178"/>
      <c r="L405" s="178"/>
      <c r="M405" s="178"/>
      <c r="N405" s="163"/>
      <c r="O405" s="163"/>
      <c r="P405" s="163"/>
      <c r="Q405" s="163"/>
      <c r="R405" s="163"/>
      <c r="S405" s="163"/>
      <c r="T405" s="164"/>
      <c r="U405" s="163"/>
      <c r="V405" s="153"/>
      <c r="W405" s="153"/>
      <c r="X405" s="153"/>
      <c r="Y405" s="153"/>
      <c r="Z405" s="153"/>
      <c r="AA405" s="153"/>
      <c r="AB405" s="153"/>
      <c r="AC405" s="153"/>
      <c r="AD405" s="153"/>
      <c r="AE405" s="153" t="s">
        <v>104</v>
      </c>
      <c r="AF405" s="153">
        <v>0</v>
      </c>
      <c r="AG405" s="153"/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</row>
    <row r="406" spans="1:60" outlineLevel="1" x14ac:dyDescent="0.25">
      <c r="A406" s="154"/>
      <c r="B406" s="160"/>
      <c r="C406" s="201" t="s">
        <v>349</v>
      </c>
      <c r="D406" s="165"/>
      <c r="E406" s="173"/>
      <c r="F406" s="178"/>
      <c r="G406" s="178"/>
      <c r="H406" s="178"/>
      <c r="I406" s="178"/>
      <c r="J406" s="178"/>
      <c r="K406" s="178"/>
      <c r="L406" s="178"/>
      <c r="M406" s="178"/>
      <c r="N406" s="163"/>
      <c r="O406" s="163"/>
      <c r="P406" s="163"/>
      <c r="Q406" s="163"/>
      <c r="R406" s="163"/>
      <c r="S406" s="163"/>
      <c r="T406" s="164"/>
      <c r="U406" s="163"/>
      <c r="V406" s="153"/>
      <c r="W406" s="153"/>
      <c r="X406" s="153"/>
      <c r="Y406" s="153"/>
      <c r="Z406" s="153"/>
      <c r="AA406" s="153"/>
      <c r="AB406" s="153"/>
      <c r="AC406" s="153"/>
      <c r="AD406" s="153"/>
      <c r="AE406" s="153" t="s">
        <v>104</v>
      </c>
      <c r="AF406" s="153">
        <v>0</v>
      </c>
      <c r="AG406" s="153"/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</row>
    <row r="407" spans="1:60" outlineLevel="1" x14ac:dyDescent="0.25">
      <c r="A407" s="154"/>
      <c r="B407" s="160"/>
      <c r="C407" s="201" t="s">
        <v>105</v>
      </c>
      <c r="D407" s="165"/>
      <c r="E407" s="173"/>
      <c r="F407" s="178"/>
      <c r="G407" s="178"/>
      <c r="H407" s="178"/>
      <c r="I407" s="178"/>
      <c r="J407" s="178"/>
      <c r="K407" s="178"/>
      <c r="L407" s="178"/>
      <c r="M407" s="178"/>
      <c r="N407" s="163"/>
      <c r="O407" s="163"/>
      <c r="P407" s="163"/>
      <c r="Q407" s="163"/>
      <c r="R407" s="163"/>
      <c r="S407" s="163"/>
      <c r="T407" s="164"/>
      <c r="U407" s="163"/>
      <c r="V407" s="153"/>
      <c r="W407" s="153"/>
      <c r="X407" s="153"/>
      <c r="Y407" s="153"/>
      <c r="Z407" s="153"/>
      <c r="AA407" s="153"/>
      <c r="AB407" s="153"/>
      <c r="AC407" s="153"/>
      <c r="AD407" s="153"/>
      <c r="AE407" s="153" t="s">
        <v>104</v>
      </c>
      <c r="AF407" s="153">
        <v>0</v>
      </c>
      <c r="AG407" s="153"/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outlineLevel="1" x14ac:dyDescent="0.25">
      <c r="A408" s="154"/>
      <c r="B408" s="160"/>
      <c r="C408" s="201" t="s">
        <v>350</v>
      </c>
      <c r="D408" s="165"/>
      <c r="E408" s="173">
        <v>1</v>
      </c>
      <c r="F408" s="178"/>
      <c r="G408" s="178"/>
      <c r="H408" s="178"/>
      <c r="I408" s="178"/>
      <c r="J408" s="178"/>
      <c r="K408" s="178"/>
      <c r="L408" s="178"/>
      <c r="M408" s="178"/>
      <c r="N408" s="163"/>
      <c r="O408" s="163"/>
      <c r="P408" s="163"/>
      <c r="Q408" s="163"/>
      <c r="R408" s="163"/>
      <c r="S408" s="163"/>
      <c r="T408" s="164"/>
      <c r="U408" s="163"/>
      <c r="V408" s="153"/>
      <c r="W408" s="153"/>
      <c r="X408" s="153"/>
      <c r="Y408" s="153"/>
      <c r="Z408" s="153"/>
      <c r="AA408" s="153"/>
      <c r="AB408" s="153"/>
      <c r="AC408" s="153"/>
      <c r="AD408" s="153"/>
      <c r="AE408" s="153" t="s">
        <v>104</v>
      </c>
      <c r="AF408" s="153">
        <v>0</v>
      </c>
      <c r="AG408" s="153"/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</row>
    <row r="409" spans="1:60" outlineLevel="1" x14ac:dyDescent="0.25">
      <c r="A409" s="154"/>
      <c r="B409" s="160"/>
      <c r="C409" s="201" t="s">
        <v>351</v>
      </c>
      <c r="D409" s="165"/>
      <c r="E409" s="173">
        <v>1</v>
      </c>
      <c r="F409" s="178"/>
      <c r="G409" s="178"/>
      <c r="H409" s="178"/>
      <c r="I409" s="178"/>
      <c r="J409" s="178"/>
      <c r="K409" s="178"/>
      <c r="L409" s="178"/>
      <c r="M409" s="178"/>
      <c r="N409" s="163"/>
      <c r="O409" s="163"/>
      <c r="P409" s="163"/>
      <c r="Q409" s="163"/>
      <c r="R409" s="163"/>
      <c r="S409" s="163"/>
      <c r="T409" s="164"/>
      <c r="U409" s="163"/>
      <c r="V409" s="153"/>
      <c r="W409" s="153"/>
      <c r="X409" s="153"/>
      <c r="Y409" s="153"/>
      <c r="Z409" s="153"/>
      <c r="AA409" s="153"/>
      <c r="AB409" s="153"/>
      <c r="AC409" s="153"/>
      <c r="AD409" s="153"/>
      <c r="AE409" s="153" t="s">
        <v>104</v>
      </c>
      <c r="AF409" s="153">
        <v>0</v>
      </c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</row>
    <row r="410" spans="1:60" outlineLevel="1" x14ac:dyDescent="0.25">
      <c r="A410" s="154"/>
      <c r="B410" s="160"/>
      <c r="C410" s="202" t="s">
        <v>107</v>
      </c>
      <c r="D410" s="166"/>
      <c r="E410" s="174">
        <v>2</v>
      </c>
      <c r="F410" s="178"/>
      <c r="G410" s="178"/>
      <c r="H410" s="178"/>
      <c r="I410" s="178"/>
      <c r="J410" s="178"/>
      <c r="K410" s="178"/>
      <c r="L410" s="178"/>
      <c r="M410" s="178"/>
      <c r="N410" s="163"/>
      <c r="O410" s="163"/>
      <c r="P410" s="163"/>
      <c r="Q410" s="163"/>
      <c r="R410" s="163"/>
      <c r="S410" s="163"/>
      <c r="T410" s="164"/>
      <c r="U410" s="163"/>
      <c r="V410" s="153"/>
      <c r="W410" s="153"/>
      <c r="X410" s="153"/>
      <c r="Y410" s="153"/>
      <c r="Z410" s="153"/>
      <c r="AA410" s="153"/>
      <c r="AB410" s="153"/>
      <c r="AC410" s="153"/>
      <c r="AD410" s="153"/>
      <c r="AE410" s="153" t="s">
        <v>104</v>
      </c>
      <c r="AF410" s="153">
        <v>1</v>
      </c>
      <c r="AG410" s="153"/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x14ac:dyDescent="0.25">
      <c r="A411" s="155" t="s">
        <v>97</v>
      </c>
      <c r="B411" s="161" t="s">
        <v>64</v>
      </c>
      <c r="C411" s="206" t="s">
        <v>65</v>
      </c>
      <c r="D411" s="169"/>
      <c r="E411" s="177"/>
      <c r="F411" s="180"/>
      <c r="G411" s="180">
        <f>SUMIF(AE412:AE445,"&lt;&gt;NOR",G412:G445)</f>
        <v>0</v>
      </c>
      <c r="H411" s="180"/>
      <c r="I411" s="180">
        <f>SUM(I412:I445)</f>
        <v>0</v>
      </c>
      <c r="J411" s="180"/>
      <c r="K411" s="180">
        <f>SUM(K412:K445)</f>
        <v>0</v>
      </c>
      <c r="L411" s="180"/>
      <c r="M411" s="180">
        <f>SUM(M412:M445)</f>
        <v>0</v>
      </c>
      <c r="N411" s="170"/>
      <c r="O411" s="170">
        <f>SUM(O412:O445)</f>
        <v>0</v>
      </c>
      <c r="P411" s="170"/>
      <c r="Q411" s="170">
        <f>SUM(Q412:Q445)</f>
        <v>0</v>
      </c>
      <c r="R411" s="170"/>
      <c r="S411" s="170"/>
      <c r="T411" s="171"/>
      <c r="U411" s="170">
        <f>SUM(U412:U445)</f>
        <v>128.19999999999999</v>
      </c>
      <c r="AE411" t="s">
        <v>98</v>
      </c>
    </row>
    <row r="412" spans="1:60" outlineLevel="1" x14ac:dyDescent="0.25">
      <c r="A412" s="154">
        <v>63</v>
      </c>
      <c r="B412" s="160" t="s">
        <v>370</v>
      </c>
      <c r="C412" s="200" t="s">
        <v>371</v>
      </c>
      <c r="D412" s="162" t="s">
        <v>101</v>
      </c>
      <c r="E412" s="172">
        <v>16.940000000000001</v>
      </c>
      <c r="F412" s="179">
        <f>H412+J412</f>
        <v>0</v>
      </c>
      <c r="G412" s="178">
        <f>ROUND(E412*F412,2)</f>
        <v>0</v>
      </c>
      <c r="H412" s="179"/>
      <c r="I412" s="178">
        <f>ROUND(E412*H412,2)</f>
        <v>0</v>
      </c>
      <c r="J412" s="179"/>
      <c r="K412" s="178">
        <f>ROUND(E412*J412,2)</f>
        <v>0</v>
      </c>
      <c r="L412" s="178">
        <v>21</v>
      </c>
      <c r="M412" s="178">
        <f>G412*(1+L412/100)</f>
        <v>0</v>
      </c>
      <c r="N412" s="163">
        <v>0</v>
      </c>
      <c r="O412" s="163">
        <f>ROUND(E412*N412,5)</f>
        <v>0</v>
      </c>
      <c r="P412" s="163">
        <v>0</v>
      </c>
      <c r="Q412" s="163">
        <f>ROUND(E412*P412,5)</f>
        <v>0</v>
      </c>
      <c r="R412" s="163"/>
      <c r="S412" s="163"/>
      <c r="T412" s="164">
        <v>0.115</v>
      </c>
      <c r="U412" s="163">
        <f>ROUND(E412*T412,2)</f>
        <v>1.95</v>
      </c>
      <c r="V412" s="284"/>
      <c r="W412" s="153"/>
      <c r="X412" s="153"/>
      <c r="Y412" s="153"/>
      <c r="Z412" s="153"/>
      <c r="AA412" s="153"/>
      <c r="AB412" s="153"/>
      <c r="AC412" s="153"/>
      <c r="AD412" s="153"/>
      <c r="AE412" s="153" t="s">
        <v>102</v>
      </c>
      <c r="AF412" s="153"/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</row>
    <row r="413" spans="1:60" ht="20.399999999999999" outlineLevel="1" x14ac:dyDescent="0.25">
      <c r="A413" s="154"/>
      <c r="B413" s="160"/>
      <c r="C413" s="201" t="s">
        <v>372</v>
      </c>
      <c r="D413" s="165"/>
      <c r="E413" s="173"/>
      <c r="F413" s="178"/>
      <c r="G413" s="178"/>
      <c r="H413" s="178"/>
      <c r="I413" s="178"/>
      <c r="J413" s="178"/>
      <c r="K413" s="178"/>
      <c r="L413" s="178"/>
      <c r="M413" s="178"/>
      <c r="N413" s="163"/>
      <c r="O413" s="163"/>
      <c r="P413" s="163"/>
      <c r="Q413" s="163"/>
      <c r="R413" s="163"/>
      <c r="S413" s="163"/>
      <c r="T413" s="164"/>
      <c r="U413" s="163"/>
      <c r="V413" s="153"/>
      <c r="W413" s="153"/>
      <c r="X413" s="153"/>
      <c r="Y413" s="153"/>
      <c r="Z413" s="153"/>
      <c r="AA413" s="153"/>
      <c r="AB413" s="153"/>
      <c r="AC413" s="153"/>
      <c r="AD413" s="153"/>
      <c r="AE413" s="153" t="s">
        <v>104</v>
      </c>
      <c r="AF413" s="153">
        <v>0</v>
      </c>
      <c r="AG413" s="153"/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outlineLevel="1" x14ac:dyDescent="0.25">
      <c r="A414" s="154"/>
      <c r="B414" s="160"/>
      <c r="C414" s="201" t="s">
        <v>105</v>
      </c>
      <c r="D414" s="165"/>
      <c r="E414" s="173"/>
      <c r="F414" s="178"/>
      <c r="G414" s="178"/>
      <c r="H414" s="178"/>
      <c r="I414" s="178"/>
      <c r="J414" s="178"/>
      <c r="K414" s="178"/>
      <c r="L414" s="178"/>
      <c r="M414" s="178"/>
      <c r="N414" s="163"/>
      <c r="O414" s="163"/>
      <c r="P414" s="163"/>
      <c r="Q414" s="163"/>
      <c r="R414" s="163"/>
      <c r="S414" s="163"/>
      <c r="T414" s="164"/>
      <c r="U414" s="163"/>
      <c r="V414" s="153"/>
      <c r="W414" s="153"/>
      <c r="X414" s="153"/>
      <c r="Y414" s="153"/>
      <c r="Z414" s="153"/>
      <c r="AA414" s="153"/>
      <c r="AB414" s="153"/>
      <c r="AC414" s="153"/>
      <c r="AD414" s="153"/>
      <c r="AE414" s="153" t="s">
        <v>104</v>
      </c>
      <c r="AF414" s="153">
        <v>0</v>
      </c>
      <c r="AG414" s="153"/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</row>
    <row r="415" spans="1:60" ht="20.399999999999999" outlineLevel="1" x14ac:dyDescent="0.25">
      <c r="A415" s="154"/>
      <c r="B415" s="160"/>
      <c r="C415" s="201" t="s">
        <v>111</v>
      </c>
      <c r="D415" s="165"/>
      <c r="E415" s="173"/>
      <c r="F415" s="178"/>
      <c r="G415" s="178"/>
      <c r="H415" s="178"/>
      <c r="I415" s="178"/>
      <c r="J415" s="178"/>
      <c r="K415" s="178"/>
      <c r="L415" s="178"/>
      <c r="M415" s="178"/>
      <c r="N415" s="163"/>
      <c r="O415" s="163"/>
      <c r="P415" s="163"/>
      <c r="Q415" s="163"/>
      <c r="R415" s="163"/>
      <c r="S415" s="163"/>
      <c r="T415" s="164"/>
      <c r="U415" s="163"/>
      <c r="V415" s="153"/>
      <c r="W415" s="153"/>
      <c r="X415" s="153"/>
      <c r="Y415" s="153"/>
      <c r="Z415" s="153"/>
      <c r="AA415" s="153"/>
      <c r="AB415" s="153"/>
      <c r="AC415" s="153"/>
      <c r="AD415" s="153"/>
      <c r="AE415" s="153" t="s">
        <v>104</v>
      </c>
      <c r="AF415" s="153">
        <v>0</v>
      </c>
      <c r="AG415" s="153"/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</row>
    <row r="416" spans="1:60" outlineLevel="1" x14ac:dyDescent="0.25">
      <c r="A416" s="154"/>
      <c r="B416" s="160"/>
      <c r="C416" s="201" t="s">
        <v>112</v>
      </c>
      <c r="D416" s="165"/>
      <c r="E416" s="173">
        <v>16.940000000000001</v>
      </c>
      <c r="F416" s="178"/>
      <c r="G416" s="178"/>
      <c r="H416" s="178"/>
      <c r="I416" s="178"/>
      <c r="J416" s="178"/>
      <c r="K416" s="178"/>
      <c r="L416" s="178"/>
      <c r="M416" s="178"/>
      <c r="N416" s="163"/>
      <c r="O416" s="163"/>
      <c r="P416" s="163"/>
      <c r="Q416" s="163"/>
      <c r="R416" s="163"/>
      <c r="S416" s="163"/>
      <c r="T416" s="164"/>
      <c r="U416" s="163"/>
      <c r="V416" s="153"/>
      <c r="W416" s="153"/>
      <c r="X416" s="153"/>
      <c r="Y416" s="153"/>
      <c r="Z416" s="153"/>
      <c r="AA416" s="153"/>
      <c r="AB416" s="153"/>
      <c r="AC416" s="153"/>
      <c r="AD416" s="153"/>
      <c r="AE416" s="153" t="s">
        <v>104</v>
      </c>
      <c r="AF416" s="153">
        <v>0</v>
      </c>
      <c r="AG416" s="153"/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</row>
    <row r="417" spans="1:60" outlineLevel="1" x14ac:dyDescent="0.25">
      <c r="A417" s="154"/>
      <c r="B417" s="160"/>
      <c r="C417" s="202" t="s">
        <v>107</v>
      </c>
      <c r="D417" s="166"/>
      <c r="E417" s="174">
        <v>16.940000000000001</v>
      </c>
      <c r="F417" s="178"/>
      <c r="G417" s="178"/>
      <c r="H417" s="178"/>
      <c r="I417" s="178"/>
      <c r="J417" s="178"/>
      <c r="K417" s="178"/>
      <c r="L417" s="178"/>
      <c r="M417" s="178"/>
      <c r="N417" s="163"/>
      <c r="O417" s="163"/>
      <c r="P417" s="163"/>
      <c r="Q417" s="163"/>
      <c r="R417" s="163"/>
      <c r="S417" s="163"/>
      <c r="T417" s="164"/>
      <c r="U417" s="163"/>
      <c r="V417" s="153"/>
      <c r="W417" s="153"/>
      <c r="X417" s="153"/>
      <c r="Y417" s="153"/>
      <c r="Z417" s="153"/>
      <c r="AA417" s="153"/>
      <c r="AB417" s="153"/>
      <c r="AC417" s="153"/>
      <c r="AD417" s="153"/>
      <c r="AE417" s="153" t="s">
        <v>104</v>
      </c>
      <c r="AF417" s="153">
        <v>1</v>
      </c>
      <c r="AG417" s="153"/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</row>
    <row r="418" spans="1:60" outlineLevel="1" x14ac:dyDescent="0.25">
      <c r="A418" s="154">
        <v>64</v>
      </c>
      <c r="B418" s="160" t="s">
        <v>373</v>
      </c>
      <c r="C418" s="200" t="s">
        <v>374</v>
      </c>
      <c r="D418" s="162" t="s">
        <v>252</v>
      </c>
      <c r="E418" s="172">
        <v>424.16273000000001</v>
      </c>
      <c r="F418" s="179">
        <f>H418+J418</f>
        <v>0</v>
      </c>
      <c r="G418" s="178">
        <f>ROUND(E418*F418,2)</f>
        <v>0</v>
      </c>
      <c r="H418" s="179"/>
      <c r="I418" s="178">
        <f>ROUND(E418*H418,2)</f>
        <v>0</v>
      </c>
      <c r="J418" s="179"/>
      <c r="K418" s="178">
        <f>ROUND(E418*J418,2)</f>
        <v>0</v>
      </c>
      <c r="L418" s="178">
        <v>21</v>
      </c>
      <c r="M418" s="178">
        <f>G418*(1+L418/100)</f>
        <v>0</v>
      </c>
      <c r="N418" s="163">
        <v>0</v>
      </c>
      <c r="O418" s="163">
        <f>ROUND(E418*N418,5)</f>
        <v>0</v>
      </c>
      <c r="P418" s="163">
        <v>0</v>
      </c>
      <c r="Q418" s="163">
        <f>ROUND(E418*P418,5)</f>
        <v>0</v>
      </c>
      <c r="R418" s="163"/>
      <c r="S418" s="163"/>
      <c r="T418" s="164">
        <v>0.01</v>
      </c>
      <c r="U418" s="163">
        <f>ROUND(E418*T418,2)</f>
        <v>4.24</v>
      </c>
      <c r="V418" s="153"/>
      <c r="W418" s="153"/>
      <c r="X418" s="153"/>
      <c r="Y418" s="153"/>
      <c r="Z418" s="153"/>
      <c r="AA418" s="153"/>
      <c r="AB418" s="153"/>
      <c r="AC418" s="153"/>
      <c r="AD418" s="153"/>
      <c r="AE418" s="153" t="s">
        <v>102</v>
      </c>
      <c r="AF418" s="153"/>
      <c r="AG418" s="153"/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</row>
    <row r="419" spans="1:60" outlineLevel="1" x14ac:dyDescent="0.25">
      <c r="A419" s="154"/>
      <c r="B419" s="160"/>
      <c r="C419" s="201" t="s">
        <v>186</v>
      </c>
      <c r="D419" s="165"/>
      <c r="E419" s="173"/>
      <c r="F419" s="178"/>
      <c r="G419" s="178"/>
      <c r="H419" s="178"/>
      <c r="I419" s="178"/>
      <c r="J419" s="178"/>
      <c r="K419" s="178"/>
      <c r="L419" s="178"/>
      <c r="M419" s="178"/>
      <c r="N419" s="163"/>
      <c r="O419" s="163"/>
      <c r="P419" s="163"/>
      <c r="Q419" s="163"/>
      <c r="R419" s="163"/>
      <c r="S419" s="163"/>
      <c r="T419" s="164"/>
      <c r="U419" s="163"/>
      <c r="V419" s="153"/>
      <c r="W419" s="153"/>
      <c r="X419" s="153"/>
      <c r="Y419" s="153"/>
      <c r="Z419" s="153"/>
      <c r="AA419" s="153"/>
      <c r="AB419" s="153"/>
      <c r="AC419" s="153"/>
      <c r="AD419" s="153"/>
      <c r="AE419" s="153" t="s">
        <v>104</v>
      </c>
      <c r="AF419" s="153">
        <v>0</v>
      </c>
      <c r="AG419" s="153"/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</row>
    <row r="420" spans="1:60" outlineLevel="1" x14ac:dyDescent="0.25">
      <c r="A420" s="154"/>
      <c r="B420" s="160"/>
      <c r="C420" s="201" t="s">
        <v>375</v>
      </c>
      <c r="D420" s="165"/>
      <c r="E420" s="173"/>
      <c r="F420" s="178"/>
      <c r="G420" s="178"/>
      <c r="H420" s="178"/>
      <c r="I420" s="178"/>
      <c r="J420" s="178"/>
      <c r="K420" s="178"/>
      <c r="L420" s="178"/>
      <c r="M420" s="178"/>
      <c r="N420" s="163"/>
      <c r="O420" s="163"/>
      <c r="P420" s="163"/>
      <c r="Q420" s="163"/>
      <c r="R420" s="163"/>
      <c r="S420" s="163"/>
      <c r="T420" s="164"/>
      <c r="U420" s="163"/>
      <c r="V420" s="153"/>
      <c r="W420" s="153"/>
      <c r="X420" s="153"/>
      <c r="Y420" s="153"/>
      <c r="Z420" s="153"/>
      <c r="AA420" s="153"/>
      <c r="AB420" s="153"/>
      <c r="AC420" s="153"/>
      <c r="AD420" s="153"/>
      <c r="AE420" s="153" t="s">
        <v>104</v>
      </c>
      <c r="AF420" s="153">
        <v>0</v>
      </c>
      <c r="AG420" s="153"/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</row>
    <row r="421" spans="1:60" outlineLevel="1" x14ac:dyDescent="0.25">
      <c r="A421" s="154"/>
      <c r="B421" s="160"/>
      <c r="C421" s="201" t="s">
        <v>376</v>
      </c>
      <c r="D421" s="165"/>
      <c r="E421" s="173">
        <v>2.6288999999999998</v>
      </c>
      <c r="F421" s="178"/>
      <c r="G421" s="178"/>
      <c r="H421" s="178"/>
      <c r="I421" s="178"/>
      <c r="J421" s="178"/>
      <c r="K421" s="178"/>
      <c r="L421" s="178"/>
      <c r="M421" s="178"/>
      <c r="N421" s="163"/>
      <c r="O421" s="163"/>
      <c r="P421" s="163"/>
      <c r="Q421" s="163"/>
      <c r="R421" s="163"/>
      <c r="S421" s="163"/>
      <c r="T421" s="164"/>
      <c r="U421" s="163"/>
      <c r="V421" s="153"/>
      <c r="W421" s="153"/>
      <c r="X421" s="153"/>
      <c r="Y421" s="153"/>
      <c r="Z421" s="153"/>
      <c r="AA421" s="153"/>
      <c r="AB421" s="153"/>
      <c r="AC421" s="153"/>
      <c r="AD421" s="153"/>
      <c r="AE421" s="153" t="s">
        <v>104</v>
      </c>
      <c r="AF421" s="153">
        <v>0</v>
      </c>
      <c r="AG421" s="153"/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</row>
    <row r="422" spans="1:60" outlineLevel="1" x14ac:dyDescent="0.25">
      <c r="A422" s="154"/>
      <c r="B422" s="160"/>
      <c r="C422" s="201" t="s">
        <v>377</v>
      </c>
      <c r="D422" s="165"/>
      <c r="E422" s="173">
        <v>12.21393</v>
      </c>
      <c r="F422" s="178"/>
      <c r="G422" s="178"/>
      <c r="H422" s="178"/>
      <c r="I422" s="178"/>
      <c r="J422" s="178"/>
      <c r="K422" s="178"/>
      <c r="L422" s="178"/>
      <c r="M422" s="178"/>
      <c r="N422" s="163"/>
      <c r="O422" s="163"/>
      <c r="P422" s="163"/>
      <c r="Q422" s="163"/>
      <c r="R422" s="163"/>
      <c r="S422" s="163"/>
      <c r="T422" s="164"/>
      <c r="U422" s="163"/>
      <c r="V422" s="153"/>
      <c r="W422" s="153"/>
      <c r="X422" s="153"/>
      <c r="Y422" s="153"/>
      <c r="Z422" s="153"/>
      <c r="AA422" s="153"/>
      <c r="AB422" s="153"/>
      <c r="AC422" s="153"/>
      <c r="AD422" s="153"/>
      <c r="AE422" s="153" t="s">
        <v>104</v>
      </c>
      <c r="AF422" s="153">
        <v>0</v>
      </c>
      <c r="AG422" s="153"/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</row>
    <row r="423" spans="1:60" outlineLevel="1" x14ac:dyDescent="0.25">
      <c r="A423" s="154"/>
      <c r="B423" s="160"/>
      <c r="C423" s="201" t="s">
        <v>378</v>
      </c>
      <c r="D423" s="165"/>
      <c r="E423" s="173">
        <v>234.0668</v>
      </c>
      <c r="F423" s="178"/>
      <c r="G423" s="178"/>
      <c r="H423" s="178"/>
      <c r="I423" s="178"/>
      <c r="J423" s="178"/>
      <c r="K423" s="178"/>
      <c r="L423" s="178"/>
      <c r="M423" s="178"/>
      <c r="N423" s="163"/>
      <c r="O423" s="163"/>
      <c r="P423" s="163"/>
      <c r="Q423" s="163"/>
      <c r="R423" s="163"/>
      <c r="S423" s="163"/>
      <c r="T423" s="164"/>
      <c r="U423" s="163"/>
      <c r="V423" s="153"/>
      <c r="W423" s="153"/>
      <c r="X423" s="153"/>
      <c r="Y423" s="153"/>
      <c r="Z423" s="153"/>
      <c r="AA423" s="153"/>
      <c r="AB423" s="153"/>
      <c r="AC423" s="153"/>
      <c r="AD423" s="153"/>
      <c r="AE423" s="153" t="s">
        <v>104</v>
      </c>
      <c r="AF423" s="153">
        <v>0</v>
      </c>
      <c r="AG423" s="153"/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</row>
    <row r="424" spans="1:60" outlineLevel="1" x14ac:dyDescent="0.25">
      <c r="A424" s="154"/>
      <c r="B424" s="160"/>
      <c r="C424" s="201" t="s">
        <v>379</v>
      </c>
      <c r="D424" s="165"/>
      <c r="E424" s="173">
        <v>159.59790000000001</v>
      </c>
      <c r="F424" s="178"/>
      <c r="G424" s="178"/>
      <c r="H424" s="178"/>
      <c r="I424" s="178"/>
      <c r="J424" s="178"/>
      <c r="K424" s="178"/>
      <c r="L424" s="178"/>
      <c r="M424" s="178"/>
      <c r="N424" s="163"/>
      <c r="O424" s="163"/>
      <c r="P424" s="163"/>
      <c r="Q424" s="163"/>
      <c r="R424" s="163"/>
      <c r="S424" s="163"/>
      <c r="T424" s="164"/>
      <c r="U424" s="163"/>
      <c r="V424" s="153"/>
      <c r="W424" s="153"/>
      <c r="X424" s="153"/>
      <c r="Y424" s="153"/>
      <c r="Z424" s="153"/>
      <c r="AA424" s="153"/>
      <c r="AB424" s="153"/>
      <c r="AC424" s="153"/>
      <c r="AD424" s="153"/>
      <c r="AE424" s="153" t="s">
        <v>104</v>
      </c>
      <c r="AF424" s="153">
        <v>0</v>
      </c>
      <c r="AG424" s="153"/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</row>
    <row r="425" spans="1:60" outlineLevel="1" x14ac:dyDescent="0.25">
      <c r="A425" s="154"/>
      <c r="B425" s="160"/>
      <c r="C425" s="201" t="s">
        <v>380</v>
      </c>
      <c r="D425" s="165"/>
      <c r="E425" s="173">
        <v>15.655200000000001</v>
      </c>
      <c r="F425" s="178"/>
      <c r="G425" s="178"/>
      <c r="H425" s="178"/>
      <c r="I425" s="178"/>
      <c r="J425" s="178"/>
      <c r="K425" s="178"/>
      <c r="L425" s="178"/>
      <c r="M425" s="178"/>
      <c r="N425" s="163"/>
      <c r="O425" s="163"/>
      <c r="P425" s="163"/>
      <c r="Q425" s="163"/>
      <c r="R425" s="163"/>
      <c r="S425" s="163"/>
      <c r="T425" s="164"/>
      <c r="U425" s="163"/>
      <c r="V425" s="153"/>
      <c r="W425" s="153"/>
      <c r="X425" s="153"/>
      <c r="Y425" s="153"/>
      <c r="Z425" s="153"/>
      <c r="AA425" s="153"/>
      <c r="AB425" s="153"/>
      <c r="AC425" s="153"/>
      <c r="AD425" s="153"/>
      <c r="AE425" s="153" t="s">
        <v>104</v>
      </c>
      <c r="AF425" s="153">
        <v>0</v>
      </c>
      <c r="AG425" s="153"/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</row>
    <row r="426" spans="1:60" outlineLevel="1" x14ac:dyDescent="0.25">
      <c r="A426" s="154">
        <v>65</v>
      </c>
      <c r="B426" s="160" t="s">
        <v>381</v>
      </c>
      <c r="C426" s="200" t="s">
        <v>382</v>
      </c>
      <c r="D426" s="162" t="s">
        <v>252</v>
      </c>
      <c r="E426" s="172">
        <v>8059.0918700000002</v>
      </c>
      <c r="F426" s="179">
        <f>H426+J426</f>
        <v>0</v>
      </c>
      <c r="G426" s="178">
        <f>ROUND(E426*F426,2)</f>
        <v>0</v>
      </c>
      <c r="H426" s="179"/>
      <c r="I426" s="178">
        <f>ROUND(E426*H426,2)</f>
        <v>0</v>
      </c>
      <c r="J426" s="179"/>
      <c r="K426" s="178">
        <f>ROUND(E426*J426,2)</f>
        <v>0</v>
      </c>
      <c r="L426" s="178">
        <v>21</v>
      </c>
      <c r="M426" s="178">
        <f>G426*(1+L426/100)</f>
        <v>0</v>
      </c>
      <c r="N426" s="163">
        <v>0</v>
      </c>
      <c r="O426" s="163">
        <f>ROUND(E426*N426,5)</f>
        <v>0</v>
      </c>
      <c r="P426" s="163">
        <v>0</v>
      </c>
      <c r="Q426" s="163">
        <f>ROUND(E426*P426,5)</f>
        <v>0</v>
      </c>
      <c r="R426" s="163"/>
      <c r="S426" s="163"/>
      <c r="T426" s="164">
        <v>0</v>
      </c>
      <c r="U426" s="163">
        <f>ROUND(E426*T426,2)</f>
        <v>0</v>
      </c>
      <c r="V426" s="153"/>
      <c r="W426" s="153"/>
      <c r="X426" s="153"/>
      <c r="Y426" s="153"/>
      <c r="Z426" s="153"/>
      <c r="AA426" s="153"/>
      <c r="AB426" s="153"/>
      <c r="AC426" s="153"/>
      <c r="AD426" s="153"/>
      <c r="AE426" s="153" t="s">
        <v>102</v>
      </c>
      <c r="AF426" s="153"/>
      <c r="AG426" s="153"/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  <c r="BG426" s="153"/>
      <c r="BH426" s="153"/>
    </row>
    <row r="427" spans="1:60" outlineLevel="1" x14ac:dyDescent="0.25">
      <c r="A427" s="154"/>
      <c r="B427" s="160"/>
      <c r="C427" s="201" t="s">
        <v>383</v>
      </c>
      <c r="D427" s="165"/>
      <c r="E427" s="173">
        <v>8059.0918700000002</v>
      </c>
      <c r="F427" s="178"/>
      <c r="G427" s="178"/>
      <c r="H427" s="178"/>
      <c r="I427" s="178"/>
      <c r="J427" s="178"/>
      <c r="K427" s="178"/>
      <c r="L427" s="178"/>
      <c r="M427" s="178"/>
      <c r="N427" s="163"/>
      <c r="O427" s="163"/>
      <c r="P427" s="163"/>
      <c r="Q427" s="163"/>
      <c r="R427" s="163"/>
      <c r="S427" s="163"/>
      <c r="T427" s="164"/>
      <c r="U427" s="163"/>
      <c r="V427" s="153"/>
      <c r="W427" s="153"/>
      <c r="X427" s="153"/>
      <c r="Y427" s="153"/>
      <c r="Z427" s="153"/>
      <c r="AA427" s="153"/>
      <c r="AB427" s="153"/>
      <c r="AC427" s="153"/>
      <c r="AD427" s="153"/>
      <c r="AE427" s="153" t="s">
        <v>104</v>
      </c>
      <c r="AF427" s="153">
        <v>0</v>
      </c>
      <c r="AG427" s="153"/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</row>
    <row r="428" spans="1:60" outlineLevel="1" x14ac:dyDescent="0.25">
      <c r="A428" s="154">
        <v>66</v>
      </c>
      <c r="B428" s="160" t="s">
        <v>384</v>
      </c>
      <c r="C428" s="200" t="s">
        <v>385</v>
      </c>
      <c r="D428" s="162" t="s">
        <v>252</v>
      </c>
      <c r="E428" s="172">
        <v>58.158000000000001</v>
      </c>
      <c r="F428" s="179">
        <f>H428+J428</f>
        <v>0</v>
      </c>
      <c r="G428" s="178">
        <f>ROUND(E428*F428,2)</f>
        <v>0</v>
      </c>
      <c r="H428" s="179"/>
      <c r="I428" s="178">
        <f>ROUND(E428*H428,2)</f>
        <v>0</v>
      </c>
      <c r="J428" s="179"/>
      <c r="K428" s="178">
        <f>ROUND(E428*J428,2)</f>
        <v>0</v>
      </c>
      <c r="L428" s="178">
        <v>21</v>
      </c>
      <c r="M428" s="178">
        <f>G428*(1+L428/100)</f>
        <v>0</v>
      </c>
      <c r="N428" s="163">
        <v>0</v>
      </c>
      <c r="O428" s="163">
        <f>ROUND(E428*N428,5)</f>
        <v>0</v>
      </c>
      <c r="P428" s="163">
        <v>0</v>
      </c>
      <c r="Q428" s="163">
        <f>ROUND(E428*P428,5)</f>
        <v>0</v>
      </c>
      <c r="R428" s="163"/>
      <c r="S428" s="163"/>
      <c r="T428" s="164">
        <v>0.68799999999999994</v>
      </c>
      <c r="U428" s="163">
        <f>ROUND(E428*T428,2)</f>
        <v>40.01</v>
      </c>
      <c r="V428" s="153"/>
      <c r="W428" s="153"/>
      <c r="X428" s="153"/>
      <c r="Y428" s="153"/>
      <c r="Z428" s="153"/>
      <c r="AA428" s="153"/>
      <c r="AB428" s="153"/>
      <c r="AC428" s="153"/>
      <c r="AD428" s="153"/>
      <c r="AE428" s="153" t="s">
        <v>102</v>
      </c>
      <c r="AF428" s="153"/>
      <c r="AG428" s="153"/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</row>
    <row r="429" spans="1:60" outlineLevel="1" x14ac:dyDescent="0.25">
      <c r="A429" s="154"/>
      <c r="B429" s="160"/>
      <c r="C429" s="201" t="s">
        <v>386</v>
      </c>
      <c r="D429" s="165"/>
      <c r="E429" s="173"/>
      <c r="F429" s="178"/>
      <c r="G429" s="178"/>
      <c r="H429" s="178"/>
      <c r="I429" s="178"/>
      <c r="J429" s="178"/>
      <c r="K429" s="178"/>
      <c r="L429" s="178"/>
      <c r="M429" s="178"/>
      <c r="N429" s="163"/>
      <c r="O429" s="163"/>
      <c r="P429" s="163"/>
      <c r="Q429" s="163"/>
      <c r="R429" s="163"/>
      <c r="S429" s="163"/>
      <c r="T429" s="164"/>
      <c r="U429" s="163"/>
      <c r="V429" s="153"/>
      <c r="W429" s="153"/>
      <c r="X429" s="153"/>
      <c r="Y429" s="153"/>
      <c r="Z429" s="153"/>
      <c r="AA429" s="153"/>
      <c r="AB429" s="153"/>
      <c r="AC429" s="153"/>
      <c r="AD429" s="153"/>
      <c r="AE429" s="153" t="s">
        <v>104</v>
      </c>
      <c r="AF429" s="153">
        <v>0</v>
      </c>
      <c r="AG429" s="153"/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  <c r="BF429" s="153"/>
      <c r="BG429" s="153"/>
      <c r="BH429" s="153"/>
    </row>
    <row r="430" spans="1:60" outlineLevel="1" x14ac:dyDescent="0.25">
      <c r="A430" s="154"/>
      <c r="B430" s="160"/>
      <c r="C430" s="201" t="s">
        <v>375</v>
      </c>
      <c r="D430" s="165"/>
      <c r="E430" s="173"/>
      <c r="F430" s="178"/>
      <c r="G430" s="178"/>
      <c r="H430" s="178"/>
      <c r="I430" s="178"/>
      <c r="J430" s="178"/>
      <c r="K430" s="178"/>
      <c r="L430" s="178"/>
      <c r="M430" s="178"/>
      <c r="N430" s="163"/>
      <c r="O430" s="163"/>
      <c r="P430" s="163"/>
      <c r="Q430" s="163"/>
      <c r="R430" s="163"/>
      <c r="S430" s="163"/>
      <c r="T430" s="164"/>
      <c r="U430" s="163"/>
      <c r="V430" s="153"/>
      <c r="W430" s="153"/>
      <c r="X430" s="153"/>
      <c r="Y430" s="153"/>
      <c r="Z430" s="153"/>
      <c r="AA430" s="153"/>
      <c r="AB430" s="153"/>
      <c r="AC430" s="153"/>
      <c r="AD430" s="153"/>
      <c r="AE430" s="153" t="s">
        <v>104</v>
      </c>
      <c r="AF430" s="153">
        <v>0</v>
      </c>
      <c r="AG430" s="153"/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</row>
    <row r="431" spans="1:60" outlineLevel="1" x14ac:dyDescent="0.25">
      <c r="A431" s="154"/>
      <c r="B431" s="160"/>
      <c r="C431" s="201" t="s">
        <v>387</v>
      </c>
      <c r="D431" s="165"/>
      <c r="E431" s="173">
        <v>58.158000000000001</v>
      </c>
      <c r="F431" s="178"/>
      <c r="G431" s="178"/>
      <c r="H431" s="178"/>
      <c r="I431" s="178"/>
      <c r="J431" s="178"/>
      <c r="K431" s="178"/>
      <c r="L431" s="178"/>
      <c r="M431" s="178"/>
      <c r="N431" s="163"/>
      <c r="O431" s="163"/>
      <c r="P431" s="163"/>
      <c r="Q431" s="163"/>
      <c r="R431" s="163"/>
      <c r="S431" s="163"/>
      <c r="T431" s="164"/>
      <c r="U431" s="163"/>
      <c r="V431" s="153"/>
      <c r="W431" s="153"/>
      <c r="X431" s="153"/>
      <c r="Y431" s="153"/>
      <c r="Z431" s="153"/>
      <c r="AA431" s="153"/>
      <c r="AB431" s="153"/>
      <c r="AC431" s="153"/>
      <c r="AD431" s="153"/>
      <c r="AE431" s="153" t="s">
        <v>104</v>
      </c>
      <c r="AF431" s="153">
        <v>0</v>
      </c>
      <c r="AG431" s="153"/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  <c r="BG431" s="153"/>
      <c r="BH431" s="153"/>
    </row>
    <row r="432" spans="1:60" outlineLevel="1" x14ac:dyDescent="0.25">
      <c r="A432" s="154">
        <v>67</v>
      </c>
      <c r="B432" s="160" t="s">
        <v>388</v>
      </c>
      <c r="C432" s="200" t="s">
        <v>389</v>
      </c>
      <c r="D432" s="162" t="s">
        <v>252</v>
      </c>
      <c r="E432" s="172">
        <v>221.00040000000001</v>
      </c>
      <c r="F432" s="179">
        <f>H432+J432</f>
        <v>0</v>
      </c>
      <c r="G432" s="178">
        <f>ROUND(E432*F432,2)</f>
        <v>0</v>
      </c>
      <c r="H432" s="179"/>
      <c r="I432" s="178">
        <f>ROUND(E432*H432,2)</f>
        <v>0</v>
      </c>
      <c r="J432" s="179"/>
      <c r="K432" s="178">
        <f>ROUND(E432*J432,2)</f>
        <v>0</v>
      </c>
      <c r="L432" s="178">
        <v>21</v>
      </c>
      <c r="M432" s="178">
        <f>G432*(1+L432/100)</f>
        <v>0</v>
      </c>
      <c r="N432" s="163">
        <v>0</v>
      </c>
      <c r="O432" s="163">
        <f>ROUND(E432*N432,5)</f>
        <v>0</v>
      </c>
      <c r="P432" s="163">
        <v>0</v>
      </c>
      <c r="Q432" s="163">
        <f>ROUND(E432*P432,5)</f>
        <v>0</v>
      </c>
      <c r="R432" s="163"/>
      <c r="S432" s="163"/>
      <c r="T432" s="164">
        <v>0</v>
      </c>
      <c r="U432" s="163">
        <f>ROUND(E432*T432,2)</f>
        <v>0</v>
      </c>
      <c r="V432" s="153"/>
      <c r="W432" s="153"/>
      <c r="X432" s="153"/>
      <c r="Y432" s="153"/>
      <c r="Z432" s="153"/>
      <c r="AA432" s="153"/>
      <c r="AB432" s="153"/>
      <c r="AC432" s="153"/>
      <c r="AD432" s="153"/>
      <c r="AE432" s="153" t="s">
        <v>102</v>
      </c>
      <c r="AF432" s="153"/>
      <c r="AG432" s="153"/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  <c r="BG432" s="153"/>
      <c r="BH432" s="153"/>
    </row>
    <row r="433" spans="1:60" outlineLevel="1" x14ac:dyDescent="0.25">
      <c r="A433" s="154"/>
      <c r="B433" s="160"/>
      <c r="C433" s="201" t="s">
        <v>390</v>
      </c>
      <c r="D433" s="165"/>
      <c r="E433" s="173">
        <v>221.00040000000001</v>
      </c>
      <c r="F433" s="178"/>
      <c r="G433" s="178"/>
      <c r="H433" s="178"/>
      <c r="I433" s="178"/>
      <c r="J433" s="178"/>
      <c r="K433" s="178"/>
      <c r="L433" s="178"/>
      <c r="M433" s="178"/>
      <c r="N433" s="163"/>
      <c r="O433" s="163"/>
      <c r="P433" s="163"/>
      <c r="Q433" s="163"/>
      <c r="R433" s="163"/>
      <c r="S433" s="163"/>
      <c r="T433" s="164"/>
      <c r="U433" s="163"/>
      <c r="V433" s="153"/>
      <c r="W433" s="153"/>
      <c r="X433" s="153"/>
      <c r="Y433" s="153"/>
      <c r="Z433" s="153"/>
      <c r="AA433" s="153"/>
      <c r="AB433" s="153"/>
      <c r="AC433" s="153"/>
      <c r="AD433" s="153"/>
      <c r="AE433" s="153" t="s">
        <v>104</v>
      </c>
      <c r="AF433" s="153">
        <v>0</v>
      </c>
      <c r="AG433" s="153"/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  <c r="BG433" s="153"/>
      <c r="BH433" s="153"/>
    </row>
    <row r="434" spans="1:60" outlineLevel="1" x14ac:dyDescent="0.25">
      <c r="A434" s="154">
        <v>68</v>
      </c>
      <c r="B434" s="160" t="s">
        <v>391</v>
      </c>
      <c r="C434" s="200" t="s">
        <v>392</v>
      </c>
      <c r="D434" s="162" t="s">
        <v>252</v>
      </c>
      <c r="E434" s="172">
        <v>424.16273000000001</v>
      </c>
      <c r="F434" s="179">
        <f>H434+J434</f>
        <v>0</v>
      </c>
      <c r="G434" s="178">
        <f>ROUND(E434*F434,2)</f>
        <v>0</v>
      </c>
      <c r="H434" s="179"/>
      <c r="I434" s="178">
        <f>ROUND(E434*H434,2)</f>
        <v>0</v>
      </c>
      <c r="J434" s="179"/>
      <c r="K434" s="178">
        <f>ROUND(E434*J434,2)</f>
        <v>0</v>
      </c>
      <c r="L434" s="178">
        <v>21</v>
      </c>
      <c r="M434" s="178">
        <f>G434*(1+L434/100)</f>
        <v>0</v>
      </c>
      <c r="N434" s="163">
        <v>0</v>
      </c>
      <c r="O434" s="163">
        <f>ROUND(E434*N434,5)</f>
        <v>0</v>
      </c>
      <c r="P434" s="163">
        <v>0</v>
      </c>
      <c r="Q434" s="163">
        <f>ROUND(E434*P434,5)</f>
        <v>0</v>
      </c>
      <c r="R434" s="163"/>
      <c r="S434" s="163"/>
      <c r="T434" s="164">
        <v>9.9000000000000005E-2</v>
      </c>
      <c r="U434" s="163">
        <f>ROUND(E434*T434,2)</f>
        <v>41.99</v>
      </c>
      <c r="V434" s="153"/>
      <c r="W434" s="153"/>
      <c r="X434" s="153"/>
      <c r="Y434" s="153"/>
      <c r="Z434" s="153"/>
      <c r="AA434" s="153"/>
      <c r="AB434" s="153"/>
      <c r="AC434" s="153"/>
      <c r="AD434" s="153"/>
      <c r="AE434" s="153" t="s">
        <v>102</v>
      </c>
      <c r="AF434" s="153"/>
      <c r="AG434" s="153"/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  <c r="BG434" s="153"/>
      <c r="BH434" s="153"/>
    </row>
    <row r="435" spans="1:60" outlineLevel="1" x14ac:dyDescent="0.25">
      <c r="A435" s="154">
        <v>69</v>
      </c>
      <c r="B435" s="160" t="s">
        <v>393</v>
      </c>
      <c r="C435" s="200" t="s">
        <v>394</v>
      </c>
      <c r="D435" s="162" t="s">
        <v>252</v>
      </c>
      <c r="E435" s="172">
        <v>58.158000000000001</v>
      </c>
      <c r="F435" s="179">
        <f>H435+J435</f>
        <v>0</v>
      </c>
      <c r="G435" s="178">
        <f>ROUND(E435*F435,2)</f>
        <v>0</v>
      </c>
      <c r="H435" s="179"/>
      <c r="I435" s="178">
        <f>ROUND(E435*H435,2)</f>
        <v>0</v>
      </c>
      <c r="J435" s="179"/>
      <c r="K435" s="178">
        <f>ROUND(E435*J435,2)</f>
        <v>0</v>
      </c>
      <c r="L435" s="178">
        <v>21</v>
      </c>
      <c r="M435" s="178">
        <f>G435*(1+L435/100)</f>
        <v>0</v>
      </c>
      <c r="N435" s="163">
        <v>0</v>
      </c>
      <c r="O435" s="163">
        <f>ROUND(E435*N435,5)</f>
        <v>0</v>
      </c>
      <c r="P435" s="163">
        <v>0</v>
      </c>
      <c r="Q435" s="163">
        <f>ROUND(E435*P435,5)</f>
        <v>0</v>
      </c>
      <c r="R435" s="163"/>
      <c r="S435" s="163"/>
      <c r="T435" s="164">
        <v>0.68799999999999994</v>
      </c>
      <c r="U435" s="163">
        <f>ROUND(E435*T435,2)</f>
        <v>40.01</v>
      </c>
      <c r="V435" s="153"/>
      <c r="W435" s="153"/>
      <c r="X435" s="153"/>
      <c r="Y435" s="153"/>
      <c r="Z435" s="153"/>
      <c r="AA435" s="153"/>
      <c r="AB435" s="153"/>
      <c r="AC435" s="153"/>
      <c r="AD435" s="153"/>
      <c r="AE435" s="153" t="s">
        <v>102</v>
      </c>
      <c r="AF435" s="153"/>
      <c r="AG435" s="153"/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  <c r="BF435" s="153"/>
      <c r="BG435" s="153"/>
      <c r="BH435" s="153"/>
    </row>
    <row r="436" spans="1:60" outlineLevel="1" x14ac:dyDescent="0.25">
      <c r="A436" s="154">
        <v>70</v>
      </c>
      <c r="B436" s="160" t="s">
        <v>395</v>
      </c>
      <c r="C436" s="200" t="s">
        <v>396</v>
      </c>
      <c r="D436" s="162" t="s">
        <v>252</v>
      </c>
      <c r="E436" s="172">
        <v>60.786900000000003</v>
      </c>
      <c r="F436" s="179">
        <f>H436+J436</f>
        <v>0</v>
      </c>
      <c r="G436" s="178">
        <f>ROUND(E436*F436,2)</f>
        <v>0</v>
      </c>
      <c r="H436" s="179"/>
      <c r="I436" s="178">
        <f>ROUND(E436*H436,2)</f>
        <v>0</v>
      </c>
      <c r="J436" s="179"/>
      <c r="K436" s="178">
        <f>ROUND(E436*J436,2)</f>
        <v>0</v>
      </c>
      <c r="L436" s="178">
        <v>21</v>
      </c>
      <c r="M436" s="178">
        <f>G436*(1+L436/100)</f>
        <v>0</v>
      </c>
      <c r="N436" s="163">
        <v>0</v>
      </c>
      <c r="O436" s="163">
        <f>ROUND(E436*N436,5)</f>
        <v>0</v>
      </c>
      <c r="P436" s="163">
        <v>0</v>
      </c>
      <c r="Q436" s="163">
        <f>ROUND(E436*P436,5)</f>
        <v>0</v>
      </c>
      <c r="R436" s="163"/>
      <c r="S436" s="163"/>
      <c r="T436" s="164">
        <v>0</v>
      </c>
      <c r="U436" s="163">
        <f>ROUND(E436*T436,2)</f>
        <v>0</v>
      </c>
      <c r="V436" s="153"/>
      <c r="W436" s="153"/>
      <c r="X436" s="153"/>
      <c r="Y436" s="153"/>
      <c r="Z436" s="153"/>
      <c r="AA436" s="153"/>
      <c r="AB436" s="153"/>
      <c r="AC436" s="153"/>
      <c r="AD436" s="153"/>
      <c r="AE436" s="153" t="s">
        <v>102</v>
      </c>
      <c r="AF436" s="153"/>
      <c r="AG436" s="153"/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</row>
    <row r="437" spans="1:60" outlineLevel="1" x14ac:dyDescent="0.25">
      <c r="A437" s="154"/>
      <c r="B437" s="160"/>
      <c r="C437" s="201" t="s">
        <v>375</v>
      </c>
      <c r="D437" s="165"/>
      <c r="E437" s="173"/>
      <c r="F437" s="178"/>
      <c r="G437" s="178"/>
      <c r="H437" s="178"/>
      <c r="I437" s="178"/>
      <c r="J437" s="178"/>
      <c r="K437" s="178"/>
      <c r="L437" s="178"/>
      <c r="M437" s="178"/>
      <c r="N437" s="163"/>
      <c r="O437" s="163"/>
      <c r="P437" s="163"/>
      <c r="Q437" s="163"/>
      <c r="R437" s="163"/>
      <c r="S437" s="163"/>
      <c r="T437" s="164"/>
      <c r="U437" s="163"/>
      <c r="V437" s="153"/>
      <c r="W437" s="153"/>
      <c r="X437" s="153"/>
      <c r="Y437" s="153"/>
      <c r="Z437" s="153"/>
      <c r="AA437" s="153"/>
      <c r="AB437" s="153"/>
      <c r="AC437" s="153"/>
      <c r="AD437" s="153"/>
      <c r="AE437" s="153" t="s">
        <v>104</v>
      </c>
      <c r="AF437" s="153">
        <v>0</v>
      </c>
      <c r="AG437" s="153"/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  <c r="BF437" s="153"/>
      <c r="BG437" s="153"/>
      <c r="BH437" s="153"/>
    </row>
    <row r="438" spans="1:60" outlineLevel="1" x14ac:dyDescent="0.25">
      <c r="A438" s="154"/>
      <c r="B438" s="160"/>
      <c r="C438" s="201" t="s">
        <v>376</v>
      </c>
      <c r="D438" s="165"/>
      <c r="E438" s="173">
        <v>2.6288999999999998</v>
      </c>
      <c r="F438" s="178"/>
      <c r="G438" s="178"/>
      <c r="H438" s="178"/>
      <c r="I438" s="178"/>
      <c r="J438" s="178"/>
      <c r="K438" s="178"/>
      <c r="L438" s="178"/>
      <c r="M438" s="178"/>
      <c r="N438" s="163"/>
      <c r="O438" s="163"/>
      <c r="P438" s="163"/>
      <c r="Q438" s="163"/>
      <c r="R438" s="163"/>
      <c r="S438" s="163"/>
      <c r="T438" s="164"/>
      <c r="U438" s="163"/>
      <c r="V438" s="153"/>
      <c r="W438" s="153"/>
      <c r="X438" s="153"/>
      <c r="Y438" s="153"/>
      <c r="Z438" s="153"/>
      <c r="AA438" s="153"/>
      <c r="AB438" s="153"/>
      <c r="AC438" s="153"/>
      <c r="AD438" s="153"/>
      <c r="AE438" s="153" t="s">
        <v>104</v>
      </c>
      <c r="AF438" s="153">
        <v>0</v>
      </c>
      <c r="AG438" s="153"/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  <c r="BG438" s="153"/>
      <c r="BH438" s="153"/>
    </row>
    <row r="439" spans="1:60" outlineLevel="1" x14ac:dyDescent="0.25">
      <c r="A439" s="154"/>
      <c r="B439" s="160"/>
      <c r="C439" s="201" t="s">
        <v>387</v>
      </c>
      <c r="D439" s="165"/>
      <c r="E439" s="173">
        <v>58.158000000000001</v>
      </c>
      <c r="F439" s="178"/>
      <c r="G439" s="178"/>
      <c r="H439" s="178"/>
      <c r="I439" s="178"/>
      <c r="J439" s="178"/>
      <c r="K439" s="178"/>
      <c r="L439" s="178"/>
      <c r="M439" s="178"/>
      <c r="N439" s="163"/>
      <c r="O439" s="163"/>
      <c r="P439" s="163"/>
      <c r="Q439" s="163"/>
      <c r="R439" s="163"/>
      <c r="S439" s="163"/>
      <c r="T439" s="164"/>
      <c r="U439" s="163"/>
      <c r="V439" s="153"/>
      <c r="W439" s="153"/>
      <c r="X439" s="153"/>
      <c r="Y439" s="153"/>
      <c r="Z439" s="153"/>
      <c r="AA439" s="153"/>
      <c r="AB439" s="153"/>
      <c r="AC439" s="153"/>
      <c r="AD439" s="153"/>
      <c r="AE439" s="153" t="s">
        <v>104</v>
      </c>
      <c r="AF439" s="153">
        <v>0</v>
      </c>
      <c r="AG439" s="153"/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  <c r="BG439" s="153"/>
      <c r="BH439" s="153"/>
    </row>
    <row r="440" spans="1:60" outlineLevel="1" x14ac:dyDescent="0.25">
      <c r="A440" s="154">
        <v>71</v>
      </c>
      <c r="B440" s="160" t="s">
        <v>397</v>
      </c>
      <c r="C440" s="200" t="s">
        <v>398</v>
      </c>
      <c r="D440" s="162" t="s">
        <v>252</v>
      </c>
      <c r="E440" s="172">
        <v>246.28073000000001</v>
      </c>
      <c r="F440" s="179">
        <f>H440+J440</f>
        <v>0</v>
      </c>
      <c r="G440" s="178">
        <f>ROUND(E440*F440,2)</f>
        <v>0</v>
      </c>
      <c r="H440" s="179"/>
      <c r="I440" s="178">
        <f>ROUND(E440*H440,2)</f>
        <v>0</v>
      </c>
      <c r="J440" s="179"/>
      <c r="K440" s="178">
        <f>ROUND(E440*J440,2)</f>
        <v>0</v>
      </c>
      <c r="L440" s="178">
        <v>21</v>
      </c>
      <c r="M440" s="178">
        <f>G440*(1+L440/100)</f>
        <v>0</v>
      </c>
      <c r="N440" s="163">
        <v>0</v>
      </c>
      <c r="O440" s="163">
        <f>ROUND(E440*N440,5)</f>
        <v>0</v>
      </c>
      <c r="P440" s="163">
        <v>0</v>
      </c>
      <c r="Q440" s="163">
        <f>ROUND(E440*P440,5)</f>
        <v>0</v>
      </c>
      <c r="R440" s="163"/>
      <c r="S440" s="163"/>
      <c r="T440" s="164">
        <v>0</v>
      </c>
      <c r="U440" s="163">
        <f>ROUND(E440*T440,2)</f>
        <v>0</v>
      </c>
      <c r="V440" s="153"/>
      <c r="W440" s="153"/>
      <c r="X440" s="153"/>
      <c r="Y440" s="153"/>
      <c r="Z440" s="153"/>
      <c r="AA440" s="153"/>
      <c r="AB440" s="153"/>
      <c r="AC440" s="153"/>
      <c r="AD440" s="153"/>
      <c r="AE440" s="153" t="s">
        <v>102</v>
      </c>
      <c r="AF440" s="153"/>
      <c r="AG440" s="153"/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</row>
    <row r="441" spans="1:60" outlineLevel="1" x14ac:dyDescent="0.25">
      <c r="A441" s="154"/>
      <c r="B441" s="160"/>
      <c r="C441" s="201" t="s">
        <v>377</v>
      </c>
      <c r="D441" s="165"/>
      <c r="E441" s="173">
        <v>12.21393</v>
      </c>
      <c r="F441" s="178"/>
      <c r="G441" s="178"/>
      <c r="H441" s="178"/>
      <c r="I441" s="178"/>
      <c r="J441" s="178"/>
      <c r="K441" s="178"/>
      <c r="L441" s="178"/>
      <c r="M441" s="178"/>
      <c r="N441" s="163"/>
      <c r="O441" s="163"/>
      <c r="P441" s="163"/>
      <c r="Q441" s="163"/>
      <c r="R441" s="163"/>
      <c r="S441" s="163"/>
      <c r="T441" s="164"/>
      <c r="U441" s="163"/>
      <c r="V441" s="153"/>
      <c r="W441" s="153"/>
      <c r="X441" s="153"/>
      <c r="Y441" s="153"/>
      <c r="Z441" s="153"/>
      <c r="AA441" s="153"/>
      <c r="AB441" s="153"/>
      <c r="AC441" s="153"/>
      <c r="AD441" s="153"/>
      <c r="AE441" s="153" t="s">
        <v>104</v>
      </c>
      <c r="AF441" s="153">
        <v>0</v>
      </c>
      <c r="AG441" s="153"/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  <c r="BF441" s="153"/>
      <c r="BG441" s="153"/>
      <c r="BH441" s="153"/>
    </row>
    <row r="442" spans="1:60" outlineLevel="1" x14ac:dyDescent="0.25">
      <c r="A442" s="154"/>
      <c r="B442" s="160"/>
      <c r="C442" s="201" t="s">
        <v>378</v>
      </c>
      <c r="D442" s="165"/>
      <c r="E442" s="173">
        <v>234.0668</v>
      </c>
      <c r="F442" s="178"/>
      <c r="G442" s="178"/>
      <c r="H442" s="178"/>
      <c r="I442" s="178"/>
      <c r="J442" s="178"/>
      <c r="K442" s="178"/>
      <c r="L442" s="178"/>
      <c r="M442" s="178"/>
      <c r="N442" s="163"/>
      <c r="O442" s="163"/>
      <c r="P442" s="163"/>
      <c r="Q442" s="163"/>
      <c r="R442" s="163"/>
      <c r="S442" s="163"/>
      <c r="T442" s="164"/>
      <c r="U442" s="163"/>
      <c r="V442" s="153"/>
      <c r="W442" s="153"/>
      <c r="X442" s="153"/>
      <c r="Y442" s="153"/>
      <c r="Z442" s="153"/>
      <c r="AA442" s="153"/>
      <c r="AB442" s="153"/>
      <c r="AC442" s="153"/>
      <c r="AD442" s="153"/>
      <c r="AE442" s="153" t="s">
        <v>104</v>
      </c>
      <c r="AF442" s="153">
        <v>0</v>
      </c>
      <c r="AG442" s="153"/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</row>
    <row r="443" spans="1:60" outlineLevel="1" x14ac:dyDescent="0.25">
      <c r="A443" s="154">
        <v>72</v>
      </c>
      <c r="B443" s="160" t="s">
        <v>399</v>
      </c>
      <c r="C443" s="200" t="s">
        <v>400</v>
      </c>
      <c r="D443" s="162" t="s">
        <v>252</v>
      </c>
      <c r="E443" s="172">
        <v>175.25309999999999</v>
      </c>
      <c r="F443" s="179">
        <f>H443+J443</f>
        <v>0</v>
      </c>
      <c r="G443" s="178">
        <f>ROUND(E443*F443,2)</f>
        <v>0</v>
      </c>
      <c r="H443" s="179"/>
      <c r="I443" s="178">
        <f>ROUND(E443*H443,2)</f>
        <v>0</v>
      </c>
      <c r="J443" s="179"/>
      <c r="K443" s="178">
        <f>ROUND(E443*J443,2)</f>
        <v>0</v>
      </c>
      <c r="L443" s="178">
        <v>21</v>
      </c>
      <c r="M443" s="178">
        <f>G443*(1+L443/100)</f>
        <v>0</v>
      </c>
      <c r="N443" s="163">
        <v>0</v>
      </c>
      <c r="O443" s="163">
        <f>ROUND(E443*N443,5)</f>
        <v>0</v>
      </c>
      <c r="P443" s="163">
        <v>0</v>
      </c>
      <c r="Q443" s="163">
        <f>ROUND(E443*P443,5)</f>
        <v>0</v>
      </c>
      <c r="R443" s="163"/>
      <c r="S443" s="163"/>
      <c r="T443" s="164">
        <v>0</v>
      </c>
      <c r="U443" s="163">
        <f>ROUND(E443*T443,2)</f>
        <v>0</v>
      </c>
      <c r="V443" s="153"/>
      <c r="W443" s="153"/>
      <c r="X443" s="153"/>
      <c r="Y443" s="153"/>
      <c r="Z443" s="153"/>
      <c r="AA443" s="153"/>
      <c r="AB443" s="153"/>
      <c r="AC443" s="153"/>
      <c r="AD443" s="153"/>
      <c r="AE443" s="153" t="s">
        <v>102</v>
      </c>
      <c r="AF443" s="153"/>
      <c r="AG443" s="153"/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</row>
    <row r="444" spans="1:60" outlineLevel="1" x14ac:dyDescent="0.25">
      <c r="A444" s="154"/>
      <c r="B444" s="160"/>
      <c r="C444" s="201" t="s">
        <v>379</v>
      </c>
      <c r="D444" s="165"/>
      <c r="E444" s="173">
        <v>159.59790000000001</v>
      </c>
      <c r="F444" s="178"/>
      <c r="G444" s="178"/>
      <c r="H444" s="178"/>
      <c r="I444" s="178"/>
      <c r="J444" s="178"/>
      <c r="K444" s="178"/>
      <c r="L444" s="178"/>
      <c r="M444" s="178"/>
      <c r="N444" s="163"/>
      <c r="O444" s="163"/>
      <c r="P444" s="163"/>
      <c r="Q444" s="163"/>
      <c r="R444" s="163"/>
      <c r="S444" s="163"/>
      <c r="T444" s="164"/>
      <c r="U444" s="163"/>
      <c r="V444" s="153"/>
      <c r="W444" s="153"/>
      <c r="X444" s="153"/>
      <c r="Y444" s="153"/>
      <c r="Z444" s="153"/>
      <c r="AA444" s="153"/>
      <c r="AB444" s="153"/>
      <c r="AC444" s="153"/>
      <c r="AD444" s="153"/>
      <c r="AE444" s="153" t="s">
        <v>104</v>
      </c>
      <c r="AF444" s="153">
        <v>0</v>
      </c>
      <c r="AG444" s="153"/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  <c r="BG444" s="153"/>
      <c r="BH444" s="153"/>
    </row>
    <row r="445" spans="1:60" outlineLevel="1" x14ac:dyDescent="0.25">
      <c r="A445" s="154"/>
      <c r="B445" s="160"/>
      <c r="C445" s="201" t="s">
        <v>380</v>
      </c>
      <c r="D445" s="165"/>
      <c r="E445" s="173">
        <v>15.655200000000001</v>
      </c>
      <c r="F445" s="178"/>
      <c r="G445" s="178"/>
      <c r="H445" s="178"/>
      <c r="I445" s="178"/>
      <c r="J445" s="178"/>
      <c r="K445" s="178"/>
      <c r="L445" s="178"/>
      <c r="M445" s="178"/>
      <c r="N445" s="163"/>
      <c r="O445" s="163"/>
      <c r="P445" s="163"/>
      <c r="Q445" s="163"/>
      <c r="R445" s="163"/>
      <c r="S445" s="163"/>
      <c r="T445" s="164"/>
      <c r="U445" s="163"/>
      <c r="V445" s="153"/>
      <c r="W445" s="153"/>
      <c r="X445" s="153"/>
      <c r="Y445" s="153"/>
      <c r="Z445" s="153"/>
      <c r="AA445" s="153"/>
      <c r="AB445" s="153"/>
      <c r="AC445" s="153"/>
      <c r="AD445" s="153"/>
      <c r="AE445" s="153" t="s">
        <v>104</v>
      </c>
      <c r="AF445" s="153">
        <v>0</v>
      </c>
      <c r="AG445" s="153"/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</row>
    <row r="446" spans="1:60" x14ac:dyDescent="0.25">
      <c r="A446" s="155" t="s">
        <v>97</v>
      </c>
      <c r="B446" s="161" t="s">
        <v>66</v>
      </c>
      <c r="C446" s="206" t="s">
        <v>67</v>
      </c>
      <c r="D446" s="169"/>
      <c r="E446" s="177"/>
      <c r="F446" s="180"/>
      <c r="G446" s="180">
        <f>SUMIF(AE447:AE454,"&lt;&gt;NOR",G447:G454)</f>
        <v>0</v>
      </c>
      <c r="H446" s="180"/>
      <c r="I446" s="180">
        <f>SUM(I447:I454)</f>
        <v>0</v>
      </c>
      <c r="J446" s="180"/>
      <c r="K446" s="180">
        <f>SUM(K447:K454)</f>
        <v>0</v>
      </c>
      <c r="L446" s="180"/>
      <c r="M446" s="180">
        <f>SUM(M447:M454)</f>
        <v>0</v>
      </c>
      <c r="N446" s="170"/>
      <c r="O446" s="170">
        <f>SUM(O447:O454)</f>
        <v>0</v>
      </c>
      <c r="P446" s="170"/>
      <c r="Q446" s="170">
        <f>SUM(Q447:Q454)</f>
        <v>0</v>
      </c>
      <c r="R446" s="170"/>
      <c r="S446" s="170"/>
      <c r="T446" s="171"/>
      <c r="U446" s="170">
        <f>SUM(U447:U454)</f>
        <v>19.61</v>
      </c>
      <c r="AE446" t="s">
        <v>98</v>
      </c>
    </row>
    <row r="447" spans="1:60" outlineLevel="1" x14ac:dyDescent="0.25">
      <c r="A447" s="154">
        <v>73</v>
      </c>
      <c r="B447" s="160" t="s">
        <v>401</v>
      </c>
      <c r="C447" s="200" t="s">
        <v>402</v>
      </c>
      <c r="D447" s="162" t="s">
        <v>252</v>
      </c>
      <c r="E447" s="172">
        <v>1103.0759499999999</v>
      </c>
      <c r="F447" s="179">
        <f>H447+J447</f>
        <v>0</v>
      </c>
      <c r="G447" s="178">
        <f>ROUND(E447*F447,2)</f>
        <v>0</v>
      </c>
      <c r="H447" s="179"/>
      <c r="I447" s="178">
        <f>ROUND(E447*H447,2)</f>
        <v>0</v>
      </c>
      <c r="J447" s="179"/>
      <c r="K447" s="178">
        <f>ROUND(E447*J447,2)</f>
        <v>0</v>
      </c>
      <c r="L447" s="178">
        <v>21</v>
      </c>
      <c r="M447" s="178">
        <f>G447*(1+L447/100)</f>
        <v>0</v>
      </c>
      <c r="N447" s="163">
        <v>0</v>
      </c>
      <c r="O447" s="163">
        <f>ROUND(E447*N447,5)</f>
        <v>0</v>
      </c>
      <c r="P447" s="163">
        <v>0</v>
      </c>
      <c r="Q447" s="163">
        <f>ROUND(E447*P447,5)</f>
        <v>0</v>
      </c>
      <c r="R447" s="163"/>
      <c r="S447" s="163"/>
      <c r="T447" s="164">
        <v>1.6E-2</v>
      </c>
      <c r="U447" s="163">
        <f>ROUND(E447*T447,2)</f>
        <v>17.649999999999999</v>
      </c>
      <c r="V447" s="153"/>
      <c r="W447" s="153"/>
      <c r="X447" s="153"/>
      <c r="Y447" s="153"/>
      <c r="Z447" s="153"/>
      <c r="AA447" s="153"/>
      <c r="AB447" s="153"/>
      <c r="AC447" s="153"/>
      <c r="AD447" s="153"/>
      <c r="AE447" s="153" t="s">
        <v>102</v>
      </c>
      <c r="AF447" s="153"/>
      <c r="AG447" s="153"/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  <c r="BG447" s="153"/>
      <c r="BH447" s="153"/>
    </row>
    <row r="448" spans="1:60" outlineLevel="1" x14ac:dyDescent="0.25">
      <c r="A448" s="154"/>
      <c r="B448" s="160"/>
      <c r="C448" s="201" t="s">
        <v>403</v>
      </c>
      <c r="D448" s="165"/>
      <c r="E448" s="173">
        <v>1.8600000000000001E-3</v>
      </c>
      <c r="F448" s="178"/>
      <c r="G448" s="178"/>
      <c r="H448" s="178"/>
      <c r="I448" s="178"/>
      <c r="J448" s="178"/>
      <c r="K448" s="178"/>
      <c r="L448" s="178"/>
      <c r="M448" s="178"/>
      <c r="N448" s="163"/>
      <c r="O448" s="163"/>
      <c r="P448" s="163"/>
      <c r="Q448" s="163"/>
      <c r="R448" s="163"/>
      <c r="S448" s="163"/>
      <c r="T448" s="164"/>
      <c r="U448" s="163"/>
      <c r="V448" s="153"/>
      <c r="W448" s="153"/>
      <c r="X448" s="153"/>
      <c r="Y448" s="153"/>
      <c r="Z448" s="153"/>
      <c r="AA448" s="153"/>
      <c r="AB448" s="153"/>
      <c r="AC448" s="153"/>
      <c r="AD448" s="153"/>
      <c r="AE448" s="153" t="s">
        <v>104</v>
      </c>
      <c r="AF448" s="153">
        <v>0</v>
      </c>
      <c r="AG448" s="153"/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  <c r="BG448" s="153"/>
      <c r="BH448" s="153"/>
    </row>
    <row r="449" spans="1:60" outlineLevel="1" x14ac:dyDescent="0.25">
      <c r="A449" s="154"/>
      <c r="B449" s="160"/>
      <c r="C449" s="201" t="s">
        <v>404</v>
      </c>
      <c r="D449" s="165"/>
      <c r="E449" s="173">
        <v>1098.81512</v>
      </c>
      <c r="F449" s="178"/>
      <c r="G449" s="178"/>
      <c r="H449" s="178"/>
      <c r="I449" s="178"/>
      <c r="J449" s="178"/>
      <c r="K449" s="178"/>
      <c r="L449" s="178"/>
      <c r="M449" s="178"/>
      <c r="N449" s="163"/>
      <c r="O449" s="163"/>
      <c r="P449" s="163"/>
      <c r="Q449" s="163"/>
      <c r="R449" s="163"/>
      <c r="S449" s="163"/>
      <c r="T449" s="164"/>
      <c r="U449" s="163"/>
      <c r="V449" s="153"/>
      <c r="W449" s="153"/>
      <c r="X449" s="153"/>
      <c r="Y449" s="153"/>
      <c r="Z449" s="153"/>
      <c r="AA449" s="153"/>
      <c r="AB449" s="153"/>
      <c r="AC449" s="153"/>
      <c r="AD449" s="153"/>
      <c r="AE449" s="153" t="s">
        <v>104</v>
      </c>
      <c r="AF449" s="153">
        <v>0</v>
      </c>
      <c r="AG449" s="153"/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</row>
    <row r="450" spans="1:60" outlineLevel="1" x14ac:dyDescent="0.25">
      <c r="A450" s="154"/>
      <c r="B450" s="160"/>
      <c r="C450" s="201" t="s">
        <v>405</v>
      </c>
      <c r="D450" s="165"/>
      <c r="E450" s="173">
        <v>0.32996999999999999</v>
      </c>
      <c r="F450" s="178"/>
      <c r="G450" s="178"/>
      <c r="H450" s="178"/>
      <c r="I450" s="178"/>
      <c r="J450" s="178"/>
      <c r="K450" s="178"/>
      <c r="L450" s="178"/>
      <c r="M450" s="178"/>
      <c r="N450" s="163"/>
      <c r="O450" s="163"/>
      <c r="P450" s="163"/>
      <c r="Q450" s="163"/>
      <c r="R450" s="163"/>
      <c r="S450" s="163"/>
      <c r="T450" s="164"/>
      <c r="U450" s="163"/>
      <c r="V450" s="153"/>
      <c r="W450" s="153"/>
      <c r="X450" s="153"/>
      <c r="Y450" s="153"/>
      <c r="Z450" s="153"/>
      <c r="AA450" s="153"/>
      <c r="AB450" s="153"/>
      <c r="AC450" s="153"/>
      <c r="AD450" s="153"/>
      <c r="AE450" s="153" t="s">
        <v>104</v>
      </c>
      <c r="AF450" s="153">
        <v>0</v>
      </c>
      <c r="AG450" s="153"/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  <c r="BG450" s="153"/>
      <c r="BH450" s="153"/>
    </row>
    <row r="451" spans="1:60" outlineLevel="1" x14ac:dyDescent="0.25">
      <c r="A451" s="154"/>
      <c r="B451" s="160"/>
      <c r="C451" s="201" t="s">
        <v>406</v>
      </c>
      <c r="D451" s="165"/>
      <c r="E451" s="173">
        <v>1.42E-3</v>
      </c>
      <c r="F451" s="178"/>
      <c r="G451" s="178"/>
      <c r="H451" s="178"/>
      <c r="I451" s="178"/>
      <c r="J451" s="178"/>
      <c r="K451" s="178"/>
      <c r="L451" s="178"/>
      <c r="M451" s="178"/>
      <c r="N451" s="163"/>
      <c r="O451" s="163"/>
      <c r="P451" s="163"/>
      <c r="Q451" s="163"/>
      <c r="R451" s="163"/>
      <c r="S451" s="163"/>
      <c r="T451" s="164"/>
      <c r="U451" s="163"/>
      <c r="V451" s="153"/>
      <c r="W451" s="153"/>
      <c r="X451" s="153"/>
      <c r="Y451" s="153"/>
      <c r="Z451" s="153"/>
      <c r="AA451" s="153"/>
      <c r="AB451" s="153"/>
      <c r="AC451" s="153"/>
      <c r="AD451" s="153"/>
      <c r="AE451" s="153" t="s">
        <v>104</v>
      </c>
      <c r="AF451" s="153">
        <v>0</v>
      </c>
      <c r="AG451" s="153"/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</row>
    <row r="452" spans="1:60" outlineLevel="1" x14ac:dyDescent="0.25">
      <c r="A452" s="154"/>
      <c r="B452" s="160"/>
      <c r="C452" s="201" t="s">
        <v>407</v>
      </c>
      <c r="D452" s="165"/>
      <c r="E452" s="173">
        <v>3.9275799999999998</v>
      </c>
      <c r="F452" s="178"/>
      <c r="G452" s="178"/>
      <c r="H452" s="178"/>
      <c r="I452" s="178"/>
      <c r="J452" s="178"/>
      <c r="K452" s="178"/>
      <c r="L452" s="178"/>
      <c r="M452" s="178"/>
      <c r="N452" s="163"/>
      <c r="O452" s="163"/>
      <c r="P452" s="163"/>
      <c r="Q452" s="163"/>
      <c r="R452" s="163"/>
      <c r="S452" s="163"/>
      <c r="T452" s="164"/>
      <c r="U452" s="163"/>
      <c r="V452" s="153"/>
      <c r="W452" s="153"/>
      <c r="X452" s="153"/>
      <c r="Y452" s="153"/>
      <c r="Z452" s="153"/>
      <c r="AA452" s="153"/>
      <c r="AB452" s="153"/>
      <c r="AC452" s="153"/>
      <c r="AD452" s="153"/>
      <c r="AE452" s="153" t="s">
        <v>104</v>
      </c>
      <c r="AF452" s="153">
        <v>0</v>
      </c>
      <c r="AG452" s="153"/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</row>
    <row r="453" spans="1:60" outlineLevel="1" x14ac:dyDescent="0.25">
      <c r="A453" s="154">
        <v>74</v>
      </c>
      <c r="B453" s="160" t="s">
        <v>408</v>
      </c>
      <c r="C453" s="200" t="s">
        <v>409</v>
      </c>
      <c r="D453" s="162" t="s">
        <v>252</v>
      </c>
      <c r="E453" s="172">
        <v>9.2797999999999998</v>
      </c>
      <c r="F453" s="179">
        <f>H453+J453</f>
        <v>0</v>
      </c>
      <c r="G453" s="178">
        <f>ROUND(E453*F453,2)</f>
        <v>0</v>
      </c>
      <c r="H453" s="179"/>
      <c r="I453" s="178">
        <f>ROUND(E453*H453,2)</f>
        <v>0</v>
      </c>
      <c r="J453" s="179"/>
      <c r="K453" s="178">
        <f>ROUND(E453*J453,2)</f>
        <v>0</v>
      </c>
      <c r="L453" s="178">
        <v>21</v>
      </c>
      <c r="M453" s="178">
        <f>G453*(1+L453/100)</f>
        <v>0</v>
      </c>
      <c r="N453" s="163">
        <v>0</v>
      </c>
      <c r="O453" s="163">
        <f>ROUND(E453*N453,5)</f>
        <v>0</v>
      </c>
      <c r="P453" s="163">
        <v>0</v>
      </c>
      <c r="Q453" s="163">
        <f>ROUND(E453*P453,5)</f>
        <v>0</v>
      </c>
      <c r="R453" s="163"/>
      <c r="S453" s="163"/>
      <c r="T453" s="164">
        <v>0.21149999999999999</v>
      </c>
      <c r="U453" s="163">
        <f>ROUND(E453*T453,2)</f>
        <v>1.96</v>
      </c>
      <c r="V453" s="153"/>
      <c r="W453" s="153"/>
      <c r="X453" s="153"/>
      <c r="Y453" s="153"/>
      <c r="Z453" s="153"/>
      <c r="AA453" s="153"/>
      <c r="AB453" s="153"/>
      <c r="AC453" s="153"/>
      <c r="AD453" s="153"/>
      <c r="AE453" s="153" t="s">
        <v>102</v>
      </c>
      <c r="AF453" s="153"/>
      <c r="AG453" s="153"/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</row>
    <row r="454" spans="1:60" outlineLevel="1" x14ac:dyDescent="0.25">
      <c r="A454" s="154"/>
      <c r="B454" s="160"/>
      <c r="C454" s="201" t="s">
        <v>410</v>
      </c>
      <c r="D454" s="165"/>
      <c r="E454" s="173">
        <v>9.2797999999999998</v>
      </c>
      <c r="F454" s="178"/>
      <c r="G454" s="178"/>
      <c r="H454" s="178"/>
      <c r="I454" s="178"/>
      <c r="J454" s="178"/>
      <c r="K454" s="178"/>
      <c r="L454" s="178"/>
      <c r="M454" s="178"/>
      <c r="N454" s="163"/>
      <c r="O454" s="163"/>
      <c r="P454" s="163"/>
      <c r="Q454" s="163"/>
      <c r="R454" s="163"/>
      <c r="S454" s="163"/>
      <c r="T454" s="164"/>
      <c r="U454" s="163"/>
      <c r="V454" s="153"/>
      <c r="W454" s="153"/>
      <c r="X454" s="153"/>
      <c r="Y454" s="153"/>
      <c r="Z454" s="153"/>
      <c r="AA454" s="153"/>
      <c r="AB454" s="153"/>
      <c r="AC454" s="153"/>
      <c r="AD454" s="153"/>
      <c r="AE454" s="153" t="s">
        <v>104</v>
      </c>
      <c r="AF454" s="153">
        <v>0</v>
      </c>
      <c r="AG454" s="153"/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</row>
    <row r="455" spans="1:60" x14ac:dyDescent="0.25">
      <c r="A455" s="155" t="s">
        <v>97</v>
      </c>
      <c r="B455" s="161" t="s">
        <v>68</v>
      </c>
      <c r="C455" s="206" t="s">
        <v>69</v>
      </c>
      <c r="D455" s="169"/>
      <c r="E455" s="177"/>
      <c r="F455" s="180"/>
      <c r="G455" s="180">
        <f>SUMIF(AE456:AE475,"&lt;&gt;NOR",G456:G475)</f>
        <v>0</v>
      </c>
      <c r="H455" s="180"/>
      <c r="I455" s="180">
        <f>SUM(I456:I475)</f>
        <v>0</v>
      </c>
      <c r="J455" s="180"/>
      <c r="K455" s="180">
        <f>SUM(K456:K475)</f>
        <v>0</v>
      </c>
      <c r="L455" s="180"/>
      <c r="M455" s="180">
        <f>SUM(M456:M475)</f>
        <v>0</v>
      </c>
      <c r="N455" s="170"/>
      <c r="O455" s="170">
        <f>SUM(O456:O475)</f>
        <v>3.9275799999999998</v>
      </c>
      <c r="P455" s="170"/>
      <c r="Q455" s="170">
        <f>SUM(Q456:Q475)</f>
        <v>0</v>
      </c>
      <c r="R455" s="170"/>
      <c r="S455" s="170"/>
      <c r="T455" s="171"/>
      <c r="U455" s="170">
        <f>SUM(U456:U475)</f>
        <v>5.2200000000000006</v>
      </c>
      <c r="AE455" t="s">
        <v>98</v>
      </c>
    </row>
    <row r="456" spans="1:60" ht="20.399999999999999" outlineLevel="1" x14ac:dyDescent="0.25">
      <c r="A456" s="154">
        <v>75</v>
      </c>
      <c r="B456" s="160" t="s">
        <v>411</v>
      </c>
      <c r="C456" s="200" t="s">
        <v>412</v>
      </c>
      <c r="D456" s="162" t="s">
        <v>130</v>
      </c>
      <c r="E456" s="172">
        <v>1.8720000000000001</v>
      </c>
      <c r="F456" s="179">
        <f>H456+J456</f>
        <v>0</v>
      </c>
      <c r="G456" s="178">
        <f>ROUND(E456*F456,2)</f>
        <v>0</v>
      </c>
      <c r="H456" s="179"/>
      <c r="I456" s="178">
        <f>ROUND(E456*H456,2)</f>
        <v>0</v>
      </c>
      <c r="J456" s="179"/>
      <c r="K456" s="178">
        <f>ROUND(E456*J456,2)</f>
        <v>0</v>
      </c>
      <c r="L456" s="178">
        <v>21</v>
      </c>
      <c r="M456" s="178">
        <f>G456*(1+L456/100)</f>
        <v>0</v>
      </c>
      <c r="N456" s="163">
        <v>1.7</v>
      </c>
      <c r="O456" s="163">
        <f>ROUND(E456*N456,5)</f>
        <v>3.1823999999999999</v>
      </c>
      <c r="P456" s="163">
        <v>0</v>
      </c>
      <c r="Q456" s="163">
        <f>ROUND(E456*P456,5)</f>
        <v>0</v>
      </c>
      <c r="R456" s="163"/>
      <c r="S456" s="163"/>
      <c r="T456" s="164">
        <v>1.587</v>
      </c>
      <c r="U456" s="163">
        <f>ROUND(E456*T456,2)</f>
        <v>2.97</v>
      </c>
      <c r="V456" s="153"/>
      <c r="W456" s="153"/>
      <c r="X456" s="153"/>
      <c r="Y456" s="153"/>
      <c r="Z456" s="153"/>
      <c r="AA456" s="153"/>
      <c r="AB456" s="153"/>
      <c r="AC456" s="153"/>
      <c r="AD456" s="153"/>
      <c r="AE456" s="153" t="s">
        <v>102</v>
      </c>
      <c r="AF456" s="153"/>
      <c r="AG456" s="153"/>
      <c r="AH456" s="153"/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  <c r="BG456" s="153"/>
      <c r="BH456" s="153"/>
    </row>
    <row r="457" spans="1:60" ht="20.399999999999999" outlineLevel="1" x14ac:dyDescent="0.25">
      <c r="A457" s="154"/>
      <c r="B457" s="160"/>
      <c r="C457" s="201" t="s">
        <v>413</v>
      </c>
      <c r="D457" s="165"/>
      <c r="E457" s="173"/>
      <c r="F457" s="178"/>
      <c r="G457" s="178"/>
      <c r="H457" s="178"/>
      <c r="I457" s="178"/>
      <c r="J457" s="178"/>
      <c r="K457" s="178"/>
      <c r="L457" s="178"/>
      <c r="M457" s="178"/>
      <c r="N457" s="163"/>
      <c r="O457" s="163"/>
      <c r="P457" s="163"/>
      <c r="Q457" s="163"/>
      <c r="R457" s="163"/>
      <c r="S457" s="163"/>
      <c r="T457" s="164"/>
      <c r="U457" s="163"/>
      <c r="V457" s="153"/>
      <c r="W457" s="153"/>
      <c r="X457" s="153"/>
      <c r="Y457" s="153"/>
      <c r="Z457" s="153"/>
      <c r="AA457" s="153"/>
      <c r="AB457" s="153"/>
      <c r="AC457" s="153"/>
      <c r="AD457" s="153"/>
      <c r="AE457" s="153" t="s">
        <v>104</v>
      </c>
      <c r="AF457" s="153">
        <v>0</v>
      </c>
      <c r="AG457" s="153"/>
      <c r="AH457" s="153"/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  <c r="BF457" s="153"/>
      <c r="BG457" s="153"/>
      <c r="BH457" s="153"/>
    </row>
    <row r="458" spans="1:60" outlineLevel="1" x14ac:dyDescent="0.25">
      <c r="A458" s="154"/>
      <c r="B458" s="160"/>
      <c r="C458" s="201" t="s">
        <v>132</v>
      </c>
      <c r="D458" s="165"/>
      <c r="E458" s="173"/>
      <c r="F458" s="178"/>
      <c r="G458" s="178"/>
      <c r="H458" s="178"/>
      <c r="I458" s="178"/>
      <c r="J458" s="178"/>
      <c r="K458" s="178"/>
      <c r="L458" s="178"/>
      <c r="M458" s="178"/>
      <c r="N458" s="163"/>
      <c r="O458" s="163"/>
      <c r="P458" s="163"/>
      <c r="Q458" s="163"/>
      <c r="R458" s="163"/>
      <c r="S458" s="163"/>
      <c r="T458" s="164"/>
      <c r="U458" s="163"/>
      <c r="V458" s="153"/>
      <c r="W458" s="153"/>
      <c r="X458" s="153"/>
      <c r="Y458" s="153"/>
      <c r="Z458" s="153"/>
      <c r="AA458" s="153"/>
      <c r="AB458" s="153"/>
      <c r="AC458" s="153"/>
      <c r="AD458" s="153"/>
      <c r="AE458" s="153" t="s">
        <v>104</v>
      </c>
      <c r="AF458" s="153">
        <v>0</v>
      </c>
      <c r="AG458" s="153"/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  <c r="BG458" s="153"/>
      <c r="BH458" s="153"/>
    </row>
    <row r="459" spans="1:60" outlineLevel="1" x14ac:dyDescent="0.25">
      <c r="A459" s="154"/>
      <c r="B459" s="160"/>
      <c r="C459" s="201" t="s">
        <v>414</v>
      </c>
      <c r="D459" s="165"/>
      <c r="E459" s="173">
        <v>1.8720000000000001</v>
      </c>
      <c r="F459" s="178"/>
      <c r="G459" s="178"/>
      <c r="H459" s="178"/>
      <c r="I459" s="178"/>
      <c r="J459" s="178"/>
      <c r="K459" s="178"/>
      <c r="L459" s="178"/>
      <c r="M459" s="178"/>
      <c r="N459" s="163"/>
      <c r="O459" s="163"/>
      <c r="P459" s="163"/>
      <c r="Q459" s="163"/>
      <c r="R459" s="163"/>
      <c r="S459" s="163"/>
      <c r="T459" s="164"/>
      <c r="U459" s="163"/>
      <c r="V459" s="153"/>
      <c r="W459" s="153"/>
      <c r="X459" s="153"/>
      <c r="Y459" s="153"/>
      <c r="Z459" s="153"/>
      <c r="AA459" s="153"/>
      <c r="AB459" s="153"/>
      <c r="AC459" s="153"/>
      <c r="AD459" s="153"/>
      <c r="AE459" s="153" t="s">
        <v>104</v>
      </c>
      <c r="AF459" s="153">
        <v>0</v>
      </c>
      <c r="AG459" s="153"/>
      <c r="AH459" s="153"/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  <c r="BG459" s="153"/>
      <c r="BH459" s="153"/>
    </row>
    <row r="460" spans="1:60" outlineLevel="1" x14ac:dyDescent="0.25">
      <c r="A460" s="154"/>
      <c r="B460" s="160"/>
      <c r="C460" s="202" t="s">
        <v>107</v>
      </c>
      <c r="D460" s="166"/>
      <c r="E460" s="174">
        <v>1.8720000000000001</v>
      </c>
      <c r="F460" s="178"/>
      <c r="G460" s="178"/>
      <c r="H460" s="178"/>
      <c r="I460" s="178"/>
      <c r="J460" s="178"/>
      <c r="K460" s="178"/>
      <c r="L460" s="178"/>
      <c r="M460" s="178"/>
      <c r="N460" s="163"/>
      <c r="O460" s="163"/>
      <c r="P460" s="163"/>
      <c r="Q460" s="163"/>
      <c r="R460" s="163"/>
      <c r="S460" s="163"/>
      <c r="T460" s="164"/>
      <c r="U460" s="163"/>
      <c r="V460" s="153"/>
      <c r="W460" s="153"/>
      <c r="X460" s="153"/>
      <c r="Y460" s="153"/>
      <c r="Z460" s="153"/>
      <c r="AA460" s="153"/>
      <c r="AB460" s="153"/>
      <c r="AC460" s="153"/>
      <c r="AD460" s="153"/>
      <c r="AE460" s="153" t="s">
        <v>104</v>
      </c>
      <c r="AF460" s="153">
        <v>1</v>
      </c>
      <c r="AG460" s="153"/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  <c r="BG460" s="153"/>
      <c r="BH460" s="153"/>
    </row>
    <row r="461" spans="1:60" outlineLevel="1" x14ac:dyDescent="0.25">
      <c r="A461" s="154">
        <v>76</v>
      </c>
      <c r="B461" s="160" t="s">
        <v>415</v>
      </c>
      <c r="C461" s="200" t="s">
        <v>416</v>
      </c>
      <c r="D461" s="162" t="s">
        <v>130</v>
      </c>
      <c r="E461" s="172">
        <v>0.624</v>
      </c>
      <c r="F461" s="179">
        <f>H461+J461</f>
        <v>0</v>
      </c>
      <c r="G461" s="178">
        <f>ROUND(E461*F461,2)</f>
        <v>0</v>
      </c>
      <c r="H461" s="179"/>
      <c r="I461" s="178">
        <f>ROUND(E461*H461,2)</f>
        <v>0</v>
      </c>
      <c r="J461" s="179"/>
      <c r="K461" s="178">
        <f>ROUND(E461*J461,2)</f>
        <v>0</v>
      </c>
      <c r="L461" s="178">
        <v>21</v>
      </c>
      <c r="M461" s="178">
        <f>G461*(1+L461/100)</f>
        <v>0</v>
      </c>
      <c r="N461" s="163">
        <v>1.1322000000000001</v>
      </c>
      <c r="O461" s="163">
        <f>ROUND(E461*N461,5)</f>
        <v>0.70648999999999995</v>
      </c>
      <c r="P461" s="163">
        <v>0</v>
      </c>
      <c r="Q461" s="163">
        <f>ROUND(E461*P461,5)</f>
        <v>0</v>
      </c>
      <c r="R461" s="163"/>
      <c r="S461" s="163"/>
      <c r="T461" s="164">
        <v>1.6950000000000001</v>
      </c>
      <c r="U461" s="163">
        <f>ROUND(E461*T461,2)</f>
        <v>1.06</v>
      </c>
      <c r="V461" s="153"/>
      <c r="W461" s="153"/>
      <c r="X461" s="153"/>
      <c r="Y461" s="153"/>
      <c r="Z461" s="153"/>
      <c r="AA461" s="153"/>
      <c r="AB461" s="153"/>
      <c r="AC461" s="153"/>
      <c r="AD461" s="153"/>
      <c r="AE461" s="153" t="s">
        <v>102</v>
      </c>
      <c r="AF461" s="153"/>
      <c r="AG461" s="153"/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  <c r="BF461" s="153"/>
      <c r="BG461" s="153"/>
      <c r="BH461" s="153"/>
    </row>
    <row r="462" spans="1:60" ht="20.399999999999999" outlineLevel="1" x14ac:dyDescent="0.25">
      <c r="A462" s="154"/>
      <c r="B462" s="160"/>
      <c r="C462" s="201" t="s">
        <v>413</v>
      </c>
      <c r="D462" s="165"/>
      <c r="E462" s="173"/>
      <c r="F462" s="178"/>
      <c r="G462" s="178"/>
      <c r="H462" s="178"/>
      <c r="I462" s="178"/>
      <c r="J462" s="178"/>
      <c r="K462" s="178"/>
      <c r="L462" s="178"/>
      <c r="M462" s="178"/>
      <c r="N462" s="163"/>
      <c r="O462" s="163"/>
      <c r="P462" s="163"/>
      <c r="Q462" s="163"/>
      <c r="R462" s="163"/>
      <c r="S462" s="163"/>
      <c r="T462" s="164"/>
      <c r="U462" s="163"/>
      <c r="V462" s="153"/>
      <c r="W462" s="153"/>
      <c r="X462" s="153"/>
      <c r="Y462" s="153"/>
      <c r="Z462" s="153"/>
      <c r="AA462" s="153"/>
      <c r="AB462" s="153"/>
      <c r="AC462" s="153"/>
      <c r="AD462" s="153"/>
      <c r="AE462" s="153" t="s">
        <v>104</v>
      </c>
      <c r="AF462" s="153">
        <v>0</v>
      </c>
      <c r="AG462" s="153"/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  <c r="BG462" s="153"/>
      <c r="BH462" s="153"/>
    </row>
    <row r="463" spans="1:60" outlineLevel="1" x14ac:dyDescent="0.25">
      <c r="A463" s="154"/>
      <c r="B463" s="160"/>
      <c r="C463" s="201" t="s">
        <v>132</v>
      </c>
      <c r="D463" s="165"/>
      <c r="E463" s="173"/>
      <c r="F463" s="178"/>
      <c r="G463" s="178"/>
      <c r="H463" s="178"/>
      <c r="I463" s="178"/>
      <c r="J463" s="178"/>
      <c r="K463" s="178"/>
      <c r="L463" s="178"/>
      <c r="M463" s="178"/>
      <c r="N463" s="163"/>
      <c r="O463" s="163"/>
      <c r="P463" s="163"/>
      <c r="Q463" s="163"/>
      <c r="R463" s="163"/>
      <c r="S463" s="163"/>
      <c r="T463" s="164"/>
      <c r="U463" s="163"/>
      <c r="V463" s="153"/>
      <c r="W463" s="153"/>
      <c r="X463" s="153"/>
      <c r="Y463" s="153"/>
      <c r="Z463" s="153"/>
      <c r="AA463" s="153"/>
      <c r="AB463" s="153"/>
      <c r="AC463" s="153"/>
      <c r="AD463" s="153"/>
      <c r="AE463" s="153" t="s">
        <v>104</v>
      </c>
      <c r="AF463" s="153">
        <v>0</v>
      </c>
      <c r="AG463" s="153"/>
      <c r="AH463" s="153"/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  <c r="BG463" s="153"/>
      <c r="BH463" s="153"/>
    </row>
    <row r="464" spans="1:60" outlineLevel="1" x14ac:dyDescent="0.25">
      <c r="A464" s="154"/>
      <c r="B464" s="160"/>
      <c r="C464" s="201" t="s">
        <v>417</v>
      </c>
      <c r="D464" s="165"/>
      <c r="E464" s="173">
        <v>0.624</v>
      </c>
      <c r="F464" s="178"/>
      <c r="G464" s="178"/>
      <c r="H464" s="178"/>
      <c r="I464" s="178"/>
      <c r="J464" s="178"/>
      <c r="K464" s="178"/>
      <c r="L464" s="178"/>
      <c r="M464" s="178"/>
      <c r="N464" s="163"/>
      <c r="O464" s="163"/>
      <c r="P464" s="163"/>
      <c r="Q464" s="163"/>
      <c r="R464" s="163"/>
      <c r="S464" s="163"/>
      <c r="T464" s="164"/>
      <c r="U464" s="163"/>
      <c r="V464" s="153"/>
      <c r="W464" s="153"/>
      <c r="X464" s="153"/>
      <c r="Y464" s="153"/>
      <c r="Z464" s="153"/>
      <c r="AA464" s="153"/>
      <c r="AB464" s="153"/>
      <c r="AC464" s="153"/>
      <c r="AD464" s="153"/>
      <c r="AE464" s="153" t="s">
        <v>104</v>
      </c>
      <c r="AF464" s="153">
        <v>0</v>
      </c>
      <c r="AG464" s="153"/>
      <c r="AH464" s="153"/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  <c r="BG464" s="153"/>
      <c r="BH464" s="153"/>
    </row>
    <row r="465" spans="1:60" outlineLevel="1" x14ac:dyDescent="0.25">
      <c r="A465" s="154"/>
      <c r="B465" s="160"/>
      <c r="C465" s="202" t="s">
        <v>107</v>
      </c>
      <c r="D465" s="166"/>
      <c r="E465" s="174">
        <v>0.624</v>
      </c>
      <c r="F465" s="178"/>
      <c r="G465" s="178"/>
      <c r="H465" s="178"/>
      <c r="I465" s="178"/>
      <c r="J465" s="178"/>
      <c r="K465" s="178"/>
      <c r="L465" s="178"/>
      <c r="M465" s="178"/>
      <c r="N465" s="163"/>
      <c r="O465" s="163"/>
      <c r="P465" s="163"/>
      <c r="Q465" s="163"/>
      <c r="R465" s="163"/>
      <c r="S465" s="163"/>
      <c r="T465" s="164"/>
      <c r="U465" s="163"/>
      <c r="V465" s="153"/>
      <c r="W465" s="153"/>
      <c r="X465" s="153"/>
      <c r="Y465" s="153"/>
      <c r="Z465" s="153"/>
      <c r="AA465" s="153"/>
      <c r="AB465" s="153"/>
      <c r="AC465" s="153"/>
      <c r="AD465" s="153"/>
      <c r="AE465" s="153" t="s">
        <v>104</v>
      </c>
      <c r="AF465" s="153">
        <v>1</v>
      </c>
      <c r="AG465" s="153"/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  <c r="BG465" s="153"/>
      <c r="BH465" s="153"/>
    </row>
    <row r="466" spans="1:60" ht="20.399999999999999" outlineLevel="1" x14ac:dyDescent="0.25">
      <c r="A466" s="154">
        <v>77</v>
      </c>
      <c r="B466" s="160" t="s">
        <v>418</v>
      </c>
      <c r="C466" s="200" t="s">
        <v>419</v>
      </c>
      <c r="D466" s="162" t="s">
        <v>123</v>
      </c>
      <c r="E466" s="172">
        <v>15.6</v>
      </c>
      <c r="F466" s="179">
        <f>H466+J466</f>
        <v>0</v>
      </c>
      <c r="G466" s="178">
        <f>ROUND(E466*F466,2)</f>
        <v>0</v>
      </c>
      <c r="H466" s="179"/>
      <c r="I466" s="178">
        <f>ROUND(E466*H466,2)</f>
        <v>0</v>
      </c>
      <c r="J466" s="179"/>
      <c r="K466" s="178">
        <f>ROUND(E466*J466,2)</f>
        <v>0</v>
      </c>
      <c r="L466" s="178">
        <v>21</v>
      </c>
      <c r="M466" s="178">
        <f>G466*(1+L466/100)</f>
        <v>0</v>
      </c>
      <c r="N466" s="163">
        <v>6.0000000000000002E-5</v>
      </c>
      <c r="O466" s="163">
        <f>ROUND(E466*N466,5)</f>
        <v>9.3999999999999997E-4</v>
      </c>
      <c r="P466" s="163">
        <v>0</v>
      </c>
      <c r="Q466" s="163">
        <f>ROUND(E466*P466,5)</f>
        <v>0</v>
      </c>
      <c r="R466" s="163"/>
      <c r="S466" s="163"/>
      <c r="T466" s="164">
        <v>2.5999999999999999E-2</v>
      </c>
      <c r="U466" s="163">
        <f>ROUND(E466*T466,2)</f>
        <v>0.41</v>
      </c>
      <c r="V466" s="153"/>
      <c r="W466" s="153"/>
      <c r="X466" s="153"/>
      <c r="Y466" s="153"/>
      <c r="Z466" s="153"/>
      <c r="AA466" s="153"/>
      <c r="AB466" s="153"/>
      <c r="AC466" s="153"/>
      <c r="AD466" s="153"/>
      <c r="AE466" s="153" t="s">
        <v>102</v>
      </c>
      <c r="AF466" s="153"/>
      <c r="AG466" s="153"/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  <c r="BG466" s="153"/>
      <c r="BH466" s="153"/>
    </row>
    <row r="467" spans="1:60" ht="20.399999999999999" outlineLevel="1" x14ac:dyDescent="0.25">
      <c r="A467" s="154"/>
      <c r="B467" s="160"/>
      <c r="C467" s="201" t="s">
        <v>413</v>
      </c>
      <c r="D467" s="165"/>
      <c r="E467" s="173"/>
      <c r="F467" s="178"/>
      <c r="G467" s="178"/>
      <c r="H467" s="178"/>
      <c r="I467" s="178"/>
      <c r="J467" s="178"/>
      <c r="K467" s="178"/>
      <c r="L467" s="178"/>
      <c r="M467" s="178"/>
      <c r="N467" s="163"/>
      <c r="O467" s="163"/>
      <c r="P467" s="163"/>
      <c r="Q467" s="163"/>
      <c r="R467" s="163"/>
      <c r="S467" s="163"/>
      <c r="T467" s="164"/>
      <c r="U467" s="163"/>
      <c r="V467" s="153"/>
      <c r="W467" s="153"/>
      <c r="X467" s="153"/>
      <c r="Y467" s="153"/>
      <c r="Z467" s="153"/>
      <c r="AA467" s="153"/>
      <c r="AB467" s="153"/>
      <c r="AC467" s="153"/>
      <c r="AD467" s="153"/>
      <c r="AE467" s="153" t="s">
        <v>104</v>
      </c>
      <c r="AF467" s="153">
        <v>0</v>
      </c>
      <c r="AG467" s="153"/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  <c r="BG467" s="153"/>
      <c r="BH467" s="153"/>
    </row>
    <row r="468" spans="1:60" outlineLevel="1" x14ac:dyDescent="0.25">
      <c r="A468" s="154"/>
      <c r="B468" s="160"/>
      <c r="C468" s="201" t="s">
        <v>132</v>
      </c>
      <c r="D468" s="165"/>
      <c r="E468" s="173"/>
      <c r="F468" s="178"/>
      <c r="G468" s="178"/>
      <c r="H468" s="178"/>
      <c r="I468" s="178"/>
      <c r="J468" s="178"/>
      <c r="K468" s="178"/>
      <c r="L468" s="178"/>
      <c r="M468" s="178"/>
      <c r="N468" s="163"/>
      <c r="O468" s="163"/>
      <c r="P468" s="163"/>
      <c r="Q468" s="163"/>
      <c r="R468" s="163"/>
      <c r="S468" s="163"/>
      <c r="T468" s="164"/>
      <c r="U468" s="163"/>
      <c r="V468" s="153"/>
      <c r="W468" s="153"/>
      <c r="X468" s="153"/>
      <c r="Y468" s="153"/>
      <c r="Z468" s="153"/>
      <c r="AA468" s="153"/>
      <c r="AB468" s="153"/>
      <c r="AC468" s="153"/>
      <c r="AD468" s="153"/>
      <c r="AE468" s="153" t="s">
        <v>104</v>
      </c>
      <c r="AF468" s="153">
        <v>0</v>
      </c>
      <c r="AG468" s="153"/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  <c r="BG468" s="153"/>
      <c r="BH468" s="153"/>
    </row>
    <row r="469" spans="1:60" outlineLevel="1" x14ac:dyDescent="0.25">
      <c r="A469" s="154"/>
      <c r="B469" s="160"/>
      <c r="C469" s="201" t="s">
        <v>420</v>
      </c>
      <c r="D469" s="165"/>
      <c r="E469" s="173">
        <v>15.6</v>
      </c>
      <c r="F469" s="178"/>
      <c r="G469" s="178"/>
      <c r="H469" s="178"/>
      <c r="I469" s="178"/>
      <c r="J469" s="178"/>
      <c r="K469" s="178"/>
      <c r="L469" s="178"/>
      <c r="M469" s="178"/>
      <c r="N469" s="163"/>
      <c r="O469" s="163"/>
      <c r="P469" s="163"/>
      <c r="Q469" s="163"/>
      <c r="R469" s="163"/>
      <c r="S469" s="163"/>
      <c r="T469" s="164"/>
      <c r="U469" s="163"/>
      <c r="V469" s="153"/>
      <c r="W469" s="153"/>
      <c r="X469" s="153"/>
      <c r="Y469" s="153"/>
      <c r="Z469" s="153"/>
      <c r="AA469" s="153"/>
      <c r="AB469" s="153"/>
      <c r="AC469" s="153"/>
      <c r="AD469" s="153"/>
      <c r="AE469" s="153" t="s">
        <v>104</v>
      </c>
      <c r="AF469" s="153">
        <v>0</v>
      </c>
      <c r="AG469" s="153"/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  <c r="BG469" s="153"/>
      <c r="BH469" s="153"/>
    </row>
    <row r="470" spans="1:60" outlineLevel="1" x14ac:dyDescent="0.25">
      <c r="A470" s="154"/>
      <c r="B470" s="160"/>
      <c r="C470" s="202" t="s">
        <v>107</v>
      </c>
      <c r="D470" s="166"/>
      <c r="E470" s="174">
        <v>15.6</v>
      </c>
      <c r="F470" s="178"/>
      <c r="G470" s="178"/>
      <c r="H470" s="178"/>
      <c r="I470" s="178"/>
      <c r="J470" s="178"/>
      <c r="K470" s="178"/>
      <c r="L470" s="178"/>
      <c r="M470" s="178"/>
      <c r="N470" s="163"/>
      <c r="O470" s="163"/>
      <c r="P470" s="163"/>
      <c r="Q470" s="163"/>
      <c r="R470" s="163"/>
      <c r="S470" s="163"/>
      <c r="T470" s="164"/>
      <c r="U470" s="163"/>
      <c r="V470" s="153"/>
      <c r="W470" s="153"/>
      <c r="X470" s="153"/>
      <c r="Y470" s="153"/>
      <c r="Z470" s="153"/>
      <c r="AA470" s="153"/>
      <c r="AB470" s="153"/>
      <c r="AC470" s="153"/>
      <c r="AD470" s="153"/>
      <c r="AE470" s="153" t="s">
        <v>104</v>
      </c>
      <c r="AF470" s="153">
        <v>1</v>
      </c>
      <c r="AG470" s="153"/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  <c r="BG470" s="153"/>
      <c r="BH470" s="153"/>
    </row>
    <row r="471" spans="1:60" outlineLevel="1" x14ac:dyDescent="0.25">
      <c r="A471" s="154">
        <v>78</v>
      </c>
      <c r="B471" s="160" t="s">
        <v>421</v>
      </c>
      <c r="C471" s="200" t="s">
        <v>422</v>
      </c>
      <c r="D471" s="162" t="s">
        <v>123</v>
      </c>
      <c r="E471" s="172">
        <v>15.6</v>
      </c>
      <c r="F471" s="179">
        <f>H471+J471</f>
        <v>0</v>
      </c>
      <c r="G471" s="178">
        <f>ROUND(E471*F471,2)</f>
        <v>0</v>
      </c>
      <c r="H471" s="179"/>
      <c r="I471" s="178">
        <f>ROUND(E471*H471,2)</f>
        <v>0</v>
      </c>
      <c r="J471" s="179"/>
      <c r="K471" s="178">
        <f>ROUND(E471*J471,2)</f>
        <v>0</v>
      </c>
      <c r="L471" s="178">
        <v>21</v>
      </c>
      <c r="M471" s="178">
        <f>G471*(1+L471/100)</f>
        <v>0</v>
      </c>
      <c r="N471" s="163">
        <v>2.4199999999999998E-3</v>
      </c>
      <c r="O471" s="163">
        <f>ROUND(E471*N471,5)</f>
        <v>3.7749999999999999E-2</v>
      </c>
      <c r="P471" s="163">
        <v>0</v>
      </c>
      <c r="Q471" s="163">
        <f>ROUND(E471*P471,5)</f>
        <v>0</v>
      </c>
      <c r="R471" s="163"/>
      <c r="S471" s="163"/>
      <c r="T471" s="164">
        <v>0.05</v>
      </c>
      <c r="U471" s="163">
        <f>ROUND(E471*T471,2)</f>
        <v>0.78</v>
      </c>
      <c r="V471" s="153"/>
      <c r="W471" s="153"/>
      <c r="X471" s="153"/>
      <c r="Y471" s="153"/>
      <c r="Z471" s="153"/>
      <c r="AA471" s="153"/>
      <c r="AB471" s="153"/>
      <c r="AC471" s="153"/>
      <c r="AD471" s="153"/>
      <c r="AE471" s="153" t="s">
        <v>102</v>
      </c>
      <c r="AF471" s="153"/>
      <c r="AG471" s="153"/>
      <c r="AH471" s="153"/>
      <c r="AI471" s="153"/>
      <c r="AJ471" s="153"/>
      <c r="AK471" s="153"/>
      <c r="AL471" s="153"/>
      <c r="AM471" s="153"/>
      <c r="AN471" s="153"/>
      <c r="AO471" s="153"/>
      <c r="AP471" s="153"/>
      <c r="AQ471" s="153"/>
      <c r="AR471" s="153"/>
      <c r="AS471" s="153"/>
      <c r="AT471" s="153"/>
      <c r="AU471" s="153"/>
      <c r="AV471" s="153"/>
      <c r="AW471" s="153"/>
      <c r="AX471" s="153"/>
      <c r="AY471" s="153"/>
      <c r="AZ471" s="153"/>
      <c r="BA471" s="153"/>
      <c r="BB471" s="153"/>
      <c r="BC471" s="153"/>
      <c r="BD471" s="153"/>
      <c r="BE471" s="153"/>
      <c r="BF471" s="153"/>
      <c r="BG471" s="153"/>
      <c r="BH471" s="153"/>
    </row>
    <row r="472" spans="1:60" ht="20.399999999999999" outlineLevel="1" x14ac:dyDescent="0.25">
      <c r="A472" s="154"/>
      <c r="B472" s="160"/>
      <c r="C472" s="201" t="s">
        <v>413</v>
      </c>
      <c r="D472" s="165"/>
      <c r="E472" s="173"/>
      <c r="F472" s="178"/>
      <c r="G472" s="178"/>
      <c r="H472" s="178"/>
      <c r="I472" s="178"/>
      <c r="J472" s="178"/>
      <c r="K472" s="178"/>
      <c r="L472" s="178"/>
      <c r="M472" s="178"/>
      <c r="N472" s="163"/>
      <c r="O472" s="163"/>
      <c r="P472" s="163"/>
      <c r="Q472" s="163"/>
      <c r="R472" s="163"/>
      <c r="S472" s="163"/>
      <c r="T472" s="164"/>
      <c r="U472" s="163"/>
      <c r="V472" s="153"/>
      <c r="W472" s="153"/>
      <c r="X472" s="153"/>
      <c r="Y472" s="153"/>
      <c r="Z472" s="153"/>
      <c r="AA472" s="153"/>
      <c r="AB472" s="153"/>
      <c r="AC472" s="153"/>
      <c r="AD472" s="153"/>
      <c r="AE472" s="153" t="s">
        <v>104</v>
      </c>
      <c r="AF472" s="153">
        <v>0</v>
      </c>
      <c r="AG472" s="153"/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  <c r="BF472" s="153"/>
      <c r="BG472" s="153"/>
      <c r="BH472" s="153"/>
    </row>
    <row r="473" spans="1:60" outlineLevel="1" x14ac:dyDescent="0.25">
      <c r="A473" s="154"/>
      <c r="B473" s="160"/>
      <c r="C473" s="201" t="s">
        <v>132</v>
      </c>
      <c r="D473" s="165"/>
      <c r="E473" s="173"/>
      <c r="F473" s="178"/>
      <c r="G473" s="178"/>
      <c r="H473" s="178"/>
      <c r="I473" s="178"/>
      <c r="J473" s="178"/>
      <c r="K473" s="178"/>
      <c r="L473" s="178"/>
      <c r="M473" s="178"/>
      <c r="N473" s="163"/>
      <c r="O473" s="163"/>
      <c r="P473" s="163"/>
      <c r="Q473" s="163"/>
      <c r="R473" s="163"/>
      <c r="S473" s="163"/>
      <c r="T473" s="164"/>
      <c r="U473" s="163"/>
      <c r="V473" s="153"/>
      <c r="W473" s="153"/>
      <c r="X473" s="153"/>
      <c r="Y473" s="153"/>
      <c r="Z473" s="153"/>
      <c r="AA473" s="153"/>
      <c r="AB473" s="153"/>
      <c r="AC473" s="153"/>
      <c r="AD473" s="153"/>
      <c r="AE473" s="153" t="s">
        <v>104</v>
      </c>
      <c r="AF473" s="153">
        <v>0</v>
      </c>
      <c r="AG473" s="153"/>
      <c r="AH473" s="153"/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  <c r="BF473" s="153"/>
      <c r="BG473" s="153"/>
      <c r="BH473" s="153"/>
    </row>
    <row r="474" spans="1:60" outlineLevel="1" x14ac:dyDescent="0.25">
      <c r="A474" s="154"/>
      <c r="B474" s="160"/>
      <c r="C474" s="201" t="s">
        <v>420</v>
      </c>
      <c r="D474" s="165"/>
      <c r="E474" s="173">
        <v>15.6</v>
      </c>
      <c r="F474" s="178"/>
      <c r="G474" s="178"/>
      <c r="H474" s="178"/>
      <c r="I474" s="178"/>
      <c r="J474" s="178"/>
      <c r="K474" s="178"/>
      <c r="L474" s="178"/>
      <c r="M474" s="178"/>
      <c r="N474" s="163"/>
      <c r="O474" s="163"/>
      <c r="P474" s="163"/>
      <c r="Q474" s="163"/>
      <c r="R474" s="163"/>
      <c r="S474" s="163"/>
      <c r="T474" s="164"/>
      <c r="U474" s="163"/>
      <c r="V474" s="153"/>
      <c r="W474" s="153"/>
      <c r="X474" s="153"/>
      <c r="Y474" s="153"/>
      <c r="Z474" s="153"/>
      <c r="AA474" s="153"/>
      <c r="AB474" s="153"/>
      <c r="AC474" s="153"/>
      <c r="AD474" s="153"/>
      <c r="AE474" s="153" t="s">
        <v>104</v>
      </c>
      <c r="AF474" s="153">
        <v>0</v>
      </c>
      <c r="AG474" s="153"/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53"/>
      <c r="BB474" s="153"/>
      <c r="BC474" s="153"/>
      <c r="BD474" s="153"/>
      <c r="BE474" s="153"/>
      <c r="BF474" s="153"/>
      <c r="BG474" s="153"/>
      <c r="BH474" s="153"/>
    </row>
    <row r="475" spans="1:60" outlineLevel="1" x14ac:dyDescent="0.25">
      <c r="A475" s="189"/>
      <c r="B475" s="190"/>
      <c r="C475" s="207" t="s">
        <v>107</v>
      </c>
      <c r="D475" s="191"/>
      <c r="E475" s="192">
        <v>15.6</v>
      </c>
      <c r="F475" s="193"/>
      <c r="G475" s="193"/>
      <c r="H475" s="193"/>
      <c r="I475" s="193"/>
      <c r="J475" s="193"/>
      <c r="K475" s="193"/>
      <c r="L475" s="193"/>
      <c r="M475" s="193"/>
      <c r="N475" s="194"/>
      <c r="O475" s="194"/>
      <c r="P475" s="194"/>
      <c r="Q475" s="194"/>
      <c r="R475" s="194"/>
      <c r="S475" s="194"/>
      <c r="T475" s="195"/>
      <c r="U475" s="194"/>
      <c r="V475" s="153"/>
      <c r="W475" s="153"/>
      <c r="X475" s="153"/>
      <c r="Y475" s="153"/>
      <c r="Z475" s="153"/>
      <c r="AA475" s="153"/>
      <c r="AB475" s="153"/>
      <c r="AC475" s="153"/>
      <c r="AD475" s="153"/>
      <c r="AE475" s="153" t="s">
        <v>104</v>
      </c>
      <c r="AF475" s="153">
        <v>1</v>
      </c>
      <c r="AG475" s="153"/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  <c r="BF475" s="153"/>
      <c r="BG475" s="153"/>
      <c r="BH475" s="153"/>
    </row>
    <row r="476" spans="1:60" x14ac:dyDescent="0.25">
      <c r="A476" s="6"/>
      <c r="B476" s="7" t="s">
        <v>423</v>
      </c>
      <c r="C476" s="208" t="s">
        <v>423</v>
      </c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AC476">
        <v>15</v>
      </c>
      <c r="AD476">
        <v>21</v>
      </c>
    </row>
    <row r="477" spans="1:60" x14ac:dyDescent="0.25">
      <c r="A477" s="196"/>
      <c r="B477" s="197" t="s">
        <v>28</v>
      </c>
      <c r="C477" s="209" t="s">
        <v>423</v>
      </c>
      <c r="D477" s="198"/>
      <c r="E477" s="198"/>
      <c r="F477" s="198"/>
      <c r="G477" s="199">
        <f>G8+G193+G337+G371+G400+G403+G411+G446+G455</f>
        <v>0</v>
      </c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AC477">
        <f>SUMIF(L7:L475,AC476,G7:G475)</f>
        <v>0</v>
      </c>
      <c r="AD477">
        <f>SUMIF(L7:L475,AD476,G7:G475)</f>
        <v>0</v>
      </c>
      <c r="AE477" t="s">
        <v>424</v>
      </c>
    </row>
    <row r="478" spans="1:60" x14ac:dyDescent="0.25">
      <c r="A478" s="6"/>
      <c r="B478" s="7" t="s">
        <v>423</v>
      </c>
      <c r="C478" s="208" t="s">
        <v>423</v>
      </c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</row>
    <row r="479" spans="1:60" x14ac:dyDescent="0.25">
      <c r="A479" s="6"/>
      <c r="B479" s="7" t="s">
        <v>423</v>
      </c>
      <c r="C479" s="208" t="s">
        <v>423</v>
      </c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</row>
    <row r="480" spans="1:60" x14ac:dyDescent="0.25">
      <c r="A480" s="270" t="s">
        <v>425</v>
      </c>
      <c r="B480" s="270"/>
      <c r="C480" s="271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</row>
    <row r="481" spans="1:31" x14ac:dyDescent="0.25">
      <c r="A481" s="272"/>
      <c r="B481" s="273"/>
      <c r="C481" s="274"/>
      <c r="D481" s="273"/>
      <c r="E481" s="273"/>
      <c r="F481" s="273"/>
      <c r="G481" s="275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AE481" t="s">
        <v>426</v>
      </c>
    </row>
    <row r="482" spans="1:31" x14ac:dyDescent="0.25">
      <c r="A482" s="276"/>
      <c r="B482" s="277"/>
      <c r="C482" s="278"/>
      <c r="D482" s="277"/>
      <c r="E482" s="277"/>
      <c r="F482" s="277"/>
      <c r="G482" s="279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</row>
    <row r="483" spans="1:31" x14ac:dyDescent="0.25">
      <c r="A483" s="276"/>
      <c r="B483" s="277"/>
      <c r="C483" s="278"/>
      <c r="D483" s="277"/>
      <c r="E483" s="277"/>
      <c r="F483" s="277"/>
      <c r="G483" s="279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</row>
    <row r="484" spans="1:31" x14ac:dyDescent="0.25">
      <c r="A484" s="276"/>
      <c r="B484" s="277"/>
      <c r="C484" s="278"/>
      <c r="D484" s="277"/>
      <c r="E484" s="277"/>
      <c r="F484" s="277"/>
      <c r="G484" s="279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</row>
    <row r="485" spans="1:31" x14ac:dyDescent="0.25">
      <c r="A485" s="280"/>
      <c r="B485" s="281"/>
      <c r="C485" s="282"/>
      <c r="D485" s="281"/>
      <c r="E485" s="281"/>
      <c r="F485" s="281"/>
      <c r="G485" s="283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</row>
    <row r="486" spans="1:31" x14ac:dyDescent="0.25">
      <c r="A486" s="6"/>
      <c r="B486" s="7" t="s">
        <v>423</v>
      </c>
      <c r="C486" s="208" t="s">
        <v>423</v>
      </c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</row>
    <row r="487" spans="1:31" x14ac:dyDescent="0.25">
      <c r="C487" s="210"/>
      <c r="AE487" t="s">
        <v>427</v>
      </c>
    </row>
  </sheetData>
  <sheetProtection algorithmName="SHA-512" hashValue="n9reQRHcPj7t/pMk06UWSZfrFOIYvyeZJaJfuhrpxBBL9EzzwB5X4B3yVWFtRAmxyCIw9BS1OYpZcnrGRd3lwA==" saltValue="NSeY3N7H62jFida+tCYplA==" spinCount="100000" sheet="1" objects="1" scenarios="1"/>
  <mergeCells count="6">
    <mergeCell ref="A481:G485"/>
    <mergeCell ref="A1:G1"/>
    <mergeCell ref="C2:G2"/>
    <mergeCell ref="C3:G3"/>
    <mergeCell ref="C4:G4"/>
    <mergeCell ref="A480:C480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2023-03-02T14:03:16Z</dcterms:modified>
</cp:coreProperties>
</file>