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E40FB019-E830-4332-B811-66BE5F0379D2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Pol'!$A$1:$U$355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45" i="12" l="1"/>
  <c r="F39" i="1" s="1"/>
  <c r="F9" i="12"/>
  <c r="G9" i="12" s="1"/>
  <c r="I9" i="12"/>
  <c r="K9" i="12"/>
  <c r="O9" i="12"/>
  <c r="Q9" i="12"/>
  <c r="U9" i="12"/>
  <c r="F14" i="12"/>
  <c r="G14" i="12"/>
  <c r="M14" i="12" s="1"/>
  <c r="I14" i="12"/>
  <c r="K14" i="12"/>
  <c r="O14" i="12"/>
  <c r="Q14" i="12"/>
  <c r="U14" i="12"/>
  <c r="F17" i="12"/>
  <c r="G17" i="12" s="1"/>
  <c r="M17" i="12" s="1"/>
  <c r="I17" i="12"/>
  <c r="K17" i="12"/>
  <c r="O17" i="12"/>
  <c r="Q17" i="12"/>
  <c r="U17" i="12"/>
  <c r="F21" i="12"/>
  <c r="G21" i="12"/>
  <c r="M21" i="12" s="1"/>
  <c r="I21" i="12"/>
  <c r="K21" i="12"/>
  <c r="O21" i="12"/>
  <c r="Q21" i="12"/>
  <c r="U21" i="12"/>
  <c r="F27" i="12"/>
  <c r="G27" i="12"/>
  <c r="M27" i="12" s="1"/>
  <c r="I27" i="12"/>
  <c r="K27" i="12"/>
  <c r="O27" i="12"/>
  <c r="Q27" i="12"/>
  <c r="U27" i="12"/>
  <c r="F39" i="12"/>
  <c r="G39" i="12" s="1"/>
  <c r="M39" i="12" s="1"/>
  <c r="I39" i="12"/>
  <c r="K39" i="12"/>
  <c r="O39" i="12"/>
  <c r="Q39" i="12"/>
  <c r="U39" i="12"/>
  <c r="F41" i="12"/>
  <c r="G41" i="12"/>
  <c r="M41" i="12" s="1"/>
  <c r="I41" i="12"/>
  <c r="K41" i="12"/>
  <c r="O41" i="12"/>
  <c r="Q41" i="12"/>
  <c r="U41" i="12"/>
  <c r="F54" i="12"/>
  <c r="G54" i="12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0" i="12"/>
  <c r="G60" i="12" s="1"/>
  <c r="M60" i="12" s="1"/>
  <c r="I60" i="12"/>
  <c r="K60" i="12"/>
  <c r="O60" i="12"/>
  <c r="Q60" i="12"/>
  <c r="U60" i="12"/>
  <c r="F64" i="12"/>
  <c r="G64" i="12"/>
  <c r="M64" i="12" s="1"/>
  <c r="I64" i="12"/>
  <c r="K64" i="12"/>
  <c r="O64" i="12"/>
  <c r="Q64" i="12"/>
  <c r="U64" i="12"/>
  <c r="F73" i="12"/>
  <c r="G73" i="12"/>
  <c r="M73" i="12" s="1"/>
  <c r="I73" i="12"/>
  <c r="K73" i="12"/>
  <c r="O73" i="12"/>
  <c r="Q73" i="12"/>
  <c r="U73" i="12"/>
  <c r="F90" i="12"/>
  <c r="G90" i="12" s="1"/>
  <c r="M90" i="12" s="1"/>
  <c r="I90" i="12"/>
  <c r="K90" i="12"/>
  <c r="O90" i="12"/>
  <c r="Q90" i="12"/>
  <c r="U90" i="12"/>
  <c r="F93" i="12"/>
  <c r="G93" i="12"/>
  <c r="M93" i="12" s="1"/>
  <c r="I93" i="12"/>
  <c r="K93" i="12"/>
  <c r="O93" i="12"/>
  <c r="Q93" i="12"/>
  <c r="U93" i="12"/>
  <c r="F101" i="12"/>
  <c r="G101" i="12" s="1"/>
  <c r="M101" i="12" s="1"/>
  <c r="I101" i="12"/>
  <c r="K101" i="12"/>
  <c r="O101" i="12"/>
  <c r="Q101" i="12"/>
  <c r="U101" i="12"/>
  <c r="F109" i="12"/>
  <c r="G109" i="12"/>
  <c r="M109" i="12" s="1"/>
  <c r="I109" i="12"/>
  <c r="K109" i="12"/>
  <c r="O109" i="12"/>
  <c r="Q109" i="12"/>
  <c r="U109" i="12"/>
  <c r="F111" i="12"/>
  <c r="G111" i="12"/>
  <c r="M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21" i="12"/>
  <c r="G121" i="12"/>
  <c r="M121" i="12" s="1"/>
  <c r="I121" i="12"/>
  <c r="K121" i="12"/>
  <c r="O121" i="12"/>
  <c r="Q121" i="12"/>
  <c r="U121" i="12"/>
  <c r="F124" i="12"/>
  <c r="G124" i="12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7" i="12"/>
  <c r="G127" i="12" s="1"/>
  <c r="M127" i="12" s="1"/>
  <c r="I127" i="12"/>
  <c r="K127" i="12"/>
  <c r="O127" i="12"/>
  <c r="Q127" i="12"/>
  <c r="U127" i="12"/>
  <c r="F129" i="12"/>
  <c r="G129" i="12"/>
  <c r="M129" i="12" s="1"/>
  <c r="I129" i="12"/>
  <c r="K129" i="12"/>
  <c r="O129" i="12"/>
  <c r="Q129" i="12"/>
  <c r="U129" i="12"/>
  <c r="F131" i="12"/>
  <c r="G131" i="12"/>
  <c r="M131" i="12" s="1"/>
  <c r="I131" i="12"/>
  <c r="K131" i="12"/>
  <c r="O131" i="12"/>
  <c r="Q131" i="12"/>
  <c r="U131" i="12"/>
  <c r="F141" i="12"/>
  <c r="G141" i="12" s="1"/>
  <c r="I141" i="12"/>
  <c r="K141" i="12"/>
  <c r="O141" i="12"/>
  <c r="Q141" i="12"/>
  <c r="U141" i="12"/>
  <c r="F151" i="12"/>
  <c r="G151" i="12" s="1"/>
  <c r="M151" i="12" s="1"/>
  <c r="I151" i="12"/>
  <c r="K151" i="12"/>
  <c r="O151" i="12"/>
  <c r="Q151" i="12"/>
  <c r="U151" i="12"/>
  <c r="F158" i="12"/>
  <c r="G158" i="12" s="1"/>
  <c r="M158" i="12" s="1"/>
  <c r="I158" i="12"/>
  <c r="K158" i="12"/>
  <c r="O158" i="12"/>
  <c r="Q158" i="12"/>
  <c r="U158" i="12"/>
  <c r="F161" i="12"/>
  <c r="G161" i="12" s="1"/>
  <c r="M161" i="12" s="1"/>
  <c r="I161" i="12"/>
  <c r="K161" i="12"/>
  <c r="O161" i="12"/>
  <c r="Q161" i="12"/>
  <c r="U161" i="12"/>
  <c r="F164" i="12"/>
  <c r="G164" i="12" s="1"/>
  <c r="M164" i="12" s="1"/>
  <c r="I164" i="12"/>
  <c r="K164" i="12"/>
  <c r="O164" i="12"/>
  <c r="Q164" i="12"/>
  <c r="U164" i="12"/>
  <c r="F167" i="12"/>
  <c r="G167" i="12" s="1"/>
  <c r="M167" i="12" s="1"/>
  <c r="I167" i="12"/>
  <c r="K167" i="12"/>
  <c r="O167" i="12"/>
  <c r="Q167" i="12"/>
  <c r="U167" i="12"/>
  <c r="F170" i="12"/>
  <c r="G170" i="12" s="1"/>
  <c r="M170" i="12" s="1"/>
  <c r="I170" i="12"/>
  <c r="K170" i="12"/>
  <c r="O170" i="12"/>
  <c r="Q170" i="12"/>
  <c r="U170" i="12"/>
  <c r="F173" i="12"/>
  <c r="G173" i="12" s="1"/>
  <c r="M173" i="12" s="1"/>
  <c r="I173" i="12"/>
  <c r="K173" i="12"/>
  <c r="O173" i="12"/>
  <c r="Q173" i="12"/>
  <c r="U173" i="12"/>
  <c r="F179" i="12"/>
  <c r="G179" i="12" s="1"/>
  <c r="M179" i="12" s="1"/>
  <c r="I179" i="12"/>
  <c r="K179" i="12"/>
  <c r="O179" i="12"/>
  <c r="Q179" i="12"/>
  <c r="U179" i="12"/>
  <c r="F188" i="12"/>
  <c r="G188" i="12" s="1"/>
  <c r="M188" i="12" s="1"/>
  <c r="I188" i="12"/>
  <c r="K188" i="12"/>
  <c r="O188" i="12"/>
  <c r="Q188" i="12"/>
  <c r="U188" i="12"/>
  <c r="F196" i="12"/>
  <c r="G196" i="12" s="1"/>
  <c r="M196" i="12" s="1"/>
  <c r="I196" i="12"/>
  <c r="K196" i="12"/>
  <c r="O196" i="12"/>
  <c r="Q196" i="12"/>
  <c r="U196" i="12"/>
  <c r="F202" i="12"/>
  <c r="G202" i="12" s="1"/>
  <c r="M202" i="12" s="1"/>
  <c r="I202" i="12"/>
  <c r="K202" i="12"/>
  <c r="O202" i="12"/>
  <c r="Q202" i="12"/>
  <c r="U202" i="12"/>
  <c r="F208" i="12"/>
  <c r="G208" i="12" s="1"/>
  <c r="M208" i="12" s="1"/>
  <c r="I208" i="12"/>
  <c r="K208" i="12"/>
  <c r="O208" i="12"/>
  <c r="Q208" i="12"/>
  <c r="U208" i="12"/>
  <c r="F212" i="12"/>
  <c r="G212" i="12" s="1"/>
  <c r="M212" i="12" s="1"/>
  <c r="I212" i="12"/>
  <c r="K212" i="12"/>
  <c r="O212" i="12"/>
  <c r="Q212" i="12"/>
  <c r="U212" i="12"/>
  <c r="F217" i="12"/>
  <c r="G217" i="12" s="1"/>
  <c r="M217" i="12" s="1"/>
  <c r="I217" i="12"/>
  <c r="K217" i="12"/>
  <c r="O217" i="12"/>
  <c r="Q217" i="12"/>
  <c r="U217" i="12"/>
  <c r="F224" i="12"/>
  <c r="G224" i="12" s="1"/>
  <c r="I224" i="12"/>
  <c r="K224" i="12"/>
  <c r="O224" i="12"/>
  <c r="Q224" i="12"/>
  <c r="U224" i="12"/>
  <c r="F228" i="12"/>
  <c r="G228" i="12" s="1"/>
  <c r="M228" i="12" s="1"/>
  <c r="I228" i="12"/>
  <c r="K228" i="12"/>
  <c r="O228" i="12"/>
  <c r="Q228" i="12"/>
  <c r="U228" i="12"/>
  <c r="F233" i="12"/>
  <c r="G233" i="12" s="1"/>
  <c r="M233" i="12" s="1"/>
  <c r="I233" i="12"/>
  <c r="K233" i="12"/>
  <c r="O233" i="12"/>
  <c r="Q233" i="12"/>
  <c r="U233" i="12"/>
  <c r="F239" i="12"/>
  <c r="G239" i="12" s="1"/>
  <c r="M239" i="12" s="1"/>
  <c r="I239" i="12"/>
  <c r="K239" i="12"/>
  <c r="O239" i="12"/>
  <c r="Q239" i="12"/>
  <c r="U239" i="12"/>
  <c r="F241" i="12"/>
  <c r="G241" i="12" s="1"/>
  <c r="M241" i="12" s="1"/>
  <c r="I241" i="12"/>
  <c r="K241" i="12"/>
  <c r="O241" i="12"/>
  <c r="Q241" i="12"/>
  <c r="U241" i="12"/>
  <c r="F244" i="12"/>
  <c r="G244" i="12"/>
  <c r="M244" i="12" s="1"/>
  <c r="I244" i="12"/>
  <c r="K244" i="12"/>
  <c r="O244" i="12"/>
  <c r="Q244" i="12"/>
  <c r="U244" i="12"/>
  <c r="F248" i="12"/>
  <c r="G248" i="12" s="1"/>
  <c r="M248" i="12" s="1"/>
  <c r="I248" i="12"/>
  <c r="K248" i="12"/>
  <c r="O248" i="12"/>
  <c r="Q248" i="12"/>
  <c r="U248" i="12"/>
  <c r="F252" i="12"/>
  <c r="G252" i="12" s="1"/>
  <c r="M252" i="12" s="1"/>
  <c r="I252" i="12"/>
  <c r="K252" i="12"/>
  <c r="O252" i="12"/>
  <c r="Q252" i="12"/>
  <c r="U252" i="12"/>
  <c r="F256" i="12"/>
  <c r="G256" i="12"/>
  <c r="M256" i="12" s="1"/>
  <c r="I256" i="12"/>
  <c r="K256" i="12"/>
  <c r="O256" i="12"/>
  <c r="Q256" i="12"/>
  <c r="U256" i="12"/>
  <c r="F261" i="12"/>
  <c r="G261" i="12"/>
  <c r="M261" i="12" s="1"/>
  <c r="I261" i="12"/>
  <c r="I260" i="12" s="1"/>
  <c r="K261" i="12"/>
  <c r="O261" i="12"/>
  <c r="Q261" i="12"/>
  <c r="U261" i="12"/>
  <c r="F266" i="12"/>
  <c r="G266" i="12"/>
  <c r="M266" i="12" s="1"/>
  <c r="I266" i="12"/>
  <c r="K266" i="12"/>
  <c r="O266" i="12"/>
  <c r="Q266" i="12"/>
  <c r="U266" i="12"/>
  <c r="F272" i="12"/>
  <c r="G272" i="12" s="1"/>
  <c r="M272" i="12" s="1"/>
  <c r="I272" i="12"/>
  <c r="K272" i="12"/>
  <c r="O272" i="12"/>
  <c r="Q272" i="12"/>
  <c r="U272" i="12"/>
  <c r="F279" i="12"/>
  <c r="G279" i="12" s="1"/>
  <c r="M279" i="12" s="1"/>
  <c r="I279" i="12"/>
  <c r="K279" i="12"/>
  <c r="O279" i="12"/>
  <c r="Q279" i="12"/>
  <c r="U279" i="12"/>
  <c r="F286" i="12"/>
  <c r="G286" i="12"/>
  <c r="G285" i="12" s="1"/>
  <c r="I51" i="1" s="1"/>
  <c r="I286" i="12"/>
  <c r="I285" i="12" s="1"/>
  <c r="K286" i="12"/>
  <c r="K285" i="12" s="1"/>
  <c r="O286" i="12"/>
  <c r="O285" i="12" s="1"/>
  <c r="Q286" i="12"/>
  <c r="Q285" i="12" s="1"/>
  <c r="U286" i="12"/>
  <c r="U285" i="12" s="1"/>
  <c r="F293" i="12"/>
  <c r="G293" i="12" s="1"/>
  <c r="I293" i="12"/>
  <c r="K293" i="12"/>
  <c r="O293" i="12"/>
  <c r="Q293" i="12"/>
  <c r="U293" i="12"/>
  <c r="F298" i="12"/>
  <c r="G298" i="12" s="1"/>
  <c r="M298" i="12" s="1"/>
  <c r="I298" i="12"/>
  <c r="K298" i="12"/>
  <c r="O298" i="12"/>
  <c r="Q298" i="12"/>
  <c r="U298" i="12"/>
  <c r="F300" i="12"/>
  <c r="G300" i="12" s="1"/>
  <c r="M300" i="12" s="1"/>
  <c r="I300" i="12"/>
  <c r="K300" i="12"/>
  <c r="O300" i="12"/>
  <c r="Q300" i="12"/>
  <c r="U300" i="12"/>
  <c r="F304" i="12"/>
  <c r="G304" i="12" s="1"/>
  <c r="M304" i="12" s="1"/>
  <c r="I304" i="12"/>
  <c r="K304" i="12"/>
  <c r="O304" i="12"/>
  <c r="Q304" i="12"/>
  <c r="U304" i="12"/>
  <c r="F306" i="12"/>
  <c r="G306" i="12" s="1"/>
  <c r="M306" i="12" s="1"/>
  <c r="I306" i="12"/>
  <c r="K306" i="12"/>
  <c r="O306" i="12"/>
  <c r="Q306" i="12"/>
  <c r="U306" i="12"/>
  <c r="F307" i="12"/>
  <c r="G307" i="12" s="1"/>
  <c r="M307" i="12" s="1"/>
  <c r="I307" i="12"/>
  <c r="K307" i="12"/>
  <c r="O307" i="12"/>
  <c r="Q307" i="12"/>
  <c r="U307" i="12"/>
  <c r="F308" i="12"/>
  <c r="G308" i="12" s="1"/>
  <c r="M308" i="12" s="1"/>
  <c r="I308" i="12"/>
  <c r="K308" i="12"/>
  <c r="O308" i="12"/>
  <c r="Q308" i="12"/>
  <c r="U308" i="12"/>
  <c r="F311" i="12"/>
  <c r="G311" i="12" s="1"/>
  <c r="M311" i="12" s="1"/>
  <c r="I311" i="12"/>
  <c r="K311" i="12"/>
  <c r="O311" i="12"/>
  <c r="Q311" i="12"/>
  <c r="U311" i="12"/>
  <c r="F313" i="12"/>
  <c r="G313" i="12" s="1"/>
  <c r="M313" i="12" s="1"/>
  <c r="I313" i="12"/>
  <c r="K313" i="12"/>
  <c r="O313" i="12"/>
  <c r="Q313" i="12"/>
  <c r="U313" i="12"/>
  <c r="F316" i="12"/>
  <c r="G316" i="12" s="1"/>
  <c r="I316" i="12"/>
  <c r="K316" i="12"/>
  <c r="O316" i="12"/>
  <c r="Q316" i="12"/>
  <c r="Q315" i="12" s="1"/>
  <c r="U316" i="12"/>
  <c r="F321" i="12"/>
  <c r="G321" i="12" s="1"/>
  <c r="M321" i="12" s="1"/>
  <c r="I321" i="12"/>
  <c r="K321" i="12"/>
  <c r="O321" i="12"/>
  <c r="Q321" i="12"/>
  <c r="U321" i="12"/>
  <c r="F324" i="12"/>
  <c r="G324" i="12" s="1"/>
  <c r="I324" i="12"/>
  <c r="K324" i="12"/>
  <c r="O324" i="12"/>
  <c r="Q324" i="12"/>
  <c r="U324" i="12"/>
  <c r="F329" i="12"/>
  <c r="G329" i="12"/>
  <c r="M329" i="12" s="1"/>
  <c r="I329" i="12"/>
  <c r="K329" i="12"/>
  <c r="O329" i="12"/>
  <c r="Q329" i="12"/>
  <c r="U329" i="12"/>
  <c r="F334" i="12"/>
  <c r="G334" i="12" s="1"/>
  <c r="M334" i="12" s="1"/>
  <c r="I334" i="12"/>
  <c r="K334" i="12"/>
  <c r="O334" i="12"/>
  <c r="Q334" i="12"/>
  <c r="U334" i="12"/>
  <c r="G339" i="12"/>
  <c r="M339" i="12" s="1"/>
  <c r="I339" i="12"/>
  <c r="K339" i="12"/>
  <c r="O339" i="12"/>
  <c r="Q339" i="12"/>
  <c r="U339" i="12"/>
  <c r="I20" i="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M324" i="12" l="1"/>
  <c r="M323" i="12" s="1"/>
  <c r="G323" i="12"/>
  <c r="I54" i="1" s="1"/>
  <c r="I18" i="1" s="1"/>
  <c r="G8" i="12"/>
  <c r="AD345" i="12"/>
  <c r="G39" i="1" s="1"/>
  <c r="G40" i="1" s="1"/>
  <c r="G25" i="1" s="1"/>
  <c r="G26" i="1" s="1"/>
  <c r="F40" i="1"/>
  <c r="G23" i="1" s="1"/>
  <c r="U292" i="12"/>
  <c r="O260" i="12"/>
  <c r="O223" i="12"/>
  <c r="Q292" i="12"/>
  <c r="K260" i="12"/>
  <c r="K223" i="12"/>
  <c r="I223" i="12"/>
  <c r="I292" i="12"/>
  <c r="U8" i="12"/>
  <c r="Q323" i="12"/>
  <c r="O323" i="12"/>
  <c r="U315" i="12"/>
  <c r="Q140" i="12"/>
  <c r="O8" i="12"/>
  <c r="G260" i="12"/>
  <c r="I50" i="1" s="1"/>
  <c r="Q8" i="12"/>
  <c r="K323" i="12"/>
  <c r="O140" i="12"/>
  <c r="K8" i="12"/>
  <c r="O292" i="12"/>
  <c r="U140" i="12"/>
  <c r="I323" i="12"/>
  <c r="O315" i="12"/>
  <c r="K140" i="12"/>
  <c r="I8" i="12"/>
  <c r="K315" i="12"/>
  <c r="I140" i="12"/>
  <c r="K292" i="12"/>
  <c r="U323" i="12"/>
  <c r="I315" i="12"/>
  <c r="U260" i="12"/>
  <c r="U223" i="12"/>
  <c r="Q260" i="12"/>
  <c r="Q223" i="12"/>
  <c r="M260" i="12"/>
  <c r="M224" i="12"/>
  <c r="M223" i="12" s="1"/>
  <c r="G223" i="12"/>
  <c r="I49" i="1" s="1"/>
  <c r="M293" i="12"/>
  <c r="M292" i="12" s="1"/>
  <c r="G292" i="12"/>
  <c r="I52" i="1" s="1"/>
  <c r="M316" i="12"/>
  <c r="M315" i="12" s="1"/>
  <c r="G315" i="12"/>
  <c r="I53" i="1" s="1"/>
  <c r="M141" i="12"/>
  <c r="M140" i="12" s="1"/>
  <c r="G140" i="12"/>
  <c r="I48" i="1" s="1"/>
  <c r="M286" i="12"/>
  <c r="M285" i="12" s="1"/>
  <c r="M9" i="12"/>
  <c r="M8" i="12" s="1"/>
  <c r="G28" i="1" l="1"/>
  <c r="G24" i="1"/>
  <c r="G29" i="1" s="1"/>
  <c r="H39" i="1"/>
  <c r="I47" i="1"/>
  <c r="G345" i="12"/>
  <c r="I55" i="1" l="1"/>
  <c r="I16" i="1"/>
  <c r="I21" i="1" s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<sst xmlns="http://schemas.openxmlformats.org/spreadsheetml/2006/main" count="964" uniqueCount="357">
  <si>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</si>
  <si>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</si>
  <si>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</si>
  <si>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</si>
  <si>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</si>
  <si>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</si>
  <si>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</si>
  <si>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</si>
  <si>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</si>
  <si>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</si>
  <si>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</si>
  <si>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</si>
  <si>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</si>
  <si>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</si>
  <si>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</si>
  <si>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</si>
  <si>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</si>
  <si>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</si>
  <si>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</si>
  <si>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</si>
  <si>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</si>
  <si>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</si>
  <si>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</si>
  <si>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</si>
  <si>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</si>
  <si>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</si>
  <si>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</si>
  <si>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</si>
  <si>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</si>
  <si>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</si>
  <si>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</si>
  <si>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</si>
  <si>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</si>
  <si>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</si>
  <si>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</si>
  <si>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</si>
  <si>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</si>
  <si>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</si>
  <si>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</si>
  <si>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</si>
  <si>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</si>
  <si>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</si>
  <si>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</si>
  <si>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</si>
  <si>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</si>
  <si>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</si>
  <si>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SO.101.3 Komunikace - úsek 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</si>
  <si>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</si>
  <si>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</si>
  <si>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</si>
  <si>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</si>
  <si>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</si>
  <si>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</si>
  <si>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</si>
  <si>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</si>
  <si>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</si>
  <si>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</si>
  <si>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</si>
  <si>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</si>
  <si>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</si>
  <si>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</si>
  <si>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</si>
  <si>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</si>
  <si>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</si>
  <si>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</si>
  <si>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</si>
  <si>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</si>
  <si>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</si>
  <si>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</si>
  <si>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</si>
  <si>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</si>
  <si>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</si>
  <si>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</si>
  <si>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</si>
  <si>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</si>
  <si>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</si>
  <si>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</si>
  <si>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</si>
  <si>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</si>
  <si>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</si>
  <si>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</si>
  <si>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</si>
  <si>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</si>
  <si>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</si>
  <si>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</si>
  <si>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</si>
  <si>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</si>
  <si>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</si>
  <si>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</si>
  <si>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</si>
  <si>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</si>
  <si>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</si>
  <si>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</si>
  <si>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</si>
  <si>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</si>
  <si>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</si>
  <si>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</si>
  <si>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113107620R00</t>
  </si>
  <si>
    <t>Odstranění podkladu nad 50 m2,kam.drcené tl.20 cm</t>
  </si>
  <si>
    <t>m2</t>
  </si>
  <si>
    <t>POL1_0</t>
  </si>
  <si>
    <t>odečteno z el. PD:</t>
  </si>
  <si>
    <t>VV</t>
  </si>
  <si>
    <t>předpoklad pod stávajícíma plochama, nebyla prováděna sonda:</t>
  </si>
  <si>
    <t>úsek 3:636,04</t>
  </si>
  <si>
    <t>Mezisoučet</t>
  </si>
  <si>
    <t>113108415R00</t>
  </si>
  <si>
    <t>Odstranění asfaltové vrstvy pl.nad 50 m2, tl.15 cm</t>
  </si>
  <si>
    <t>113202111R00</t>
  </si>
  <si>
    <t>Vytrhání obrub obrubníků silničních</t>
  </si>
  <si>
    <t>m</t>
  </si>
  <si>
    <t>úsek 3:120,75+49,15+65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</si>
  <si>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</si>
  <si>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</si>
  <si>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</si>
  <si>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</si>
  <si>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</si>
  <si>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0,5*0,5*27</t>
  </si>
  <si>
    <t>plynovod:</t>
  </si>
  <si>
    <t>0,5*0,5*(5,5+5,5+5,5+5,5)</t>
  </si>
  <si>
    <t>122201102R00</t>
  </si>
  <si>
    <t>Odkopávky nezapažené v hor. 3 do 1000 m3</t>
  </si>
  <si>
    <t>odečteno z el. PD::</t>
  </si>
  <si>
    <t>Začátek provozního součtu</t>
  </si>
  <si>
    <t xml:space="preserve">  skladba A:</t>
  </si>
  <si>
    <t xml:space="preserve">  úsek 3:548,75</t>
  </si>
  <si>
    <t xml:space="preserve">  rozšíření pod obrubníky:</t>
  </si>
  <si>
    <t xml:space="preserve">  úsek 3:0,75*239,4</t>
  </si>
  <si>
    <t xml:space="preserve">  Mezisoučet</t>
  </si>
  <si>
    <t>Konec provozního součtu</t>
  </si>
  <si>
    <t>0,46*728,3</t>
  </si>
  <si>
    <t>odpočet bouraných ploch:-(0,15+0,2)*636,04</t>
  </si>
  <si>
    <t>122201109R00</t>
  </si>
  <si>
    <t>Příplatek za lepivost - odkopávky v hor. 3</t>
  </si>
  <si>
    <t>50%:0,5*112,404</t>
  </si>
  <si>
    <t>Odkopávky nezapažené v hor. 3 do 1000 m3, pro sanaci v případě potřeby</t>
  </si>
  <si>
    <t>odkopávka pro sanaci aktivní zóny zemní pláně, výměna zeminy za ŠD0/63 nebo BR 0/90 tl. 300 mm:</t>
  </si>
  <si>
    <t>tl.300 mm:</t>
  </si>
  <si>
    <t>0,3*728,3</t>
  </si>
  <si>
    <t>50%:0,5*218,49</t>
  </si>
  <si>
    <t>139601102R00</t>
  </si>
  <si>
    <t>Ruční výkop jam, rýh a šachet v hornině tř. 3</t>
  </si>
  <si>
    <t>ruční pro uložení sdělovacího kabelu:</t>
  </si>
  <si>
    <t>úsek 3:0,4*0,8*(6+6+6+9)</t>
  </si>
  <si>
    <t>162301102R00</t>
  </si>
  <si>
    <t>Vodorovné přemístění výkopku z hor.1-4 do 1000 m</t>
  </si>
  <si>
    <t>na mezideponii a zpět pro zpětný zásyp:</t>
  </si>
  <si>
    <t>2*7,565</t>
  </si>
  <si>
    <t>162701105R00</t>
  </si>
  <si>
    <t>Vodorovné přemístění výkopku z hor.1-4 do 10000 m</t>
  </si>
  <si>
    <t>na skládku:</t>
  </si>
  <si>
    <t>odkopávky:</t>
  </si>
  <si>
    <t>112,404</t>
  </si>
  <si>
    <t>8,64</t>
  </si>
  <si>
    <t>odpočet pro zpětný zásyp:-7,565</t>
  </si>
  <si>
    <t>odkopávky pro sanaci zemní pláně:218,49</t>
  </si>
  <si>
    <t>162701109R00</t>
  </si>
  <si>
    <t>Příplatek k vod. přemístění hor.1-4 za další 1 km</t>
  </si>
  <si>
    <t>na skládku do 20 km:</t>
  </si>
  <si>
    <t xml:space="preserve">  odkopávky:</t>
  </si>
  <si>
    <t xml:space="preserve">  112,404</t>
  </si>
  <si>
    <t xml:space="preserve">  8,64</t>
  </si>
  <si>
    <t xml:space="preserve">  odpočet pro zpětný zásyp:-7,565</t>
  </si>
  <si>
    <t>10*113,479</t>
  </si>
  <si>
    <t xml:space="preserve">  odkopávky pro sanaci zemní pláně:218,49</t>
  </si>
  <si>
    <t>10*218,49</t>
  </si>
  <si>
    <t>167101101R00</t>
  </si>
  <si>
    <t>Nakládání výkopku z hor.1-4 v množství do 100 m3</t>
  </si>
  <si>
    <t>pro zpětný zásyp z mezideponie:</t>
  </si>
  <si>
    <t>7,565</t>
  </si>
  <si>
    <t>171201201R00</t>
  </si>
  <si>
    <t>Uložení sypaniny na skl.-sypanina na výšku přes 2m</t>
  </si>
  <si>
    <t>174101102R00</t>
  </si>
  <si>
    <t>Zásyp ruční se zhutněním</t>
  </si>
  <si>
    <t>zpětný zásyp podél komunikace, zemina z výkopu:</t>
  </si>
  <si>
    <t>podél komunikace, za obrubník:0,11*(15+14,5)</t>
  </si>
  <si>
    <t>zásyp rýha, sdělovací kabel:</t>
  </si>
  <si>
    <t>úsek 3:0,4*0,4*(6+6+6+9)</t>
  </si>
  <si>
    <t>180402111R00</t>
  </si>
  <si>
    <t>Založení trávníku parkového výsevem v rovině</t>
  </si>
  <si>
    <t>1,0*(15+14,5)</t>
  </si>
  <si>
    <t>00572400R</t>
  </si>
  <si>
    <t>Směs travní parková</t>
  </si>
  <si>
    <t>kg</t>
  </si>
  <si>
    <t>POL3_0</t>
  </si>
  <si>
    <t>10kg/100m2:29,5/100*10</t>
  </si>
  <si>
    <t>181101102R00</t>
  </si>
  <si>
    <t>Úprava pláně v zářezech v hor. 1-4, se zhutněním</t>
  </si>
  <si>
    <t>skladba A:</t>
  </si>
  <si>
    <t>úsek 3:548,75</t>
  </si>
  <si>
    <t>rozšíření pod obrubníky:</t>
  </si>
  <si>
    <t>úsek 3:0,75*239,4</t>
  </si>
  <si>
    <t>181300010RAE</t>
  </si>
  <si>
    <t>Rozprostření ornice v rovině tloušťka 15 cm, dovoz ornice ze vzdálenosti 15 km</t>
  </si>
  <si>
    <t>POL2_0</t>
  </si>
  <si>
    <t>184802111R00</t>
  </si>
  <si>
    <t>Chem. odplevelení před založ. postřikem, v rovině</t>
  </si>
  <si>
    <t>185851111R00</t>
  </si>
  <si>
    <t>Dovoz vody pro zálivku rostlin do 6 km</t>
  </si>
  <si>
    <t>1m3/50m2:29,5/50</t>
  </si>
  <si>
    <t>185803111R00</t>
  </si>
  <si>
    <t>Ošetření trávníku v rovině</t>
  </si>
  <si>
    <t>2x:2*29,5</t>
  </si>
  <si>
    <t>111104211R00</t>
  </si>
  <si>
    <t>Pokosení trávníku parkov. svah do 1:5, odvoz 20 km</t>
  </si>
  <si>
    <t>199000002R00</t>
  </si>
  <si>
    <t>Poplatek za skládku horniny 1- 4</t>
  </si>
  <si>
    <t>skládkovné, zemina:</t>
  </si>
  <si>
    <t>564782111R00</t>
  </si>
  <si>
    <t>Podklad ze štěrkodrti 0-63 po zhut. tl. 30 cm</t>
  </si>
  <si>
    <t>sanace aktivní zóny zemní pláně tříděným betonovým reyklátem fr. 0/90, tl. 300mm v případě neúnosného podloží:</t>
  </si>
  <si>
    <t>564861111R00</t>
  </si>
  <si>
    <t>Podklad ze štěrkodrti po zhutnění tloušťky 20 cm</t>
  </si>
  <si>
    <t>565151111R00</t>
  </si>
  <si>
    <t>Podklad z obal kam.ACP 22S,do 3 m,tl. 7 cm</t>
  </si>
  <si>
    <t>567122113R00</t>
  </si>
  <si>
    <t>Podklad z kameniva zpev.cementem SC C8/10 tl.14 cm</t>
  </si>
  <si>
    <t>573111111R00</t>
  </si>
  <si>
    <t>Postřik živičný infiltr.+ posyp, asfalt. 0,60kg/m2</t>
  </si>
  <si>
    <t>573211111R00</t>
  </si>
  <si>
    <t>Postřik živičný spojovací z asfaltu 0,5-0,7 kg/m2</t>
  </si>
  <si>
    <t>577141112R00</t>
  </si>
  <si>
    <t>Beton asfalt. ACO 11+,do 3 m, tl.5 cm</t>
  </si>
  <si>
    <t>917862111R00</t>
  </si>
  <si>
    <t>Osazení stojat. obrub.bet. s opěrou,lože z C 25/30</t>
  </si>
  <si>
    <t>úsek 3:</t>
  </si>
  <si>
    <t>121,4</t>
  </si>
  <si>
    <t>118</t>
  </si>
  <si>
    <t>59217010R</t>
  </si>
  <si>
    <t>Obrubník silniční betonový 150/250/1000, přírodní</t>
  </si>
  <si>
    <t>kus</t>
  </si>
  <si>
    <t>239,4</t>
  </si>
  <si>
    <t>odpočet:</t>
  </si>
  <si>
    <t>-34,9</t>
  </si>
  <si>
    <t>-7</t>
  </si>
  <si>
    <t>ztratné 1%:0,01*190,5</t>
  </si>
  <si>
    <t>59217476R</t>
  </si>
  <si>
    <t>Obrubník silniční nájezdový 1000/150/150 šedý</t>
  </si>
  <si>
    <t>úsek 3:7,2+7,7</t>
  </si>
  <si>
    <t>4,0*4</t>
  </si>
  <si>
    <t>2*2</t>
  </si>
  <si>
    <t>ztratné 1%:0,01*34,9</t>
  </si>
  <si>
    <t>59217480R</t>
  </si>
  <si>
    <t>Obrubník silniční přechodový L 1000/150/150-250</t>
  </si>
  <si>
    <t>úsek 3:7</t>
  </si>
  <si>
    <t>ztratné 1%:0,01*7</t>
  </si>
  <si>
    <t>59217481R</t>
  </si>
  <si>
    <t>Obrubník silniční přechodový P 1000/150/150-250</t>
  </si>
  <si>
    <t>917932131R00</t>
  </si>
  <si>
    <t>Osazení betonové prefa přídlažby do lože z C25/30</t>
  </si>
  <si>
    <t>úsek 3:117,65+112,30</t>
  </si>
  <si>
    <t>592162116R</t>
  </si>
  <si>
    <t>Přídlažba silniční nízká  ABK 50/25/8 přírodní</t>
  </si>
  <si>
    <t>úsek 3:229,95/0,5</t>
  </si>
  <si>
    <t>ztratné 1%:0,01*459,9</t>
  </si>
  <si>
    <t>918101111R00</t>
  </si>
  <si>
    <t>Lože pod obrubníky nebo obruby dlažeb z C 25/30</t>
  </si>
  <si>
    <t>lpříplatek za lože 5cm nad 10 cm pod obrubníky, přídlažby:</t>
  </si>
  <si>
    <t>Obrubník silniční, přídlažba:</t>
  </si>
  <si>
    <t>0,05*0,65*239,4</t>
  </si>
  <si>
    <t>286572 PC</t>
  </si>
  <si>
    <t>Odbočka sedlová KG  150, navrtávka, pro napojení KG</t>
  </si>
  <si>
    <t>UV8-9:2</t>
  </si>
  <si>
    <t>5921-PC</t>
  </si>
  <si>
    <t>Vpusť beton. DN500 sifon, vysoké kaliště, mříž rovinná lit.  D400, zem. práce, obsyp ŠD0/32</t>
  </si>
  <si>
    <t>sestava uliční vpustě D+M:</t>
  </si>
  <si>
    <t>UV9:1</t>
  </si>
  <si>
    <t>Vpusť beton. DN500 sifon, vysoké kaliště, mříž odobrub lit.  B125, zem. práce, obsyp ŠD0/32</t>
  </si>
  <si>
    <t>mříž podobrubníková:</t>
  </si>
  <si>
    <t>UV8:1</t>
  </si>
  <si>
    <t>817314111R00</t>
  </si>
  <si>
    <t>Montáž betonových útesů s hrdlem DN 150</t>
  </si>
  <si>
    <t>odečteno z el. PD::2</t>
  </si>
  <si>
    <t>831350113RAF</t>
  </si>
  <si>
    <t>Kanalizační přípojka z trub PVC, D 160 mm, rýha šířky 0,9 m, hloubky 2,0 m</t>
  </si>
  <si>
    <t>89441001</t>
  </si>
  <si>
    <t>Demontáž uliční vpusti vč. mříže, zemní práce, naložení,odvoz, likvidace na skládku, poplatek</t>
  </si>
  <si>
    <t>2</t>
  </si>
  <si>
    <t>899331111R00</t>
  </si>
  <si>
    <t>Výšková úprava vstupu do 20 cm, zvýšení poklopu</t>
  </si>
  <si>
    <t>3</t>
  </si>
  <si>
    <t>899431111R00</t>
  </si>
  <si>
    <t>Výšková úprava do 20 cm, krytu šoupěte</t>
  </si>
  <si>
    <t>899623141R00</t>
  </si>
  <si>
    <t>Obetonování potrubí nebo zdiva stok betonem C12/15</t>
  </si>
  <si>
    <t>UV8-9:0,5*2</t>
  </si>
  <si>
    <t>914001121R00</t>
  </si>
  <si>
    <t>Osaz.svislé dopr.značky a sloupku,Al patka, základ</t>
  </si>
  <si>
    <t>přemístění stávajícího SDZ:</t>
  </si>
  <si>
    <t>P4:1</t>
  </si>
  <si>
    <t>919721211R00</t>
  </si>
  <si>
    <t>Dilatační spáry vyplněné asfalt. zálivkou</t>
  </si>
  <si>
    <t>připojovací spáry, stávající vozovka:</t>
  </si>
  <si>
    <t>14,8</t>
  </si>
  <si>
    <t>24,57</t>
  </si>
  <si>
    <t>919735112R00</t>
  </si>
  <si>
    <t>Řezání stávajícího živičného krytu tl. 5 - 10 cm</t>
  </si>
  <si>
    <t>připojovací spára pro zalití zálivkou za tepla:</t>
  </si>
  <si>
    <t>úprava stávající vozovky:</t>
  </si>
  <si>
    <t>919735113R00</t>
  </si>
  <si>
    <t>Řezání stávajícího živičného krytu tl. 10 - 15 cm</t>
  </si>
  <si>
    <t>zařezání stávajících zpevněných ploch:</t>
  </si>
  <si>
    <t>966006132R00</t>
  </si>
  <si>
    <t>Odstranění doprav.značek se sloupky, s bet.patkami</t>
  </si>
  <si>
    <t>stávající SDZí::</t>
  </si>
  <si>
    <t>979082213R00</t>
  </si>
  <si>
    <t>Vodorovná doprava suti po suchu do 1 km</t>
  </si>
  <si>
    <t>t</t>
  </si>
  <si>
    <t>betonové sutě lze recyklovat a zpětně využít:</t>
  </si>
  <si>
    <t>pol. 1:279,8576</t>
  </si>
  <si>
    <t>pol. 2:209,8932</t>
  </si>
  <si>
    <t>979082219R00</t>
  </si>
  <si>
    <t>Příplatek za dopravu suti po suchu za další 1 km</t>
  </si>
  <si>
    <t>na skládku do 20 km:19*489,7508</t>
  </si>
  <si>
    <t>979084213R00</t>
  </si>
  <si>
    <t>Vodorovná doprava vybour. hmot po suchu do 1 km</t>
  </si>
  <si>
    <t>na skládku do 20km, kusovitost nad 30cm:</t>
  </si>
  <si>
    <t>pol. 3:63,423</t>
  </si>
  <si>
    <t>979084219R00</t>
  </si>
  <si>
    <t>Příplatek k dopravě vybour.hmot za dalších 5 km</t>
  </si>
  <si>
    <t>na skládku do 20 km:19/5*63,423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</si>
  <si>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</si>
  <si>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</si>
  <si>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</si>
  <si>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</si>
  <si>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</si>
  <si>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</si>
  <si>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</si>
  <si>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</si>
  <si>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</si>
  <si>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</si>
  <si>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998225111R00</t>
  </si>
  <si>
    <t>Přesun hmot, pozemní komunikace, kryt živičný</t>
  </si>
  <si>
    <t>1:0,00384</t>
  </si>
  <si>
    <t>5:1322,41276</t>
  </si>
  <si>
    <t>91:0,28259</t>
  </si>
  <si>
    <t>M46:6,79774</t>
  </si>
  <si>
    <t>998276101R00</t>
  </si>
  <si>
    <t>Přesun hmot, trubní vedení plastová, otevř. výkop</t>
  </si>
  <si>
    <t>díl 8:9,39484</t>
  </si>
  <si>
    <t>175101101RT2</t>
  </si>
  <si>
    <t>Obsyp potrubí bez prohození sypaniny, s dodáním štěrkopísku frakce 0 - 4 mm</t>
  </si>
  <si>
    <t>pro uložení kabelového vedení v místě křížení nebo souběhu v případě požadavku správce sítě:</t>
  </si>
  <si>
    <t>úsek 3:0,4*0,3*(6+6+6+9)</t>
  </si>
  <si>
    <t>451572111R00</t>
  </si>
  <si>
    <t>Lože z kameniva těženého 0 - 4 mm</t>
  </si>
  <si>
    <t>úsek 3:0,4*0,1*(6+6+6+9)</t>
  </si>
  <si>
    <t>460490012RT1</t>
  </si>
  <si>
    <t>Fólie výstražná z PVC, šířka 33 cm, fólie PVC šířka 33 cm</t>
  </si>
  <si>
    <t>úsek 3:(6+6+6+9)</t>
  </si>
  <si>
    <t>460510321R00</t>
  </si>
  <si>
    <t>Chránička kabelová dělená , DN 110 mm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</si>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</sst>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I12" activeCellId="3" sqref="D11:G13 C13 I11 I1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SUMIF(F47:F54,A16,I47:I54)+SUMIF(F47:F54,"PSU",I47:I54)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SUMIF(F47:F54,A17,I47:I54)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SUMIF(F47:F54,A18,I47:I54)</f>
        <v>0</v>
      </c>
      <c r="J18" s="233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SUMIF(F47:F54,A19,I47:I54)</f>
        <v>0</v>
      </c>
      <c r="J19" s="233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SUMIF(F47:F54,A20,I47:I54)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Pol'!AC345</f>
        <v>0</v>
      </c>
      <c r="G39" s="109">
        <f>'Rozpočet Pol'!AD345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4" t="s">
        <v>55</v>
      </c>
      <c r="D48" s="215"/>
      <c r="E48" s="215"/>
      <c r="F48" s="134" t="s">
        <v>23</v>
      </c>
      <c r="G48" s="135"/>
      <c r="H48" s="135"/>
      <c r="I48" s="213">
        <f>'Rozpočet Pol'!G140</f>
        <v>0</v>
      </c>
      <c r="J48" s="213"/>
    </row>
    <row r="49" spans="1:10" ht="25.5" customHeight="1" x14ac:dyDescent="0.25">
      <c r="A49" s="122"/>
      <c r="B49" s="124" t="s">
        <v>56</v>
      </c>
      <c r="C49" s="214" t="s">
        <v>57</v>
      </c>
      <c r="D49" s="215"/>
      <c r="E49" s="215"/>
      <c r="F49" s="134" t="s">
        <v>23</v>
      </c>
      <c r="G49" s="135"/>
      <c r="H49" s="135"/>
      <c r="I49" s="213">
        <f>'Rozpočet Pol'!G223</f>
        <v>0</v>
      </c>
      <c r="J49" s="213"/>
    </row>
    <row r="50" spans="1:10" ht="25.5" customHeight="1" x14ac:dyDescent="0.25">
      <c r="A50" s="122"/>
      <c r="B50" s="124" t="s">
        <v>58</v>
      </c>
      <c r="C50" s="214" t="s">
        <v>59</v>
      </c>
      <c r="D50" s="215"/>
      <c r="E50" s="215"/>
      <c r="F50" s="134" t="s">
        <v>23</v>
      </c>
      <c r="G50" s="135"/>
      <c r="H50" s="135"/>
      <c r="I50" s="213">
        <f>'Rozpočet Pol'!G260</f>
        <v>0</v>
      </c>
      <c r="J50" s="213"/>
    </row>
    <row r="51" spans="1:10" ht="25.5" customHeight="1" x14ac:dyDescent="0.25">
      <c r="A51" s="122"/>
      <c r="B51" s="124" t="s">
        <v>60</v>
      </c>
      <c r="C51" s="214" t="s">
        <v>61</v>
      </c>
      <c r="D51" s="215"/>
      <c r="E51" s="215"/>
      <c r="F51" s="134" t="s">
        <v>23</v>
      </c>
      <c r="G51" s="135"/>
      <c r="H51" s="135"/>
      <c r="I51" s="213">
        <f>'Rozpočet Pol'!G285</f>
        <v>0</v>
      </c>
      <c r="J51" s="213"/>
    </row>
    <row r="52" spans="1:10" ht="25.5" customHeight="1" x14ac:dyDescent="0.25">
      <c r="A52" s="122"/>
      <c r="B52" s="124" t="s">
        <v>62</v>
      </c>
      <c r="C52" s="214" t="s">
        <v>63</v>
      </c>
      <c r="D52" s="215"/>
      <c r="E52" s="215"/>
      <c r="F52" s="134" t="s">
        <v>23</v>
      </c>
      <c r="G52" s="135"/>
      <c r="H52" s="135"/>
      <c r="I52" s="213">
        <f>'Rozpočet Pol'!G292</f>
        <v>0</v>
      </c>
      <c r="J52" s="213"/>
    </row>
    <row r="53" spans="1:10" ht="25.5" customHeight="1" x14ac:dyDescent="0.25">
      <c r="A53" s="122"/>
      <c r="B53" s="124" t="s">
        <v>64</v>
      </c>
      <c r="C53" s="214" t="s">
        <v>65</v>
      </c>
      <c r="D53" s="215"/>
      <c r="E53" s="215"/>
      <c r="F53" s="134" t="s">
        <v>23</v>
      </c>
      <c r="G53" s="135"/>
      <c r="H53" s="135"/>
      <c r="I53" s="213">
        <f>'Rozpočet Pol'!G315</f>
        <v>0</v>
      </c>
      <c r="J53" s="213"/>
    </row>
    <row r="54" spans="1:10" ht="25.5" customHeight="1" x14ac:dyDescent="0.25">
      <c r="A54" s="122"/>
      <c r="B54" s="131" t="s">
        <v>66</v>
      </c>
      <c r="C54" s="217" t="s">
        <v>67</v>
      </c>
      <c r="D54" s="218"/>
      <c r="E54" s="218"/>
      <c r="F54" s="136" t="s">
        <v>25</v>
      </c>
      <c r="G54" s="137"/>
      <c r="H54" s="137"/>
      <c r="I54" s="216">
        <f>'Rozpočet Pol'!G323</f>
        <v>0</v>
      </c>
      <c r="J54" s="216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12">
        <f>SUM(I47:I54)</f>
        <v>0</v>
      </c>
      <c r="J55" s="212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JizuRiEJhWwEc4ajr2SaKtBOXkTl/HmF/Xjvnq7g3qGNugcfQY9AOeZvnNBBiED0Ha2m5VqwqUxqIOr/Csv78A==" saltValue="fCV1qzlepxBK1M6+Y7JCB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55"/>
  <sheetViews>
    <sheetView topLeftCell="A321" workbookViewId="0">
      <selection activeCell="F340" sqref="F340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71</v>
      </c>
    </row>
    <row r="2" spans="1:60" ht="24.9" customHeight="1" x14ac:dyDescent="0.25">
      <c r="A2" s="145" t="s">
        <v>70</v>
      </c>
      <c r="B2" s="143"/>
      <c r="C2" s="264" t="s">
        <v>46</v>
      </c>
      <c r="D2" s="265"/>
      <c r="E2" s="265"/>
      <c r="F2" s="265"/>
      <c r="G2" s="266"/>
      <c r="AE2" t="s">
        <v>72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73</v>
      </c>
    </row>
    <row r="4" spans="1:60" ht="24.9" hidden="1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74</v>
      </c>
    </row>
    <row r="5" spans="1:60" hidden="1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81" t="s">
        <v>28</v>
      </c>
      <c r="H7" s="182" t="s">
        <v>29</v>
      </c>
      <c r="I7" s="182" t="s">
        <v>83</v>
      </c>
      <c r="J7" s="182" t="s">
        <v>30</v>
      </c>
      <c r="K7" s="182" t="s">
        <v>84</v>
      </c>
      <c r="L7" s="182" t="s">
        <v>85</v>
      </c>
      <c r="M7" s="182" t="s">
        <v>86</v>
      </c>
      <c r="N7" s="182" t="s">
        <v>87</v>
      </c>
      <c r="O7" s="182" t="s">
        <v>88</v>
      </c>
      <c r="P7" s="182" t="s">
        <v>89</v>
      </c>
      <c r="Q7" s="182" t="s">
        <v>90</v>
      </c>
      <c r="R7" s="182" t="s">
        <v>91</v>
      </c>
      <c r="S7" s="182" t="s">
        <v>92</v>
      </c>
      <c r="T7" s="182" t="s">
        <v>93</v>
      </c>
      <c r="U7" s="159" t="s">
        <v>94</v>
      </c>
    </row>
    <row r="8" spans="1:60" x14ac:dyDescent="0.25">
      <c r="A8" s="183" t="s">
        <v>95</v>
      </c>
      <c r="B8" s="184" t="s">
        <v>52</v>
      </c>
      <c r="C8" s="185" t="s">
        <v>53</v>
      </c>
      <c r="D8" s="186"/>
      <c r="E8" s="187"/>
      <c r="F8" s="188"/>
      <c r="G8" s="188">
        <f>SUMIF(AE9:AE139,"&lt;&gt;NOR",G9:G139)</f>
        <v>0</v>
      </c>
      <c r="H8" s="188"/>
      <c r="I8" s="188">
        <f>SUM(I9:I139)</f>
        <v>0</v>
      </c>
      <c r="J8" s="188"/>
      <c r="K8" s="188">
        <f>SUM(K9:K139)</f>
        <v>0</v>
      </c>
      <c r="L8" s="188"/>
      <c r="M8" s="188">
        <f>SUM(M9:M139)</f>
        <v>0</v>
      </c>
      <c r="N8" s="158"/>
      <c r="O8" s="158">
        <f>SUM(O9:O139)</f>
        <v>3.8399999999999997E-3</v>
      </c>
      <c r="P8" s="158"/>
      <c r="Q8" s="158">
        <f>SUM(Q9:Q139)</f>
        <v>553.17380000000003</v>
      </c>
      <c r="R8" s="158"/>
      <c r="S8" s="158"/>
      <c r="T8" s="183"/>
      <c r="U8" s="158">
        <f>SUM(U9:U139)</f>
        <v>313.56000000000006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200" t="s">
        <v>98</v>
      </c>
      <c r="D9" s="162" t="s">
        <v>99</v>
      </c>
      <c r="E9" s="172">
        <v>636.04</v>
      </c>
      <c r="F9" s="179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0.44</v>
      </c>
      <c r="Q9" s="163">
        <f>ROUND(E9*P9,5)</f>
        <v>279.85759999999999</v>
      </c>
      <c r="R9" s="163"/>
      <c r="S9" s="163"/>
      <c r="T9" s="164">
        <v>7.2999999999999995E-2</v>
      </c>
      <c r="U9" s="163">
        <f>ROUND(E9*T9,2)</f>
        <v>46.43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101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0.399999999999999" outlineLevel="1" x14ac:dyDescent="0.25">
      <c r="A11" s="154"/>
      <c r="B11" s="160"/>
      <c r="C11" s="201" t="s">
        <v>103</v>
      </c>
      <c r="D11" s="165"/>
      <c r="E11" s="173"/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104</v>
      </c>
      <c r="D12" s="165"/>
      <c r="E12" s="173">
        <v>636.04</v>
      </c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2" t="s">
        <v>105</v>
      </c>
      <c r="D13" s="166"/>
      <c r="E13" s="174">
        <v>636.04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1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2</v>
      </c>
      <c r="B14" s="160" t="s">
        <v>106</v>
      </c>
      <c r="C14" s="200" t="s">
        <v>107</v>
      </c>
      <c r="D14" s="162" t="s">
        <v>99</v>
      </c>
      <c r="E14" s="172">
        <v>636.04</v>
      </c>
      <c r="F14" s="179">
        <f>H14+J14</f>
        <v>0</v>
      </c>
      <c r="G14" s="178">
        <f>ROUND(E14*F14,2)</f>
        <v>0</v>
      </c>
      <c r="H14" s="179"/>
      <c r="I14" s="178">
        <f>ROUND(E14*H14,2)</f>
        <v>0</v>
      </c>
      <c r="J14" s="179"/>
      <c r="K14" s="178">
        <f>ROUND(E14*J14,2)</f>
        <v>0</v>
      </c>
      <c r="L14" s="178">
        <v>21</v>
      </c>
      <c r="M14" s="178">
        <f>G14*(1+L14/100)</f>
        <v>0</v>
      </c>
      <c r="N14" s="163">
        <v>0</v>
      </c>
      <c r="O14" s="163">
        <f>ROUND(E14*N14,5)</f>
        <v>0</v>
      </c>
      <c r="P14" s="163">
        <v>0.33</v>
      </c>
      <c r="Q14" s="163">
        <f>ROUND(E14*P14,5)</f>
        <v>209.89320000000001</v>
      </c>
      <c r="R14" s="163"/>
      <c r="S14" s="163"/>
      <c r="T14" s="164">
        <v>0.113</v>
      </c>
      <c r="U14" s="163">
        <f>ROUND(E14*T14,2)</f>
        <v>71.87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201" t="s">
        <v>101</v>
      </c>
      <c r="D15" s="165"/>
      <c r="E15" s="173"/>
      <c r="F15" s="178"/>
      <c r="G15" s="178"/>
      <c r="H15" s="178"/>
      <c r="I15" s="178"/>
      <c r="J15" s="178"/>
      <c r="K15" s="178"/>
      <c r="L15" s="178"/>
      <c r="M15" s="178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102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104</v>
      </c>
      <c r="D16" s="165"/>
      <c r="E16" s="173">
        <v>636.04</v>
      </c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>
        <v>3</v>
      </c>
      <c r="B17" s="160" t="s">
        <v>108</v>
      </c>
      <c r="C17" s="200" t="s">
        <v>109</v>
      </c>
      <c r="D17" s="162" t="s">
        <v>110</v>
      </c>
      <c r="E17" s="172">
        <v>234.9</v>
      </c>
      <c r="F17" s="179">
        <f>H17+J17</f>
        <v>0</v>
      </c>
      <c r="G17" s="178">
        <f>ROUND(E17*F17,2)</f>
        <v>0</v>
      </c>
      <c r="H17" s="179"/>
      <c r="I17" s="178">
        <f>ROUND(E17*H17,2)</f>
        <v>0</v>
      </c>
      <c r="J17" s="179"/>
      <c r="K17" s="178">
        <f>ROUND(E17*J17,2)</f>
        <v>0</v>
      </c>
      <c r="L17" s="178">
        <v>21</v>
      </c>
      <c r="M17" s="178">
        <f>G17*(1+L17/100)</f>
        <v>0</v>
      </c>
      <c r="N17" s="163">
        <v>0</v>
      </c>
      <c r="O17" s="163">
        <f>ROUND(E17*N17,5)</f>
        <v>0</v>
      </c>
      <c r="P17" s="163">
        <v>0.27</v>
      </c>
      <c r="Q17" s="163">
        <f>ROUND(E17*P17,5)</f>
        <v>63.423000000000002</v>
      </c>
      <c r="R17" s="163"/>
      <c r="S17" s="163"/>
      <c r="T17" s="164">
        <v>0.123</v>
      </c>
      <c r="U17" s="163">
        <f>ROUND(E17*T17,2)</f>
        <v>28.89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201" t="s">
        <v>101</v>
      </c>
      <c r="D18" s="165"/>
      <c r="E18" s="173"/>
      <c r="F18" s="178"/>
      <c r="G18" s="178"/>
      <c r="H18" s="178"/>
      <c r="I18" s="178"/>
      <c r="J18" s="178"/>
      <c r="K18" s="178"/>
      <c r="L18" s="178"/>
      <c r="M18" s="178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201" t="s">
        <v>111</v>
      </c>
      <c r="D19" s="165"/>
      <c r="E19" s="173">
        <v>234.9</v>
      </c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202" t="s">
        <v>105</v>
      </c>
      <c r="D20" s="166"/>
      <c r="E20" s="174">
        <v>234.9</v>
      </c>
      <c r="F20" s="178"/>
      <c r="G20" s="178"/>
      <c r="H20" s="178"/>
      <c r="I20" s="178"/>
      <c r="J20" s="178"/>
      <c r="K20" s="178"/>
      <c r="L20" s="178"/>
      <c r="M20" s="178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>
        <v>1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>
        <v>4</v>
      </c>
      <c r="B21" s="160" t="s">
        <v>112</v>
      </c>
      <c r="C21" s="200" t="s">
        <v>113</v>
      </c>
      <c r="D21" s="162" t="s">
        <v>114</v>
      </c>
      <c r="E21" s="172">
        <v>12.25</v>
      </c>
      <c r="F21" s="179">
        <f>H21+J21</f>
        <v>0</v>
      </c>
      <c r="G21" s="178">
        <f>ROUND(E21*F21,2)</f>
        <v>0</v>
      </c>
      <c r="H21" s="179"/>
      <c r="I21" s="178">
        <f>ROUND(E21*H21,2)</f>
        <v>0</v>
      </c>
      <c r="J21" s="179"/>
      <c r="K21" s="178">
        <f>ROUND(E21*J21,2)</f>
        <v>0</v>
      </c>
      <c r="L21" s="178">
        <v>21</v>
      </c>
      <c r="M21" s="178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1.548</v>
      </c>
      <c r="U21" s="163">
        <f>ROUND(E21*T21,2)</f>
        <v>18.96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201" t="s">
        <v>115</v>
      </c>
      <c r="D22" s="165"/>
      <c r="E22" s="173"/>
      <c r="F22" s="178"/>
      <c r="G22" s="178"/>
      <c r="H22" s="178"/>
      <c r="I22" s="178"/>
      <c r="J22" s="178"/>
      <c r="K22" s="178"/>
      <c r="L22" s="178"/>
      <c r="M22" s="178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201" t="s">
        <v>116</v>
      </c>
      <c r="D23" s="165"/>
      <c r="E23" s="173"/>
      <c r="F23" s="178"/>
      <c r="G23" s="178"/>
      <c r="H23" s="178"/>
      <c r="I23" s="178"/>
      <c r="J23" s="178"/>
      <c r="K23" s="178"/>
      <c r="L23" s="178"/>
      <c r="M23" s="178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201" t="s">
        <v>117</v>
      </c>
      <c r="D24" s="165"/>
      <c r="E24" s="173">
        <v>6.75</v>
      </c>
      <c r="F24" s="178"/>
      <c r="G24" s="178"/>
      <c r="H24" s="178"/>
      <c r="I24" s="178"/>
      <c r="J24" s="178"/>
      <c r="K24" s="178"/>
      <c r="L24" s="178"/>
      <c r="M24" s="178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201" t="s">
        <v>118</v>
      </c>
      <c r="D25" s="165"/>
      <c r="E25" s="173"/>
      <c r="F25" s="178"/>
      <c r="G25" s="178"/>
      <c r="H25" s="178"/>
      <c r="I25" s="178"/>
      <c r="J25" s="178"/>
      <c r="K25" s="178"/>
      <c r="L25" s="178"/>
      <c r="M25" s="178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102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201" t="s">
        <v>119</v>
      </c>
      <c r="D26" s="165"/>
      <c r="E26" s="173">
        <v>5.5</v>
      </c>
      <c r="F26" s="178"/>
      <c r="G26" s="178"/>
      <c r="H26" s="178"/>
      <c r="I26" s="178"/>
      <c r="J26" s="178"/>
      <c r="K26" s="178"/>
      <c r="L26" s="178"/>
      <c r="M26" s="178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>
        <v>5</v>
      </c>
      <c r="B27" s="160" t="s">
        <v>120</v>
      </c>
      <c r="C27" s="200" t="s">
        <v>121</v>
      </c>
      <c r="D27" s="162" t="s">
        <v>114</v>
      </c>
      <c r="E27" s="172">
        <v>112.404</v>
      </c>
      <c r="F27" s="179">
        <f>H27+J27</f>
        <v>0</v>
      </c>
      <c r="G27" s="178">
        <f>ROUND(E27*F27,2)</f>
        <v>0</v>
      </c>
      <c r="H27" s="179"/>
      <c r="I27" s="178">
        <f>ROUND(E27*H27,2)</f>
        <v>0</v>
      </c>
      <c r="J27" s="179"/>
      <c r="K27" s="178">
        <f>ROUND(E27*J27,2)</f>
        <v>0</v>
      </c>
      <c r="L27" s="178">
        <v>21</v>
      </c>
      <c r="M27" s="178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0.187</v>
      </c>
      <c r="U27" s="163">
        <f>ROUND(E27*T27,2)</f>
        <v>21.02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1" t="s">
        <v>122</v>
      </c>
      <c r="D28" s="165"/>
      <c r="E28" s="173"/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203" t="s">
        <v>123</v>
      </c>
      <c r="D29" s="167"/>
      <c r="E29" s="175"/>
      <c r="F29" s="178"/>
      <c r="G29" s="178"/>
      <c r="H29" s="178"/>
      <c r="I29" s="178"/>
      <c r="J29" s="178"/>
      <c r="K29" s="178"/>
      <c r="L29" s="178"/>
      <c r="M29" s="178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2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204" t="s">
        <v>124</v>
      </c>
      <c r="D30" s="167"/>
      <c r="E30" s="175"/>
      <c r="F30" s="178"/>
      <c r="G30" s="178"/>
      <c r="H30" s="178"/>
      <c r="I30" s="178"/>
      <c r="J30" s="178"/>
      <c r="K30" s="178"/>
      <c r="L30" s="178"/>
      <c r="M30" s="178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2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204" t="s">
        <v>125</v>
      </c>
      <c r="D31" s="167"/>
      <c r="E31" s="175">
        <v>548.75</v>
      </c>
      <c r="F31" s="178"/>
      <c r="G31" s="178"/>
      <c r="H31" s="178"/>
      <c r="I31" s="178"/>
      <c r="J31" s="178"/>
      <c r="K31" s="178"/>
      <c r="L31" s="178"/>
      <c r="M31" s="178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>
        <v>2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204" t="s">
        <v>126</v>
      </c>
      <c r="D32" s="167"/>
      <c r="E32" s="175"/>
      <c r="F32" s="178"/>
      <c r="G32" s="178"/>
      <c r="H32" s="178"/>
      <c r="I32" s="178"/>
      <c r="J32" s="178"/>
      <c r="K32" s="178"/>
      <c r="L32" s="178"/>
      <c r="M32" s="178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2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4" t="s">
        <v>127</v>
      </c>
      <c r="D33" s="167"/>
      <c r="E33" s="175">
        <v>179.55</v>
      </c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102</v>
      </c>
      <c r="AF33" s="153">
        <v>2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205" t="s">
        <v>128</v>
      </c>
      <c r="D34" s="168"/>
      <c r="E34" s="176">
        <v>728.3</v>
      </c>
      <c r="F34" s="178"/>
      <c r="G34" s="178"/>
      <c r="H34" s="178"/>
      <c r="I34" s="178"/>
      <c r="J34" s="178"/>
      <c r="K34" s="178"/>
      <c r="L34" s="178"/>
      <c r="M34" s="178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3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3" t="s">
        <v>129</v>
      </c>
      <c r="D35" s="167"/>
      <c r="E35" s="175"/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201" t="s">
        <v>130</v>
      </c>
      <c r="D36" s="165"/>
      <c r="E36" s="173">
        <v>335.01799999999997</v>
      </c>
      <c r="F36" s="178"/>
      <c r="G36" s="178"/>
      <c r="H36" s="178"/>
      <c r="I36" s="178"/>
      <c r="J36" s="178"/>
      <c r="K36" s="178"/>
      <c r="L36" s="178"/>
      <c r="M36" s="178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1" t="s">
        <v>131</v>
      </c>
      <c r="D37" s="165"/>
      <c r="E37" s="173">
        <v>-222.614</v>
      </c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202" t="s">
        <v>105</v>
      </c>
      <c r="D38" s="166"/>
      <c r="E38" s="174">
        <v>112.404</v>
      </c>
      <c r="F38" s="178"/>
      <c r="G38" s="178"/>
      <c r="H38" s="178"/>
      <c r="I38" s="178"/>
      <c r="J38" s="178"/>
      <c r="K38" s="178"/>
      <c r="L38" s="178"/>
      <c r="M38" s="178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1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>
        <v>6</v>
      </c>
      <c r="B39" s="160" t="s">
        <v>132</v>
      </c>
      <c r="C39" s="200" t="s">
        <v>133</v>
      </c>
      <c r="D39" s="162" t="s">
        <v>114</v>
      </c>
      <c r="E39" s="172">
        <v>56.201999999999998</v>
      </c>
      <c r="F39" s="179">
        <f>H39+J39</f>
        <v>0</v>
      </c>
      <c r="G39" s="178">
        <f>ROUND(E39*F39,2)</f>
        <v>0</v>
      </c>
      <c r="H39" s="179"/>
      <c r="I39" s="178">
        <f>ROUND(E39*H39,2)</f>
        <v>0</v>
      </c>
      <c r="J39" s="179"/>
      <c r="K39" s="178">
        <f>ROUND(E39*J39,2)</f>
        <v>0</v>
      </c>
      <c r="L39" s="178">
        <v>21</v>
      </c>
      <c r="M39" s="178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5.8000000000000003E-2</v>
      </c>
      <c r="U39" s="163">
        <f>ROUND(E39*T39,2)</f>
        <v>3.26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201" t="s">
        <v>134</v>
      </c>
      <c r="D40" s="165"/>
      <c r="E40" s="173">
        <v>56.201999999999998</v>
      </c>
      <c r="F40" s="178"/>
      <c r="G40" s="178"/>
      <c r="H40" s="178"/>
      <c r="I40" s="178"/>
      <c r="J40" s="178"/>
      <c r="K40" s="178"/>
      <c r="L40" s="178"/>
      <c r="M40" s="178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0.399999999999999" outlineLevel="1" x14ac:dyDescent="0.25">
      <c r="A41" s="154">
        <v>7</v>
      </c>
      <c r="B41" s="160" t="s">
        <v>120</v>
      </c>
      <c r="C41" s="200" t="s">
        <v>135</v>
      </c>
      <c r="D41" s="162" t="s">
        <v>114</v>
      </c>
      <c r="E41" s="172">
        <v>218.49</v>
      </c>
      <c r="F41" s="179">
        <f>H41+J41</f>
        <v>0</v>
      </c>
      <c r="G41" s="178">
        <f>ROUND(E41*F41,2)</f>
        <v>0</v>
      </c>
      <c r="H41" s="179"/>
      <c r="I41" s="178">
        <f>ROUND(E41*H41,2)</f>
        <v>0</v>
      </c>
      <c r="J41" s="179"/>
      <c r="K41" s="178">
        <f>ROUND(E41*J41,2)</f>
        <v>0</v>
      </c>
      <c r="L41" s="178">
        <v>21</v>
      </c>
      <c r="M41" s="178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0.187</v>
      </c>
      <c r="U41" s="163">
        <f>ROUND(E41*T41,2)</f>
        <v>40.86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100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0.399999999999999" outlineLevel="1" x14ac:dyDescent="0.25">
      <c r="A42" s="154"/>
      <c r="B42" s="160"/>
      <c r="C42" s="201" t="s">
        <v>136</v>
      </c>
      <c r="D42" s="165"/>
      <c r="E42" s="173"/>
      <c r="F42" s="178"/>
      <c r="G42" s="178"/>
      <c r="H42" s="178"/>
      <c r="I42" s="178"/>
      <c r="J42" s="178"/>
      <c r="K42" s="178"/>
      <c r="L42" s="178"/>
      <c r="M42" s="178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101</v>
      </c>
      <c r="D43" s="165"/>
      <c r="E43" s="173"/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201" t="s">
        <v>137</v>
      </c>
      <c r="D44" s="165"/>
      <c r="E44" s="173"/>
      <c r="F44" s="178"/>
      <c r="G44" s="178"/>
      <c r="H44" s="178"/>
      <c r="I44" s="178"/>
      <c r="J44" s="178"/>
      <c r="K44" s="178"/>
      <c r="L44" s="178"/>
      <c r="M44" s="178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203" t="s">
        <v>123</v>
      </c>
      <c r="D45" s="167"/>
      <c r="E45" s="175"/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2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204" t="s">
        <v>124</v>
      </c>
      <c r="D46" s="167"/>
      <c r="E46" s="175"/>
      <c r="F46" s="178"/>
      <c r="G46" s="178"/>
      <c r="H46" s="178"/>
      <c r="I46" s="178"/>
      <c r="J46" s="178"/>
      <c r="K46" s="178"/>
      <c r="L46" s="178"/>
      <c r="M46" s="178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>
        <v>2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4" t="s">
        <v>125</v>
      </c>
      <c r="D47" s="167"/>
      <c r="E47" s="175">
        <v>548.75</v>
      </c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2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4" t="s">
        <v>126</v>
      </c>
      <c r="D48" s="167"/>
      <c r="E48" s="175"/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2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4" t="s">
        <v>127</v>
      </c>
      <c r="D49" s="167"/>
      <c r="E49" s="175">
        <v>179.55</v>
      </c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2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205" t="s">
        <v>128</v>
      </c>
      <c r="D50" s="168"/>
      <c r="E50" s="176">
        <v>728.3</v>
      </c>
      <c r="F50" s="178"/>
      <c r="G50" s="178"/>
      <c r="H50" s="178"/>
      <c r="I50" s="178"/>
      <c r="J50" s="178"/>
      <c r="K50" s="178"/>
      <c r="L50" s="178"/>
      <c r="M50" s="178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3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3" t="s">
        <v>129</v>
      </c>
      <c r="D51" s="167"/>
      <c r="E51" s="175"/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201" t="s">
        <v>138</v>
      </c>
      <c r="D52" s="165"/>
      <c r="E52" s="173">
        <v>218.49</v>
      </c>
      <c r="F52" s="178"/>
      <c r="G52" s="178"/>
      <c r="H52" s="178"/>
      <c r="I52" s="178"/>
      <c r="J52" s="178"/>
      <c r="K52" s="178"/>
      <c r="L52" s="178"/>
      <c r="M52" s="178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202" t="s">
        <v>105</v>
      </c>
      <c r="D53" s="166"/>
      <c r="E53" s="174">
        <v>218.49</v>
      </c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1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>
        <v>8</v>
      </c>
      <c r="B54" s="160" t="s">
        <v>132</v>
      </c>
      <c r="C54" s="200" t="s">
        <v>133</v>
      </c>
      <c r="D54" s="162" t="s">
        <v>114</v>
      </c>
      <c r="E54" s="172">
        <v>109.245</v>
      </c>
      <c r="F54" s="179">
        <f>H54+J54</f>
        <v>0</v>
      </c>
      <c r="G54" s="178">
        <f>ROUND(E54*F54,2)</f>
        <v>0</v>
      </c>
      <c r="H54" s="179"/>
      <c r="I54" s="178">
        <f>ROUND(E54*H54,2)</f>
        <v>0</v>
      </c>
      <c r="J54" s="179"/>
      <c r="K54" s="178">
        <f>ROUND(E54*J54,2)</f>
        <v>0</v>
      </c>
      <c r="L54" s="178">
        <v>21</v>
      </c>
      <c r="M54" s="178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5.8000000000000003E-2</v>
      </c>
      <c r="U54" s="163">
        <f>ROUND(E54*T54,2)</f>
        <v>6.34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201" t="s">
        <v>139</v>
      </c>
      <c r="D55" s="165"/>
      <c r="E55" s="173">
        <v>109.245</v>
      </c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>
        <v>9</v>
      </c>
      <c r="B56" s="160" t="s">
        <v>140</v>
      </c>
      <c r="C56" s="200" t="s">
        <v>141</v>
      </c>
      <c r="D56" s="162" t="s">
        <v>114</v>
      </c>
      <c r="E56" s="172">
        <v>8.64</v>
      </c>
      <c r="F56" s="179">
        <f>H56+J56</f>
        <v>0</v>
      </c>
      <c r="G56" s="178">
        <f>ROUND(E56*F56,2)</f>
        <v>0</v>
      </c>
      <c r="H56" s="179"/>
      <c r="I56" s="178">
        <f>ROUND(E56*H56,2)</f>
        <v>0</v>
      </c>
      <c r="J56" s="179"/>
      <c r="K56" s="178">
        <f>ROUND(E56*J56,2)</f>
        <v>0</v>
      </c>
      <c r="L56" s="178">
        <v>21</v>
      </c>
      <c r="M56" s="178">
        <f>G56*(1+L56/100)</f>
        <v>0</v>
      </c>
      <c r="N56" s="163">
        <v>0</v>
      </c>
      <c r="O56" s="163">
        <f>ROUND(E56*N56,5)</f>
        <v>0</v>
      </c>
      <c r="P56" s="163">
        <v>0</v>
      </c>
      <c r="Q56" s="163">
        <f>ROUND(E56*P56,5)</f>
        <v>0</v>
      </c>
      <c r="R56" s="163"/>
      <c r="S56" s="163"/>
      <c r="T56" s="164">
        <v>3.5329999999999999</v>
      </c>
      <c r="U56" s="163">
        <f>ROUND(E56*T56,2)</f>
        <v>30.53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1" t="s">
        <v>142</v>
      </c>
      <c r="D57" s="165"/>
      <c r="E57" s="173"/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201" t="s">
        <v>143</v>
      </c>
      <c r="D58" s="165"/>
      <c r="E58" s="173">
        <v>8.64</v>
      </c>
      <c r="F58" s="178"/>
      <c r="G58" s="178"/>
      <c r="H58" s="178"/>
      <c r="I58" s="178"/>
      <c r="J58" s="178"/>
      <c r="K58" s="178"/>
      <c r="L58" s="178"/>
      <c r="M58" s="178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2" t="s">
        <v>105</v>
      </c>
      <c r="D59" s="166"/>
      <c r="E59" s="174">
        <v>8.64</v>
      </c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1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>
        <v>10</v>
      </c>
      <c r="B60" s="160" t="s">
        <v>144</v>
      </c>
      <c r="C60" s="200" t="s">
        <v>145</v>
      </c>
      <c r="D60" s="162" t="s">
        <v>114</v>
      </c>
      <c r="E60" s="172">
        <v>15.13</v>
      </c>
      <c r="F60" s="179">
        <f>H60+J60</f>
        <v>0</v>
      </c>
      <c r="G60" s="178">
        <f>ROUND(E60*F60,2)</f>
        <v>0</v>
      </c>
      <c r="H60" s="179"/>
      <c r="I60" s="178">
        <f>ROUND(E60*H60,2)</f>
        <v>0</v>
      </c>
      <c r="J60" s="179"/>
      <c r="K60" s="178">
        <f>ROUND(E60*J60,2)</f>
        <v>0</v>
      </c>
      <c r="L60" s="178">
        <v>21</v>
      </c>
      <c r="M60" s="178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1.0999999999999999E-2</v>
      </c>
      <c r="U60" s="163">
        <f>ROUND(E60*T60,2)</f>
        <v>0.17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1" t="s">
        <v>146</v>
      </c>
      <c r="D61" s="165"/>
      <c r="E61" s="173"/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102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201" t="s">
        <v>147</v>
      </c>
      <c r="D62" s="165"/>
      <c r="E62" s="173">
        <v>15.13</v>
      </c>
      <c r="F62" s="178"/>
      <c r="G62" s="178"/>
      <c r="H62" s="178"/>
      <c r="I62" s="178"/>
      <c r="J62" s="178"/>
      <c r="K62" s="178"/>
      <c r="L62" s="178"/>
      <c r="M62" s="178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2" t="s">
        <v>105</v>
      </c>
      <c r="D63" s="166"/>
      <c r="E63" s="174">
        <v>15.13</v>
      </c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11</v>
      </c>
      <c r="B64" s="160" t="s">
        <v>148</v>
      </c>
      <c r="C64" s="200" t="s">
        <v>149</v>
      </c>
      <c r="D64" s="162" t="s">
        <v>114</v>
      </c>
      <c r="E64" s="172">
        <v>331.96899999999999</v>
      </c>
      <c r="F64" s="179">
        <f>H64+J64</f>
        <v>0</v>
      </c>
      <c r="G64" s="178">
        <f>ROUND(E64*F64,2)</f>
        <v>0</v>
      </c>
      <c r="H64" s="179"/>
      <c r="I64" s="178">
        <f>ROUND(E64*H64,2)</f>
        <v>0</v>
      </c>
      <c r="J64" s="179"/>
      <c r="K64" s="178">
        <f>ROUND(E64*J64,2)</f>
        <v>0</v>
      </c>
      <c r="L64" s="178">
        <v>21</v>
      </c>
      <c r="M64" s="178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1.0999999999999999E-2</v>
      </c>
      <c r="U64" s="163">
        <f>ROUND(E64*T64,2)</f>
        <v>3.65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100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201" t="s">
        <v>150</v>
      </c>
      <c r="D65" s="165"/>
      <c r="E65" s="173"/>
      <c r="F65" s="178"/>
      <c r="G65" s="178"/>
      <c r="H65" s="178"/>
      <c r="I65" s="178"/>
      <c r="J65" s="178"/>
      <c r="K65" s="178"/>
      <c r="L65" s="178"/>
      <c r="M65" s="178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201" t="s">
        <v>151</v>
      </c>
      <c r="D66" s="165"/>
      <c r="E66" s="173"/>
      <c r="F66" s="178"/>
      <c r="G66" s="178"/>
      <c r="H66" s="178"/>
      <c r="I66" s="178"/>
      <c r="J66" s="178"/>
      <c r="K66" s="178"/>
      <c r="L66" s="178"/>
      <c r="M66" s="178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201" t="s">
        <v>152</v>
      </c>
      <c r="D67" s="165"/>
      <c r="E67" s="173">
        <v>112.404</v>
      </c>
      <c r="F67" s="178"/>
      <c r="G67" s="178"/>
      <c r="H67" s="178"/>
      <c r="I67" s="178"/>
      <c r="J67" s="178"/>
      <c r="K67" s="178"/>
      <c r="L67" s="178"/>
      <c r="M67" s="178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201" t="s">
        <v>153</v>
      </c>
      <c r="D68" s="165"/>
      <c r="E68" s="173">
        <v>8.64</v>
      </c>
      <c r="F68" s="178"/>
      <c r="G68" s="178"/>
      <c r="H68" s="178"/>
      <c r="I68" s="178"/>
      <c r="J68" s="178"/>
      <c r="K68" s="178"/>
      <c r="L68" s="178"/>
      <c r="M68" s="178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1" t="s">
        <v>154</v>
      </c>
      <c r="D69" s="165"/>
      <c r="E69" s="173">
        <v>-7.5650000000000004</v>
      </c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202" t="s">
        <v>105</v>
      </c>
      <c r="D70" s="166"/>
      <c r="E70" s="174">
        <v>113.479</v>
      </c>
      <c r="F70" s="178"/>
      <c r="G70" s="178"/>
      <c r="H70" s="178"/>
      <c r="I70" s="178"/>
      <c r="J70" s="178"/>
      <c r="K70" s="178"/>
      <c r="L70" s="178"/>
      <c r="M70" s="178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102</v>
      </c>
      <c r="AF70" s="153">
        <v>1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1" t="s">
        <v>155</v>
      </c>
      <c r="D71" s="165"/>
      <c r="E71" s="173">
        <v>218.49</v>
      </c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202" t="s">
        <v>105</v>
      </c>
      <c r="D72" s="166"/>
      <c r="E72" s="174">
        <v>218.49</v>
      </c>
      <c r="F72" s="178"/>
      <c r="G72" s="178"/>
      <c r="H72" s="178"/>
      <c r="I72" s="178"/>
      <c r="J72" s="178"/>
      <c r="K72" s="178"/>
      <c r="L72" s="178"/>
      <c r="M72" s="178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1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>
        <v>12</v>
      </c>
      <c r="B73" s="160" t="s">
        <v>156</v>
      </c>
      <c r="C73" s="200" t="s">
        <v>157</v>
      </c>
      <c r="D73" s="162" t="s">
        <v>114</v>
      </c>
      <c r="E73" s="172">
        <v>3319.69</v>
      </c>
      <c r="F73" s="179">
        <f>H73+J73</f>
        <v>0</v>
      </c>
      <c r="G73" s="178">
        <f>ROUND(E73*F73,2)</f>
        <v>0</v>
      </c>
      <c r="H73" s="179"/>
      <c r="I73" s="178">
        <f>ROUND(E73*H73,2)</f>
        <v>0</v>
      </c>
      <c r="J73" s="179"/>
      <c r="K73" s="178">
        <f>ROUND(E73*J73,2)</f>
        <v>0</v>
      </c>
      <c r="L73" s="178">
        <v>21</v>
      </c>
      <c r="M73" s="178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0</v>
      </c>
      <c r="U73" s="163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100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1" t="s">
        <v>158</v>
      </c>
      <c r="D74" s="165"/>
      <c r="E74" s="173"/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203" t="s">
        <v>123</v>
      </c>
      <c r="D75" s="167"/>
      <c r="E75" s="175"/>
      <c r="F75" s="178"/>
      <c r="G75" s="178"/>
      <c r="H75" s="178"/>
      <c r="I75" s="178"/>
      <c r="J75" s="178"/>
      <c r="K75" s="178"/>
      <c r="L75" s="178"/>
      <c r="M75" s="178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>
        <v>2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204" t="s">
        <v>159</v>
      </c>
      <c r="D76" s="167"/>
      <c r="E76" s="175"/>
      <c r="F76" s="178"/>
      <c r="G76" s="178"/>
      <c r="H76" s="178"/>
      <c r="I76" s="178"/>
      <c r="J76" s="178"/>
      <c r="K76" s="178"/>
      <c r="L76" s="178"/>
      <c r="M76" s="178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2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204" t="s">
        <v>160</v>
      </c>
      <c r="D77" s="167"/>
      <c r="E77" s="175">
        <v>112.404</v>
      </c>
      <c r="F77" s="178"/>
      <c r="G77" s="178"/>
      <c r="H77" s="178"/>
      <c r="I77" s="178"/>
      <c r="J77" s="178"/>
      <c r="K77" s="178"/>
      <c r="L77" s="178"/>
      <c r="M77" s="178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>
        <v>2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204" t="s">
        <v>161</v>
      </c>
      <c r="D78" s="167"/>
      <c r="E78" s="175">
        <v>8.64</v>
      </c>
      <c r="F78" s="178"/>
      <c r="G78" s="178"/>
      <c r="H78" s="178"/>
      <c r="I78" s="178"/>
      <c r="J78" s="178"/>
      <c r="K78" s="178"/>
      <c r="L78" s="178"/>
      <c r="M78" s="178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2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204" t="s">
        <v>162</v>
      </c>
      <c r="D79" s="167"/>
      <c r="E79" s="175">
        <v>-7.5650000000000004</v>
      </c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102</v>
      </c>
      <c r="AF79" s="153">
        <v>2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205" t="s">
        <v>128</v>
      </c>
      <c r="D80" s="168"/>
      <c r="E80" s="176">
        <v>113.479</v>
      </c>
      <c r="F80" s="178"/>
      <c r="G80" s="178"/>
      <c r="H80" s="178"/>
      <c r="I80" s="178"/>
      <c r="J80" s="178"/>
      <c r="K80" s="178"/>
      <c r="L80" s="178"/>
      <c r="M80" s="178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3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3" t="s">
        <v>129</v>
      </c>
      <c r="D81" s="167"/>
      <c r="E81" s="175"/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201" t="s">
        <v>163</v>
      </c>
      <c r="D82" s="165"/>
      <c r="E82" s="173">
        <v>1134.79</v>
      </c>
      <c r="F82" s="178"/>
      <c r="G82" s="178"/>
      <c r="H82" s="178"/>
      <c r="I82" s="178"/>
      <c r="J82" s="178"/>
      <c r="K82" s="178"/>
      <c r="L82" s="178"/>
      <c r="M82" s="178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2" t="s">
        <v>105</v>
      </c>
      <c r="D83" s="166"/>
      <c r="E83" s="174">
        <v>1134.79</v>
      </c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1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3" t="s">
        <v>123</v>
      </c>
      <c r="D84" s="167"/>
      <c r="E84" s="175"/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2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4" t="s">
        <v>164</v>
      </c>
      <c r="D85" s="167"/>
      <c r="E85" s="175">
        <v>218.49</v>
      </c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2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5" t="s">
        <v>128</v>
      </c>
      <c r="D86" s="168"/>
      <c r="E86" s="176">
        <v>218.49</v>
      </c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3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203" t="s">
        <v>129</v>
      </c>
      <c r="D87" s="167"/>
      <c r="E87" s="175"/>
      <c r="F87" s="178"/>
      <c r="G87" s="178"/>
      <c r="H87" s="178"/>
      <c r="I87" s="178"/>
      <c r="J87" s="178"/>
      <c r="K87" s="178"/>
      <c r="L87" s="178"/>
      <c r="M87" s="178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201" t="s">
        <v>165</v>
      </c>
      <c r="D88" s="165"/>
      <c r="E88" s="173">
        <v>2184.9</v>
      </c>
      <c r="F88" s="178"/>
      <c r="G88" s="178"/>
      <c r="H88" s="178"/>
      <c r="I88" s="178"/>
      <c r="J88" s="178"/>
      <c r="K88" s="178"/>
      <c r="L88" s="178"/>
      <c r="M88" s="178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102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202" t="s">
        <v>105</v>
      </c>
      <c r="D89" s="166"/>
      <c r="E89" s="174">
        <v>2184.9</v>
      </c>
      <c r="F89" s="178"/>
      <c r="G89" s="178"/>
      <c r="H89" s="178"/>
      <c r="I89" s="178"/>
      <c r="J89" s="178"/>
      <c r="K89" s="178"/>
      <c r="L89" s="178"/>
      <c r="M89" s="178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1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>
        <v>13</v>
      </c>
      <c r="B90" s="160" t="s">
        <v>166</v>
      </c>
      <c r="C90" s="200" t="s">
        <v>167</v>
      </c>
      <c r="D90" s="162" t="s">
        <v>114</v>
      </c>
      <c r="E90" s="172">
        <v>7.5650000000000004</v>
      </c>
      <c r="F90" s="179">
        <f>H90+J90</f>
        <v>0</v>
      </c>
      <c r="G90" s="178">
        <f>ROUND(E90*F90,2)</f>
        <v>0</v>
      </c>
      <c r="H90" s="179"/>
      <c r="I90" s="178">
        <f>ROUND(E90*H90,2)</f>
        <v>0</v>
      </c>
      <c r="J90" s="179"/>
      <c r="K90" s="178">
        <f>ROUND(E90*J90,2)</f>
        <v>0</v>
      </c>
      <c r="L90" s="178">
        <v>21</v>
      </c>
      <c r="M90" s="178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0.65200000000000002</v>
      </c>
      <c r="U90" s="163">
        <f>ROUND(E90*T90,2)</f>
        <v>4.93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100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1" t="s">
        <v>168</v>
      </c>
      <c r="D91" s="165"/>
      <c r="E91" s="173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1" t="s">
        <v>169</v>
      </c>
      <c r="D92" s="165"/>
      <c r="E92" s="173">
        <v>7.5650000000000004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>
        <v>14</v>
      </c>
      <c r="B93" s="160" t="s">
        <v>170</v>
      </c>
      <c r="C93" s="200" t="s">
        <v>171</v>
      </c>
      <c r="D93" s="162" t="s">
        <v>114</v>
      </c>
      <c r="E93" s="172">
        <v>339.53399999999999</v>
      </c>
      <c r="F93" s="179">
        <f>H93+J93</f>
        <v>0</v>
      </c>
      <c r="G93" s="178">
        <f>ROUND(E93*F93,2)</f>
        <v>0</v>
      </c>
      <c r="H93" s="179"/>
      <c r="I93" s="178">
        <f>ROUND(E93*H93,2)</f>
        <v>0</v>
      </c>
      <c r="J93" s="179"/>
      <c r="K93" s="178">
        <f>ROUND(E93*J93,2)</f>
        <v>0</v>
      </c>
      <c r="L93" s="178">
        <v>21</v>
      </c>
      <c r="M93" s="178">
        <f>G93*(1+L93/100)</f>
        <v>0</v>
      </c>
      <c r="N93" s="163">
        <v>0</v>
      </c>
      <c r="O93" s="163">
        <f>ROUND(E93*N93,5)</f>
        <v>0</v>
      </c>
      <c r="P93" s="163">
        <v>0</v>
      </c>
      <c r="Q93" s="163">
        <f>ROUND(E93*P93,5)</f>
        <v>0</v>
      </c>
      <c r="R93" s="163"/>
      <c r="S93" s="163"/>
      <c r="T93" s="164">
        <v>8.9999999999999993E-3</v>
      </c>
      <c r="U93" s="163">
        <f>ROUND(E93*T93,2)</f>
        <v>3.06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100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201" t="s">
        <v>150</v>
      </c>
      <c r="D94" s="165"/>
      <c r="E94" s="173"/>
      <c r="F94" s="178"/>
      <c r="G94" s="178"/>
      <c r="H94" s="178"/>
      <c r="I94" s="178"/>
      <c r="J94" s="178"/>
      <c r="K94" s="178"/>
      <c r="L94" s="178"/>
      <c r="M94" s="178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201" t="s">
        <v>151</v>
      </c>
      <c r="D95" s="165"/>
      <c r="E95" s="173"/>
      <c r="F95" s="178"/>
      <c r="G95" s="178"/>
      <c r="H95" s="178"/>
      <c r="I95" s="178"/>
      <c r="J95" s="178"/>
      <c r="K95" s="178"/>
      <c r="L95" s="178"/>
      <c r="M95" s="178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1" t="s">
        <v>152</v>
      </c>
      <c r="D96" s="165"/>
      <c r="E96" s="173">
        <v>112.404</v>
      </c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102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201" t="s">
        <v>153</v>
      </c>
      <c r="D97" s="165"/>
      <c r="E97" s="173">
        <v>8.64</v>
      </c>
      <c r="F97" s="178"/>
      <c r="G97" s="178"/>
      <c r="H97" s="178"/>
      <c r="I97" s="178"/>
      <c r="J97" s="178"/>
      <c r="K97" s="178"/>
      <c r="L97" s="178"/>
      <c r="M97" s="178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202" t="s">
        <v>105</v>
      </c>
      <c r="D98" s="166"/>
      <c r="E98" s="174">
        <v>121.044</v>
      </c>
      <c r="F98" s="178"/>
      <c r="G98" s="178"/>
      <c r="H98" s="178"/>
      <c r="I98" s="178"/>
      <c r="J98" s="178"/>
      <c r="K98" s="178"/>
      <c r="L98" s="178"/>
      <c r="M98" s="178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1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201" t="s">
        <v>155</v>
      </c>
      <c r="D99" s="165"/>
      <c r="E99" s="173">
        <v>218.49</v>
      </c>
      <c r="F99" s="178"/>
      <c r="G99" s="178"/>
      <c r="H99" s="178"/>
      <c r="I99" s="178"/>
      <c r="J99" s="178"/>
      <c r="K99" s="178"/>
      <c r="L99" s="178"/>
      <c r="M99" s="178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202" t="s">
        <v>105</v>
      </c>
      <c r="D100" s="166"/>
      <c r="E100" s="174">
        <v>218.49</v>
      </c>
      <c r="F100" s="178"/>
      <c r="G100" s="178"/>
      <c r="H100" s="178"/>
      <c r="I100" s="178"/>
      <c r="J100" s="178"/>
      <c r="K100" s="178"/>
      <c r="L100" s="178"/>
      <c r="M100" s="178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>
        <v>1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>
        <v>15</v>
      </c>
      <c r="B101" s="160" t="s">
        <v>172</v>
      </c>
      <c r="C101" s="200" t="s">
        <v>173</v>
      </c>
      <c r="D101" s="162" t="s">
        <v>114</v>
      </c>
      <c r="E101" s="172">
        <v>7.5650000000000004</v>
      </c>
      <c r="F101" s="179">
        <f>H101+J101</f>
        <v>0</v>
      </c>
      <c r="G101" s="178">
        <f>ROUND(E101*F101,2)</f>
        <v>0</v>
      </c>
      <c r="H101" s="179"/>
      <c r="I101" s="178">
        <f>ROUND(E101*H101,2)</f>
        <v>0</v>
      </c>
      <c r="J101" s="179"/>
      <c r="K101" s="178">
        <f>ROUND(E101*J101,2)</f>
        <v>0</v>
      </c>
      <c r="L101" s="178">
        <v>21</v>
      </c>
      <c r="M101" s="178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1.2390000000000001</v>
      </c>
      <c r="U101" s="163">
        <f>ROUND(E101*T101,2)</f>
        <v>9.3699999999999992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100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201" t="s">
        <v>101</v>
      </c>
      <c r="D102" s="165"/>
      <c r="E102" s="173"/>
      <c r="F102" s="178"/>
      <c r="G102" s="178"/>
      <c r="H102" s="178"/>
      <c r="I102" s="178"/>
      <c r="J102" s="178"/>
      <c r="K102" s="178"/>
      <c r="L102" s="178"/>
      <c r="M102" s="178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1" t="s">
        <v>174</v>
      </c>
      <c r="D103" s="165"/>
      <c r="E103" s="173"/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102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1" t="s">
        <v>175</v>
      </c>
      <c r="D104" s="165"/>
      <c r="E104" s="173">
        <v>3.2450000000000001</v>
      </c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202" t="s">
        <v>105</v>
      </c>
      <c r="D105" s="166"/>
      <c r="E105" s="174">
        <v>3.2450000000000001</v>
      </c>
      <c r="F105" s="178"/>
      <c r="G105" s="178"/>
      <c r="H105" s="178"/>
      <c r="I105" s="178"/>
      <c r="J105" s="178"/>
      <c r="K105" s="178"/>
      <c r="L105" s="178"/>
      <c r="M105" s="178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1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201" t="s">
        <v>176</v>
      </c>
      <c r="D106" s="165"/>
      <c r="E106" s="173"/>
      <c r="F106" s="178"/>
      <c r="G106" s="178"/>
      <c r="H106" s="178"/>
      <c r="I106" s="178"/>
      <c r="J106" s="178"/>
      <c r="K106" s="178"/>
      <c r="L106" s="178"/>
      <c r="M106" s="178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201" t="s">
        <v>177</v>
      </c>
      <c r="D107" s="165"/>
      <c r="E107" s="173">
        <v>4.32</v>
      </c>
      <c r="F107" s="178"/>
      <c r="G107" s="178"/>
      <c r="H107" s="178"/>
      <c r="I107" s="178"/>
      <c r="J107" s="178"/>
      <c r="K107" s="178"/>
      <c r="L107" s="178"/>
      <c r="M107" s="178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202" t="s">
        <v>105</v>
      </c>
      <c r="D108" s="166"/>
      <c r="E108" s="174">
        <v>4.32</v>
      </c>
      <c r="F108" s="178"/>
      <c r="G108" s="178"/>
      <c r="H108" s="178"/>
      <c r="I108" s="178"/>
      <c r="J108" s="178"/>
      <c r="K108" s="178"/>
      <c r="L108" s="178"/>
      <c r="M108" s="178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>
        <v>16</v>
      </c>
      <c r="B109" s="160" t="s">
        <v>178</v>
      </c>
      <c r="C109" s="200" t="s">
        <v>179</v>
      </c>
      <c r="D109" s="162" t="s">
        <v>99</v>
      </c>
      <c r="E109" s="172">
        <v>29.5</v>
      </c>
      <c r="F109" s="179">
        <f>H109+J109</f>
        <v>0</v>
      </c>
      <c r="G109" s="178">
        <f>ROUND(E109*F109,2)</f>
        <v>0</v>
      </c>
      <c r="H109" s="179"/>
      <c r="I109" s="178">
        <f>ROUND(E109*H109,2)</f>
        <v>0</v>
      </c>
      <c r="J109" s="179"/>
      <c r="K109" s="178">
        <f>ROUND(E109*J109,2)</f>
        <v>0</v>
      </c>
      <c r="L109" s="178">
        <v>21</v>
      </c>
      <c r="M109" s="178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0.06</v>
      </c>
      <c r="U109" s="163">
        <f>ROUND(E109*T109,2)</f>
        <v>1.77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100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201" t="s">
        <v>180</v>
      </c>
      <c r="D110" s="165"/>
      <c r="E110" s="173">
        <v>29.5</v>
      </c>
      <c r="F110" s="178"/>
      <c r="G110" s="178"/>
      <c r="H110" s="178"/>
      <c r="I110" s="178"/>
      <c r="J110" s="178"/>
      <c r="K110" s="178"/>
      <c r="L110" s="178"/>
      <c r="M110" s="178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>
        <v>17</v>
      </c>
      <c r="B111" s="160" t="s">
        <v>181</v>
      </c>
      <c r="C111" s="200" t="s">
        <v>182</v>
      </c>
      <c r="D111" s="162" t="s">
        <v>183</v>
      </c>
      <c r="E111" s="172">
        <v>2.95</v>
      </c>
      <c r="F111" s="179">
        <f>H111+J111</f>
        <v>0</v>
      </c>
      <c r="G111" s="178">
        <f>ROUND(E111*F111,2)</f>
        <v>0</v>
      </c>
      <c r="H111" s="179"/>
      <c r="I111" s="178">
        <f>ROUND(E111*H111,2)</f>
        <v>0</v>
      </c>
      <c r="J111" s="179"/>
      <c r="K111" s="178">
        <f>ROUND(E111*J111,2)</f>
        <v>0</v>
      </c>
      <c r="L111" s="178">
        <v>21</v>
      </c>
      <c r="M111" s="178">
        <f>G111*(1+L111/100)</f>
        <v>0</v>
      </c>
      <c r="N111" s="163">
        <v>1E-3</v>
      </c>
      <c r="O111" s="163">
        <f>ROUND(E111*N111,5)</f>
        <v>2.9499999999999999E-3</v>
      </c>
      <c r="P111" s="163">
        <v>0</v>
      </c>
      <c r="Q111" s="163">
        <f>ROUND(E111*P111,5)</f>
        <v>0</v>
      </c>
      <c r="R111" s="163"/>
      <c r="S111" s="163"/>
      <c r="T111" s="164">
        <v>0</v>
      </c>
      <c r="U111" s="163">
        <f>ROUND(E111*T111,2)</f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184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201" t="s">
        <v>185</v>
      </c>
      <c r="D112" s="165"/>
      <c r="E112" s="173">
        <v>2.95</v>
      </c>
      <c r="F112" s="178"/>
      <c r="G112" s="178"/>
      <c r="H112" s="178"/>
      <c r="I112" s="178"/>
      <c r="J112" s="178"/>
      <c r="K112" s="178"/>
      <c r="L112" s="178"/>
      <c r="M112" s="178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18</v>
      </c>
      <c r="B113" s="160" t="s">
        <v>186</v>
      </c>
      <c r="C113" s="200" t="s">
        <v>187</v>
      </c>
      <c r="D113" s="162" t="s">
        <v>99</v>
      </c>
      <c r="E113" s="172">
        <v>728.3</v>
      </c>
      <c r="F113" s="179">
        <f>H113+J113</f>
        <v>0</v>
      </c>
      <c r="G113" s="178">
        <f>ROUND(E113*F113,2)</f>
        <v>0</v>
      </c>
      <c r="H113" s="179"/>
      <c r="I113" s="178">
        <f>ROUND(E113*H113,2)</f>
        <v>0</v>
      </c>
      <c r="J113" s="179"/>
      <c r="K113" s="178">
        <f>ROUND(E113*J113,2)</f>
        <v>0</v>
      </c>
      <c r="L113" s="178">
        <v>21</v>
      </c>
      <c r="M113" s="178">
        <f>G113*(1+L113/100)</f>
        <v>0</v>
      </c>
      <c r="N113" s="163">
        <v>0</v>
      </c>
      <c r="O113" s="163">
        <f>ROUND(E113*N113,5)</f>
        <v>0</v>
      </c>
      <c r="P113" s="163">
        <v>0</v>
      </c>
      <c r="Q113" s="163">
        <f>ROUND(E113*P113,5)</f>
        <v>0</v>
      </c>
      <c r="R113" s="163"/>
      <c r="S113" s="163"/>
      <c r="T113" s="164">
        <v>1.7999999999999999E-2</v>
      </c>
      <c r="U113" s="163">
        <f>ROUND(E113*T113,2)</f>
        <v>13.11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100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122</v>
      </c>
      <c r="D114" s="165"/>
      <c r="E114" s="173"/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201" t="s">
        <v>188</v>
      </c>
      <c r="D115" s="165"/>
      <c r="E115" s="173"/>
      <c r="F115" s="178"/>
      <c r="G115" s="178"/>
      <c r="H115" s="178"/>
      <c r="I115" s="178"/>
      <c r="J115" s="178"/>
      <c r="K115" s="178"/>
      <c r="L115" s="178"/>
      <c r="M115" s="178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201" t="s">
        <v>189</v>
      </c>
      <c r="D116" s="165"/>
      <c r="E116" s="173">
        <v>548.75</v>
      </c>
      <c r="F116" s="178"/>
      <c r="G116" s="178"/>
      <c r="H116" s="178"/>
      <c r="I116" s="178"/>
      <c r="J116" s="178"/>
      <c r="K116" s="178"/>
      <c r="L116" s="178"/>
      <c r="M116" s="178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202" t="s">
        <v>105</v>
      </c>
      <c r="D117" s="166"/>
      <c r="E117" s="174">
        <v>548.75</v>
      </c>
      <c r="F117" s="178"/>
      <c r="G117" s="178"/>
      <c r="H117" s="178"/>
      <c r="I117" s="178"/>
      <c r="J117" s="178"/>
      <c r="K117" s="178"/>
      <c r="L117" s="178"/>
      <c r="M117" s="178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1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201" t="s">
        <v>190</v>
      </c>
      <c r="D118" s="165"/>
      <c r="E118" s="173"/>
      <c r="F118" s="178"/>
      <c r="G118" s="178"/>
      <c r="H118" s="178"/>
      <c r="I118" s="178"/>
      <c r="J118" s="178"/>
      <c r="K118" s="178"/>
      <c r="L118" s="178"/>
      <c r="M118" s="178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201" t="s">
        <v>191</v>
      </c>
      <c r="D119" s="165"/>
      <c r="E119" s="173">
        <v>179.55</v>
      </c>
      <c r="F119" s="178"/>
      <c r="G119" s="178"/>
      <c r="H119" s="178"/>
      <c r="I119" s="178"/>
      <c r="J119" s="178"/>
      <c r="K119" s="178"/>
      <c r="L119" s="178"/>
      <c r="M119" s="178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102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202" t="s">
        <v>105</v>
      </c>
      <c r="D120" s="166"/>
      <c r="E120" s="174">
        <v>179.55</v>
      </c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1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ht="20.399999999999999" outlineLevel="1" x14ac:dyDescent="0.25">
      <c r="A121" s="154">
        <v>19</v>
      </c>
      <c r="B121" s="160" t="s">
        <v>192</v>
      </c>
      <c r="C121" s="200" t="s">
        <v>193</v>
      </c>
      <c r="D121" s="162" t="s">
        <v>99</v>
      </c>
      <c r="E121" s="172">
        <v>29.5</v>
      </c>
      <c r="F121" s="179">
        <f>H121+J121</f>
        <v>0</v>
      </c>
      <c r="G121" s="178">
        <f>ROUND(E121*F121,2)</f>
        <v>0</v>
      </c>
      <c r="H121" s="179"/>
      <c r="I121" s="178">
        <f>ROUND(E121*H121,2)</f>
        <v>0</v>
      </c>
      <c r="J121" s="179"/>
      <c r="K121" s="178">
        <f>ROUND(E121*J121,2)</f>
        <v>0</v>
      </c>
      <c r="L121" s="178">
        <v>21</v>
      </c>
      <c r="M121" s="178">
        <f>G121*(1+L121/100)</f>
        <v>0</v>
      </c>
      <c r="N121" s="163">
        <v>3.0000000000000001E-5</v>
      </c>
      <c r="O121" s="163">
        <f>ROUND(E121*N121,5)</f>
        <v>8.8999999999999995E-4</v>
      </c>
      <c r="P121" s="163">
        <v>0</v>
      </c>
      <c r="Q121" s="163">
        <f>ROUND(E121*P121,5)</f>
        <v>0</v>
      </c>
      <c r="R121" s="163"/>
      <c r="S121" s="163"/>
      <c r="T121" s="164">
        <v>0.25752000000000003</v>
      </c>
      <c r="U121" s="163">
        <f>ROUND(E121*T121,2)</f>
        <v>7.6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194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201" t="s">
        <v>122</v>
      </c>
      <c r="D122" s="165"/>
      <c r="E122" s="173"/>
      <c r="F122" s="178"/>
      <c r="G122" s="178"/>
      <c r="H122" s="178"/>
      <c r="I122" s="178"/>
      <c r="J122" s="178"/>
      <c r="K122" s="178"/>
      <c r="L122" s="178"/>
      <c r="M122" s="178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201" t="s">
        <v>180</v>
      </c>
      <c r="D123" s="165"/>
      <c r="E123" s="173">
        <v>29.5</v>
      </c>
      <c r="F123" s="178"/>
      <c r="G123" s="178"/>
      <c r="H123" s="178"/>
      <c r="I123" s="178"/>
      <c r="J123" s="178"/>
      <c r="K123" s="178"/>
      <c r="L123" s="178"/>
      <c r="M123" s="178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>
        <v>20</v>
      </c>
      <c r="B124" s="160" t="s">
        <v>195</v>
      </c>
      <c r="C124" s="200" t="s">
        <v>196</v>
      </c>
      <c r="D124" s="162" t="s">
        <v>99</v>
      </c>
      <c r="E124" s="172">
        <v>29.5</v>
      </c>
      <c r="F124" s="179">
        <f>H124+J124</f>
        <v>0</v>
      </c>
      <c r="G124" s="178">
        <f>ROUND(E124*F124,2)</f>
        <v>0</v>
      </c>
      <c r="H124" s="179"/>
      <c r="I124" s="178">
        <f>ROUND(E124*H124,2)</f>
        <v>0</v>
      </c>
      <c r="J124" s="179"/>
      <c r="K124" s="178">
        <f>ROUND(E124*J124,2)</f>
        <v>0</v>
      </c>
      <c r="L124" s="178">
        <v>21</v>
      </c>
      <c r="M124" s="178">
        <f>G124*(1+L124/100)</f>
        <v>0</v>
      </c>
      <c r="N124" s="163">
        <v>0</v>
      </c>
      <c r="O124" s="163">
        <f>ROUND(E124*N124,5)</f>
        <v>0</v>
      </c>
      <c r="P124" s="163">
        <v>0</v>
      </c>
      <c r="Q124" s="163">
        <f>ROUND(E124*P124,5)</f>
        <v>0</v>
      </c>
      <c r="R124" s="163"/>
      <c r="S124" s="163"/>
      <c r="T124" s="164">
        <v>3.5000000000000001E-3</v>
      </c>
      <c r="U124" s="163">
        <f>ROUND(E124*T124,2)</f>
        <v>0.1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100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>
        <v>21</v>
      </c>
      <c r="B125" s="160" t="s">
        <v>197</v>
      </c>
      <c r="C125" s="200" t="s">
        <v>198</v>
      </c>
      <c r="D125" s="162" t="s">
        <v>114</v>
      </c>
      <c r="E125" s="172">
        <v>0.59</v>
      </c>
      <c r="F125" s="179">
        <f>H125+J125</f>
        <v>0</v>
      </c>
      <c r="G125" s="178">
        <f>ROUND(E125*F125,2)</f>
        <v>0</v>
      </c>
      <c r="H125" s="179"/>
      <c r="I125" s="178">
        <f>ROUND(E125*H125,2)</f>
        <v>0</v>
      </c>
      <c r="J125" s="179"/>
      <c r="K125" s="178">
        <f>ROUND(E125*J125,2)</f>
        <v>0</v>
      </c>
      <c r="L125" s="178">
        <v>21</v>
      </c>
      <c r="M125" s="178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0.88400000000000001</v>
      </c>
      <c r="U125" s="163">
        <f>ROUND(E125*T125,2)</f>
        <v>0.52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100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/>
      <c r="B126" s="160"/>
      <c r="C126" s="201" t="s">
        <v>199</v>
      </c>
      <c r="D126" s="165"/>
      <c r="E126" s="173">
        <v>0.59</v>
      </c>
      <c r="F126" s="178"/>
      <c r="G126" s="178"/>
      <c r="H126" s="178"/>
      <c r="I126" s="178"/>
      <c r="J126" s="178"/>
      <c r="K126" s="178"/>
      <c r="L126" s="178"/>
      <c r="M126" s="178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102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>
        <v>22</v>
      </c>
      <c r="B127" s="160" t="s">
        <v>200</v>
      </c>
      <c r="C127" s="200" t="s">
        <v>201</v>
      </c>
      <c r="D127" s="162" t="s">
        <v>99</v>
      </c>
      <c r="E127" s="172">
        <v>59</v>
      </c>
      <c r="F127" s="179">
        <f>H127+J127</f>
        <v>0</v>
      </c>
      <c r="G127" s="178">
        <f>ROUND(E127*F127,2)</f>
        <v>0</v>
      </c>
      <c r="H127" s="179"/>
      <c r="I127" s="178">
        <f>ROUND(E127*H127,2)</f>
        <v>0</v>
      </c>
      <c r="J127" s="179"/>
      <c r="K127" s="178">
        <f>ROUND(E127*J127,2)</f>
        <v>0</v>
      </c>
      <c r="L127" s="178">
        <v>21</v>
      </c>
      <c r="M127" s="178">
        <f>G127*(1+L127/100)</f>
        <v>0</v>
      </c>
      <c r="N127" s="163">
        <v>0</v>
      </c>
      <c r="O127" s="163">
        <f>ROUND(E127*N127,5)</f>
        <v>0</v>
      </c>
      <c r="P127" s="163">
        <v>0</v>
      </c>
      <c r="Q127" s="163">
        <f>ROUND(E127*P127,5)</f>
        <v>0</v>
      </c>
      <c r="R127" s="163"/>
      <c r="S127" s="163"/>
      <c r="T127" s="164">
        <v>1.0999999999999999E-2</v>
      </c>
      <c r="U127" s="163">
        <f>ROUND(E127*T127,2)</f>
        <v>0.65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100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201" t="s">
        <v>202</v>
      </c>
      <c r="D128" s="165"/>
      <c r="E128" s="173">
        <v>59</v>
      </c>
      <c r="F128" s="178"/>
      <c r="G128" s="178"/>
      <c r="H128" s="178"/>
      <c r="I128" s="178"/>
      <c r="J128" s="178"/>
      <c r="K128" s="178"/>
      <c r="L128" s="178"/>
      <c r="M128" s="178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>
        <v>23</v>
      </c>
      <c r="B129" s="160" t="s">
        <v>203</v>
      </c>
      <c r="C129" s="200" t="s">
        <v>204</v>
      </c>
      <c r="D129" s="162" t="s">
        <v>99</v>
      </c>
      <c r="E129" s="172">
        <v>59</v>
      </c>
      <c r="F129" s="179">
        <f>H129+J129</f>
        <v>0</v>
      </c>
      <c r="G129" s="178">
        <f>ROUND(E129*F129,2)</f>
        <v>0</v>
      </c>
      <c r="H129" s="179"/>
      <c r="I129" s="178">
        <f>ROUND(E129*H129,2)</f>
        <v>0</v>
      </c>
      <c r="J129" s="179"/>
      <c r="K129" s="178">
        <f>ROUND(E129*J129,2)</f>
        <v>0</v>
      </c>
      <c r="L129" s="178">
        <v>21</v>
      </c>
      <c r="M129" s="178">
        <f>G129*(1+L129/100)</f>
        <v>0</v>
      </c>
      <c r="N129" s="163">
        <v>0</v>
      </c>
      <c r="O129" s="163">
        <f>ROUND(E129*N129,5)</f>
        <v>0</v>
      </c>
      <c r="P129" s="163">
        <v>0</v>
      </c>
      <c r="Q129" s="163">
        <f>ROUND(E129*P129,5)</f>
        <v>0</v>
      </c>
      <c r="R129" s="163"/>
      <c r="S129" s="163"/>
      <c r="T129" s="164">
        <v>8.0000000000000002E-3</v>
      </c>
      <c r="U129" s="163">
        <f>ROUND(E129*T129,2)</f>
        <v>0.47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100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201" t="s">
        <v>202</v>
      </c>
      <c r="D130" s="165"/>
      <c r="E130" s="173">
        <v>59</v>
      </c>
      <c r="F130" s="178"/>
      <c r="G130" s="178"/>
      <c r="H130" s="178"/>
      <c r="I130" s="178"/>
      <c r="J130" s="178"/>
      <c r="K130" s="178"/>
      <c r="L130" s="178"/>
      <c r="M130" s="178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>
        <v>24</v>
      </c>
      <c r="B131" s="160" t="s">
        <v>205</v>
      </c>
      <c r="C131" s="200" t="s">
        <v>206</v>
      </c>
      <c r="D131" s="162" t="s">
        <v>114</v>
      </c>
      <c r="E131" s="172">
        <v>331.96899999999999</v>
      </c>
      <c r="F131" s="179">
        <f>H131+J131</f>
        <v>0</v>
      </c>
      <c r="G131" s="178">
        <f>ROUND(E131*F131,2)</f>
        <v>0</v>
      </c>
      <c r="H131" s="179"/>
      <c r="I131" s="178">
        <f>ROUND(E131*H131,2)</f>
        <v>0</v>
      </c>
      <c r="J131" s="179"/>
      <c r="K131" s="178">
        <f>ROUND(E131*J131,2)</f>
        <v>0</v>
      </c>
      <c r="L131" s="178">
        <v>21</v>
      </c>
      <c r="M131" s="178">
        <f>G131*(1+L131/100)</f>
        <v>0</v>
      </c>
      <c r="N131" s="163">
        <v>0</v>
      </c>
      <c r="O131" s="163">
        <f>ROUND(E131*N131,5)</f>
        <v>0</v>
      </c>
      <c r="P131" s="163">
        <v>0</v>
      </c>
      <c r="Q131" s="163">
        <f>ROUND(E131*P131,5)</f>
        <v>0</v>
      </c>
      <c r="R131" s="163"/>
      <c r="S131" s="163"/>
      <c r="T131" s="164">
        <v>0</v>
      </c>
      <c r="U131" s="163">
        <f>ROUND(E131*T131,2)</f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100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201" t="s">
        <v>207</v>
      </c>
      <c r="D132" s="165"/>
      <c r="E132" s="173"/>
      <c r="F132" s="178"/>
      <c r="G132" s="178"/>
      <c r="H132" s="178"/>
      <c r="I132" s="178"/>
      <c r="J132" s="178"/>
      <c r="K132" s="178"/>
      <c r="L132" s="178"/>
      <c r="M132" s="178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201" t="s">
        <v>151</v>
      </c>
      <c r="D133" s="165"/>
      <c r="E133" s="173"/>
      <c r="F133" s="178"/>
      <c r="G133" s="178"/>
      <c r="H133" s="178"/>
      <c r="I133" s="178"/>
      <c r="J133" s="178"/>
      <c r="K133" s="178"/>
      <c r="L133" s="178"/>
      <c r="M133" s="178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201" t="s">
        <v>152</v>
      </c>
      <c r="D134" s="165"/>
      <c r="E134" s="173">
        <v>112.404</v>
      </c>
      <c r="F134" s="178"/>
      <c r="G134" s="178"/>
      <c r="H134" s="178"/>
      <c r="I134" s="178"/>
      <c r="J134" s="178"/>
      <c r="K134" s="178"/>
      <c r="L134" s="178"/>
      <c r="M134" s="178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201" t="s">
        <v>153</v>
      </c>
      <c r="D135" s="165"/>
      <c r="E135" s="173">
        <v>8.64</v>
      </c>
      <c r="F135" s="178"/>
      <c r="G135" s="178"/>
      <c r="H135" s="178"/>
      <c r="I135" s="178"/>
      <c r="J135" s="178"/>
      <c r="K135" s="178"/>
      <c r="L135" s="178"/>
      <c r="M135" s="178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102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201" t="s">
        <v>154</v>
      </c>
      <c r="D136" s="165"/>
      <c r="E136" s="173">
        <v>-7.5650000000000004</v>
      </c>
      <c r="F136" s="178"/>
      <c r="G136" s="178"/>
      <c r="H136" s="178"/>
      <c r="I136" s="178"/>
      <c r="J136" s="178"/>
      <c r="K136" s="178"/>
      <c r="L136" s="178"/>
      <c r="M136" s="178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202" t="s">
        <v>105</v>
      </c>
      <c r="D137" s="166"/>
      <c r="E137" s="174">
        <v>113.479</v>
      </c>
      <c r="F137" s="178"/>
      <c r="G137" s="178"/>
      <c r="H137" s="178"/>
      <c r="I137" s="178"/>
      <c r="J137" s="178"/>
      <c r="K137" s="178"/>
      <c r="L137" s="178"/>
      <c r="M137" s="178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>
        <v>1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201" t="s">
        <v>155</v>
      </c>
      <c r="D138" s="165"/>
      <c r="E138" s="173">
        <v>218.49</v>
      </c>
      <c r="F138" s="178"/>
      <c r="G138" s="178"/>
      <c r="H138" s="178"/>
      <c r="I138" s="178"/>
      <c r="J138" s="178"/>
      <c r="K138" s="178"/>
      <c r="L138" s="178"/>
      <c r="M138" s="178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202" t="s">
        <v>105</v>
      </c>
      <c r="D139" s="166"/>
      <c r="E139" s="174">
        <v>218.49</v>
      </c>
      <c r="F139" s="178"/>
      <c r="G139" s="178"/>
      <c r="H139" s="178"/>
      <c r="I139" s="178"/>
      <c r="J139" s="178"/>
      <c r="K139" s="178"/>
      <c r="L139" s="178"/>
      <c r="M139" s="178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>
        <v>1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5">
      <c r="A140" s="155" t="s">
        <v>95</v>
      </c>
      <c r="B140" s="161" t="s">
        <v>54</v>
      </c>
      <c r="C140" s="206" t="s">
        <v>55</v>
      </c>
      <c r="D140" s="169"/>
      <c r="E140" s="177"/>
      <c r="F140" s="180"/>
      <c r="G140" s="180">
        <f>SUMIF(AE141:AE222,"&lt;&gt;NOR",G141:G222)</f>
        <v>0</v>
      </c>
      <c r="H140" s="180"/>
      <c r="I140" s="180">
        <f>SUM(I141:I222)</f>
        <v>0</v>
      </c>
      <c r="J140" s="180"/>
      <c r="K140" s="180">
        <f>SUM(K141:K222)</f>
        <v>0</v>
      </c>
      <c r="L140" s="180"/>
      <c r="M140" s="180">
        <f>SUM(M141:M222)</f>
        <v>0</v>
      </c>
      <c r="N140" s="170"/>
      <c r="O140" s="170">
        <f>SUM(O141:O222)</f>
        <v>1322.4127600000002</v>
      </c>
      <c r="P140" s="170"/>
      <c r="Q140" s="170">
        <f>SUM(Q141:Q222)</f>
        <v>0</v>
      </c>
      <c r="R140" s="170"/>
      <c r="S140" s="170"/>
      <c r="T140" s="171"/>
      <c r="U140" s="170">
        <f>SUM(U141:U222)</f>
        <v>302.62</v>
      </c>
      <c r="AE140" t="s">
        <v>96</v>
      </c>
    </row>
    <row r="141" spans="1:60" outlineLevel="1" x14ac:dyDescent="0.25">
      <c r="A141" s="154">
        <v>25</v>
      </c>
      <c r="B141" s="160" t="s">
        <v>208</v>
      </c>
      <c r="C141" s="200" t="s">
        <v>209</v>
      </c>
      <c r="D141" s="162" t="s">
        <v>99</v>
      </c>
      <c r="E141" s="172">
        <v>728.3</v>
      </c>
      <c r="F141" s="179">
        <f>H141+J141</f>
        <v>0</v>
      </c>
      <c r="G141" s="178">
        <f>ROUND(E141*F141,2)</f>
        <v>0</v>
      </c>
      <c r="H141" s="179"/>
      <c r="I141" s="178">
        <f>ROUND(E141*H141,2)</f>
        <v>0</v>
      </c>
      <c r="J141" s="179"/>
      <c r="K141" s="178">
        <f>ROUND(E141*J141,2)</f>
        <v>0</v>
      </c>
      <c r="L141" s="178">
        <v>21</v>
      </c>
      <c r="M141" s="178">
        <f>G141*(1+L141/100)</f>
        <v>0</v>
      </c>
      <c r="N141" s="163">
        <v>0.71643999999999997</v>
      </c>
      <c r="O141" s="163">
        <f>ROUND(E141*N141,5)</f>
        <v>521.78324999999995</v>
      </c>
      <c r="P141" s="163">
        <v>0</v>
      </c>
      <c r="Q141" s="163">
        <f>ROUND(E141*P141,5)</f>
        <v>0</v>
      </c>
      <c r="R141" s="163"/>
      <c r="S141" s="163"/>
      <c r="T141" s="164">
        <v>7.2999999999999995E-2</v>
      </c>
      <c r="U141" s="163">
        <f>ROUND(E141*T141,2)</f>
        <v>53.17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100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30.6" outlineLevel="1" x14ac:dyDescent="0.25">
      <c r="A142" s="154"/>
      <c r="B142" s="160"/>
      <c r="C142" s="201" t="s">
        <v>210</v>
      </c>
      <c r="D142" s="165"/>
      <c r="E142" s="173"/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201" t="s">
        <v>101</v>
      </c>
      <c r="D143" s="165"/>
      <c r="E143" s="173"/>
      <c r="F143" s="178"/>
      <c r="G143" s="178"/>
      <c r="H143" s="178"/>
      <c r="I143" s="178"/>
      <c r="J143" s="178"/>
      <c r="K143" s="178"/>
      <c r="L143" s="178"/>
      <c r="M143" s="178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102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201" t="s">
        <v>137</v>
      </c>
      <c r="D144" s="165"/>
      <c r="E144" s="173"/>
      <c r="F144" s="178"/>
      <c r="G144" s="178"/>
      <c r="H144" s="178"/>
      <c r="I144" s="178"/>
      <c r="J144" s="178"/>
      <c r="K144" s="178"/>
      <c r="L144" s="178"/>
      <c r="M144" s="178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201" t="s">
        <v>188</v>
      </c>
      <c r="D145" s="165"/>
      <c r="E145" s="173"/>
      <c r="F145" s="178"/>
      <c r="G145" s="178"/>
      <c r="H145" s="178"/>
      <c r="I145" s="178"/>
      <c r="J145" s="178"/>
      <c r="K145" s="178"/>
      <c r="L145" s="178"/>
      <c r="M145" s="178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102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201" t="s">
        <v>189</v>
      </c>
      <c r="D146" s="165"/>
      <c r="E146" s="173">
        <v>548.75</v>
      </c>
      <c r="F146" s="178"/>
      <c r="G146" s="178"/>
      <c r="H146" s="178"/>
      <c r="I146" s="178"/>
      <c r="J146" s="178"/>
      <c r="K146" s="178"/>
      <c r="L146" s="178"/>
      <c r="M146" s="178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2" t="s">
        <v>105</v>
      </c>
      <c r="D147" s="166"/>
      <c r="E147" s="174">
        <v>548.75</v>
      </c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>
        <v>1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190</v>
      </c>
      <c r="D148" s="165"/>
      <c r="E148" s="173"/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1" t="s">
        <v>191</v>
      </c>
      <c r="D149" s="165"/>
      <c r="E149" s="173">
        <v>179.55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202" t="s">
        <v>105</v>
      </c>
      <c r="D150" s="166"/>
      <c r="E150" s="174">
        <v>179.55</v>
      </c>
      <c r="F150" s="178"/>
      <c r="G150" s="178"/>
      <c r="H150" s="178"/>
      <c r="I150" s="178"/>
      <c r="J150" s="178"/>
      <c r="K150" s="178"/>
      <c r="L150" s="178"/>
      <c r="M150" s="178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1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>
        <v>26</v>
      </c>
      <c r="B151" s="160" t="s">
        <v>211</v>
      </c>
      <c r="C151" s="200" t="s">
        <v>212</v>
      </c>
      <c r="D151" s="162" t="s">
        <v>99</v>
      </c>
      <c r="E151" s="172">
        <v>728.3</v>
      </c>
      <c r="F151" s="179">
        <f>H151+J151</f>
        <v>0</v>
      </c>
      <c r="G151" s="178">
        <f>ROUND(E151*F151,2)</f>
        <v>0</v>
      </c>
      <c r="H151" s="179"/>
      <c r="I151" s="178">
        <f>ROUND(E151*H151,2)</f>
        <v>0</v>
      </c>
      <c r="J151" s="179"/>
      <c r="K151" s="178">
        <f>ROUND(E151*J151,2)</f>
        <v>0</v>
      </c>
      <c r="L151" s="178">
        <v>21</v>
      </c>
      <c r="M151" s="178">
        <f>G151*(1+L151/100)</f>
        <v>0</v>
      </c>
      <c r="N151" s="163">
        <v>0.441</v>
      </c>
      <c r="O151" s="163">
        <f>ROUND(E151*N151,5)</f>
        <v>321.18029999999999</v>
      </c>
      <c r="P151" s="163">
        <v>0</v>
      </c>
      <c r="Q151" s="163">
        <f>ROUND(E151*P151,5)</f>
        <v>0</v>
      </c>
      <c r="R151" s="163"/>
      <c r="S151" s="163"/>
      <c r="T151" s="164">
        <v>2.9000000000000001E-2</v>
      </c>
      <c r="U151" s="163">
        <f>ROUND(E151*T151,2)</f>
        <v>21.12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100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1" t="s">
        <v>188</v>
      </c>
      <c r="D152" s="165"/>
      <c r="E152" s="173"/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201" t="s">
        <v>189</v>
      </c>
      <c r="D153" s="165"/>
      <c r="E153" s="173">
        <v>548.75</v>
      </c>
      <c r="F153" s="178"/>
      <c r="G153" s="178"/>
      <c r="H153" s="178"/>
      <c r="I153" s="178"/>
      <c r="J153" s="178"/>
      <c r="K153" s="178"/>
      <c r="L153" s="178"/>
      <c r="M153" s="178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202" t="s">
        <v>105</v>
      </c>
      <c r="D154" s="166"/>
      <c r="E154" s="174">
        <v>548.75</v>
      </c>
      <c r="F154" s="178"/>
      <c r="G154" s="178"/>
      <c r="H154" s="178"/>
      <c r="I154" s="178"/>
      <c r="J154" s="178"/>
      <c r="K154" s="178"/>
      <c r="L154" s="178"/>
      <c r="M154" s="178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1" t="s">
        <v>190</v>
      </c>
      <c r="D155" s="165"/>
      <c r="E155" s="173"/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102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201" t="s">
        <v>191</v>
      </c>
      <c r="D156" s="165"/>
      <c r="E156" s="173">
        <v>179.55</v>
      </c>
      <c r="F156" s="178"/>
      <c r="G156" s="178"/>
      <c r="H156" s="178"/>
      <c r="I156" s="178"/>
      <c r="J156" s="178"/>
      <c r="K156" s="178"/>
      <c r="L156" s="178"/>
      <c r="M156" s="178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202" t="s">
        <v>105</v>
      </c>
      <c r="D157" s="166"/>
      <c r="E157" s="174">
        <v>179.55</v>
      </c>
      <c r="F157" s="178"/>
      <c r="G157" s="178"/>
      <c r="H157" s="178"/>
      <c r="I157" s="178"/>
      <c r="J157" s="178"/>
      <c r="K157" s="178"/>
      <c r="L157" s="178"/>
      <c r="M157" s="178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102</v>
      </c>
      <c r="AF157" s="153">
        <v>1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>
        <v>27</v>
      </c>
      <c r="B158" s="160" t="s">
        <v>213</v>
      </c>
      <c r="C158" s="200" t="s">
        <v>214</v>
      </c>
      <c r="D158" s="162" t="s">
        <v>99</v>
      </c>
      <c r="E158" s="172">
        <v>548.75</v>
      </c>
      <c r="F158" s="179">
        <f>H158+J158</f>
        <v>0</v>
      </c>
      <c r="G158" s="178">
        <f>ROUND(E158*F158,2)</f>
        <v>0</v>
      </c>
      <c r="H158" s="179"/>
      <c r="I158" s="178">
        <f>ROUND(E158*H158,2)</f>
        <v>0</v>
      </c>
      <c r="J158" s="179"/>
      <c r="K158" s="178">
        <f>ROUND(E158*J158,2)</f>
        <v>0</v>
      </c>
      <c r="L158" s="178">
        <v>21</v>
      </c>
      <c r="M158" s="178">
        <f>G158*(1+L158/100)</f>
        <v>0</v>
      </c>
      <c r="N158" s="163">
        <v>0.18462999999999999</v>
      </c>
      <c r="O158" s="163">
        <f>ROUND(E158*N158,5)</f>
        <v>101.31571</v>
      </c>
      <c r="P158" s="163">
        <v>0</v>
      </c>
      <c r="Q158" s="163">
        <f>ROUND(E158*P158,5)</f>
        <v>0</v>
      </c>
      <c r="R158" s="163"/>
      <c r="S158" s="163"/>
      <c r="T158" s="164">
        <v>6.4000000000000001E-2</v>
      </c>
      <c r="U158" s="163">
        <f>ROUND(E158*T158,2)</f>
        <v>35.119999999999997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100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201" t="s">
        <v>122</v>
      </c>
      <c r="D159" s="165"/>
      <c r="E159" s="173"/>
      <c r="F159" s="178"/>
      <c r="G159" s="178"/>
      <c r="H159" s="178"/>
      <c r="I159" s="178"/>
      <c r="J159" s="178"/>
      <c r="K159" s="178"/>
      <c r="L159" s="178"/>
      <c r="M159" s="178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201" t="s">
        <v>189</v>
      </c>
      <c r="D160" s="165"/>
      <c r="E160" s="173">
        <v>548.75</v>
      </c>
      <c r="F160" s="178"/>
      <c r="G160" s="178"/>
      <c r="H160" s="178"/>
      <c r="I160" s="178"/>
      <c r="J160" s="178"/>
      <c r="K160" s="178"/>
      <c r="L160" s="178"/>
      <c r="M160" s="178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102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>
        <v>28</v>
      </c>
      <c r="B161" s="160" t="s">
        <v>215</v>
      </c>
      <c r="C161" s="200" t="s">
        <v>216</v>
      </c>
      <c r="D161" s="162" t="s">
        <v>99</v>
      </c>
      <c r="E161" s="172">
        <v>548.75</v>
      </c>
      <c r="F161" s="179">
        <f>H161+J161</f>
        <v>0</v>
      </c>
      <c r="G161" s="178">
        <f>ROUND(E161*F161,2)</f>
        <v>0</v>
      </c>
      <c r="H161" s="179"/>
      <c r="I161" s="178">
        <f>ROUND(E161*H161,2)</f>
        <v>0</v>
      </c>
      <c r="J161" s="179"/>
      <c r="K161" s="178">
        <f>ROUND(E161*J161,2)</f>
        <v>0</v>
      </c>
      <c r="L161" s="178">
        <v>21</v>
      </c>
      <c r="M161" s="178">
        <f>G161*(1+L161/100)</f>
        <v>0</v>
      </c>
      <c r="N161" s="163">
        <v>0.35759999999999997</v>
      </c>
      <c r="O161" s="163">
        <f>ROUND(E161*N161,5)</f>
        <v>196.233</v>
      </c>
      <c r="P161" s="163">
        <v>0</v>
      </c>
      <c r="Q161" s="163">
        <f>ROUND(E161*P161,5)</f>
        <v>0</v>
      </c>
      <c r="R161" s="163"/>
      <c r="S161" s="163"/>
      <c r="T161" s="164">
        <v>2.5999999999999999E-2</v>
      </c>
      <c r="U161" s="163">
        <f>ROUND(E161*T161,2)</f>
        <v>14.27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100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201" t="s">
        <v>122</v>
      </c>
      <c r="D162" s="165"/>
      <c r="E162" s="173"/>
      <c r="F162" s="178"/>
      <c r="G162" s="178"/>
      <c r="H162" s="178"/>
      <c r="I162" s="178"/>
      <c r="J162" s="178"/>
      <c r="K162" s="178"/>
      <c r="L162" s="178"/>
      <c r="M162" s="178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102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201" t="s">
        <v>189</v>
      </c>
      <c r="D163" s="165"/>
      <c r="E163" s="173">
        <v>548.75</v>
      </c>
      <c r="F163" s="178"/>
      <c r="G163" s="178"/>
      <c r="H163" s="178"/>
      <c r="I163" s="178"/>
      <c r="J163" s="178"/>
      <c r="K163" s="178"/>
      <c r="L163" s="178"/>
      <c r="M163" s="178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102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>
        <v>29</v>
      </c>
      <c r="B164" s="160" t="s">
        <v>217</v>
      </c>
      <c r="C164" s="200" t="s">
        <v>218</v>
      </c>
      <c r="D164" s="162" t="s">
        <v>99</v>
      </c>
      <c r="E164" s="172">
        <v>548.75</v>
      </c>
      <c r="F164" s="179">
        <f>H164+J164</f>
        <v>0</v>
      </c>
      <c r="G164" s="178">
        <f>ROUND(E164*F164,2)</f>
        <v>0</v>
      </c>
      <c r="H164" s="179"/>
      <c r="I164" s="178">
        <f>ROUND(E164*H164,2)</f>
        <v>0</v>
      </c>
      <c r="J164" s="179"/>
      <c r="K164" s="178">
        <f>ROUND(E164*J164,2)</f>
        <v>0</v>
      </c>
      <c r="L164" s="178">
        <v>21</v>
      </c>
      <c r="M164" s="178">
        <f>G164*(1+L164/100)</f>
        <v>0</v>
      </c>
      <c r="N164" s="163">
        <v>5.6100000000000004E-3</v>
      </c>
      <c r="O164" s="163">
        <f>ROUND(E164*N164,5)</f>
        <v>3.0784899999999999</v>
      </c>
      <c r="P164" s="163">
        <v>0</v>
      </c>
      <c r="Q164" s="163">
        <f>ROUND(E164*P164,5)</f>
        <v>0</v>
      </c>
      <c r="R164" s="163"/>
      <c r="S164" s="163"/>
      <c r="T164" s="164">
        <v>4.0000000000000001E-3</v>
      </c>
      <c r="U164" s="163">
        <f>ROUND(E164*T164,2)</f>
        <v>2.2000000000000002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100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201" t="s">
        <v>122</v>
      </c>
      <c r="D165" s="165"/>
      <c r="E165" s="173"/>
      <c r="F165" s="178"/>
      <c r="G165" s="178"/>
      <c r="H165" s="178"/>
      <c r="I165" s="178"/>
      <c r="J165" s="178"/>
      <c r="K165" s="178"/>
      <c r="L165" s="178"/>
      <c r="M165" s="178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201" t="s">
        <v>189</v>
      </c>
      <c r="D166" s="165"/>
      <c r="E166" s="173">
        <v>548.75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102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>
        <v>30</v>
      </c>
      <c r="B167" s="160" t="s">
        <v>219</v>
      </c>
      <c r="C167" s="200" t="s">
        <v>220</v>
      </c>
      <c r="D167" s="162" t="s">
        <v>99</v>
      </c>
      <c r="E167" s="172">
        <v>548.75</v>
      </c>
      <c r="F167" s="179">
        <f>H167+J167</f>
        <v>0</v>
      </c>
      <c r="G167" s="178">
        <f>ROUND(E167*F167,2)</f>
        <v>0</v>
      </c>
      <c r="H167" s="179"/>
      <c r="I167" s="178">
        <f>ROUND(E167*H167,2)</f>
        <v>0</v>
      </c>
      <c r="J167" s="179"/>
      <c r="K167" s="178">
        <f>ROUND(E167*J167,2)</f>
        <v>0</v>
      </c>
      <c r="L167" s="178">
        <v>21</v>
      </c>
      <c r="M167" s="178">
        <f>G167*(1+L167/100)</f>
        <v>0</v>
      </c>
      <c r="N167" s="163">
        <v>6.0999999999999997E-4</v>
      </c>
      <c r="O167" s="163">
        <f>ROUND(E167*N167,5)</f>
        <v>0.33473999999999998</v>
      </c>
      <c r="P167" s="163">
        <v>0</v>
      </c>
      <c r="Q167" s="163">
        <f>ROUND(E167*P167,5)</f>
        <v>0</v>
      </c>
      <c r="R167" s="163"/>
      <c r="S167" s="163"/>
      <c r="T167" s="164">
        <v>2E-3</v>
      </c>
      <c r="U167" s="163">
        <f>ROUND(E167*T167,2)</f>
        <v>1.1000000000000001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100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201" t="s">
        <v>122</v>
      </c>
      <c r="D168" s="165"/>
      <c r="E168" s="173"/>
      <c r="F168" s="178"/>
      <c r="G168" s="178"/>
      <c r="H168" s="178"/>
      <c r="I168" s="178"/>
      <c r="J168" s="178"/>
      <c r="K168" s="178"/>
      <c r="L168" s="178"/>
      <c r="M168" s="178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201" t="s">
        <v>189</v>
      </c>
      <c r="D169" s="165"/>
      <c r="E169" s="173">
        <v>548.75</v>
      </c>
      <c r="F169" s="178"/>
      <c r="G169" s="178"/>
      <c r="H169" s="178"/>
      <c r="I169" s="178"/>
      <c r="J169" s="178"/>
      <c r="K169" s="178"/>
      <c r="L169" s="178"/>
      <c r="M169" s="178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>
        <v>31</v>
      </c>
      <c r="B170" s="160" t="s">
        <v>221</v>
      </c>
      <c r="C170" s="200" t="s">
        <v>222</v>
      </c>
      <c r="D170" s="162" t="s">
        <v>99</v>
      </c>
      <c r="E170" s="172">
        <v>548.75</v>
      </c>
      <c r="F170" s="179">
        <f>H170+J170</f>
        <v>0</v>
      </c>
      <c r="G170" s="178">
        <f>ROUND(E170*F170,2)</f>
        <v>0</v>
      </c>
      <c r="H170" s="179"/>
      <c r="I170" s="178">
        <f>ROUND(E170*H170,2)</f>
        <v>0</v>
      </c>
      <c r="J170" s="179"/>
      <c r="K170" s="178">
        <f>ROUND(E170*J170,2)</f>
        <v>0</v>
      </c>
      <c r="L170" s="178">
        <v>21</v>
      </c>
      <c r="M170" s="178">
        <f>G170*(1+L170/100)</f>
        <v>0</v>
      </c>
      <c r="N170" s="163">
        <v>0.12966</v>
      </c>
      <c r="O170" s="163">
        <f>ROUND(E170*N170,5)</f>
        <v>71.150930000000002</v>
      </c>
      <c r="P170" s="163">
        <v>0</v>
      </c>
      <c r="Q170" s="163">
        <f>ROUND(E170*P170,5)</f>
        <v>0</v>
      </c>
      <c r="R170" s="163"/>
      <c r="S170" s="163"/>
      <c r="T170" s="164">
        <v>7.1999999999999995E-2</v>
      </c>
      <c r="U170" s="163">
        <f>ROUND(E170*T170,2)</f>
        <v>39.51</v>
      </c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100</v>
      </c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1" t="s">
        <v>122</v>
      </c>
      <c r="D171" s="165"/>
      <c r="E171" s="173"/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189</v>
      </c>
      <c r="D172" s="165"/>
      <c r="E172" s="173">
        <v>548.75</v>
      </c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>
        <v>32</v>
      </c>
      <c r="B173" s="160" t="s">
        <v>223</v>
      </c>
      <c r="C173" s="200" t="s">
        <v>224</v>
      </c>
      <c r="D173" s="162" t="s">
        <v>110</v>
      </c>
      <c r="E173" s="172">
        <v>239.4</v>
      </c>
      <c r="F173" s="179">
        <f>H173+J173</f>
        <v>0</v>
      </c>
      <c r="G173" s="178">
        <f>ROUND(E173*F173,2)</f>
        <v>0</v>
      </c>
      <c r="H173" s="179"/>
      <c r="I173" s="178">
        <f>ROUND(E173*H173,2)</f>
        <v>0</v>
      </c>
      <c r="J173" s="179"/>
      <c r="K173" s="178">
        <f>ROUND(E173*J173,2)</f>
        <v>0</v>
      </c>
      <c r="L173" s="178">
        <v>21</v>
      </c>
      <c r="M173" s="178">
        <f>G173*(1+L173/100)</f>
        <v>0</v>
      </c>
      <c r="N173" s="163">
        <v>0.188</v>
      </c>
      <c r="O173" s="163">
        <f>ROUND(E173*N173,5)</f>
        <v>45.007199999999997</v>
      </c>
      <c r="P173" s="163">
        <v>0</v>
      </c>
      <c r="Q173" s="163">
        <f>ROUND(E173*P173,5)</f>
        <v>0</v>
      </c>
      <c r="R173" s="163"/>
      <c r="S173" s="163"/>
      <c r="T173" s="164">
        <v>0.27200000000000002</v>
      </c>
      <c r="U173" s="163">
        <f>ROUND(E173*T173,2)</f>
        <v>65.12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100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201" t="s">
        <v>101</v>
      </c>
      <c r="D174" s="165"/>
      <c r="E174" s="173"/>
      <c r="F174" s="178"/>
      <c r="G174" s="178"/>
      <c r="H174" s="178"/>
      <c r="I174" s="178"/>
      <c r="J174" s="178"/>
      <c r="K174" s="178"/>
      <c r="L174" s="178"/>
      <c r="M174" s="178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102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201" t="s">
        <v>225</v>
      </c>
      <c r="D175" s="165"/>
      <c r="E175" s="173"/>
      <c r="F175" s="178"/>
      <c r="G175" s="178"/>
      <c r="H175" s="178"/>
      <c r="I175" s="178"/>
      <c r="J175" s="178"/>
      <c r="K175" s="178"/>
      <c r="L175" s="178"/>
      <c r="M175" s="178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201" t="s">
        <v>226</v>
      </c>
      <c r="D176" s="165"/>
      <c r="E176" s="173">
        <v>121.4</v>
      </c>
      <c r="F176" s="178"/>
      <c r="G176" s="178"/>
      <c r="H176" s="178"/>
      <c r="I176" s="178"/>
      <c r="J176" s="178"/>
      <c r="K176" s="178"/>
      <c r="L176" s="178"/>
      <c r="M176" s="178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201" t="s">
        <v>227</v>
      </c>
      <c r="D177" s="165"/>
      <c r="E177" s="173">
        <v>118</v>
      </c>
      <c r="F177" s="178"/>
      <c r="G177" s="178"/>
      <c r="H177" s="178"/>
      <c r="I177" s="178"/>
      <c r="J177" s="178"/>
      <c r="K177" s="178"/>
      <c r="L177" s="178"/>
      <c r="M177" s="178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202" t="s">
        <v>105</v>
      </c>
      <c r="D178" s="166"/>
      <c r="E178" s="174">
        <v>239.4</v>
      </c>
      <c r="F178" s="178"/>
      <c r="G178" s="178"/>
      <c r="H178" s="178"/>
      <c r="I178" s="178"/>
      <c r="J178" s="178"/>
      <c r="K178" s="178"/>
      <c r="L178" s="178"/>
      <c r="M178" s="178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>
        <v>1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>
        <v>33</v>
      </c>
      <c r="B179" s="160" t="s">
        <v>228</v>
      </c>
      <c r="C179" s="200" t="s">
        <v>229</v>
      </c>
      <c r="D179" s="162" t="s">
        <v>230</v>
      </c>
      <c r="E179" s="172">
        <v>192.405</v>
      </c>
      <c r="F179" s="179">
        <f>H179+J179</f>
        <v>0</v>
      </c>
      <c r="G179" s="178">
        <f>ROUND(E179*F179,2)</f>
        <v>0</v>
      </c>
      <c r="H179" s="179"/>
      <c r="I179" s="178">
        <f>ROUND(E179*H179,2)</f>
        <v>0</v>
      </c>
      <c r="J179" s="179"/>
      <c r="K179" s="178">
        <f>ROUND(E179*J179,2)</f>
        <v>0</v>
      </c>
      <c r="L179" s="178">
        <v>21</v>
      </c>
      <c r="M179" s="178">
        <f>G179*(1+L179/100)</f>
        <v>0</v>
      </c>
      <c r="N179" s="163">
        <v>8.1970000000000001E-2</v>
      </c>
      <c r="O179" s="163">
        <f>ROUND(E179*N179,5)</f>
        <v>15.77144</v>
      </c>
      <c r="P179" s="163">
        <v>0</v>
      </c>
      <c r="Q179" s="163">
        <f>ROUND(E179*P179,5)</f>
        <v>0</v>
      </c>
      <c r="R179" s="163"/>
      <c r="S179" s="163"/>
      <c r="T179" s="164">
        <v>0</v>
      </c>
      <c r="U179" s="163">
        <f>ROUND(E179*T179,2)</f>
        <v>0</v>
      </c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184</v>
      </c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201" t="s">
        <v>101</v>
      </c>
      <c r="D180" s="165"/>
      <c r="E180" s="173"/>
      <c r="F180" s="178"/>
      <c r="G180" s="178"/>
      <c r="H180" s="178"/>
      <c r="I180" s="178"/>
      <c r="J180" s="178"/>
      <c r="K180" s="178"/>
      <c r="L180" s="178"/>
      <c r="M180" s="178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201" t="s">
        <v>231</v>
      </c>
      <c r="D181" s="165"/>
      <c r="E181" s="173">
        <v>239.4</v>
      </c>
      <c r="F181" s="178"/>
      <c r="G181" s="178"/>
      <c r="H181" s="178"/>
      <c r="I181" s="178"/>
      <c r="J181" s="178"/>
      <c r="K181" s="178"/>
      <c r="L181" s="178"/>
      <c r="M181" s="178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102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201" t="s">
        <v>232</v>
      </c>
      <c r="D182" s="165"/>
      <c r="E182" s="173"/>
      <c r="F182" s="178"/>
      <c r="G182" s="178"/>
      <c r="H182" s="178"/>
      <c r="I182" s="178"/>
      <c r="J182" s="178"/>
      <c r="K182" s="178"/>
      <c r="L182" s="178"/>
      <c r="M182" s="178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201" t="s">
        <v>233</v>
      </c>
      <c r="D183" s="165"/>
      <c r="E183" s="173">
        <v>-34.9</v>
      </c>
      <c r="F183" s="178"/>
      <c r="G183" s="178"/>
      <c r="H183" s="178"/>
      <c r="I183" s="178"/>
      <c r="J183" s="178"/>
      <c r="K183" s="178"/>
      <c r="L183" s="178"/>
      <c r="M183" s="178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201" t="s">
        <v>234</v>
      </c>
      <c r="D184" s="165"/>
      <c r="E184" s="173">
        <v>-7</v>
      </c>
      <c r="F184" s="178"/>
      <c r="G184" s="178"/>
      <c r="H184" s="178"/>
      <c r="I184" s="178"/>
      <c r="J184" s="178"/>
      <c r="K184" s="178"/>
      <c r="L184" s="178"/>
      <c r="M184" s="178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201" t="s">
        <v>234</v>
      </c>
      <c r="D185" s="165"/>
      <c r="E185" s="173">
        <v>-7</v>
      </c>
      <c r="F185" s="178"/>
      <c r="G185" s="178"/>
      <c r="H185" s="178"/>
      <c r="I185" s="178"/>
      <c r="J185" s="178"/>
      <c r="K185" s="178"/>
      <c r="L185" s="178"/>
      <c r="M185" s="178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2" t="s">
        <v>105</v>
      </c>
      <c r="D186" s="166"/>
      <c r="E186" s="174">
        <v>190.5</v>
      </c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102</v>
      </c>
      <c r="AF186" s="153">
        <v>1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1" t="s">
        <v>235</v>
      </c>
      <c r="D187" s="165"/>
      <c r="E187" s="173">
        <v>1.905</v>
      </c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102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>
        <v>34</v>
      </c>
      <c r="B188" s="160" t="s">
        <v>236</v>
      </c>
      <c r="C188" s="200" t="s">
        <v>237</v>
      </c>
      <c r="D188" s="162" t="s">
        <v>230</v>
      </c>
      <c r="E188" s="172">
        <v>35.249000000000002</v>
      </c>
      <c r="F188" s="179">
        <f>H188+J188</f>
        <v>0</v>
      </c>
      <c r="G188" s="178">
        <f>ROUND(E188*F188,2)</f>
        <v>0</v>
      </c>
      <c r="H188" s="179"/>
      <c r="I188" s="178">
        <f>ROUND(E188*H188,2)</f>
        <v>0</v>
      </c>
      <c r="J188" s="179"/>
      <c r="K188" s="178">
        <f>ROUND(E188*J188,2)</f>
        <v>0</v>
      </c>
      <c r="L188" s="178">
        <v>21</v>
      </c>
      <c r="M188" s="178">
        <f>G188*(1+L188/100)</f>
        <v>0</v>
      </c>
      <c r="N188" s="163">
        <v>4.8300000000000003E-2</v>
      </c>
      <c r="O188" s="163">
        <f>ROUND(E188*N188,5)</f>
        <v>1.7025300000000001</v>
      </c>
      <c r="P188" s="163">
        <v>0</v>
      </c>
      <c r="Q188" s="163">
        <f>ROUND(E188*P188,5)</f>
        <v>0</v>
      </c>
      <c r="R188" s="163"/>
      <c r="S188" s="163"/>
      <c r="T188" s="164">
        <v>0</v>
      </c>
      <c r="U188" s="163">
        <f>ROUND(E188*T188,2)</f>
        <v>0</v>
      </c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184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201" t="s">
        <v>101</v>
      </c>
      <c r="D189" s="165"/>
      <c r="E189" s="173"/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102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201" t="s">
        <v>238</v>
      </c>
      <c r="D190" s="165"/>
      <c r="E190" s="173">
        <v>14.9</v>
      </c>
      <c r="F190" s="178"/>
      <c r="G190" s="178"/>
      <c r="H190" s="178"/>
      <c r="I190" s="178"/>
      <c r="J190" s="178"/>
      <c r="K190" s="178"/>
      <c r="L190" s="178"/>
      <c r="M190" s="178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201" t="s">
        <v>239</v>
      </c>
      <c r="D191" s="165"/>
      <c r="E191" s="173">
        <v>16</v>
      </c>
      <c r="F191" s="178"/>
      <c r="G191" s="178"/>
      <c r="H191" s="178"/>
      <c r="I191" s="178"/>
      <c r="J191" s="178"/>
      <c r="K191" s="178"/>
      <c r="L191" s="178"/>
      <c r="M191" s="178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201" t="s">
        <v>240</v>
      </c>
      <c r="D192" s="165"/>
      <c r="E192" s="173">
        <v>4</v>
      </c>
      <c r="F192" s="178"/>
      <c r="G192" s="178"/>
      <c r="H192" s="178"/>
      <c r="I192" s="178"/>
      <c r="J192" s="178"/>
      <c r="K192" s="178"/>
      <c r="L192" s="178"/>
      <c r="M192" s="178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202" t="s">
        <v>105</v>
      </c>
      <c r="D193" s="166"/>
      <c r="E193" s="174">
        <v>34.9</v>
      </c>
      <c r="F193" s="178"/>
      <c r="G193" s="178"/>
      <c r="H193" s="178"/>
      <c r="I193" s="178"/>
      <c r="J193" s="178"/>
      <c r="K193" s="178"/>
      <c r="L193" s="178"/>
      <c r="M193" s="178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102</v>
      </c>
      <c r="AF193" s="153">
        <v>1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201" t="s">
        <v>241</v>
      </c>
      <c r="D194" s="165"/>
      <c r="E194" s="173">
        <v>0.34899999999999998</v>
      </c>
      <c r="F194" s="178"/>
      <c r="G194" s="178"/>
      <c r="H194" s="178"/>
      <c r="I194" s="178"/>
      <c r="J194" s="178"/>
      <c r="K194" s="178"/>
      <c r="L194" s="178"/>
      <c r="M194" s="178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202" t="s">
        <v>105</v>
      </c>
      <c r="D195" s="166"/>
      <c r="E195" s="174">
        <v>0.34899999999999998</v>
      </c>
      <c r="F195" s="178"/>
      <c r="G195" s="178"/>
      <c r="H195" s="178"/>
      <c r="I195" s="178"/>
      <c r="J195" s="178"/>
      <c r="K195" s="178"/>
      <c r="L195" s="178"/>
      <c r="M195" s="178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1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>
        <v>35</v>
      </c>
      <c r="B196" s="160" t="s">
        <v>242</v>
      </c>
      <c r="C196" s="200" t="s">
        <v>243</v>
      </c>
      <c r="D196" s="162" t="s">
        <v>230</v>
      </c>
      <c r="E196" s="172">
        <v>7.07</v>
      </c>
      <c r="F196" s="179">
        <f>H196+J196</f>
        <v>0</v>
      </c>
      <c r="G196" s="178">
        <f>ROUND(E196*F196,2)</f>
        <v>0</v>
      </c>
      <c r="H196" s="179"/>
      <c r="I196" s="178">
        <f>ROUND(E196*H196,2)</f>
        <v>0</v>
      </c>
      <c r="J196" s="179"/>
      <c r="K196" s="178">
        <f>ROUND(E196*J196,2)</f>
        <v>0</v>
      </c>
      <c r="L196" s="178">
        <v>21</v>
      </c>
      <c r="M196" s="178">
        <f>G196*(1+L196/100)</f>
        <v>0</v>
      </c>
      <c r="N196" s="163">
        <v>6.7000000000000004E-2</v>
      </c>
      <c r="O196" s="163">
        <f>ROUND(E196*N196,5)</f>
        <v>0.47369</v>
      </c>
      <c r="P196" s="163">
        <v>0</v>
      </c>
      <c r="Q196" s="163">
        <f>ROUND(E196*P196,5)</f>
        <v>0</v>
      </c>
      <c r="R196" s="163"/>
      <c r="S196" s="163"/>
      <c r="T196" s="164">
        <v>0</v>
      </c>
      <c r="U196" s="163">
        <f>ROUND(E196*T196,2)</f>
        <v>0</v>
      </c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184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1" t="s">
        <v>101</v>
      </c>
      <c r="D197" s="165"/>
      <c r="E197" s="173"/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102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201" t="s">
        <v>244</v>
      </c>
      <c r="D198" s="165"/>
      <c r="E198" s="173">
        <v>7</v>
      </c>
      <c r="F198" s="178"/>
      <c r="G198" s="178"/>
      <c r="H198" s="178"/>
      <c r="I198" s="178"/>
      <c r="J198" s="178"/>
      <c r="K198" s="178"/>
      <c r="L198" s="178"/>
      <c r="M198" s="178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102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2" t="s">
        <v>105</v>
      </c>
      <c r="D199" s="166"/>
      <c r="E199" s="174">
        <v>7</v>
      </c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1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201" t="s">
        <v>245</v>
      </c>
      <c r="D200" s="165"/>
      <c r="E200" s="173">
        <v>7.0000000000000007E-2</v>
      </c>
      <c r="F200" s="178"/>
      <c r="G200" s="178"/>
      <c r="H200" s="178"/>
      <c r="I200" s="178"/>
      <c r="J200" s="178"/>
      <c r="K200" s="178"/>
      <c r="L200" s="178"/>
      <c r="M200" s="178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202" t="s">
        <v>105</v>
      </c>
      <c r="D201" s="166"/>
      <c r="E201" s="174">
        <v>7.0000000000000007E-2</v>
      </c>
      <c r="F201" s="178"/>
      <c r="G201" s="178"/>
      <c r="H201" s="178"/>
      <c r="I201" s="178"/>
      <c r="J201" s="178"/>
      <c r="K201" s="178"/>
      <c r="L201" s="178"/>
      <c r="M201" s="178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1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>
        <v>36</v>
      </c>
      <c r="B202" s="160" t="s">
        <v>246</v>
      </c>
      <c r="C202" s="200" t="s">
        <v>247</v>
      </c>
      <c r="D202" s="162" t="s">
        <v>230</v>
      </c>
      <c r="E202" s="172">
        <v>7.07</v>
      </c>
      <c r="F202" s="179">
        <f>H202+J202</f>
        <v>0</v>
      </c>
      <c r="G202" s="178">
        <f>ROUND(E202*F202,2)</f>
        <v>0</v>
      </c>
      <c r="H202" s="179"/>
      <c r="I202" s="178">
        <f>ROUND(E202*H202,2)</f>
        <v>0</v>
      </c>
      <c r="J202" s="179"/>
      <c r="K202" s="178">
        <f>ROUND(E202*J202,2)</f>
        <v>0</v>
      </c>
      <c r="L202" s="178">
        <v>21</v>
      </c>
      <c r="M202" s="178">
        <f>G202*(1+L202/100)</f>
        <v>0</v>
      </c>
      <c r="N202" s="163">
        <v>6.7000000000000004E-2</v>
      </c>
      <c r="O202" s="163">
        <f>ROUND(E202*N202,5)</f>
        <v>0.47369</v>
      </c>
      <c r="P202" s="163">
        <v>0</v>
      </c>
      <c r="Q202" s="163">
        <f>ROUND(E202*P202,5)</f>
        <v>0</v>
      </c>
      <c r="R202" s="163"/>
      <c r="S202" s="163"/>
      <c r="T202" s="164">
        <v>0</v>
      </c>
      <c r="U202" s="163">
        <f>ROUND(E202*T202,2)</f>
        <v>0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184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201" t="s">
        <v>101</v>
      </c>
      <c r="D203" s="165"/>
      <c r="E203" s="173"/>
      <c r="F203" s="178"/>
      <c r="G203" s="178"/>
      <c r="H203" s="178"/>
      <c r="I203" s="178"/>
      <c r="J203" s="178"/>
      <c r="K203" s="178"/>
      <c r="L203" s="178"/>
      <c r="M203" s="178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102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1" t="s">
        <v>244</v>
      </c>
      <c r="D204" s="165"/>
      <c r="E204" s="173">
        <v>7</v>
      </c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102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202" t="s">
        <v>105</v>
      </c>
      <c r="D205" s="166"/>
      <c r="E205" s="174">
        <v>7</v>
      </c>
      <c r="F205" s="178"/>
      <c r="G205" s="178"/>
      <c r="H205" s="178"/>
      <c r="I205" s="178"/>
      <c r="J205" s="178"/>
      <c r="K205" s="178"/>
      <c r="L205" s="178"/>
      <c r="M205" s="178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1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201" t="s">
        <v>245</v>
      </c>
      <c r="D206" s="165"/>
      <c r="E206" s="173">
        <v>7.0000000000000007E-2</v>
      </c>
      <c r="F206" s="178"/>
      <c r="G206" s="178"/>
      <c r="H206" s="178"/>
      <c r="I206" s="178"/>
      <c r="J206" s="178"/>
      <c r="K206" s="178"/>
      <c r="L206" s="178"/>
      <c r="M206" s="178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202" t="s">
        <v>105</v>
      </c>
      <c r="D207" s="166"/>
      <c r="E207" s="174">
        <v>7.0000000000000007E-2</v>
      </c>
      <c r="F207" s="178"/>
      <c r="G207" s="178"/>
      <c r="H207" s="178"/>
      <c r="I207" s="178"/>
      <c r="J207" s="178"/>
      <c r="K207" s="178"/>
      <c r="L207" s="178"/>
      <c r="M207" s="178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1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>
        <v>37</v>
      </c>
      <c r="B208" s="160" t="s">
        <v>248</v>
      </c>
      <c r="C208" s="200" t="s">
        <v>249</v>
      </c>
      <c r="D208" s="162" t="s">
        <v>110</v>
      </c>
      <c r="E208" s="172">
        <v>229.95</v>
      </c>
      <c r="F208" s="179">
        <f>H208+J208</f>
        <v>0</v>
      </c>
      <c r="G208" s="178">
        <f>ROUND(E208*F208,2)</f>
        <v>0</v>
      </c>
      <c r="H208" s="179"/>
      <c r="I208" s="178">
        <f>ROUND(E208*H208,2)</f>
        <v>0</v>
      </c>
      <c r="J208" s="179"/>
      <c r="K208" s="178">
        <f>ROUND(E208*J208,2)</f>
        <v>0</v>
      </c>
      <c r="L208" s="178">
        <v>21</v>
      </c>
      <c r="M208" s="178">
        <f>G208*(1+L208/100)</f>
        <v>0</v>
      </c>
      <c r="N208" s="163">
        <v>5.9049999999999998E-2</v>
      </c>
      <c r="O208" s="163">
        <f>ROUND(E208*N208,5)</f>
        <v>13.57855</v>
      </c>
      <c r="P208" s="163">
        <v>0</v>
      </c>
      <c r="Q208" s="163">
        <f>ROUND(E208*P208,5)</f>
        <v>0</v>
      </c>
      <c r="R208" s="163"/>
      <c r="S208" s="163"/>
      <c r="T208" s="164">
        <v>0.26</v>
      </c>
      <c r="U208" s="163">
        <f>ROUND(E208*T208,2)</f>
        <v>59.79</v>
      </c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100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201" t="s">
        <v>101</v>
      </c>
      <c r="D209" s="165"/>
      <c r="E209" s="173"/>
      <c r="F209" s="178"/>
      <c r="G209" s="178"/>
      <c r="H209" s="178"/>
      <c r="I209" s="178"/>
      <c r="J209" s="178"/>
      <c r="K209" s="178"/>
      <c r="L209" s="178"/>
      <c r="M209" s="178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201" t="s">
        <v>250</v>
      </c>
      <c r="D210" s="165"/>
      <c r="E210" s="173">
        <v>229.95</v>
      </c>
      <c r="F210" s="178"/>
      <c r="G210" s="178"/>
      <c r="H210" s="178"/>
      <c r="I210" s="178"/>
      <c r="J210" s="178"/>
      <c r="K210" s="178"/>
      <c r="L210" s="178"/>
      <c r="M210" s="178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202" t="s">
        <v>105</v>
      </c>
      <c r="D211" s="166"/>
      <c r="E211" s="174">
        <v>229.95</v>
      </c>
      <c r="F211" s="178"/>
      <c r="G211" s="178"/>
      <c r="H211" s="178"/>
      <c r="I211" s="178"/>
      <c r="J211" s="178"/>
      <c r="K211" s="178"/>
      <c r="L211" s="178"/>
      <c r="M211" s="178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102</v>
      </c>
      <c r="AF211" s="153">
        <v>1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>
        <v>38</v>
      </c>
      <c r="B212" s="160" t="s">
        <v>251</v>
      </c>
      <c r="C212" s="200" t="s">
        <v>252</v>
      </c>
      <c r="D212" s="162" t="s">
        <v>230</v>
      </c>
      <c r="E212" s="172">
        <v>464.49900000000002</v>
      </c>
      <c r="F212" s="179">
        <f>H212+J212</f>
        <v>0</v>
      </c>
      <c r="G212" s="178">
        <f>ROUND(E212*F212,2)</f>
        <v>0</v>
      </c>
      <c r="H212" s="179"/>
      <c r="I212" s="178">
        <f>ROUND(E212*H212,2)</f>
        <v>0</v>
      </c>
      <c r="J212" s="179"/>
      <c r="K212" s="178">
        <f>ROUND(E212*J212,2)</f>
        <v>0</v>
      </c>
      <c r="L212" s="178">
        <v>21</v>
      </c>
      <c r="M212" s="178">
        <f>G212*(1+L212/100)</f>
        <v>0</v>
      </c>
      <c r="N212" s="163">
        <v>2.3E-2</v>
      </c>
      <c r="O212" s="163">
        <f>ROUND(E212*N212,5)</f>
        <v>10.683479999999999</v>
      </c>
      <c r="P212" s="163">
        <v>0</v>
      </c>
      <c r="Q212" s="163">
        <f>ROUND(E212*P212,5)</f>
        <v>0</v>
      </c>
      <c r="R212" s="163"/>
      <c r="S212" s="163"/>
      <c r="T212" s="164">
        <v>0</v>
      </c>
      <c r="U212" s="163">
        <f>ROUND(E212*T212,2)</f>
        <v>0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184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201" t="s">
        <v>253</v>
      </c>
      <c r="D213" s="165"/>
      <c r="E213" s="173">
        <v>459.9</v>
      </c>
      <c r="F213" s="178"/>
      <c r="G213" s="178"/>
      <c r="H213" s="178"/>
      <c r="I213" s="178"/>
      <c r="J213" s="178"/>
      <c r="K213" s="178"/>
      <c r="L213" s="178"/>
      <c r="M213" s="178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202" t="s">
        <v>105</v>
      </c>
      <c r="D214" s="166"/>
      <c r="E214" s="174">
        <v>459.9</v>
      </c>
      <c r="F214" s="178"/>
      <c r="G214" s="178"/>
      <c r="H214" s="178"/>
      <c r="I214" s="178"/>
      <c r="J214" s="178"/>
      <c r="K214" s="178"/>
      <c r="L214" s="178"/>
      <c r="M214" s="178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201" t="s">
        <v>254</v>
      </c>
      <c r="D215" s="165"/>
      <c r="E215" s="173">
        <v>4.5990000000000002</v>
      </c>
      <c r="F215" s="178"/>
      <c r="G215" s="178"/>
      <c r="H215" s="178"/>
      <c r="I215" s="178"/>
      <c r="J215" s="178"/>
      <c r="K215" s="178"/>
      <c r="L215" s="178"/>
      <c r="M215" s="178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202" t="s">
        <v>105</v>
      </c>
      <c r="D216" s="166"/>
      <c r="E216" s="174">
        <v>4.5990000000000002</v>
      </c>
      <c r="F216" s="178"/>
      <c r="G216" s="178"/>
      <c r="H216" s="178"/>
      <c r="I216" s="178"/>
      <c r="J216" s="178"/>
      <c r="K216" s="178"/>
      <c r="L216" s="178"/>
      <c r="M216" s="178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102</v>
      </c>
      <c r="AF216" s="153">
        <v>1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>
        <v>39</v>
      </c>
      <c r="B217" s="160" t="s">
        <v>255</v>
      </c>
      <c r="C217" s="200" t="s">
        <v>256</v>
      </c>
      <c r="D217" s="162" t="s">
        <v>114</v>
      </c>
      <c r="E217" s="172">
        <v>7.7805</v>
      </c>
      <c r="F217" s="179">
        <f>H217+J217</f>
        <v>0</v>
      </c>
      <c r="G217" s="178">
        <f>ROUND(E217*F217,2)</f>
        <v>0</v>
      </c>
      <c r="H217" s="179"/>
      <c r="I217" s="178">
        <f>ROUND(E217*H217,2)</f>
        <v>0</v>
      </c>
      <c r="J217" s="179"/>
      <c r="K217" s="178">
        <f>ROUND(E217*J217,2)</f>
        <v>0</v>
      </c>
      <c r="L217" s="178">
        <v>21</v>
      </c>
      <c r="M217" s="178">
        <f>G217*(1+L217/100)</f>
        <v>0</v>
      </c>
      <c r="N217" s="163">
        <v>2.5249999999999999</v>
      </c>
      <c r="O217" s="163">
        <f>ROUND(E217*N217,5)</f>
        <v>19.645759999999999</v>
      </c>
      <c r="P217" s="163">
        <v>0</v>
      </c>
      <c r="Q217" s="163">
        <f>ROUND(E217*P217,5)</f>
        <v>0</v>
      </c>
      <c r="R217" s="163"/>
      <c r="S217" s="163"/>
      <c r="T217" s="164">
        <v>1.4419999999999999</v>
      </c>
      <c r="U217" s="163">
        <f>ROUND(E217*T217,2)</f>
        <v>11.22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100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ht="20.399999999999999" outlineLevel="1" x14ac:dyDescent="0.25">
      <c r="A218" s="154"/>
      <c r="B218" s="160"/>
      <c r="C218" s="201" t="s">
        <v>257</v>
      </c>
      <c r="D218" s="165"/>
      <c r="E218" s="173"/>
      <c r="F218" s="178"/>
      <c r="G218" s="178"/>
      <c r="H218" s="178"/>
      <c r="I218" s="178"/>
      <c r="J218" s="178"/>
      <c r="K218" s="178"/>
      <c r="L218" s="178"/>
      <c r="M218" s="178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102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201" t="s">
        <v>258</v>
      </c>
      <c r="D219" s="165"/>
      <c r="E219" s="173"/>
      <c r="F219" s="178"/>
      <c r="G219" s="178"/>
      <c r="H219" s="178"/>
      <c r="I219" s="178"/>
      <c r="J219" s="178"/>
      <c r="K219" s="178"/>
      <c r="L219" s="178"/>
      <c r="M219" s="178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1" t="s">
        <v>225</v>
      </c>
      <c r="D220" s="165"/>
      <c r="E220" s="173"/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201" t="s">
        <v>259</v>
      </c>
      <c r="D221" s="165"/>
      <c r="E221" s="173">
        <v>7.7805</v>
      </c>
      <c r="F221" s="178"/>
      <c r="G221" s="178"/>
      <c r="H221" s="178"/>
      <c r="I221" s="178"/>
      <c r="J221" s="178"/>
      <c r="K221" s="178"/>
      <c r="L221" s="178"/>
      <c r="M221" s="178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202" t="s">
        <v>105</v>
      </c>
      <c r="D222" s="166"/>
      <c r="E222" s="174">
        <v>7.7805</v>
      </c>
      <c r="F222" s="178"/>
      <c r="G222" s="178"/>
      <c r="H222" s="178"/>
      <c r="I222" s="178"/>
      <c r="J222" s="178"/>
      <c r="K222" s="178"/>
      <c r="L222" s="178"/>
      <c r="M222" s="178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1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x14ac:dyDescent="0.25">
      <c r="A223" s="155" t="s">
        <v>95</v>
      </c>
      <c r="B223" s="161" t="s">
        <v>56</v>
      </c>
      <c r="C223" s="206" t="s">
        <v>57</v>
      </c>
      <c r="D223" s="169"/>
      <c r="E223" s="177"/>
      <c r="F223" s="180"/>
      <c r="G223" s="180">
        <f>SUMIF(AE224:AE259,"&lt;&gt;NOR",G224:G259)</f>
        <v>0</v>
      </c>
      <c r="H223" s="180"/>
      <c r="I223" s="180">
        <f>SUM(I224:I259)</f>
        <v>0</v>
      </c>
      <c r="J223" s="180"/>
      <c r="K223" s="180">
        <f>SUM(K224:K259)</f>
        <v>0</v>
      </c>
      <c r="L223" s="180"/>
      <c r="M223" s="180">
        <f>SUM(M224:M259)</f>
        <v>0</v>
      </c>
      <c r="N223" s="170"/>
      <c r="O223" s="170">
        <f>SUM(O224:O259)</f>
        <v>9.3948400000000003</v>
      </c>
      <c r="P223" s="170"/>
      <c r="Q223" s="170">
        <f>SUM(Q224:Q259)</f>
        <v>0</v>
      </c>
      <c r="R223" s="170"/>
      <c r="S223" s="170"/>
      <c r="T223" s="171"/>
      <c r="U223" s="170">
        <f>SUM(U224:U259)</f>
        <v>37.47</v>
      </c>
      <c r="AE223" t="s">
        <v>96</v>
      </c>
    </row>
    <row r="224" spans="1:60" outlineLevel="1" x14ac:dyDescent="0.25">
      <c r="A224" s="154">
        <v>40</v>
      </c>
      <c r="B224" s="160" t="s">
        <v>260</v>
      </c>
      <c r="C224" s="200" t="s">
        <v>261</v>
      </c>
      <c r="D224" s="162" t="s">
        <v>230</v>
      </c>
      <c r="E224" s="172">
        <v>2</v>
      </c>
      <c r="F224" s="179">
        <f>H224+J224</f>
        <v>0</v>
      </c>
      <c r="G224" s="178">
        <f>ROUND(E224*F224,2)</f>
        <v>0</v>
      </c>
      <c r="H224" s="179"/>
      <c r="I224" s="178">
        <f>ROUND(E224*H224,2)</f>
        <v>0</v>
      </c>
      <c r="J224" s="179"/>
      <c r="K224" s="178">
        <f>ROUND(E224*J224,2)</f>
        <v>0</v>
      </c>
      <c r="L224" s="178">
        <v>21</v>
      </c>
      <c r="M224" s="178">
        <f>G224*(1+L224/100)</f>
        <v>0</v>
      </c>
      <c r="N224" s="163">
        <v>3.49E-3</v>
      </c>
      <c r="O224" s="163">
        <f>ROUND(E224*N224,5)</f>
        <v>6.9800000000000001E-3</v>
      </c>
      <c r="P224" s="163">
        <v>0</v>
      </c>
      <c r="Q224" s="163">
        <f>ROUND(E224*P224,5)</f>
        <v>0</v>
      </c>
      <c r="R224" s="163"/>
      <c r="S224" s="163"/>
      <c r="T224" s="164">
        <v>0</v>
      </c>
      <c r="U224" s="163">
        <f>ROUND(E224*T224,2)</f>
        <v>0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184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201" t="s">
        <v>225</v>
      </c>
      <c r="D225" s="165"/>
      <c r="E225" s="173"/>
      <c r="F225" s="178"/>
      <c r="G225" s="178"/>
      <c r="H225" s="178"/>
      <c r="I225" s="178"/>
      <c r="J225" s="178"/>
      <c r="K225" s="178"/>
      <c r="L225" s="178"/>
      <c r="M225" s="178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102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201" t="s">
        <v>262</v>
      </c>
      <c r="D226" s="165"/>
      <c r="E226" s="173">
        <v>2</v>
      </c>
      <c r="F226" s="178"/>
      <c r="G226" s="178"/>
      <c r="H226" s="178"/>
      <c r="I226" s="178"/>
      <c r="J226" s="178"/>
      <c r="K226" s="178"/>
      <c r="L226" s="178"/>
      <c r="M226" s="178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202" t="s">
        <v>105</v>
      </c>
      <c r="D227" s="166"/>
      <c r="E227" s="174">
        <v>2</v>
      </c>
      <c r="F227" s="178"/>
      <c r="G227" s="178"/>
      <c r="H227" s="178"/>
      <c r="I227" s="178"/>
      <c r="J227" s="178"/>
      <c r="K227" s="178"/>
      <c r="L227" s="178"/>
      <c r="M227" s="178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1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ht="20.399999999999999" outlineLevel="1" x14ac:dyDescent="0.25">
      <c r="A228" s="154">
        <v>41</v>
      </c>
      <c r="B228" s="160" t="s">
        <v>263</v>
      </c>
      <c r="C228" s="200" t="s">
        <v>264</v>
      </c>
      <c r="D228" s="162" t="s">
        <v>230</v>
      </c>
      <c r="E228" s="172">
        <v>1</v>
      </c>
      <c r="F228" s="179">
        <f>H228+J228</f>
        <v>0</v>
      </c>
      <c r="G228" s="178">
        <f>ROUND(E228*F228,2)</f>
        <v>0</v>
      </c>
      <c r="H228" s="179"/>
      <c r="I228" s="178">
        <f>ROUND(E228*H228,2)</f>
        <v>0</v>
      </c>
      <c r="J228" s="179"/>
      <c r="K228" s="178">
        <f>ROUND(E228*J228,2)</f>
        <v>0</v>
      </c>
      <c r="L228" s="178">
        <v>21</v>
      </c>
      <c r="M228" s="178">
        <f>G228*(1+L228/100)</f>
        <v>0</v>
      </c>
      <c r="N228" s="163">
        <v>0.8</v>
      </c>
      <c r="O228" s="163">
        <f>ROUND(E228*N228,5)</f>
        <v>0.8</v>
      </c>
      <c r="P228" s="163">
        <v>0</v>
      </c>
      <c r="Q228" s="163">
        <f>ROUND(E228*P228,5)</f>
        <v>0</v>
      </c>
      <c r="R228" s="163"/>
      <c r="S228" s="163"/>
      <c r="T228" s="164">
        <v>0</v>
      </c>
      <c r="U228" s="163">
        <f>ROUND(E228*T228,2)</f>
        <v>0</v>
      </c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100</v>
      </c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201" t="s">
        <v>265</v>
      </c>
      <c r="D229" s="165"/>
      <c r="E229" s="173"/>
      <c r="F229" s="178"/>
      <c r="G229" s="178"/>
      <c r="H229" s="178"/>
      <c r="I229" s="178"/>
      <c r="J229" s="178"/>
      <c r="K229" s="178"/>
      <c r="L229" s="178"/>
      <c r="M229" s="178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201" t="s">
        <v>225</v>
      </c>
      <c r="D230" s="165"/>
      <c r="E230" s="173"/>
      <c r="F230" s="178"/>
      <c r="G230" s="178"/>
      <c r="H230" s="178"/>
      <c r="I230" s="178"/>
      <c r="J230" s="178"/>
      <c r="K230" s="178"/>
      <c r="L230" s="178"/>
      <c r="M230" s="178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201" t="s">
        <v>266</v>
      </c>
      <c r="D231" s="165"/>
      <c r="E231" s="173">
        <v>1</v>
      </c>
      <c r="F231" s="178"/>
      <c r="G231" s="178"/>
      <c r="H231" s="178"/>
      <c r="I231" s="178"/>
      <c r="J231" s="178"/>
      <c r="K231" s="178"/>
      <c r="L231" s="178"/>
      <c r="M231" s="178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202" t="s">
        <v>105</v>
      </c>
      <c r="D232" s="166"/>
      <c r="E232" s="174">
        <v>1</v>
      </c>
      <c r="F232" s="178"/>
      <c r="G232" s="178"/>
      <c r="H232" s="178"/>
      <c r="I232" s="178"/>
      <c r="J232" s="178"/>
      <c r="K232" s="178"/>
      <c r="L232" s="178"/>
      <c r="M232" s="178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102</v>
      </c>
      <c r="AF232" s="153">
        <v>1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0.399999999999999" outlineLevel="1" x14ac:dyDescent="0.25">
      <c r="A233" s="154">
        <v>42</v>
      </c>
      <c r="B233" s="160" t="s">
        <v>263</v>
      </c>
      <c r="C233" s="200" t="s">
        <v>267</v>
      </c>
      <c r="D233" s="162" t="s">
        <v>230</v>
      </c>
      <c r="E233" s="172">
        <v>1</v>
      </c>
      <c r="F233" s="179">
        <f>H233+J233</f>
        <v>0</v>
      </c>
      <c r="G233" s="178">
        <f>ROUND(E233*F233,2)</f>
        <v>0</v>
      </c>
      <c r="H233" s="179"/>
      <c r="I233" s="178">
        <f>ROUND(E233*H233,2)</f>
        <v>0</v>
      </c>
      <c r="J233" s="179"/>
      <c r="K233" s="178">
        <f>ROUND(E233*J233,2)</f>
        <v>0</v>
      </c>
      <c r="L233" s="178">
        <v>21</v>
      </c>
      <c r="M233" s="178">
        <f>G233*(1+L233/100)</f>
        <v>0</v>
      </c>
      <c r="N233" s="163">
        <v>0.8</v>
      </c>
      <c r="O233" s="163">
        <f>ROUND(E233*N233,5)</f>
        <v>0.8</v>
      </c>
      <c r="P233" s="163">
        <v>0</v>
      </c>
      <c r="Q233" s="163">
        <f>ROUND(E233*P233,5)</f>
        <v>0</v>
      </c>
      <c r="R233" s="163"/>
      <c r="S233" s="163"/>
      <c r="T233" s="164">
        <v>0</v>
      </c>
      <c r="U233" s="163">
        <f>ROUND(E233*T233,2)</f>
        <v>0</v>
      </c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100</v>
      </c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201" t="s">
        <v>265</v>
      </c>
      <c r="D234" s="165"/>
      <c r="E234" s="173"/>
      <c r="F234" s="178"/>
      <c r="G234" s="178"/>
      <c r="H234" s="178"/>
      <c r="I234" s="178"/>
      <c r="J234" s="178"/>
      <c r="K234" s="178"/>
      <c r="L234" s="178"/>
      <c r="M234" s="178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102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201" t="s">
        <v>268</v>
      </c>
      <c r="D235" s="165"/>
      <c r="E235" s="173"/>
      <c r="F235" s="178"/>
      <c r="G235" s="178"/>
      <c r="H235" s="178"/>
      <c r="I235" s="178"/>
      <c r="J235" s="178"/>
      <c r="K235" s="178"/>
      <c r="L235" s="178"/>
      <c r="M235" s="178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102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201" t="s">
        <v>225</v>
      </c>
      <c r="D236" s="165"/>
      <c r="E236" s="173"/>
      <c r="F236" s="178"/>
      <c r="G236" s="178"/>
      <c r="H236" s="178"/>
      <c r="I236" s="178"/>
      <c r="J236" s="178"/>
      <c r="K236" s="178"/>
      <c r="L236" s="178"/>
      <c r="M236" s="178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201" t="s">
        <v>269</v>
      </c>
      <c r="D237" s="165"/>
      <c r="E237" s="173">
        <v>1</v>
      </c>
      <c r="F237" s="178"/>
      <c r="G237" s="178"/>
      <c r="H237" s="178"/>
      <c r="I237" s="178"/>
      <c r="J237" s="178"/>
      <c r="K237" s="178"/>
      <c r="L237" s="178"/>
      <c r="M237" s="178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202" t="s">
        <v>105</v>
      </c>
      <c r="D238" s="166"/>
      <c r="E238" s="174">
        <v>1</v>
      </c>
      <c r="F238" s="178"/>
      <c r="G238" s="178"/>
      <c r="H238" s="178"/>
      <c r="I238" s="178"/>
      <c r="J238" s="178"/>
      <c r="K238" s="178"/>
      <c r="L238" s="178"/>
      <c r="M238" s="178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>
        <v>1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>
        <v>43</v>
      </c>
      <c r="B239" s="160" t="s">
        <v>270</v>
      </c>
      <c r="C239" s="200" t="s">
        <v>271</v>
      </c>
      <c r="D239" s="162" t="s">
        <v>230</v>
      </c>
      <c r="E239" s="172">
        <v>2</v>
      </c>
      <c r="F239" s="179">
        <f>H239+J239</f>
        <v>0</v>
      </c>
      <c r="G239" s="178">
        <f>ROUND(E239*F239,2)</f>
        <v>0</v>
      </c>
      <c r="H239" s="179"/>
      <c r="I239" s="178">
        <f>ROUND(E239*H239,2)</f>
        <v>0</v>
      </c>
      <c r="J239" s="179"/>
      <c r="K239" s="178">
        <f>ROUND(E239*J239,2)</f>
        <v>0</v>
      </c>
      <c r="L239" s="178">
        <v>21</v>
      </c>
      <c r="M239" s="178">
        <f>G239*(1+L239/100)</f>
        <v>0</v>
      </c>
      <c r="N239" s="163">
        <v>2.7299999999999998E-3</v>
      </c>
      <c r="O239" s="163">
        <f>ROUND(E239*N239,5)</f>
        <v>5.4599999999999996E-3</v>
      </c>
      <c r="P239" s="163">
        <v>0</v>
      </c>
      <c r="Q239" s="163">
        <f>ROUND(E239*P239,5)</f>
        <v>0</v>
      </c>
      <c r="R239" s="163"/>
      <c r="S239" s="163"/>
      <c r="T239" s="164">
        <v>1.516</v>
      </c>
      <c r="U239" s="163">
        <f>ROUND(E239*T239,2)</f>
        <v>3.03</v>
      </c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100</v>
      </c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201" t="s">
        <v>272</v>
      </c>
      <c r="D240" s="165"/>
      <c r="E240" s="173">
        <v>2</v>
      </c>
      <c r="F240" s="178"/>
      <c r="G240" s="178"/>
      <c r="H240" s="178"/>
      <c r="I240" s="178"/>
      <c r="J240" s="178"/>
      <c r="K240" s="178"/>
      <c r="L240" s="178"/>
      <c r="M240" s="178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102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ht="20.399999999999999" outlineLevel="1" x14ac:dyDescent="0.25">
      <c r="A241" s="154">
        <v>44</v>
      </c>
      <c r="B241" s="160" t="s">
        <v>273</v>
      </c>
      <c r="C241" s="200" t="s">
        <v>274</v>
      </c>
      <c r="D241" s="162" t="s">
        <v>110</v>
      </c>
      <c r="E241" s="172">
        <v>4</v>
      </c>
      <c r="F241" s="179">
        <f>H241+J241</f>
        <v>0</v>
      </c>
      <c r="G241" s="178">
        <f>ROUND(E241*F241,2)</f>
        <v>0</v>
      </c>
      <c r="H241" s="179"/>
      <c r="I241" s="178">
        <f>ROUND(E241*H241,2)</f>
        <v>0</v>
      </c>
      <c r="J241" s="179"/>
      <c r="K241" s="178">
        <f>ROUND(E241*J241,2)</f>
        <v>0</v>
      </c>
      <c r="L241" s="178">
        <v>21</v>
      </c>
      <c r="M241" s="178">
        <f>G241*(1+L241/100)</f>
        <v>0</v>
      </c>
      <c r="N241" s="163">
        <v>0.58716999999999997</v>
      </c>
      <c r="O241" s="163">
        <f>ROUND(E241*N241,5)</f>
        <v>2.3486799999999999</v>
      </c>
      <c r="P241" s="163">
        <v>0</v>
      </c>
      <c r="Q241" s="163">
        <f>ROUND(E241*P241,5)</f>
        <v>0</v>
      </c>
      <c r="R241" s="163"/>
      <c r="S241" s="163"/>
      <c r="T241" s="164">
        <v>4.7088000000000001</v>
      </c>
      <c r="U241" s="163">
        <f>ROUND(E241*T241,2)</f>
        <v>18.84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194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201" t="s">
        <v>122</v>
      </c>
      <c r="D242" s="165"/>
      <c r="E242" s="173"/>
      <c r="F242" s="178"/>
      <c r="G242" s="178"/>
      <c r="H242" s="178"/>
      <c r="I242" s="178"/>
      <c r="J242" s="178"/>
      <c r="K242" s="178"/>
      <c r="L242" s="178"/>
      <c r="M242" s="178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201" t="s">
        <v>240</v>
      </c>
      <c r="D243" s="165"/>
      <c r="E243" s="173">
        <v>4</v>
      </c>
      <c r="F243" s="178"/>
      <c r="G243" s="178"/>
      <c r="H243" s="178"/>
      <c r="I243" s="178"/>
      <c r="J243" s="178"/>
      <c r="K243" s="178"/>
      <c r="L243" s="178"/>
      <c r="M243" s="178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ht="20.399999999999999" outlineLevel="1" x14ac:dyDescent="0.25">
      <c r="A244" s="154">
        <v>45</v>
      </c>
      <c r="B244" s="160" t="s">
        <v>275</v>
      </c>
      <c r="C244" s="200" t="s">
        <v>276</v>
      </c>
      <c r="D244" s="162" t="s">
        <v>230</v>
      </c>
      <c r="E244" s="172">
        <v>2</v>
      </c>
      <c r="F244" s="179">
        <f>H244+J244</f>
        <v>0</v>
      </c>
      <c r="G244" s="178">
        <f>ROUND(E244*F244,2)</f>
        <v>0</v>
      </c>
      <c r="H244" s="179"/>
      <c r="I244" s="178">
        <f>ROUND(E244*H244,2)</f>
        <v>0</v>
      </c>
      <c r="J244" s="179"/>
      <c r="K244" s="178">
        <f>ROUND(E244*J244,2)</f>
        <v>0</v>
      </c>
      <c r="L244" s="178">
        <v>21</v>
      </c>
      <c r="M244" s="178">
        <f>G244*(1+L244/100)</f>
        <v>0</v>
      </c>
      <c r="N244" s="163">
        <v>0.65</v>
      </c>
      <c r="O244" s="163">
        <f>ROUND(E244*N244,5)</f>
        <v>1.3</v>
      </c>
      <c r="P244" s="163">
        <v>0</v>
      </c>
      <c r="Q244" s="163">
        <f>ROUND(E244*P244,5)</f>
        <v>0</v>
      </c>
      <c r="R244" s="163"/>
      <c r="S244" s="163"/>
      <c r="T244" s="164">
        <v>0.65</v>
      </c>
      <c r="U244" s="163">
        <f>ROUND(E244*T244,2)</f>
        <v>1.3</v>
      </c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100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201" t="s">
        <v>225</v>
      </c>
      <c r="D245" s="165"/>
      <c r="E245" s="173"/>
      <c r="F245" s="178"/>
      <c r="G245" s="178"/>
      <c r="H245" s="178"/>
      <c r="I245" s="178"/>
      <c r="J245" s="178"/>
      <c r="K245" s="178"/>
      <c r="L245" s="178"/>
      <c r="M245" s="178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201" t="s">
        <v>277</v>
      </c>
      <c r="D246" s="165"/>
      <c r="E246" s="173">
        <v>2</v>
      </c>
      <c r="F246" s="178"/>
      <c r="G246" s="178"/>
      <c r="H246" s="178"/>
      <c r="I246" s="178"/>
      <c r="J246" s="178"/>
      <c r="K246" s="178"/>
      <c r="L246" s="178"/>
      <c r="M246" s="178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102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202" t="s">
        <v>105</v>
      </c>
      <c r="D247" s="166"/>
      <c r="E247" s="174">
        <v>2</v>
      </c>
      <c r="F247" s="178"/>
      <c r="G247" s="178"/>
      <c r="H247" s="178"/>
      <c r="I247" s="178"/>
      <c r="J247" s="178"/>
      <c r="K247" s="178"/>
      <c r="L247" s="178"/>
      <c r="M247" s="178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1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>
        <v>46</v>
      </c>
      <c r="B248" s="160" t="s">
        <v>278</v>
      </c>
      <c r="C248" s="200" t="s">
        <v>279</v>
      </c>
      <c r="D248" s="162" t="s">
        <v>230</v>
      </c>
      <c r="E248" s="172">
        <v>3</v>
      </c>
      <c r="F248" s="179">
        <f>H248+J248</f>
        <v>0</v>
      </c>
      <c r="G248" s="178">
        <f>ROUND(E248*F248,2)</f>
        <v>0</v>
      </c>
      <c r="H248" s="179"/>
      <c r="I248" s="178">
        <f>ROUND(E248*H248,2)</f>
        <v>0</v>
      </c>
      <c r="J248" s="179"/>
      <c r="K248" s="178">
        <f>ROUND(E248*J248,2)</f>
        <v>0</v>
      </c>
      <c r="L248" s="178">
        <v>21</v>
      </c>
      <c r="M248" s="178">
        <f>G248*(1+L248/100)</f>
        <v>0</v>
      </c>
      <c r="N248" s="163">
        <v>0.43093999999999999</v>
      </c>
      <c r="O248" s="163">
        <f>ROUND(E248*N248,5)</f>
        <v>1.2928200000000001</v>
      </c>
      <c r="P248" s="163">
        <v>0</v>
      </c>
      <c r="Q248" s="163">
        <f>ROUND(E248*P248,5)</f>
        <v>0</v>
      </c>
      <c r="R248" s="163"/>
      <c r="S248" s="163"/>
      <c r="T248" s="164">
        <v>3.8170000000000002</v>
      </c>
      <c r="U248" s="163">
        <f>ROUND(E248*T248,2)</f>
        <v>11.45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100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201" t="s">
        <v>225</v>
      </c>
      <c r="D249" s="165"/>
      <c r="E249" s="173"/>
      <c r="F249" s="178"/>
      <c r="G249" s="178"/>
      <c r="H249" s="178"/>
      <c r="I249" s="178"/>
      <c r="J249" s="178"/>
      <c r="K249" s="178"/>
      <c r="L249" s="178"/>
      <c r="M249" s="178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201" t="s">
        <v>280</v>
      </c>
      <c r="D250" s="165"/>
      <c r="E250" s="173">
        <v>3</v>
      </c>
      <c r="F250" s="178"/>
      <c r="G250" s="178"/>
      <c r="H250" s="178"/>
      <c r="I250" s="178"/>
      <c r="J250" s="178"/>
      <c r="K250" s="178"/>
      <c r="L250" s="178"/>
      <c r="M250" s="178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202" t="s">
        <v>105</v>
      </c>
      <c r="D251" s="166"/>
      <c r="E251" s="174">
        <v>3</v>
      </c>
      <c r="F251" s="178"/>
      <c r="G251" s="178"/>
      <c r="H251" s="178"/>
      <c r="I251" s="178"/>
      <c r="J251" s="178"/>
      <c r="K251" s="178"/>
      <c r="L251" s="178"/>
      <c r="M251" s="178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102</v>
      </c>
      <c r="AF251" s="153">
        <v>1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>
        <v>47</v>
      </c>
      <c r="B252" s="160" t="s">
        <v>281</v>
      </c>
      <c r="C252" s="200" t="s">
        <v>282</v>
      </c>
      <c r="D252" s="162" t="s">
        <v>230</v>
      </c>
      <c r="E252" s="172">
        <v>1</v>
      </c>
      <c r="F252" s="179">
        <f>H252+J252</f>
        <v>0</v>
      </c>
      <c r="G252" s="178">
        <f>ROUND(E252*F252,2)</f>
        <v>0</v>
      </c>
      <c r="H252" s="179"/>
      <c r="I252" s="178">
        <f>ROUND(E252*H252,2)</f>
        <v>0</v>
      </c>
      <c r="J252" s="179"/>
      <c r="K252" s="178">
        <f>ROUND(E252*J252,2)</f>
        <v>0</v>
      </c>
      <c r="L252" s="178">
        <v>21</v>
      </c>
      <c r="M252" s="178">
        <f>G252*(1+L252/100)</f>
        <v>0</v>
      </c>
      <c r="N252" s="163">
        <v>0.31590000000000001</v>
      </c>
      <c r="O252" s="163">
        <f>ROUND(E252*N252,5)</f>
        <v>0.31590000000000001</v>
      </c>
      <c r="P252" s="163">
        <v>0</v>
      </c>
      <c r="Q252" s="163">
        <f>ROUND(E252*P252,5)</f>
        <v>0</v>
      </c>
      <c r="R252" s="163"/>
      <c r="S252" s="163"/>
      <c r="T252" s="164">
        <v>1.5509999999999999</v>
      </c>
      <c r="U252" s="163">
        <f>ROUND(E252*T252,2)</f>
        <v>1.55</v>
      </c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100</v>
      </c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201" t="s">
        <v>225</v>
      </c>
      <c r="D253" s="165"/>
      <c r="E253" s="173"/>
      <c r="F253" s="178"/>
      <c r="G253" s="178"/>
      <c r="H253" s="178"/>
      <c r="I253" s="178"/>
      <c r="J253" s="178"/>
      <c r="K253" s="178"/>
      <c r="L253" s="178"/>
      <c r="M253" s="178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201" t="s">
        <v>52</v>
      </c>
      <c r="D254" s="165"/>
      <c r="E254" s="173">
        <v>1</v>
      </c>
      <c r="F254" s="178"/>
      <c r="G254" s="178"/>
      <c r="H254" s="178"/>
      <c r="I254" s="178"/>
      <c r="J254" s="178"/>
      <c r="K254" s="178"/>
      <c r="L254" s="178"/>
      <c r="M254" s="178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102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202" t="s">
        <v>105</v>
      </c>
      <c r="D255" s="166"/>
      <c r="E255" s="174">
        <v>1</v>
      </c>
      <c r="F255" s="178"/>
      <c r="G255" s="178"/>
      <c r="H255" s="178"/>
      <c r="I255" s="178"/>
      <c r="J255" s="178"/>
      <c r="K255" s="178"/>
      <c r="L255" s="178"/>
      <c r="M255" s="178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1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>
        <v>48</v>
      </c>
      <c r="B256" s="160" t="s">
        <v>283</v>
      </c>
      <c r="C256" s="200" t="s">
        <v>284</v>
      </c>
      <c r="D256" s="162" t="s">
        <v>114</v>
      </c>
      <c r="E256" s="172">
        <v>1</v>
      </c>
      <c r="F256" s="179">
        <f>H256+J256</f>
        <v>0</v>
      </c>
      <c r="G256" s="178">
        <f>ROUND(E256*F256,2)</f>
        <v>0</v>
      </c>
      <c r="H256" s="179"/>
      <c r="I256" s="178">
        <f>ROUND(E256*H256,2)</f>
        <v>0</v>
      </c>
      <c r="J256" s="179"/>
      <c r="K256" s="178">
        <f>ROUND(E256*J256,2)</f>
        <v>0</v>
      </c>
      <c r="L256" s="178">
        <v>21</v>
      </c>
      <c r="M256" s="178">
        <f>G256*(1+L256/100)</f>
        <v>0</v>
      </c>
      <c r="N256" s="163">
        <v>2.5249999999999999</v>
      </c>
      <c r="O256" s="163">
        <f>ROUND(E256*N256,5)</f>
        <v>2.5249999999999999</v>
      </c>
      <c r="P256" s="163">
        <v>0</v>
      </c>
      <c r="Q256" s="163">
        <f>ROUND(E256*P256,5)</f>
        <v>0</v>
      </c>
      <c r="R256" s="163"/>
      <c r="S256" s="163"/>
      <c r="T256" s="164">
        <v>1.3</v>
      </c>
      <c r="U256" s="163">
        <f>ROUND(E256*T256,2)</f>
        <v>1.3</v>
      </c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100</v>
      </c>
      <c r="AF256" s="153"/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201" t="s">
        <v>225</v>
      </c>
      <c r="D257" s="165"/>
      <c r="E257" s="173"/>
      <c r="F257" s="178"/>
      <c r="G257" s="178"/>
      <c r="H257" s="178"/>
      <c r="I257" s="178"/>
      <c r="J257" s="178"/>
      <c r="K257" s="178"/>
      <c r="L257" s="178"/>
      <c r="M257" s="178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102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201" t="s">
        <v>285</v>
      </c>
      <c r="D258" s="165"/>
      <c r="E258" s="173">
        <v>1</v>
      </c>
      <c r="F258" s="178"/>
      <c r="G258" s="178"/>
      <c r="H258" s="178"/>
      <c r="I258" s="178"/>
      <c r="J258" s="178"/>
      <c r="K258" s="178"/>
      <c r="L258" s="178"/>
      <c r="M258" s="178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202" t="s">
        <v>105</v>
      </c>
      <c r="D259" s="166"/>
      <c r="E259" s="174">
        <v>1</v>
      </c>
      <c r="F259" s="178"/>
      <c r="G259" s="178"/>
      <c r="H259" s="178"/>
      <c r="I259" s="178"/>
      <c r="J259" s="178"/>
      <c r="K259" s="178"/>
      <c r="L259" s="178"/>
      <c r="M259" s="178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>
        <v>1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x14ac:dyDescent="0.25">
      <c r="A260" s="155" t="s">
        <v>95</v>
      </c>
      <c r="B260" s="161" t="s">
        <v>58</v>
      </c>
      <c r="C260" s="206" t="s">
        <v>59</v>
      </c>
      <c r="D260" s="169"/>
      <c r="E260" s="177"/>
      <c r="F260" s="180"/>
      <c r="G260" s="180">
        <f>SUMIF(AE261:AE284,"&lt;&gt;NOR",G261:G284)</f>
        <v>0</v>
      </c>
      <c r="H260" s="180"/>
      <c r="I260" s="180">
        <f>SUM(I261:I284)</f>
        <v>0</v>
      </c>
      <c r="J260" s="180"/>
      <c r="K260" s="180">
        <f>SUM(K261:K284)</f>
        <v>0</v>
      </c>
      <c r="L260" s="180"/>
      <c r="M260" s="180">
        <f>SUM(M261:M284)</f>
        <v>0</v>
      </c>
      <c r="N260" s="170"/>
      <c r="O260" s="170">
        <f>SUM(O261:O284)</f>
        <v>0.28259000000000001</v>
      </c>
      <c r="P260" s="170"/>
      <c r="Q260" s="170">
        <f>SUM(Q261:Q284)</f>
        <v>0</v>
      </c>
      <c r="R260" s="170"/>
      <c r="S260" s="170"/>
      <c r="T260" s="171"/>
      <c r="U260" s="170">
        <f>SUM(U261:U284)</f>
        <v>12.74</v>
      </c>
      <c r="AE260" t="s">
        <v>96</v>
      </c>
    </row>
    <row r="261" spans="1:60" outlineLevel="1" x14ac:dyDescent="0.25">
      <c r="A261" s="154">
        <v>49</v>
      </c>
      <c r="B261" s="160" t="s">
        <v>286</v>
      </c>
      <c r="C261" s="200" t="s">
        <v>287</v>
      </c>
      <c r="D261" s="162" t="s">
        <v>230</v>
      </c>
      <c r="E261" s="172">
        <v>1</v>
      </c>
      <c r="F261" s="179">
        <f>H261+J261</f>
        <v>0</v>
      </c>
      <c r="G261" s="178">
        <f>ROUND(E261*F261,2)</f>
        <v>0</v>
      </c>
      <c r="H261" s="179"/>
      <c r="I261" s="178">
        <f>ROUND(E261*H261,2)</f>
        <v>0</v>
      </c>
      <c r="J261" s="179"/>
      <c r="K261" s="178">
        <f>ROUND(E261*J261,2)</f>
        <v>0</v>
      </c>
      <c r="L261" s="178">
        <v>21</v>
      </c>
      <c r="M261" s="178">
        <f>G261*(1+L261/100)</f>
        <v>0</v>
      </c>
      <c r="N261" s="163">
        <v>0.1133</v>
      </c>
      <c r="O261" s="163">
        <f>ROUND(E261*N261,5)</f>
        <v>0.1133</v>
      </c>
      <c r="P261" s="163">
        <v>0</v>
      </c>
      <c r="Q261" s="163">
        <f>ROUND(E261*P261,5)</f>
        <v>0</v>
      </c>
      <c r="R261" s="163"/>
      <c r="S261" s="163"/>
      <c r="T261" s="164">
        <v>0.91800000000000004</v>
      </c>
      <c r="U261" s="163">
        <f>ROUND(E261*T261,2)</f>
        <v>0.92</v>
      </c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100</v>
      </c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201" t="s">
        <v>288</v>
      </c>
      <c r="D262" s="165"/>
      <c r="E262" s="173"/>
      <c r="F262" s="178"/>
      <c r="G262" s="178"/>
      <c r="H262" s="178"/>
      <c r="I262" s="178"/>
      <c r="J262" s="178"/>
      <c r="K262" s="178"/>
      <c r="L262" s="178"/>
      <c r="M262" s="178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201" t="s">
        <v>225</v>
      </c>
      <c r="D263" s="165"/>
      <c r="E263" s="173"/>
      <c r="F263" s="178"/>
      <c r="G263" s="178"/>
      <c r="H263" s="178"/>
      <c r="I263" s="178"/>
      <c r="J263" s="178"/>
      <c r="K263" s="178"/>
      <c r="L263" s="178"/>
      <c r="M263" s="178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201" t="s">
        <v>289</v>
      </c>
      <c r="D264" s="165"/>
      <c r="E264" s="173">
        <v>1</v>
      </c>
      <c r="F264" s="178"/>
      <c r="G264" s="178"/>
      <c r="H264" s="178"/>
      <c r="I264" s="178"/>
      <c r="J264" s="178"/>
      <c r="K264" s="178"/>
      <c r="L264" s="178"/>
      <c r="M264" s="178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102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5">
      <c r="A265" s="154"/>
      <c r="B265" s="160"/>
      <c r="C265" s="202" t="s">
        <v>105</v>
      </c>
      <c r="D265" s="166"/>
      <c r="E265" s="174">
        <v>1</v>
      </c>
      <c r="F265" s="178"/>
      <c r="G265" s="178"/>
      <c r="H265" s="178"/>
      <c r="I265" s="178"/>
      <c r="J265" s="178"/>
      <c r="K265" s="178"/>
      <c r="L265" s="178"/>
      <c r="M265" s="178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102</v>
      </c>
      <c r="AF265" s="153">
        <v>1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>
        <v>50</v>
      </c>
      <c r="B266" s="160" t="s">
        <v>290</v>
      </c>
      <c r="C266" s="200" t="s">
        <v>291</v>
      </c>
      <c r="D266" s="162" t="s">
        <v>110</v>
      </c>
      <c r="E266" s="172">
        <v>39.369999999999997</v>
      </c>
      <c r="F266" s="179">
        <f>H266+J266</f>
        <v>0</v>
      </c>
      <c r="G266" s="178">
        <f>ROUND(E266*F266,2)</f>
        <v>0</v>
      </c>
      <c r="H266" s="179"/>
      <c r="I266" s="178">
        <f>ROUND(E266*H266,2)</f>
        <v>0</v>
      </c>
      <c r="J266" s="179"/>
      <c r="K266" s="178">
        <f>ROUND(E266*J266,2)</f>
        <v>0</v>
      </c>
      <c r="L266" s="178">
        <v>21</v>
      </c>
      <c r="M266" s="178">
        <f>G266*(1+L266/100)</f>
        <v>0</v>
      </c>
      <c r="N266" s="163">
        <v>4.3E-3</v>
      </c>
      <c r="O266" s="163">
        <f>ROUND(E266*N266,5)</f>
        <v>0.16929</v>
      </c>
      <c r="P266" s="163">
        <v>0</v>
      </c>
      <c r="Q266" s="163">
        <f>ROUND(E266*P266,5)</f>
        <v>0</v>
      </c>
      <c r="R266" s="163"/>
      <c r="S266" s="163"/>
      <c r="T266" s="164">
        <v>0.20799999999999999</v>
      </c>
      <c r="U266" s="163">
        <f>ROUND(E266*T266,2)</f>
        <v>8.19</v>
      </c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100</v>
      </c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201" t="s">
        <v>292</v>
      </c>
      <c r="D267" s="165"/>
      <c r="E267" s="173"/>
      <c r="F267" s="178"/>
      <c r="G267" s="178"/>
      <c r="H267" s="178"/>
      <c r="I267" s="178"/>
      <c r="J267" s="178"/>
      <c r="K267" s="178"/>
      <c r="L267" s="178"/>
      <c r="M267" s="178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102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201" t="s">
        <v>225</v>
      </c>
      <c r="D268" s="165"/>
      <c r="E268" s="173"/>
      <c r="F268" s="178"/>
      <c r="G268" s="178"/>
      <c r="H268" s="178"/>
      <c r="I268" s="178"/>
      <c r="J268" s="178"/>
      <c r="K268" s="178"/>
      <c r="L268" s="178"/>
      <c r="M268" s="178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102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/>
      <c r="B269" s="160"/>
      <c r="C269" s="201" t="s">
        <v>293</v>
      </c>
      <c r="D269" s="165"/>
      <c r="E269" s="173">
        <v>14.8</v>
      </c>
      <c r="F269" s="178"/>
      <c r="G269" s="178"/>
      <c r="H269" s="178"/>
      <c r="I269" s="178"/>
      <c r="J269" s="178"/>
      <c r="K269" s="178"/>
      <c r="L269" s="178"/>
      <c r="M269" s="178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102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/>
      <c r="B270" s="160"/>
      <c r="C270" s="201" t="s">
        <v>294</v>
      </c>
      <c r="D270" s="165"/>
      <c r="E270" s="173">
        <v>24.57</v>
      </c>
      <c r="F270" s="178"/>
      <c r="G270" s="178"/>
      <c r="H270" s="178"/>
      <c r="I270" s="178"/>
      <c r="J270" s="178"/>
      <c r="K270" s="178"/>
      <c r="L270" s="178"/>
      <c r="M270" s="178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102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202" t="s">
        <v>105</v>
      </c>
      <c r="D271" s="166"/>
      <c r="E271" s="174">
        <v>39.369999999999997</v>
      </c>
      <c r="F271" s="178"/>
      <c r="G271" s="178"/>
      <c r="H271" s="178"/>
      <c r="I271" s="178"/>
      <c r="J271" s="178"/>
      <c r="K271" s="178"/>
      <c r="L271" s="178"/>
      <c r="M271" s="178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102</v>
      </c>
      <c r="AF271" s="153">
        <v>1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>
        <v>51</v>
      </c>
      <c r="B272" s="160" t="s">
        <v>295</v>
      </c>
      <c r="C272" s="200" t="s">
        <v>296</v>
      </c>
      <c r="D272" s="162" t="s">
        <v>110</v>
      </c>
      <c r="E272" s="172">
        <v>39.369999999999997</v>
      </c>
      <c r="F272" s="179">
        <f>H272+J272</f>
        <v>0</v>
      </c>
      <c r="G272" s="178">
        <f>ROUND(E272*F272,2)</f>
        <v>0</v>
      </c>
      <c r="H272" s="179"/>
      <c r="I272" s="178">
        <f>ROUND(E272*H272,2)</f>
        <v>0</v>
      </c>
      <c r="J272" s="179"/>
      <c r="K272" s="178">
        <f>ROUND(E272*J272,2)</f>
        <v>0</v>
      </c>
      <c r="L272" s="178">
        <v>21</v>
      </c>
      <c r="M272" s="178">
        <f>G272*(1+L272/100)</f>
        <v>0</v>
      </c>
      <c r="N272" s="163">
        <v>0</v>
      </c>
      <c r="O272" s="163">
        <f>ROUND(E272*N272,5)</f>
        <v>0</v>
      </c>
      <c r="P272" s="163">
        <v>0</v>
      </c>
      <c r="Q272" s="163">
        <f>ROUND(E272*P272,5)</f>
        <v>0</v>
      </c>
      <c r="R272" s="163"/>
      <c r="S272" s="163"/>
      <c r="T272" s="164">
        <v>3.6999999999999998E-2</v>
      </c>
      <c r="U272" s="163">
        <f>ROUND(E272*T272,2)</f>
        <v>1.46</v>
      </c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100</v>
      </c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/>
      <c r="B273" s="160"/>
      <c r="C273" s="201" t="s">
        <v>297</v>
      </c>
      <c r="D273" s="165"/>
      <c r="E273" s="173"/>
      <c r="F273" s="178"/>
      <c r="G273" s="178"/>
      <c r="H273" s="178"/>
      <c r="I273" s="178"/>
      <c r="J273" s="178"/>
      <c r="K273" s="178"/>
      <c r="L273" s="178"/>
      <c r="M273" s="178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102</v>
      </c>
      <c r="AF273" s="153">
        <v>0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5">
      <c r="A274" s="154"/>
      <c r="B274" s="160"/>
      <c r="C274" s="201" t="s">
        <v>298</v>
      </c>
      <c r="D274" s="165"/>
      <c r="E274" s="173"/>
      <c r="F274" s="178"/>
      <c r="G274" s="178"/>
      <c r="H274" s="178"/>
      <c r="I274" s="178"/>
      <c r="J274" s="178"/>
      <c r="K274" s="178"/>
      <c r="L274" s="178"/>
      <c r="M274" s="178"/>
      <c r="N274" s="163"/>
      <c r="O274" s="163"/>
      <c r="P274" s="163"/>
      <c r="Q274" s="163"/>
      <c r="R274" s="163"/>
      <c r="S274" s="163"/>
      <c r="T274" s="164"/>
      <c r="U274" s="16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102</v>
      </c>
      <c r="AF274" s="153">
        <v>0</v>
      </c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5">
      <c r="A275" s="154"/>
      <c r="B275" s="160"/>
      <c r="C275" s="201" t="s">
        <v>225</v>
      </c>
      <c r="D275" s="165"/>
      <c r="E275" s="173"/>
      <c r="F275" s="178"/>
      <c r="G275" s="178"/>
      <c r="H275" s="178"/>
      <c r="I275" s="178"/>
      <c r="J275" s="178"/>
      <c r="K275" s="178"/>
      <c r="L275" s="178"/>
      <c r="M275" s="178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102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201" t="s">
        <v>293</v>
      </c>
      <c r="D276" s="165"/>
      <c r="E276" s="173">
        <v>14.8</v>
      </c>
      <c r="F276" s="178"/>
      <c r="G276" s="178"/>
      <c r="H276" s="178"/>
      <c r="I276" s="178"/>
      <c r="J276" s="178"/>
      <c r="K276" s="178"/>
      <c r="L276" s="178"/>
      <c r="M276" s="178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102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201" t="s">
        <v>294</v>
      </c>
      <c r="D277" s="165"/>
      <c r="E277" s="173">
        <v>24.57</v>
      </c>
      <c r="F277" s="178"/>
      <c r="G277" s="178"/>
      <c r="H277" s="178"/>
      <c r="I277" s="178"/>
      <c r="J277" s="178"/>
      <c r="K277" s="178"/>
      <c r="L277" s="178"/>
      <c r="M277" s="178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102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202" t="s">
        <v>105</v>
      </c>
      <c r="D278" s="166"/>
      <c r="E278" s="174">
        <v>39.369999999999997</v>
      </c>
      <c r="F278" s="178"/>
      <c r="G278" s="178"/>
      <c r="H278" s="178"/>
      <c r="I278" s="178"/>
      <c r="J278" s="178"/>
      <c r="K278" s="178"/>
      <c r="L278" s="178"/>
      <c r="M278" s="178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102</v>
      </c>
      <c r="AF278" s="153">
        <v>1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>
        <v>52</v>
      </c>
      <c r="B279" s="160" t="s">
        <v>299</v>
      </c>
      <c r="C279" s="200" t="s">
        <v>300</v>
      </c>
      <c r="D279" s="162" t="s">
        <v>110</v>
      </c>
      <c r="E279" s="172">
        <v>39.369999999999997</v>
      </c>
      <c r="F279" s="179">
        <f>H279+J279</f>
        <v>0</v>
      </c>
      <c r="G279" s="178">
        <f>ROUND(E279*F279,2)</f>
        <v>0</v>
      </c>
      <c r="H279" s="179"/>
      <c r="I279" s="178">
        <f>ROUND(E279*H279,2)</f>
        <v>0</v>
      </c>
      <c r="J279" s="179"/>
      <c r="K279" s="178">
        <f>ROUND(E279*J279,2)</f>
        <v>0</v>
      </c>
      <c r="L279" s="178">
        <v>21</v>
      </c>
      <c r="M279" s="178">
        <f>G279*(1+L279/100)</f>
        <v>0</v>
      </c>
      <c r="N279" s="163">
        <v>0</v>
      </c>
      <c r="O279" s="163">
        <f>ROUND(E279*N279,5)</f>
        <v>0</v>
      </c>
      <c r="P279" s="163">
        <v>0</v>
      </c>
      <c r="Q279" s="163">
        <f>ROUND(E279*P279,5)</f>
        <v>0</v>
      </c>
      <c r="R279" s="163"/>
      <c r="S279" s="163"/>
      <c r="T279" s="164">
        <v>5.5E-2</v>
      </c>
      <c r="U279" s="163">
        <f>ROUND(E279*T279,2)</f>
        <v>2.17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100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5">
      <c r="A280" s="154"/>
      <c r="B280" s="160"/>
      <c r="C280" s="201" t="s">
        <v>301</v>
      </c>
      <c r="D280" s="165"/>
      <c r="E280" s="173"/>
      <c r="F280" s="178"/>
      <c r="G280" s="178"/>
      <c r="H280" s="178"/>
      <c r="I280" s="178"/>
      <c r="J280" s="178"/>
      <c r="K280" s="178"/>
      <c r="L280" s="178"/>
      <c r="M280" s="178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102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5">
      <c r="A281" s="154"/>
      <c r="B281" s="160"/>
      <c r="C281" s="201" t="s">
        <v>225</v>
      </c>
      <c r="D281" s="165"/>
      <c r="E281" s="173"/>
      <c r="F281" s="178"/>
      <c r="G281" s="178"/>
      <c r="H281" s="178"/>
      <c r="I281" s="178"/>
      <c r="J281" s="178"/>
      <c r="K281" s="178"/>
      <c r="L281" s="178"/>
      <c r="M281" s="178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102</v>
      </c>
      <c r="AF281" s="153">
        <v>0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5">
      <c r="A282" s="154"/>
      <c r="B282" s="160"/>
      <c r="C282" s="201" t="s">
        <v>293</v>
      </c>
      <c r="D282" s="165"/>
      <c r="E282" s="173">
        <v>14.8</v>
      </c>
      <c r="F282" s="178"/>
      <c r="G282" s="178"/>
      <c r="H282" s="178"/>
      <c r="I282" s="178"/>
      <c r="J282" s="178"/>
      <c r="K282" s="178"/>
      <c r="L282" s="178"/>
      <c r="M282" s="178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102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201" t="s">
        <v>294</v>
      </c>
      <c r="D283" s="165"/>
      <c r="E283" s="173">
        <v>24.57</v>
      </c>
      <c r="F283" s="178"/>
      <c r="G283" s="178"/>
      <c r="H283" s="178"/>
      <c r="I283" s="178"/>
      <c r="J283" s="178"/>
      <c r="K283" s="178"/>
      <c r="L283" s="178"/>
      <c r="M283" s="178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102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/>
      <c r="B284" s="160"/>
      <c r="C284" s="202" t="s">
        <v>105</v>
      </c>
      <c r="D284" s="166"/>
      <c r="E284" s="174">
        <v>39.369999999999997</v>
      </c>
      <c r="F284" s="178"/>
      <c r="G284" s="178"/>
      <c r="H284" s="178"/>
      <c r="I284" s="178"/>
      <c r="J284" s="178"/>
      <c r="K284" s="178"/>
      <c r="L284" s="178"/>
      <c r="M284" s="178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102</v>
      </c>
      <c r="AF284" s="153">
        <v>1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x14ac:dyDescent="0.25">
      <c r="A285" s="155" t="s">
        <v>95</v>
      </c>
      <c r="B285" s="161" t="s">
        <v>60</v>
      </c>
      <c r="C285" s="206" t="s">
        <v>61</v>
      </c>
      <c r="D285" s="169"/>
      <c r="E285" s="177"/>
      <c r="F285" s="180"/>
      <c r="G285" s="180">
        <f>SUMIF(AE286:AE291,"&lt;&gt;NOR",G286:G291)</f>
        <v>0</v>
      </c>
      <c r="H285" s="180"/>
      <c r="I285" s="180">
        <f>SUM(I286:I291)</f>
        <v>0</v>
      </c>
      <c r="J285" s="180"/>
      <c r="K285" s="180">
        <f>SUM(K286:K291)</f>
        <v>0</v>
      </c>
      <c r="L285" s="180"/>
      <c r="M285" s="180">
        <f>SUM(M286:M291)</f>
        <v>0</v>
      </c>
      <c r="N285" s="170"/>
      <c r="O285" s="170">
        <f>SUM(O286:O291)</f>
        <v>0</v>
      </c>
      <c r="P285" s="170"/>
      <c r="Q285" s="170">
        <f>SUM(Q286:Q291)</f>
        <v>8.2000000000000003E-2</v>
      </c>
      <c r="R285" s="170"/>
      <c r="S285" s="170"/>
      <c r="T285" s="171"/>
      <c r="U285" s="170">
        <f>SUM(U286:U291)</f>
        <v>0.59</v>
      </c>
      <c r="AE285" t="s">
        <v>96</v>
      </c>
    </row>
    <row r="286" spans="1:60" outlineLevel="1" x14ac:dyDescent="0.25">
      <c r="A286" s="154">
        <v>53</v>
      </c>
      <c r="B286" s="160" t="s">
        <v>302</v>
      </c>
      <c r="C286" s="200" t="s">
        <v>303</v>
      </c>
      <c r="D286" s="162" t="s">
        <v>230</v>
      </c>
      <c r="E286" s="172">
        <v>1</v>
      </c>
      <c r="F286" s="179">
        <f>H286+J286</f>
        <v>0</v>
      </c>
      <c r="G286" s="178">
        <f>ROUND(E286*F286,2)</f>
        <v>0</v>
      </c>
      <c r="H286" s="179"/>
      <c r="I286" s="178">
        <f>ROUND(E286*H286,2)</f>
        <v>0</v>
      </c>
      <c r="J286" s="179"/>
      <c r="K286" s="178">
        <f>ROUND(E286*J286,2)</f>
        <v>0</v>
      </c>
      <c r="L286" s="178">
        <v>21</v>
      </c>
      <c r="M286" s="178">
        <f>G286*(1+L286/100)</f>
        <v>0</v>
      </c>
      <c r="N286" s="163">
        <v>0</v>
      </c>
      <c r="O286" s="163">
        <f>ROUND(E286*N286,5)</f>
        <v>0</v>
      </c>
      <c r="P286" s="163">
        <v>8.2000000000000003E-2</v>
      </c>
      <c r="Q286" s="163">
        <f>ROUND(E286*P286,5)</f>
        <v>8.2000000000000003E-2</v>
      </c>
      <c r="R286" s="163"/>
      <c r="S286" s="163"/>
      <c r="T286" s="164">
        <v>0.58799999999999997</v>
      </c>
      <c r="U286" s="163">
        <f>ROUND(E286*T286,2)</f>
        <v>0.59</v>
      </c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100</v>
      </c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/>
      <c r="B287" s="160"/>
      <c r="C287" s="201" t="s">
        <v>304</v>
      </c>
      <c r="D287" s="165"/>
      <c r="E287" s="173"/>
      <c r="F287" s="178"/>
      <c r="G287" s="178"/>
      <c r="H287" s="178"/>
      <c r="I287" s="178"/>
      <c r="J287" s="178"/>
      <c r="K287" s="178"/>
      <c r="L287" s="178"/>
      <c r="M287" s="178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102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201" t="s">
        <v>288</v>
      </c>
      <c r="D288" s="165"/>
      <c r="E288" s="173"/>
      <c r="F288" s="178"/>
      <c r="G288" s="178"/>
      <c r="H288" s="178"/>
      <c r="I288" s="178"/>
      <c r="J288" s="178"/>
      <c r="K288" s="178"/>
      <c r="L288" s="178"/>
      <c r="M288" s="178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102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201" t="s">
        <v>225</v>
      </c>
      <c r="D289" s="165"/>
      <c r="E289" s="173"/>
      <c r="F289" s="178"/>
      <c r="G289" s="178"/>
      <c r="H289" s="178"/>
      <c r="I289" s="178"/>
      <c r="J289" s="178"/>
      <c r="K289" s="178"/>
      <c r="L289" s="178"/>
      <c r="M289" s="178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102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201" t="s">
        <v>289</v>
      </c>
      <c r="D290" s="165"/>
      <c r="E290" s="173">
        <v>1</v>
      </c>
      <c r="F290" s="178"/>
      <c r="G290" s="178"/>
      <c r="H290" s="178"/>
      <c r="I290" s="178"/>
      <c r="J290" s="178"/>
      <c r="K290" s="178"/>
      <c r="L290" s="178"/>
      <c r="M290" s="178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102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202" t="s">
        <v>105</v>
      </c>
      <c r="D291" s="166"/>
      <c r="E291" s="174">
        <v>1</v>
      </c>
      <c r="F291" s="178"/>
      <c r="G291" s="178"/>
      <c r="H291" s="178"/>
      <c r="I291" s="178"/>
      <c r="J291" s="178"/>
      <c r="K291" s="178"/>
      <c r="L291" s="178"/>
      <c r="M291" s="178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102</v>
      </c>
      <c r="AF291" s="153">
        <v>1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x14ac:dyDescent="0.25">
      <c r="A292" s="155" t="s">
        <v>95</v>
      </c>
      <c r="B292" s="161" t="s">
        <v>62</v>
      </c>
      <c r="C292" s="206" t="s">
        <v>63</v>
      </c>
      <c r="D292" s="169"/>
      <c r="E292" s="177"/>
      <c r="F292" s="180"/>
      <c r="G292" s="180">
        <f>SUMIF(AE293:AE314,"&lt;&gt;NOR",G293:G314)</f>
        <v>0</v>
      </c>
      <c r="H292" s="180"/>
      <c r="I292" s="180">
        <f>SUM(I293:I314)</f>
        <v>0</v>
      </c>
      <c r="J292" s="180"/>
      <c r="K292" s="180">
        <f>SUM(K293:K314)</f>
        <v>0</v>
      </c>
      <c r="L292" s="180"/>
      <c r="M292" s="180">
        <f>SUM(M293:M314)</f>
        <v>0</v>
      </c>
      <c r="N292" s="170"/>
      <c r="O292" s="170">
        <f>SUM(O293:O314)</f>
        <v>0</v>
      </c>
      <c r="P292" s="170"/>
      <c r="Q292" s="170">
        <f>SUM(Q293:Q314)</f>
        <v>0</v>
      </c>
      <c r="R292" s="170"/>
      <c r="S292" s="170"/>
      <c r="T292" s="171"/>
      <c r="U292" s="170">
        <f>SUM(U293:U314)</f>
        <v>140.67000000000002</v>
      </c>
      <c r="AE292" t="s">
        <v>96</v>
      </c>
    </row>
    <row r="293" spans="1:60" outlineLevel="1" x14ac:dyDescent="0.25">
      <c r="A293" s="154">
        <v>54</v>
      </c>
      <c r="B293" s="160" t="s">
        <v>305</v>
      </c>
      <c r="C293" s="200" t="s">
        <v>306</v>
      </c>
      <c r="D293" s="162" t="s">
        <v>307</v>
      </c>
      <c r="E293" s="172">
        <v>489.75080000000003</v>
      </c>
      <c r="F293" s="179">
        <f>H293+J293</f>
        <v>0</v>
      </c>
      <c r="G293" s="178">
        <f>ROUND(E293*F293,2)</f>
        <v>0</v>
      </c>
      <c r="H293" s="179"/>
      <c r="I293" s="178">
        <f>ROUND(E293*H293,2)</f>
        <v>0</v>
      </c>
      <c r="J293" s="179"/>
      <c r="K293" s="178">
        <f>ROUND(E293*J293,2)</f>
        <v>0</v>
      </c>
      <c r="L293" s="178">
        <v>21</v>
      </c>
      <c r="M293" s="178">
        <f>G293*(1+L293/100)</f>
        <v>0</v>
      </c>
      <c r="N293" s="163">
        <v>0</v>
      </c>
      <c r="O293" s="163">
        <f>ROUND(E293*N293,5)</f>
        <v>0</v>
      </c>
      <c r="P293" s="163">
        <v>0</v>
      </c>
      <c r="Q293" s="163">
        <f>ROUND(E293*P293,5)</f>
        <v>0</v>
      </c>
      <c r="R293" s="163"/>
      <c r="S293" s="163"/>
      <c r="T293" s="164">
        <v>0.01</v>
      </c>
      <c r="U293" s="163">
        <f>ROUND(E293*T293,2)</f>
        <v>4.9000000000000004</v>
      </c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100</v>
      </c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201" t="s">
        <v>158</v>
      </c>
      <c r="D294" s="165"/>
      <c r="E294" s="173"/>
      <c r="F294" s="178"/>
      <c r="G294" s="178"/>
      <c r="H294" s="178"/>
      <c r="I294" s="178"/>
      <c r="J294" s="178"/>
      <c r="K294" s="178"/>
      <c r="L294" s="178"/>
      <c r="M294" s="178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102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/>
      <c r="B295" s="160"/>
      <c r="C295" s="201" t="s">
        <v>308</v>
      </c>
      <c r="D295" s="165"/>
      <c r="E295" s="173"/>
      <c r="F295" s="178"/>
      <c r="G295" s="178"/>
      <c r="H295" s="178"/>
      <c r="I295" s="178"/>
      <c r="J295" s="178"/>
      <c r="K295" s="178"/>
      <c r="L295" s="178"/>
      <c r="M295" s="178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102</v>
      </c>
      <c r="AF295" s="153">
        <v>0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/>
      <c r="B296" s="160"/>
      <c r="C296" s="201" t="s">
        <v>309</v>
      </c>
      <c r="D296" s="165"/>
      <c r="E296" s="173">
        <v>279.85759999999999</v>
      </c>
      <c r="F296" s="178"/>
      <c r="G296" s="178"/>
      <c r="H296" s="178"/>
      <c r="I296" s="178"/>
      <c r="J296" s="178"/>
      <c r="K296" s="178"/>
      <c r="L296" s="178"/>
      <c r="M296" s="178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102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201" t="s">
        <v>310</v>
      </c>
      <c r="D297" s="165"/>
      <c r="E297" s="173">
        <v>209.89320000000001</v>
      </c>
      <c r="F297" s="178"/>
      <c r="G297" s="178"/>
      <c r="H297" s="178"/>
      <c r="I297" s="178"/>
      <c r="J297" s="178"/>
      <c r="K297" s="178"/>
      <c r="L297" s="178"/>
      <c r="M297" s="178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102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>
        <v>55</v>
      </c>
      <c r="B298" s="160" t="s">
        <v>311</v>
      </c>
      <c r="C298" s="200" t="s">
        <v>312</v>
      </c>
      <c r="D298" s="162" t="s">
        <v>307</v>
      </c>
      <c r="E298" s="172">
        <v>9305.2651999999998</v>
      </c>
      <c r="F298" s="179">
        <f>H298+J298</f>
        <v>0</v>
      </c>
      <c r="G298" s="178">
        <f>ROUND(E298*F298,2)</f>
        <v>0</v>
      </c>
      <c r="H298" s="179"/>
      <c r="I298" s="178">
        <f>ROUND(E298*H298,2)</f>
        <v>0</v>
      </c>
      <c r="J298" s="179"/>
      <c r="K298" s="178">
        <f>ROUND(E298*J298,2)</f>
        <v>0</v>
      </c>
      <c r="L298" s="178">
        <v>21</v>
      </c>
      <c r="M298" s="178">
        <f>G298*(1+L298/100)</f>
        <v>0</v>
      </c>
      <c r="N298" s="163">
        <v>0</v>
      </c>
      <c r="O298" s="163">
        <f>ROUND(E298*N298,5)</f>
        <v>0</v>
      </c>
      <c r="P298" s="163">
        <v>0</v>
      </c>
      <c r="Q298" s="163">
        <f>ROUND(E298*P298,5)</f>
        <v>0</v>
      </c>
      <c r="R298" s="163"/>
      <c r="S298" s="163"/>
      <c r="T298" s="164">
        <v>0</v>
      </c>
      <c r="U298" s="163">
        <f>ROUND(E298*T298,2)</f>
        <v>0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100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/>
      <c r="B299" s="160"/>
      <c r="C299" s="201" t="s">
        <v>313</v>
      </c>
      <c r="D299" s="165"/>
      <c r="E299" s="173">
        <v>9305.2651999999998</v>
      </c>
      <c r="F299" s="178"/>
      <c r="G299" s="178"/>
      <c r="H299" s="178"/>
      <c r="I299" s="178"/>
      <c r="J299" s="178"/>
      <c r="K299" s="178"/>
      <c r="L299" s="178"/>
      <c r="M299" s="178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102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>
        <v>56</v>
      </c>
      <c r="B300" s="160" t="s">
        <v>314</v>
      </c>
      <c r="C300" s="200" t="s">
        <v>315</v>
      </c>
      <c r="D300" s="162" t="s">
        <v>307</v>
      </c>
      <c r="E300" s="172">
        <v>63.423000000000002</v>
      </c>
      <c r="F300" s="179">
        <f>H300+J300</f>
        <v>0</v>
      </c>
      <c r="G300" s="178">
        <f>ROUND(E300*F300,2)</f>
        <v>0</v>
      </c>
      <c r="H300" s="179"/>
      <c r="I300" s="178">
        <f>ROUND(E300*H300,2)</f>
        <v>0</v>
      </c>
      <c r="J300" s="179"/>
      <c r="K300" s="178">
        <f>ROUND(E300*J300,2)</f>
        <v>0</v>
      </c>
      <c r="L300" s="178">
        <v>21</v>
      </c>
      <c r="M300" s="178">
        <f>G300*(1+L300/100)</f>
        <v>0</v>
      </c>
      <c r="N300" s="163">
        <v>0</v>
      </c>
      <c r="O300" s="163">
        <f>ROUND(E300*N300,5)</f>
        <v>0</v>
      </c>
      <c r="P300" s="163">
        <v>0</v>
      </c>
      <c r="Q300" s="163">
        <f>ROUND(E300*P300,5)</f>
        <v>0</v>
      </c>
      <c r="R300" s="163"/>
      <c r="S300" s="163"/>
      <c r="T300" s="164">
        <v>0.68799999999999994</v>
      </c>
      <c r="U300" s="163">
        <f>ROUND(E300*T300,2)</f>
        <v>43.64</v>
      </c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100</v>
      </c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/>
      <c r="B301" s="160"/>
      <c r="C301" s="201" t="s">
        <v>316</v>
      </c>
      <c r="D301" s="165"/>
      <c r="E301" s="173"/>
      <c r="F301" s="178"/>
      <c r="G301" s="178"/>
      <c r="H301" s="178"/>
      <c r="I301" s="178"/>
      <c r="J301" s="178"/>
      <c r="K301" s="178"/>
      <c r="L301" s="178"/>
      <c r="M301" s="178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102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/>
      <c r="B302" s="160"/>
      <c r="C302" s="201" t="s">
        <v>308</v>
      </c>
      <c r="D302" s="165"/>
      <c r="E302" s="173"/>
      <c r="F302" s="178"/>
      <c r="G302" s="178"/>
      <c r="H302" s="178"/>
      <c r="I302" s="178"/>
      <c r="J302" s="178"/>
      <c r="K302" s="178"/>
      <c r="L302" s="178"/>
      <c r="M302" s="178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102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/>
      <c r="B303" s="160"/>
      <c r="C303" s="201" t="s">
        <v>317</v>
      </c>
      <c r="D303" s="165"/>
      <c r="E303" s="173">
        <v>63.423000000000002</v>
      </c>
      <c r="F303" s="178"/>
      <c r="G303" s="178"/>
      <c r="H303" s="178"/>
      <c r="I303" s="178"/>
      <c r="J303" s="178"/>
      <c r="K303" s="178"/>
      <c r="L303" s="178"/>
      <c r="M303" s="178"/>
      <c r="N303" s="163"/>
      <c r="O303" s="163"/>
      <c r="P303" s="163"/>
      <c r="Q303" s="163"/>
      <c r="R303" s="163"/>
      <c r="S303" s="163"/>
      <c r="T303" s="164"/>
      <c r="U303" s="16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102</v>
      </c>
      <c r="AF303" s="153">
        <v>0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>
        <v>57</v>
      </c>
      <c r="B304" s="160" t="s">
        <v>318</v>
      </c>
      <c r="C304" s="200" t="s">
        <v>319</v>
      </c>
      <c r="D304" s="162" t="s">
        <v>307</v>
      </c>
      <c r="E304" s="172">
        <v>241.00739999999999</v>
      </c>
      <c r="F304" s="179">
        <f>H304+J304</f>
        <v>0</v>
      </c>
      <c r="G304" s="178">
        <f>ROUND(E304*F304,2)</f>
        <v>0</v>
      </c>
      <c r="H304" s="179"/>
      <c r="I304" s="178">
        <f>ROUND(E304*H304,2)</f>
        <v>0</v>
      </c>
      <c r="J304" s="179"/>
      <c r="K304" s="178">
        <f>ROUND(E304*J304,2)</f>
        <v>0</v>
      </c>
      <c r="L304" s="178">
        <v>21</v>
      </c>
      <c r="M304" s="178">
        <f>G304*(1+L304/100)</f>
        <v>0</v>
      </c>
      <c r="N304" s="163">
        <v>0</v>
      </c>
      <c r="O304" s="163">
        <f>ROUND(E304*N304,5)</f>
        <v>0</v>
      </c>
      <c r="P304" s="163">
        <v>0</v>
      </c>
      <c r="Q304" s="163">
        <f>ROUND(E304*P304,5)</f>
        <v>0</v>
      </c>
      <c r="R304" s="163"/>
      <c r="S304" s="163"/>
      <c r="T304" s="164">
        <v>0</v>
      </c>
      <c r="U304" s="163">
        <f>ROUND(E304*T304,2)</f>
        <v>0</v>
      </c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100</v>
      </c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201" t="s">
        <v>320</v>
      </c>
      <c r="D305" s="165"/>
      <c r="E305" s="173">
        <v>241.00739999999999</v>
      </c>
      <c r="F305" s="178"/>
      <c r="G305" s="178"/>
      <c r="H305" s="178"/>
      <c r="I305" s="178"/>
      <c r="J305" s="178"/>
      <c r="K305" s="178"/>
      <c r="L305" s="178"/>
      <c r="M305" s="178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102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>
        <v>58</v>
      </c>
      <c r="B306" s="160" t="s">
        <v>321</v>
      </c>
      <c r="C306" s="200" t="s">
        <v>322</v>
      </c>
      <c r="D306" s="162" t="s">
        <v>307</v>
      </c>
      <c r="E306" s="172">
        <v>489.75080000000003</v>
      </c>
      <c r="F306" s="179">
        <f>H306+J306</f>
        <v>0</v>
      </c>
      <c r="G306" s="178">
        <f>ROUND(E306*F306,2)</f>
        <v>0</v>
      </c>
      <c r="H306" s="179"/>
      <c r="I306" s="178">
        <f>ROUND(E306*H306,2)</f>
        <v>0</v>
      </c>
      <c r="J306" s="179"/>
      <c r="K306" s="178">
        <f>ROUND(E306*J306,2)</f>
        <v>0</v>
      </c>
      <c r="L306" s="178">
        <v>21</v>
      </c>
      <c r="M306" s="178">
        <f>G306*(1+L306/100)</f>
        <v>0</v>
      </c>
      <c r="N306" s="163">
        <v>0</v>
      </c>
      <c r="O306" s="163">
        <f>ROUND(E306*N306,5)</f>
        <v>0</v>
      </c>
      <c r="P306" s="163">
        <v>0</v>
      </c>
      <c r="Q306" s="163">
        <f>ROUND(E306*P306,5)</f>
        <v>0</v>
      </c>
      <c r="R306" s="163"/>
      <c r="S306" s="163"/>
      <c r="T306" s="164">
        <v>9.9000000000000005E-2</v>
      </c>
      <c r="U306" s="163">
        <f>ROUND(E306*T306,2)</f>
        <v>48.49</v>
      </c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100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>
        <v>59</v>
      </c>
      <c r="B307" s="160" t="s">
        <v>323</v>
      </c>
      <c r="C307" s="200" t="s">
        <v>324</v>
      </c>
      <c r="D307" s="162" t="s">
        <v>307</v>
      </c>
      <c r="E307" s="172">
        <v>63.423000000000002</v>
      </c>
      <c r="F307" s="179">
        <f>H307+J307</f>
        <v>0</v>
      </c>
      <c r="G307" s="178">
        <f>ROUND(E307*F307,2)</f>
        <v>0</v>
      </c>
      <c r="H307" s="179"/>
      <c r="I307" s="178">
        <f>ROUND(E307*H307,2)</f>
        <v>0</v>
      </c>
      <c r="J307" s="179"/>
      <c r="K307" s="178">
        <f>ROUND(E307*J307,2)</f>
        <v>0</v>
      </c>
      <c r="L307" s="178">
        <v>21</v>
      </c>
      <c r="M307" s="178">
        <f>G307*(1+L307/100)</f>
        <v>0</v>
      </c>
      <c r="N307" s="163">
        <v>0</v>
      </c>
      <c r="O307" s="163">
        <f>ROUND(E307*N307,5)</f>
        <v>0</v>
      </c>
      <c r="P307" s="163">
        <v>0</v>
      </c>
      <c r="Q307" s="163">
        <f>ROUND(E307*P307,5)</f>
        <v>0</v>
      </c>
      <c r="R307" s="163"/>
      <c r="S307" s="163"/>
      <c r="T307" s="164">
        <v>0.68799999999999994</v>
      </c>
      <c r="U307" s="163">
        <f>ROUND(E307*T307,2)</f>
        <v>43.64</v>
      </c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100</v>
      </c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>
        <v>60</v>
      </c>
      <c r="B308" s="160" t="s">
        <v>325</v>
      </c>
      <c r="C308" s="200" t="s">
        <v>326</v>
      </c>
      <c r="D308" s="162" t="s">
        <v>307</v>
      </c>
      <c r="E308" s="172">
        <v>63.423000000000002</v>
      </c>
      <c r="F308" s="179">
        <f>H308+J308</f>
        <v>0</v>
      </c>
      <c r="G308" s="178">
        <f>ROUND(E308*F308,2)</f>
        <v>0</v>
      </c>
      <c r="H308" s="179"/>
      <c r="I308" s="178">
        <f>ROUND(E308*H308,2)</f>
        <v>0</v>
      </c>
      <c r="J308" s="179"/>
      <c r="K308" s="178">
        <f>ROUND(E308*J308,2)</f>
        <v>0</v>
      </c>
      <c r="L308" s="178">
        <v>21</v>
      </c>
      <c r="M308" s="178">
        <f>G308*(1+L308/100)</f>
        <v>0</v>
      </c>
      <c r="N308" s="163">
        <v>0</v>
      </c>
      <c r="O308" s="163">
        <f>ROUND(E308*N308,5)</f>
        <v>0</v>
      </c>
      <c r="P308" s="163">
        <v>0</v>
      </c>
      <c r="Q308" s="163">
        <f>ROUND(E308*P308,5)</f>
        <v>0</v>
      </c>
      <c r="R308" s="163"/>
      <c r="S308" s="163"/>
      <c r="T308" s="164">
        <v>0</v>
      </c>
      <c r="U308" s="163">
        <f>ROUND(E308*T308,2)</f>
        <v>0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100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/>
      <c r="B309" s="160"/>
      <c r="C309" s="201" t="s">
        <v>308</v>
      </c>
      <c r="D309" s="165"/>
      <c r="E309" s="173"/>
      <c r="F309" s="178"/>
      <c r="G309" s="178"/>
      <c r="H309" s="178"/>
      <c r="I309" s="178"/>
      <c r="J309" s="178"/>
      <c r="K309" s="178"/>
      <c r="L309" s="178"/>
      <c r="M309" s="178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102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201" t="s">
        <v>317</v>
      </c>
      <c r="D310" s="165"/>
      <c r="E310" s="173">
        <v>63.423000000000002</v>
      </c>
      <c r="F310" s="178"/>
      <c r="G310" s="178"/>
      <c r="H310" s="178"/>
      <c r="I310" s="178"/>
      <c r="J310" s="178"/>
      <c r="K310" s="178"/>
      <c r="L310" s="178"/>
      <c r="M310" s="178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102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>
        <v>61</v>
      </c>
      <c r="B311" s="160" t="s">
        <v>327</v>
      </c>
      <c r="C311" s="200" t="s">
        <v>328</v>
      </c>
      <c r="D311" s="162" t="s">
        <v>307</v>
      </c>
      <c r="E311" s="172">
        <v>279.85759999999999</v>
      </c>
      <c r="F311" s="179">
        <f>H311+J311</f>
        <v>0</v>
      </c>
      <c r="G311" s="178">
        <f>ROUND(E311*F311,2)</f>
        <v>0</v>
      </c>
      <c r="H311" s="179"/>
      <c r="I311" s="178">
        <f>ROUND(E311*H311,2)</f>
        <v>0</v>
      </c>
      <c r="J311" s="179"/>
      <c r="K311" s="178">
        <f>ROUND(E311*J311,2)</f>
        <v>0</v>
      </c>
      <c r="L311" s="178">
        <v>21</v>
      </c>
      <c r="M311" s="178">
        <f>G311*(1+L311/100)</f>
        <v>0</v>
      </c>
      <c r="N311" s="163">
        <v>0</v>
      </c>
      <c r="O311" s="163">
        <f>ROUND(E311*N311,5)</f>
        <v>0</v>
      </c>
      <c r="P311" s="163">
        <v>0</v>
      </c>
      <c r="Q311" s="163">
        <f>ROUND(E311*P311,5)</f>
        <v>0</v>
      </c>
      <c r="R311" s="163"/>
      <c r="S311" s="163"/>
      <c r="T311" s="164">
        <v>0</v>
      </c>
      <c r="U311" s="163">
        <f>ROUND(E311*T311,2)</f>
        <v>0</v>
      </c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100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/>
      <c r="B312" s="160"/>
      <c r="C312" s="201" t="s">
        <v>309</v>
      </c>
      <c r="D312" s="165"/>
      <c r="E312" s="173">
        <v>279.85759999999999</v>
      </c>
      <c r="F312" s="178"/>
      <c r="G312" s="178"/>
      <c r="H312" s="178"/>
      <c r="I312" s="178"/>
      <c r="J312" s="178"/>
      <c r="K312" s="178"/>
      <c r="L312" s="178"/>
      <c r="M312" s="178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102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>
        <v>62</v>
      </c>
      <c r="B313" s="160" t="s">
        <v>329</v>
      </c>
      <c r="C313" s="200" t="s">
        <v>330</v>
      </c>
      <c r="D313" s="162" t="s">
        <v>307</v>
      </c>
      <c r="E313" s="172">
        <v>209.89320000000001</v>
      </c>
      <c r="F313" s="179">
        <f>H313+J313</f>
        <v>0</v>
      </c>
      <c r="G313" s="178">
        <f>ROUND(E313*F313,2)</f>
        <v>0</v>
      </c>
      <c r="H313" s="179"/>
      <c r="I313" s="178">
        <f>ROUND(E313*H313,2)</f>
        <v>0</v>
      </c>
      <c r="J313" s="179"/>
      <c r="K313" s="178">
        <f>ROUND(E313*J313,2)</f>
        <v>0</v>
      </c>
      <c r="L313" s="178">
        <v>21</v>
      </c>
      <c r="M313" s="178">
        <f>G313*(1+L313/100)</f>
        <v>0</v>
      </c>
      <c r="N313" s="163">
        <v>0</v>
      </c>
      <c r="O313" s="163">
        <f>ROUND(E313*N313,5)</f>
        <v>0</v>
      </c>
      <c r="P313" s="163">
        <v>0</v>
      </c>
      <c r="Q313" s="163">
        <f>ROUND(E313*P313,5)</f>
        <v>0</v>
      </c>
      <c r="R313" s="163"/>
      <c r="S313" s="163"/>
      <c r="T313" s="164">
        <v>0</v>
      </c>
      <c r="U313" s="163">
        <f>ROUND(E313*T313,2)</f>
        <v>0</v>
      </c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100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201" t="s">
        <v>310</v>
      </c>
      <c r="D314" s="165"/>
      <c r="E314" s="173">
        <v>209.89320000000001</v>
      </c>
      <c r="F314" s="178"/>
      <c r="G314" s="178"/>
      <c r="H314" s="178"/>
      <c r="I314" s="178"/>
      <c r="J314" s="178"/>
      <c r="K314" s="178"/>
      <c r="L314" s="178"/>
      <c r="M314" s="178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102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x14ac:dyDescent="0.25">
      <c r="A315" s="155" t="s">
        <v>95</v>
      </c>
      <c r="B315" s="161" t="s">
        <v>64</v>
      </c>
      <c r="C315" s="206" t="s">
        <v>65</v>
      </c>
      <c r="D315" s="169"/>
      <c r="E315" s="177"/>
      <c r="F315" s="180"/>
      <c r="G315" s="180">
        <f>SUMIF(AE316:AE322,"&lt;&gt;NOR",G316:G322)</f>
        <v>0</v>
      </c>
      <c r="H315" s="180"/>
      <c r="I315" s="180">
        <f>SUM(I316:I322)</f>
        <v>0</v>
      </c>
      <c r="J315" s="180"/>
      <c r="K315" s="180">
        <f>SUM(K316:K322)</f>
        <v>0</v>
      </c>
      <c r="L315" s="180"/>
      <c r="M315" s="180">
        <f>SUM(M316:M322)</f>
        <v>0</v>
      </c>
      <c r="N315" s="170"/>
      <c r="O315" s="170">
        <f>SUM(O316:O322)</f>
        <v>0</v>
      </c>
      <c r="P315" s="170"/>
      <c r="Q315" s="170">
        <f>SUM(Q316:Q322)</f>
        <v>0</v>
      </c>
      <c r="R315" s="170"/>
      <c r="S315" s="170"/>
      <c r="T315" s="171"/>
      <c r="U315" s="170">
        <f>SUM(U316:U322)</f>
        <v>23.259999999999998</v>
      </c>
      <c r="AE315" t="s">
        <v>96</v>
      </c>
    </row>
    <row r="316" spans="1:60" outlineLevel="1" x14ac:dyDescent="0.25">
      <c r="A316" s="154">
        <v>63</v>
      </c>
      <c r="B316" s="160" t="s">
        <v>331</v>
      </c>
      <c r="C316" s="200" t="s">
        <v>332</v>
      </c>
      <c r="D316" s="162" t="s">
        <v>307</v>
      </c>
      <c r="E316" s="172">
        <v>1329.49693</v>
      </c>
      <c r="F316" s="179">
        <f>H316+J316</f>
        <v>0</v>
      </c>
      <c r="G316" s="178">
        <f>ROUND(E316*F316,2)</f>
        <v>0</v>
      </c>
      <c r="H316" s="179"/>
      <c r="I316" s="178">
        <f>ROUND(E316*H316,2)</f>
        <v>0</v>
      </c>
      <c r="J316" s="179"/>
      <c r="K316" s="178">
        <f>ROUND(E316*J316,2)</f>
        <v>0</v>
      </c>
      <c r="L316" s="178">
        <v>21</v>
      </c>
      <c r="M316" s="178">
        <f>G316*(1+L316/100)</f>
        <v>0</v>
      </c>
      <c r="N316" s="163">
        <v>0</v>
      </c>
      <c r="O316" s="163">
        <f>ROUND(E316*N316,5)</f>
        <v>0</v>
      </c>
      <c r="P316" s="163">
        <v>0</v>
      </c>
      <c r="Q316" s="163">
        <f>ROUND(E316*P316,5)</f>
        <v>0</v>
      </c>
      <c r="R316" s="163"/>
      <c r="S316" s="163"/>
      <c r="T316" s="164">
        <v>1.6E-2</v>
      </c>
      <c r="U316" s="163">
        <f>ROUND(E316*T316,2)</f>
        <v>21.27</v>
      </c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100</v>
      </c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5">
      <c r="A317" s="154"/>
      <c r="B317" s="160"/>
      <c r="C317" s="201" t="s">
        <v>333</v>
      </c>
      <c r="D317" s="165"/>
      <c r="E317" s="173">
        <v>3.8400000000000001E-3</v>
      </c>
      <c r="F317" s="178"/>
      <c r="G317" s="178"/>
      <c r="H317" s="178"/>
      <c r="I317" s="178"/>
      <c r="J317" s="178"/>
      <c r="K317" s="178"/>
      <c r="L317" s="178"/>
      <c r="M317" s="178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102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5">
      <c r="A318" s="154"/>
      <c r="B318" s="160"/>
      <c r="C318" s="201" t="s">
        <v>334</v>
      </c>
      <c r="D318" s="165"/>
      <c r="E318" s="173">
        <v>1322.4127599999999</v>
      </c>
      <c r="F318" s="178"/>
      <c r="G318" s="178"/>
      <c r="H318" s="178"/>
      <c r="I318" s="178"/>
      <c r="J318" s="178"/>
      <c r="K318" s="178"/>
      <c r="L318" s="178"/>
      <c r="M318" s="178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102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201" t="s">
        <v>335</v>
      </c>
      <c r="D319" s="165"/>
      <c r="E319" s="173">
        <v>0.28259000000000001</v>
      </c>
      <c r="F319" s="178"/>
      <c r="G319" s="178"/>
      <c r="H319" s="178"/>
      <c r="I319" s="178"/>
      <c r="J319" s="178"/>
      <c r="K319" s="178"/>
      <c r="L319" s="178"/>
      <c r="M319" s="178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102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/>
      <c r="B320" s="160"/>
      <c r="C320" s="201" t="s">
        <v>336</v>
      </c>
      <c r="D320" s="165"/>
      <c r="E320" s="173">
        <v>6.7977400000000001</v>
      </c>
      <c r="F320" s="178"/>
      <c r="G320" s="178"/>
      <c r="H320" s="178"/>
      <c r="I320" s="178"/>
      <c r="J320" s="178"/>
      <c r="K320" s="178"/>
      <c r="L320" s="178"/>
      <c r="M320" s="178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102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>
        <v>64</v>
      </c>
      <c r="B321" s="160" t="s">
        <v>337</v>
      </c>
      <c r="C321" s="200" t="s">
        <v>338</v>
      </c>
      <c r="D321" s="162" t="s">
        <v>307</v>
      </c>
      <c r="E321" s="172">
        <v>9.3948400000000003</v>
      </c>
      <c r="F321" s="179">
        <f>H321+J321</f>
        <v>0</v>
      </c>
      <c r="G321" s="178">
        <f>ROUND(E321*F321,2)</f>
        <v>0</v>
      </c>
      <c r="H321" s="179"/>
      <c r="I321" s="178">
        <f>ROUND(E321*H321,2)</f>
        <v>0</v>
      </c>
      <c r="J321" s="179"/>
      <c r="K321" s="178">
        <f>ROUND(E321*J321,2)</f>
        <v>0</v>
      </c>
      <c r="L321" s="178">
        <v>21</v>
      </c>
      <c r="M321" s="178">
        <f>G321*(1+L321/100)</f>
        <v>0</v>
      </c>
      <c r="N321" s="163">
        <v>0</v>
      </c>
      <c r="O321" s="163">
        <f>ROUND(E321*N321,5)</f>
        <v>0</v>
      </c>
      <c r="P321" s="163">
        <v>0</v>
      </c>
      <c r="Q321" s="163">
        <f>ROUND(E321*P321,5)</f>
        <v>0</v>
      </c>
      <c r="R321" s="163"/>
      <c r="S321" s="163"/>
      <c r="T321" s="164">
        <v>0.21149999999999999</v>
      </c>
      <c r="U321" s="163">
        <f>ROUND(E321*T321,2)</f>
        <v>1.99</v>
      </c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100</v>
      </c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5">
      <c r="A322" s="154"/>
      <c r="B322" s="160"/>
      <c r="C322" s="201" t="s">
        <v>339</v>
      </c>
      <c r="D322" s="165"/>
      <c r="E322" s="173">
        <v>9.3948400000000003</v>
      </c>
      <c r="F322" s="178"/>
      <c r="G322" s="178"/>
      <c r="H322" s="178"/>
      <c r="I322" s="178"/>
      <c r="J322" s="178"/>
      <c r="K322" s="178"/>
      <c r="L322" s="178"/>
      <c r="M322" s="178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102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x14ac:dyDescent="0.25">
      <c r="A323" s="155" t="s">
        <v>95</v>
      </c>
      <c r="B323" s="161" t="s">
        <v>66</v>
      </c>
      <c r="C323" s="206" t="s">
        <v>67</v>
      </c>
      <c r="D323" s="169"/>
      <c r="E323" s="177"/>
      <c r="F323" s="180"/>
      <c r="G323" s="180">
        <f>SUMIF(AE324:AE343,"&lt;&gt;NOR",G324:G343)</f>
        <v>0</v>
      </c>
      <c r="H323" s="180"/>
      <c r="I323" s="180">
        <f>SUM(I324:I343)</f>
        <v>0</v>
      </c>
      <c r="J323" s="180"/>
      <c r="K323" s="180">
        <f>SUM(K324:K343)</f>
        <v>0</v>
      </c>
      <c r="L323" s="180"/>
      <c r="M323" s="180">
        <f>SUM(M324:M343)</f>
        <v>0</v>
      </c>
      <c r="N323" s="170"/>
      <c r="O323" s="170">
        <f>SUM(O324:O343)</f>
        <v>6.7977400000000001</v>
      </c>
      <c r="P323" s="170"/>
      <c r="Q323" s="170">
        <f>SUM(Q324:Q343)</f>
        <v>0</v>
      </c>
      <c r="R323" s="170"/>
      <c r="S323" s="170"/>
      <c r="T323" s="171"/>
      <c r="U323" s="170">
        <f>SUM(U324:U343)</f>
        <v>9.02</v>
      </c>
      <c r="AE323" t="s">
        <v>96</v>
      </c>
    </row>
    <row r="324" spans="1:60" ht="20.399999999999999" outlineLevel="1" x14ac:dyDescent="0.25">
      <c r="A324" s="154">
        <v>65</v>
      </c>
      <c r="B324" s="160" t="s">
        <v>340</v>
      </c>
      <c r="C324" s="200" t="s">
        <v>341</v>
      </c>
      <c r="D324" s="162" t="s">
        <v>114</v>
      </c>
      <c r="E324" s="172">
        <v>3.24</v>
      </c>
      <c r="F324" s="179">
        <f>H324+J324</f>
        <v>0</v>
      </c>
      <c r="G324" s="178">
        <f>ROUND(E324*F324,2)</f>
        <v>0</v>
      </c>
      <c r="H324" s="179"/>
      <c r="I324" s="178">
        <f>ROUND(E324*H324,2)</f>
        <v>0</v>
      </c>
      <c r="J324" s="179"/>
      <c r="K324" s="178">
        <f>ROUND(E324*J324,2)</f>
        <v>0</v>
      </c>
      <c r="L324" s="178">
        <v>21</v>
      </c>
      <c r="M324" s="178">
        <f>G324*(1+L324/100)</f>
        <v>0</v>
      </c>
      <c r="N324" s="163">
        <v>1.7</v>
      </c>
      <c r="O324" s="163">
        <f>ROUND(E324*N324,5)</f>
        <v>5.508</v>
      </c>
      <c r="P324" s="163">
        <v>0</v>
      </c>
      <c r="Q324" s="163">
        <f>ROUND(E324*P324,5)</f>
        <v>0</v>
      </c>
      <c r="R324" s="163"/>
      <c r="S324" s="163"/>
      <c r="T324" s="164">
        <v>1.587</v>
      </c>
      <c r="U324" s="163">
        <f>ROUND(E324*T324,2)</f>
        <v>5.14</v>
      </c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100</v>
      </c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ht="20.399999999999999" outlineLevel="1" x14ac:dyDescent="0.25">
      <c r="A325" s="154"/>
      <c r="B325" s="160"/>
      <c r="C325" s="201" t="s">
        <v>342</v>
      </c>
      <c r="D325" s="165"/>
      <c r="E325" s="173"/>
      <c r="F325" s="178"/>
      <c r="G325" s="178"/>
      <c r="H325" s="178"/>
      <c r="I325" s="178"/>
      <c r="J325" s="178"/>
      <c r="K325" s="178"/>
      <c r="L325" s="178"/>
      <c r="M325" s="178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102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/>
      <c r="B326" s="160"/>
      <c r="C326" s="201" t="s">
        <v>116</v>
      </c>
      <c r="D326" s="165"/>
      <c r="E326" s="173"/>
      <c r="F326" s="178"/>
      <c r="G326" s="178"/>
      <c r="H326" s="178"/>
      <c r="I326" s="178"/>
      <c r="J326" s="178"/>
      <c r="K326" s="178"/>
      <c r="L326" s="178"/>
      <c r="M326" s="178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102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201" t="s">
        <v>343</v>
      </c>
      <c r="D327" s="165"/>
      <c r="E327" s="173">
        <v>3.24</v>
      </c>
      <c r="F327" s="178"/>
      <c r="G327" s="178"/>
      <c r="H327" s="178"/>
      <c r="I327" s="178"/>
      <c r="J327" s="178"/>
      <c r="K327" s="178"/>
      <c r="L327" s="178"/>
      <c r="M327" s="178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102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202" t="s">
        <v>105</v>
      </c>
      <c r="D328" s="166"/>
      <c r="E328" s="174">
        <v>3.24</v>
      </c>
      <c r="F328" s="178"/>
      <c r="G328" s="178"/>
      <c r="H328" s="178"/>
      <c r="I328" s="178"/>
      <c r="J328" s="178"/>
      <c r="K328" s="178"/>
      <c r="L328" s="178"/>
      <c r="M328" s="178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102</v>
      </c>
      <c r="AF328" s="153">
        <v>1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>
        <v>66</v>
      </c>
      <c r="B329" s="160" t="s">
        <v>344</v>
      </c>
      <c r="C329" s="200" t="s">
        <v>345</v>
      </c>
      <c r="D329" s="162" t="s">
        <v>114</v>
      </c>
      <c r="E329" s="172">
        <v>1.08</v>
      </c>
      <c r="F329" s="179">
        <f>H329+J329</f>
        <v>0</v>
      </c>
      <c r="G329" s="178">
        <f>ROUND(E329*F329,2)</f>
        <v>0</v>
      </c>
      <c r="H329" s="179"/>
      <c r="I329" s="178">
        <f>ROUND(E329*H329,2)</f>
        <v>0</v>
      </c>
      <c r="J329" s="179"/>
      <c r="K329" s="178">
        <f>ROUND(E329*J329,2)</f>
        <v>0</v>
      </c>
      <c r="L329" s="178">
        <v>21</v>
      </c>
      <c r="M329" s="178">
        <f>G329*(1+L329/100)</f>
        <v>0</v>
      </c>
      <c r="N329" s="163">
        <v>1.1322000000000001</v>
      </c>
      <c r="O329" s="163">
        <f>ROUND(E329*N329,5)</f>
        <v>1.22278</v>
      </c>
      <c r="P329" s="163">
        <v>0</v>
      </c>
      <c r="Q329" s="163">
        <f>ROUND(E329*P329,5)</f>
        <v>0</v>
      </c>
      <c r="R329" s="163"/>
      <c r="S329" s="163"/>
      <c r="T329" s="164">
        <v>1.6950000000000001</v>
      </c>
      <c r="U329" s="163">
        <f>ROUND(E329*T329,2)</f>
        <v>1.83</v>
      </c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100</v>
      </c>
      <c r="AF329" s="153"/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ht="20.399999999999999" outlineLevel="1" x14ac:dyDescent="0.25">
      <c r="A330" s="154"/>
      <c r="B330" s="160"/>
      <c r="C330" s="201" t="s">
        <v>342</v>
      </c>
      <c r="D330" s="165"/>
      <c r="E330" s="173"/>
      <c r="F330" s="178"/>
      <c r="G330" s="178"/>
      <c r="H330" s="178"/>
      <c r="I330" s="178"/>
      <c r="J330" s="178"/>
      <c r="K330" s="178"/>
      <c r="L330" s="178"/>
      <c r="M330" s="178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102</v>
      </c>
      <c r="AF330" s="153">
        <v>0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5">
      <c r="A331" s="154"/>
      <c r="B331" s="160"/>
      <c r="C331" s="201" t="s">
        <v>116</v>
      </c>
      <c r="D331" s="165"/>
      <c r="E331" s="173"/>
      <c r="F331" s="178"/>
      <c r="G331" s="178"/>
      <c r="H331" s="178"/>
      <c r="I331" s="178"/>
      <c r="J331" s="178"/>
      <c r="K331" s="178"/>
      <c r="L331" s="178"/>
      <c r="M331" s="178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102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201" t="s">
        <v>346</v>
      </c>
      <c r="D332" s="165"/>
      <c r="E332" s="173">
        <v>1.08</v>
      </c>
      <c r="F332" s="178"/>
      <c r="G332" s="178"/>
      <c r="H332" s="178"/>
      <c r="I332" s="178"/>
      <c r="J332" s="178"/>
      <c r="K332" s="178"/>
      <c r="L332" s="178"/>
      <c r="M332" s="178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102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202" t="s">
        <v>105</v>
      </c>
      <c r="D333" s="166"/>
      <c r="E333" s="174">
        <v>1.08</v>
      </c>
      <c r="F333" s="178"/>
      <c r="G333" s="178"/>
      <c r="H333" s="178"/>
      <c r="I333" s="178"/>
      <c r="J333" s="178"/>
      <c r="K333" s="178"/>
      <c r="L333" s="178"/>
      <c r="M333" s="178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102</v>
      </c>
      <c r="AF333" s="153">
        <v>1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ht="20.399999999999999" outlineLevel="1" x14ac:dyDescent="0.25">
      <c r="A334" s="154">
        <v>67</v>
      </c>
      <c r="B334" s="160" t="s">
        <v>347</v>
      </c>
      <c r="C334" s="200" t="s">
        <v>348</v>
      </c>
      <c r="D334" s="162" t="s">
        <v>110</v>
      </c>
      <c r="E334" s="172">
        <v>27</v>
      </c>
      <c r="F334" s="179">
        <f>H334+J334</f>
        <v>0</v>
      </c>
      <c r="G334" s="178">
        <f>ROUND(E334*F334,2)</f>
        <v>0</v>
      </c>
      <c r="H334" s="179"/>
      <c r="I334" s="178">
        <f>ROUND(E334*H334,2)</f>
        <v>0</v>
      </c>
      <c r="J334" s="179"/>
      <c r="K334" s="178">
        <f>ROUND(E334*J334,2)</f>
        <v>0</v>
      </c>
      <c r="L334" s="178">
        <v>21</v>
      </c>
      <c r="M334" s="178">
        <f>G334*(1+L334/100)</f>
        <v>0</v>
      </c>
      <c r="N334" s="163">
        <v>6.0000000000000002E-5</v>
      </c>
      <c r="O334" s="163">
        <f>ROUND(E334*N334,5)</f>
        <v>1.6199999999999999E-3</v>
      </c>
      <c r="P334" s="163">
        <v>0</v>
      </c>
      <c r="Q334" s="163">
        <f>ROUND(E334*P334,5)</f>
        <v>0</v>
      </c>
      <c r="R334" s="163"/>
      <c r="S334" s="163"/>
      <c r="T334" s="164">
        <v>2.5999999999999999E-2</v>
      </c>
      <c r="U334" s="163">
        <f>ROUND(E334*T334,2)</f>
        <v>0.7</v>
      </c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100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ht="20.399999999999999" outlineLevel="1" x14ac:dyDescent="0.25">
      <c r="A335" s="154"/>
      <c r="B335" s="160"/>
      <c r="C335" s="201" t="s">
        <v>342</v>
      </c>
      <c r="D335" s="165"/>
      <c r="E335" s="173"/>
      <c r="F335" s="178"/>
      <c r="G335" s="178"/>
      <c r="H335" s="178"/>
      <c r="I335" s="178"/>
      <c r="J335" s="178"/>
      <c r="K335" s="178"/>
      <c r="L335" s="178"/>
      <c r="M335" s="178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102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201" t="s">
        <v>116</v>
      </c>
      <c r="D336" s="165"/>
      <c r="E336" s="173"/>
      <c r="F336" s="178"/>
      <c r="G336" s="178"/>
      <c r="H336" s="178"/>
      <c r="I336" s="178"/>
      <c r="J336" s="178"/>
      <c r="K336" s="178"/>
      <c r="L336" s="178"/>
      <c r="M336" s="178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102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201" t="s">
        <v>349</v>
      </c>
      <c r="D337" s="165"/>
      <c r="E337" s="173">
        <v>27</v>
      </c>
      <c r="F337" s="178"/>
      <c r="G337" s="178"/>
      <c r="H337" s="178"/>
      <c r="I337" s="178"/>
      <c r="J337" s="178"/>
      <c r="K337" s="178"/>
      <c r="L337" s="178"/>
      <c r="M337" s="178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102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202" t="s">
        <v>105</v>
      </c>
      <c r="D338" s="166"/>
      <c r="E338" s="174">
        <v>27</v>
      </c>
      <c r="F338" s="178"/>
      <c r="G338" s="178"/>
      <c r="H338" s="178"/>
      <c r="I338" s="178"/>
      <c r="J338" s="178"/>
      <c r="K338" s="178"/>
      <c r="L338" s="178"/>
      <c r="M338" s="178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102</v>
      </c>
      <c r="AF338" s="153">
        <v>1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>
        <v>68</v>
      </c>
      <c r="B339" s="160" t="s">
        <v>350</v>
      </c>
      <c r="C339" s="200" t="s">
        <v>351</v>
      </c>
      <c r="D339" s="162" t="s">
        <v>110</v>
      </c>
      <c r="E339" s="172">
        <v>27</v>
      </c>
      <c r="F339" s="179">
        <v>0</v>
      </c>
      <c r="G339" s="178">
        <f>ROUND(E339*F339,2)</f>
        <v>0</v>
      </c>
      <c r="H339" s="179"/>
      <c r="I339" s="178">
        <f>ROUND(E339*H339,2)</f>
        <v>0</v>
      </c>
      <c r="J339" s="179"/>
      <c r="K339" s="178">
        <f>ROUND(E339*J339,2)</f>
        <v>0</v>
      </c>
      <c r="L339" s="178">
        <v>21</v>
      </c>
      <c r="M339" s="178">
        <f>G339*(1+L339/100)</f>
        <v>0</v>
      </c>
      <c r="N339" s="163">
        <v>2.4199999999999998E-3</v>
      </c>
      <c r="O339" s="163">
        <f>ROUND(E339*N339,5)</f>
        <v>6.5339999999999995E-2</v>
      </c>
      <c r="P339" s="163">
        <v>0</v>
      </c>
      <c r="Q339" s="163">
        <f>ROUND(E339*P339,5)</f>
        <v>0</v>
      </c>
      <c r="R339" s="163"/>
      <c r="S339" s="163"/>
      <c r="T339" s="164">
        <v>0.05</v>
      </c>
      <c r="U339" s="163">
        <f>ROUND(E339*T339,2)</f>
        <v>1.35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100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ht="20.399999999999999" outlineLevel="1" x14ac:dyDescent="0.25">
      <c r="A340" s="154"/>
      <c r="B340" s="160"/>
      <c r="C340" s="201" t="s">
        <v>342</v>
      </c>
      <c r="D340" s="165"/>
      <c r="E340" s="173"/>
      <c r="F340" s="178"/>
      <c r="G340" s="178"/>
      <c r="H340" s="178"/>
      <c r="I340" s="178"/>
      <c r="J340" s="178"/>
      <c r="K340" s="178"/>
      <c r="L340" s="178"/>
      <c r="M340" s="178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102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/>
      <c r="B341" s="160"/>
      <c r="C341" s="201" t="s">
        <v>116</v>
      </c>
      <c r="D341" s="165"/>
      <c r="E341" s="173"/>
      <c r="F341" s="178"/>
      <c r="G341" s="178"/>
      <c r="H341" s="178"/>
      <c r="I341" s="178"/>
      <c r="J341" s="178"/>
      <c r="K341" s="178"/>
      <c r="L341" s="178"/>
      <c r="M341" s="178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102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201" t="s">
        <v>349</v>
      </c>
      <c r="D342" s="165"/>
      <c r="E342" s="173">
        <v>27</v>
      </c>
      <c r="F342" s="178"/>
      <c r="G342" s="178"/>
      <c r="H342" s="178"/>
      <c r="I342" s="178"/>
      <c r="J342" s="178"/>
      <c r="K342" s="178"/>
      <c r="L342" s="178"/>
      <c r="M342" s="178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89"/>
      <c r="B343" s="190"/>
      <c r="C343" s="207" t="s">
        <v>105</v>
      </c>
      <c r="D343" s="191"/>
      <c r="E343" s="192">
        <v>27</v>
      </c>
      <c r="F343" s="193"/>
      <c r="G343" s="193"/>
      <c r="H343" s="193"/>
      <c r="I343" s="193"/>
      <c r="J343" s="193"/>
      <c r="K343" s="193"/>
      <c r="L343" s="193"/>
      <c r="M343" s="193"/>
      <c r="N343" s="194"/>
      <c r="O343" s="194"/>
      <c r="P343" s="194"/>
      <c r="Q343" s="194"/>
      <c r="R343" s="194"/>
      <c r="S343" s="194"/>
      <c r="T343" s="195"/>
      <c r="U343" s="194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102</v>
      </c>
      <c r="AF343" s="153">
        <v>1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x14ac:dyDescent="0.25">
      <c r="A344" s="6"/>
      <c r="B344" s="7" t="s">
        <v>352</v>
      </c>
      <c r="C344" s="208" t="s">
        <v>352</v>
      </c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AC344">
        <v>15</v>
      </c>
      <c r="AD344">
        <v>21</v>
      </c>
    </row>
    <row r="345" spans="1:60" x14ac:dyDescent="0.25">
      <c r="A345" s="196"/>
      <c r="B345" s="197" t="s">
        <v>28</v>
      </c>
      <c r="C345" s="209" t="s">
        <v>352</v>
      </c>
      <c r="D345" s="198"/>
      <c r="E345" s="198"/>
      <c r="F345" s="198"/>
      <c r="G345" s="199">
        <f>G8+G140+G223+G260+G285+G292+G315+G323</f>
        <v>0</v>
      </c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AC345">
        <f>SUMIF(L7:L343,AC344,G7:G343)</f>
        <v>0</v>
      </c>
      <c r="AD345">
        <f>SUMIF(L7:L343,AD344,G7:G343)</f>
        <v>0</v>
      </c>
      <c r="AE345" t="s">
        <v>353</v>
      </c>
    </row>
    <row r="346" spans="1:60" x14ac:dyDescent="0.25">
      <c r="A346" s="6"/>
      <c r="B346" s="7" t="s">
        <v>352</v>
      </c>
      <c r="C346" s="208" t="s">
        <v>352</v>
      </c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</row>
    <row r="347" spans="1:60" x14ac:dyDescent="0.25">
      <c r="A347" s="6"/>
      <c r="B347" s="7" t="s">
        <v>352</v>
      </c>
      <c r="C347" s="208" t="s">
        <v>352</v>
      </c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</row>
    <row r="348" spans="1:60" x14ac:dyDescent="0.25">
      <c r="A348" s="270" t="s">
        <v>354</v>
      </c>
      <c r="B348" s="270"/>
      <c r="C348" s="271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</row>
    <row r="349" spans="1:60" x14ac:dyDescent="0.25">
      <c r="A349" s="272"/>
      <c r="B349" s="273"/>
      <c r="C349" s="274"/>
      <c r="D349" s="273"/>
      <c r="E349" s="273"/>
      <c r="F349" s="273"/>
      <c r="G349" s="27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AE349" t="s">
        <v>355</v>
      </c>
    </row>
    <row r="350" spans="1:60" x14ac:dyDescent="0.25">
      <c r="A350" s="276"/>
      <c r="B350" s="277"/>
      <c r="C350" s="278"/>
      <c r="D350" s="277"/>
      <c r="E350" s="277"/>
      <c r="F350" s="277"/>
      <c r="G350" s="279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</row>
    <row r="351" spans="1:60" x14ac:dyDescent="0.25">
      <c r="A351" s="276"/>
      <c r="B351" s="277"/>
      <c r="C351" s="278"/>
      <c r="D351" s="277"/>
      <c r="E351" s="277"/>
      <c r="F351" s="277"/>
      <c r="G351" s="279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</row>
    <row r="352" spans="1:60" x14ac:dyDescent="0.25">
      <c r="A352" s="276"/>
      <c r="B352" s="277"/>
      <c r="C352" s="278"/>
      <c r="D352" s="277"/>
      <c r="E352" s="277"/>
      <c r="F352" s="277"/>
      <c r="G352" s="279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</row>
    <row r="353" spans="1:31" x14ac:dyDescent="0.25">
      <c r="A353" s="280"/>
      <c r="B353" s="281"/>
      <c r="C353" s="282"/>
      <c r="D353" s="281"/>
      <c r="E353" s="281"/>
      <c r="F353" s="281"/>
      <c r="G353" s="283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</row>
    <row r="354" spans="1:31" x14ac:dyDescent="0.25">
      <c r="A354" s="6"/>
      <c r="B354" s="7" t="s">
        <v>352</v>
      </c>
      <c r="C354" s="208" t="s">
        <v>352</v>
      </c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31" x14ac:dyDescent="0.25">
      <c r="C355" s="210"/>
      <c r="AE355" t="s">
        <v>356</v>
      </c>
    </row>
  </sheetData>
  <sheetProtection algorithmName="SHA-512" hashValue="z6bRS3X2dfoit6dN2AX7AoVN8WmQnh1OP4b/EsOgKGQUmuw32JSQZ8rTCGFI5x5R9jRvk5MeIrHynILPGIQefw==" saltValue="x7RbJWXuK1OWFs/0kNbnuQ==" spinCount="100000" sheet="1" objects="1" scenarios="1"/>
  <mergeCells count="6">
    <mergeCell ref="A349:G353"/>
    <mergeCell ref="A1:G1"/>
    <mergeCell ref="C2:G2"/>
    <mergeCell ref="C3:G3"/>
    <mergeCell ref="C4:G4"/>
    <mergeCell ref="A348:C348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2023-03-02T14:44:54Z</dcterms:modified>
</cp:coreProperties>
</file>