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4"/>
  <workbookPr/>
  <mc:AlternateContent xmlns:mc="http://schemas.openxmlformats.org/markup-compatibility/2006">
    <mc:Choice Requires="x15">
      <x15ac:absPath xmlns:x15ac="http://schemas.microsoft.com/office/spreadsheetml/2010/11/ac" url="U:\2023\ZŠ Jesenická\Rekonstrukce kuchyně\Veřejná zakázka\VZT\"/>
    </mc:Choice>
  </mc:AlternateContent>
  <xr:revisionPtr revIDLastSave="0" documentId="13_ncr:1_{710D02F0-36AE-4931-8BA5-B949F94822A1}" xr6:coauthVersionLast="36" xr6:coauthVersionMax="36" xr10:uidLastSave="{00000000-0000-0000-0000-000000000000}"/>
  <bookViews>
    <workbookView xWindow="0" yWindow="0" windowWidth="28800" windowHeight="11625" activeTab="1" xr2:uid="{00000000-000D-0000-FFFF-FFFF00000000}"/>
  </bookViews>
  <sheets>
    <sheet name="Rekapitulace stavby" sheetId="1" r:id="rId1"/>
    <sheet name="Objekt1 (1) - Rozpočet" sheetId="2" r:id="rId2"/>
  </sheets>
  <definedNames>
    <definedName name="_xlnm._FilterDatabase" localSheetId="1" hidden="1">'Objekt1 (1) - Rozpočet'!$C$119:$K$152</definedName>
    <definedName name="_xlnm.Print_Titles" localSheetId="1">'Objekt1 (1) - Rozpočet'!$119:$119</definedName>
    <definedName name="_xlnm.Print_Titles" localSheetId="0">'Rekapitulace stavby'!$92:$92</definedName>
    <definedName name="_xlnm.Print_Area" localSheetId="1">'Objekt1 (1) - Rozpočet'!$C$4:$J$76,'Objekt1 (1) - Rozpočet'!$C$82:$J$101,'Objekt1 (1) - Rozpočet'!$C$107:$J$152</definedName>
    <definedName name="_xlnm.Print_Area" localSheetId="0">'Rekapitulace stavby'!$D$4:$AO$76,'Rekapitulace stavby'!$C$82:$AQ$96</definedName>
  </definedNames>
  <calcPr calcId="191029"/>
</workbook>
</file>

<file path=xl/calcChain.xml><?xml version="1.0" encoding="utf-8"?>
<calcChain xmlns="http://schemas.openxmlformats.org/spreadsheetml/2006/main">
  <c r="J37" i="2" l="1"/>
  <c r="J36" i="2"/>
  <c r="AY95" i="1" s="1"/>
  <c r="J35" i="2"/>
  <c r="AX95" i="1" s="1"/>
  <c r="BI152" i="2"/>
  <c r="BH152" i="2"/>
  <c r="BG152" i="2"/>
  <c r="BF152" i="2"/>
  <c r="T152" i="2"/>
  <c r="T151" i="2" s="1"/>
  <c r="R152" i="2"/>
  <c r="R151" i="2" s="1"/>
  <c r="P152" i="2"/>
  <c r="P151" i="2"/>
  <c r="BI150" i="2"/>
  <c r="BH150" i="2"/>
  <c r="BG150" i="2"/>
  <c r="BF150" i="2"/>
  <c r="T150" i="2"/>
  <c r="R150" i="2"/>
  <c r="P150" i="2"/>
  <c r="BI149" i="2"/>
  <c r="BH149" i="2"/>
  <c r="BG149" i="2"/>
  <c r="BF149" i="2"/>
  <c r="T149" i="2"/>
  <c r="R149" i="2"/>
  <c r="P149" i="2"/>
  <c r="BI147" i="2"/>
  <c r="BH147" i="2"/>
  <c r="BG147" i="2"/>
  <c r="BF147" i="2"/>
  <c r="T147" i="2"/>
  <c r="T146" i="2"/>
  <c r="R147" i="2"/>
  <c r="R146" i="2" s="1"/>
  <c r="P147" i="2"/>
  <c r="P146" i="2"/>
  <c r="BI145" i="2"/>
  <c r="BH145" i="2"/>
  <c r="BG145" i="2"/>
  <c r="BF145" i="2"/>
  <c r="T145" i="2"/>
  <c r="R145" i="2"/>
  <c r="P145" i="2"/>
  <c r="BI144" i="2"/>
  <c r="BH144" i="2"/>
  <c r="BG144" i="2"/>
  <c r="BF144" i="2"/>
  <c r="T144" i="2"/>
  <c r="R144" i="2"/>
  <c r="P144" i="2"/>
  <c r="BI143" i="2"/>
  <c r="BH143" i="2"/>
  <c r="BG143" i="2"/>
  <c r="BF143" i="2"/>
  <c r="T143" i="2"/>
  <c r="R143" i="2"/>
  <c r="P143" i="2"/>
  <c r="BI142" i="2"/>
  <c r="BH142" i="2"/>
  <c r="BG142" i="2"/>
  <c r="BF142" i="2"/>
  <c r="T142" i="2"/>
  <c r="R142" i="2"/>
  <c r="P142" i="2"/>
  <c r="BI141" i="2"/>
  <c r="BH141" i="2"/>
  <c r="BG141" i="2"/>
  <c r="BF141" i="2"/>
  <c r="T141" i="2"/>
  <c r="R141" i="2"/>
  <c r="P141" i="2"/>
  <c r="BI140" i="2"/>
  <c r="BH140" i="2"/>
  <c r="BG140" i="2"/>
  <c r="BF140" i="2"/>
  <c r="T140" i="2"/>
  <c r="R140" i="2"/>
  <c r="P140" i="2"/>
  <c r="BI139" i="2"/>
  <c r="BH139" i="2"/>
  <c r="BG139" i="2"/>
  <c r="BF139" i="2"/>
  <c r="T139" i="2"/>
  <c r="R139" i="2"/>
  <c r="P139" i="2"/>
  <c r="BI138" i="2"/>
  <c r="BH138" i="2"/>
  <c r="BG138" i="2"/>
  <c r="BF138" i="2"/>
  <c r="T138" i="2"/>
  <c r="R138" i="2"/>
  <c r="P138" i="2"/>
  <c r="BI137" i="2"/>
  <c r="BH137" i="2"/>
  <c r="BG137" i="2"/>
  <c r="BF137" i="2"/>
  <c r="T137" i="2"/>
  <c r="R137" i="2"/>
  <c r="P137" i="2"/>
  <c r="BI136" i="2"/>
  <c r="BH136" i="2"/>
  <c r="BG136" i="2"/>
  <c r="BF136" i="2"/>
  <c r="T136" i="2"/>
  <c r="R136" i="2"/>
  <c r="P136" i="2"/>
  <c r="BI135" i="2"/>
  <c r="BH135" i="2"/>
  <c r="BG135" i="2"/>
  <c r="BF135" i="2"/>
  <c r="T135" i="2"/>
  <c r="R135" i="2"/>
  <c r="P135" i="2"/>
  <c r="BI134" i="2"/>
  <c r="BH134" i="2"/>
  <c r="BG134" i="2"/>
  <c r="BF134" i="2"/>
  <c r="T134" i="2"/>
  <c r="R134" i="2"/>
  <c r="P134" i="2"/>
  <c r="BI133" i="2"/>
  <c r="BH133" i="2"/>
  <c r="BG133" i="2"/>
  <c r="BF133" i="2"/>
  <c r="T133" i="2"/>
  <c r="R133" i="2"/>
  <c r="P133" i="2"/>
  <c r="BI132" i="2"/>
  <c r="BH132" i="2"/>
  <c r="BG132" i="2"/>
  <c r="BF132" i="2"/>
  <c r="T132" i="2"/>
  <c r="R132" i="2"/>
  <c r="P132" i="2"/>
  <c r="BI131" i="2"/>
  <c r="BH131" i="2"/>
  <c r="BG131" i="2"/>
  <c r="BF131" i="2"/>
  <c r="T131" i="2"/>
  <c r="R131" i="2"/>
  <c r="P131" i="2"/>
  <c r="BI130" i="2"/>
  <c r="BH130" i="2"/>
  <c r="BG130" i="2"/>
  <c r="BF130" i="2"/>
  <c r="T130" i="2"/>
  <c r="R130" i="2"/>
  <c r="P130" i="2"/>
  <c r="BI129" i="2"/>
  <c r="BH129" i="2"/>
  <c r="BG129" i="2"/>
  <c r="BF129" i="2"/>
  <c r="T129" i="2"/>
  <c r="R129" i="2"/>
  <c r="P129" i="2"/>
  <c r="BI128" i="2"/>
  <c r="BH128" i="2"/>
  <c r="BG128" i="2"/>
  <c r="BF128" i="2"/>
  <c r="T128" i="2"/>
  <c r="R128" i="2"/>
  <c r="P128" i="2"/>
  <c r="BI127" i="2"/>
  <c r="BH127" i="2"/>
  <c r="BG127" i="2"/>
  <c r="BF127" i="2"/>
  <c r="T127" i="2"/>
  <c r="R127" i="2"/>
  <c r="P127" i="2"/>
  <c r="BI126" i="2"/>
  <c r="BH126" i="2"/>
  <c r="BG126" i="2"/>
  <c r="BF126" i="2"/>
  <c r="T126" i="2"/>
  <c r="R126" i="2"/>
  <c r="P126" i="2"/>
  <c r="BI125" i="2"/>
  <c r="BH125" i="2"/>
  <c r="BG125" i="2"/>
  <c r="BF125" i="2"/>
  <c r="T125" i="2"/>
  <c r="R125" i="2"/>
  <c r="P125" i="2"/>
  <c r="BI124" i="2"/>
  <c r="BH124" i="2"/>
  <c r="BG124" i="2"/>
  <c r="BF124" i="2"/>
  <c r="T124" i="2"/>
  <c r="R124" i="2"/>
  <c r="P124" i="2"/>
  <c r="BI123" i="2"/>
  <c r="BH123" i="2"/>
  <c r="BG123" i="2"/>
  <c r="BF123" i="2"/>
  <c r="T123" i="2"/>
  <c r="R123" i="2"/>
  <c r="P123" i="2"/>
  <c r="BI122" i="2"/>
  <c r="BH122" i="2"/>
  <c r="BG122" i="2"/>
  <c r="BF122" i="2"/>
  <c r="T122" i="2"/>
  <c r="R122" i="2"/>
  <c r="P122" i="2"/>
  <c r="F114" i="2"/>
  <c r="E112" i="2"/>
  <c r="F89" i="2"/>
  <c r="E87" i="2"/>
  <c r="J24" i="2"/>
  <c r="E24" i="2"/>
  <c r="J117" i="2" s="1"/>
  <c r="J23" i="2"/>
  <c r="J21" i="2"/>
  <c r="E21" i="2"/>
  <c r="J116" i="2" s="1"/>
  <c r="J20" i="2"/>
  <c r="J18" i="2"/>
  <c r="E18" i="2"/>
  <c r="F117" i="2" s="1"/>
  <c r="J17" i="2"/>
  <c r="J15" i="2"/>
  <c r="E15" i="2"/>
  <c r="F91" i="2" s="1"/>
  <c r="J14" i="2"/>
  <c r="J12" i="2"/>
  <c r="J89" i="2" s="1"/>
  <c r="E7" i="2"/>
  <c r="E110" i="2"/>
  <c r="L90" i="1"/>
  <c r="AM90" i="1"/>
  <c r="AM89" i="1"/>
  <c r="L89" i="1"/>
  <c r="AM87" i="1"/>
  <c r="L87" i="1"/>
  <c r="L85" i="1"/>
  <c r="L84" i="1"/>
  <c r="BK144" i="2"/>
  <c r="BK136" i="2"/>
  <c r="J132" i="2"/>
  <c r="J128" i="2"/>
  <c r="BK133" i="2"/>
  <c r="J145" i="2"/>
  <c r="J133" i="2"/>
  <c r="BK147" i="2"/>
  <c r="BK129" i="2"/>
  <c r="BK137" i="2"/>
  <c r="J152" i="2"/>
  <c r="BK149" i="2"/>
  <c r="J122" i="2"/>
  <c r="BK130" i="2"/>
  <c r="BK122" i="2"/>
  <c r="J144" i="2"/>
  <c r="BK141" i="2"/>
  <c r="J123" i="2"/>
  <c r="BK150" i="2"/>
  <c r="BK132" i="2"/>
  <c r="J149" i="2"/>
  <c r="BK143" i="2"/>
  <c r="J138" i="2"/>
  <c r="BK135" i="2"/>
  <c r="BK128" i="2"/>
  <c r="BK142" i="2"/>
  <c r="J139" i="2"/>
  <c r="BK125" i="2"/>
  <c r="J150" i="2"/>
  <c r="BK124" i="2"/>
  <c r="BK140" i="2"/>
  <c r="J127" i="2"/>
  <c r="J136" i="2"/>
  <c r="J129" i="2"/>
  <c r="BK127" i="2"/>
  <c r="J140" i="2"/>
  <c r="J137" i="2"/>
  <c r="J142" i="2"/>
  <c r="J141" i="2"/>
  <c r="J143" i="2"/>
  <c r="J134" i="2"/>
  <c r="J131" i="2"/>
  <c r="BK139" i="2"/>
  <c r="BK152" i="2"/>
  <c r="J125" i="2"/>
  <c r="J124" i="2"/>
  <c r="J135" i="2"/>
  <c r="AS94" i="1"/>
  <c r="BK138" i="2"/>
  <c r="BK131" i="2"/>
  <c r="BK145" i="2"/>
  <c r="BK126" i="2"/>
  <c r="J130" i="2"/>
  <c r="J147" i="2"/>
  <c r="BK123" i="2"/>
  <c r="BK134" i="2"/>
  <c r="J126" i="2"/>
  <c r="P121" i="2" l="1"/>
  <c r="BK148" i="2"/>
  <c r="J148" i="2"/>
  <c r="J99" i="2"/>
  <c r="BK121" i="2"/>
  <c r="J121" i="2" s="1"/>
  <c r="J97" i="2" s="1"/>
  <c r="R148" i="2"/>
  <c r="R120" i="2" s="1"/>
  <c r="R121" i="2"/>
  <c r="T148" i="2"/>
  <c r="T121" i="2"/>
  <c r="T120" i="2" s="1"/>
  <c r="P148" i="2"/>
  <c r="BK146" i="2"/>
  <c r="J146" i="2"/>
  <c r="J98" i="2" s="1"/>
  <c r="BK151" i="2"/>
  <c r="J151" i="2"/>
  <c r="J100" i="2"/>
  <c r="J91" i="2"/>
  <c r="BE129" i="2"/>
  <c r="BE130" i="2"/>
  <c r="BE135" i="2"/>
  <c r="BE145" i="2"/>
  <c r="BE147" i="2"/>
  <c r="E85" i="2"/>
  <c r="J92" i="2"/>
  <c r="F116" i="2"/>
  <c r="BE127" i="2"/>
  <c r="BE128" i="2"/>
  <c r="BE132" i="2"/>
  <c r="BE131" i="2"/>
  <c r="BE137" i="2"/>
  <c r="BE140" i="2"/>
  <c r="BE141" i="2"/>
  <c r="BE142" i="2"/>
  <c r="BE143" i="2"/>
  <c r="BE144" i="2"/>
  <c r="J114" i="2"/>
  <c r="F92" i="2"/>
  <c r="BE126" i="2"/>
  <c r="BE138" i="2"/>
  <c r="BE149" i="2"/>
  <c r="BE150" i="2"/>
  <c r="BE124" i="2"/>
  <c r="BE125" i="2"/>
  <c r="BE133" i="2"/>
  <c r="BE134" i="2"/>
  <c r="BE122" i="2"/>
  <c r="BE123" i="2"/>
  <c r="BE136" i="2"/>
  <c r="BE139" i="2"/>
  <c r="BE152" i="2"/>
  <c r="F37" i="2"/>
  <c r="BD95" i="1"/>
  <c r="BD94" i="1" s="1"/>
  <c r="W33" i="1" s="1"/>
  <c r="F34" i="2"/>
  <c r="BA95" i="1"/>
  <c r="BA94" i="1" s="1"/>
  <c r="W30" i="1" s="1"/>
  <c r="J34" i="2"/>
  <c r="AW95" i="1"/>
  <c r="F35" i="2"/>
  <c r="BB95" i="1" s="1"/>
  <c r="BB94" i="1" s="1"/>
  <c r="AX94" i="1" s="1"/>
  <c r="F36" i="2"/>
  <c r="BC95" i="1" s="1"/>
  <c r="BC94" i="1" s="1"/>
  <c r="W32" i="1" s="1"/>
  <c r="P120" i="2" l="1"/>
  <c r="AU95" i="1"/>
  <c r="BK120" i="2"/>
  <c r="J120" i="2"/>
  <c r="J30" i="2" s="1"/>
  <c r="AG95" i="1" s="1"/>
  <c r="AG94" i="1" s="1"/>
  <c r="AK26" i="1" s="1"/>
  <c r="AU94" i="1"/>
  <c r="J33" i="2"/>
  <c r="AV95" i="1" s="1"/>
  <c r="AT95" i="1" s="1"/>
  <c r="AY94" i="1"/>
  <c r="W31" i="1"/>
  <c r="F33" i="2"/>
  <c r="AZ95" i="1"/>
  <c r="AZ94" i="1" s="1"/>
  <c r="W29" i="1" s="1"/>
  <c r="AW94" i="1"/>
  <c r="AK30" i="1"/>
  <c r="J96" i="2" l="1"/>
  <c r="J39" i="2"/>
  <c r="AN95" i="1"/>
  <c r="AV94" i="1"/>
  <c r="AK29" i="1"/>
  <c r="AK35" i="1" s="1"/>
  <c r="AT94" i="1" l="1"/>
  <c r="AN94" i="1" l="1"/>
</calcChain>
</file>

<file path=xl/sharedStrings.xml><?xml version="1.0" encoding="utf-8"?>
<sst xmlns="http://schemas.openxmlformats.org/spreadsheetml/2006/main" count="661" uniqueCount="207">
  <si>
    <t>Export Komplet</t>
  </si>
  <si>
    <t/>
  </si>
  <si>
    <t>2.0</t>
  </si>
  <si>
    <t>ZAMOK</t>
  </si>
  <si>
    <t>False</t>
  </si>
  <si>
    <t>{e65ef4ce-b868-4d95-a879-3fd606272aa4}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</si>
  <si>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</si>
  <si>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</si>
  <si>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</si>
  <si>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</si>
  <si>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</si>
  <si>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</si>
  <si>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</si>
  <si>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</si>
  <si>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IMPORT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</si>
  <si>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</si>
  <si>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</si>
  <si>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ZŠ Jesenická 10, Bruntál - rekonstrukce kuchyně - VZT - rozpočet ostrý</t>
  </si>
  <si>
    <t>KSO:</t>
  </si>
  <si>
    <t>CC-CZ:</t>
  </si>
  <si>
    <t>Místo:</t>
  </si>
  <si>
    <t xml:space="preserve"> </t>
  </si>
  <si>
    <t>Datum:</t>
  </si>
  <si>
    <t>14. 2. 2023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</si>
  <si>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</si>
  <si>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</si>
  <si>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</si>
  <si>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</si>
  <si>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</si>
  <si>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</si>
  <si>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</si>
  <si>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</si>
  <si>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</si>
  <si>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</si>
  <si>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</si>
  <si>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</si>
  <si>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</si>
  <si>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</si>
  <si>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</si>
  <si>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</si>
  <si>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</si>
  <si>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</si>
  <si>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</si>
  <si>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</si>
  <si>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</si>
  <si>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</si>
  <si>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</si>
  <si>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</si>
  <si>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</si>
  <si>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</si>
  <si>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</si>
  <si>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</si>
  <si>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</si>
  <si>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</si>
  <si>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</si>
  <si>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</si>
  <si>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</si>
  <si>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</si>
  <si>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</si>
  <si>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</si>
  <si>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</si>
  <si>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</si>
  <si>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</si>
  <si>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</si>
  <si>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</si>
  <si>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</si>
  <si>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</si>
  <si>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</si>
  <si>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</si>
  <si>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</si>
  <si>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</si>
  <si>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</si>
  <si>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</si>
  <si>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</si>
  <si>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</si>
  <si>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{00000000-0000-0000-0000-000000000000}</t>
  </si>
  <si>
    <t>/</t>
  </si>
  <si>
    <t>Rozpočet</t>
  </si>
  <si>
    <t>STA</t>
  </si>
  <si>
    <t>1</t>
  </si>
  <si>
    <t>{fad31ef3-f49e-44d3-8df5-3a9057e40953}</t>
  </si>
  <si>
    <t>2</t>
  </si>
  <si>
    <t>KRYCÍ LIST SOUPISU PRACÍ</t>
  </si>
  <si>
    <t>Objekt:</t>
  </si>
  <si>
    <t>REKAPITULACE ČLENĚNÍ SOUPISU PRACÍ</t>
  </si>
  <si>
    <t>Kód dílu - Popis</t>
  </si>
  <si>
    <t>Cena celkem [CZK]</t>
  </si>
  <si>
    <t>Náklady ze soupisu prací</t>
  </si>
  <si>
    <t>-1</t>
  </si>
  <si>
    <t>D1 - Zařízení</t>
  </si>
  <si>
    <t>D2 - Izolace tepelné</t>
  </si>
  <si>
    <t>D4 - Lešení</t>
  </si>
  <si>
    <t>VRN - Vedlejší rozpočtové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</si>
  <si>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</si>
  <si>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</si>
  <si>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</si>
  <si>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</si>
  <si>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</si>
  <si>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</si>
  <si>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</si>
  <si>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</si>
  <si>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</si>
  <si>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</si>
  <si>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</si>
  <si>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</si>
  <si>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</si>
  <si>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D1</t>
  </si>
  <si>
    <t>Zařízení</t>
  </si>
  <si>
    <t>ROZPOCET</t>
  </si>
  <si>
    <t>K</t>
  </si>
  <si>
    <t>1.1A</t>
  </si>
  <si>
    <t>VZT rekuperační jednotka Qp= 14660, Qo= 14660, Pa 450, Ohřev vodní 83,3 kW dále dle specifikace v TZ</t>
  </si>
  <si>
    <t>kpl</t>
  </si>
  <si>
    <t>4</t>
  </si>
  <si>
    <t>1.1B</t>
  </si>
  <si>
    <t>Měření a Regulace s prokabelováním vč. ovládání plynového bezpečnostního ventilu a ovládáním regulačních klapek kuchyň/jídelna</t>
  </si>
  <si>
    <t>1.2</t>
  </si>
  <si>
    <t>Tlumič hluku buňkový 1097x1782 l=1250</t>
  </si>
  <si>
    <t>ks</t>
  </si>
  <si>
    <t>6</t>
  </si>
  <si>
    <t>1.3</t>
  </si>
  <si>
    <t>Tlumič hluku buňkový 1800x500 l=1250</t>
  </si>
  <si>
    <t>8</t>
  </si>
  <si>
    <t>1.4</t>
  </si>
  <si>
    <t>Tlumič hluku buňkový 1000x1000 l=1250</t>
  </si>
  <si>
    <t>10</t>
  </si>
  <si>
    <t>1.5</t>
  </si>
  <si>
    <t>Tlumič hluku buňkový 1600x400 l=1250</t>
  </si>
  <si>
    <t>12</t>
  </si>
  <si>
    <t>1.6a</t>
  </si>
  <si>
    <t>Protidešťová žaluzie pozink 1250x900</t>
  </si>
  <si>
    <t>14</t>
  </si>
  <si>
    <t>1.6b</t>
  </si>
  <si>
    <t>Protidešťová žaluzie pozink 1000x1000</t>
  </si>
  <si>
    <t>16</t>
  </si>
  <si>
    <t>1.7</t>
  </si>
  <si>
    <t>Regulační klapka vč. servopohonu 230V 800x500</t>
  </si>
  <si>
    <t>18</t>
  </si>
  <si>
    <t>1.8</t>
  </si>
  <si>
    <t>Regulační klapka vč. servopohonu 230V 1000x500</t>
  </si>
  <si>
    <t>20</t>
  </si>
  <si>
    <t>1.9</t>
  </si>
  <si>
    <t>Vyústka nastavitelná VNM 1225x525 2/R1</t>
  </si>
  <si>
    <t>22</t>
  </si>
  <si>
    <t>1.10</t>
  </si>
  <si>
    <t>Tkaninová vyústka příhoda půlkruh vč. zavěšení 1400x14m</t>
  </si>
  <si>
    <t>24</t>
  </si>
  <si>
    <t>1.11</t>
  </si>
  <si>
    <t>Digestoř nástěnná vč. tukových filtrů a osvětlení</t>
  </si>
  <si>
    <t>26</t>
  </si>
  <si>
    <t>1.12</t>
  </si>
  <si>
    <t>Regulační klapka vč. servopohonu 230V 1400x500</t>
  </si>
  <si>
    <t>28</t>
  </si>
  <si>
    <t>1.13</t>
  </si>
  <si>
    <t>Regulační klapka ruční 600x500</t>
  </si>
  <si>
    <t>30</t>
  </si>
  <si>
    <t>1.14</t>
  </si>
  <si>
    <t>Regulační klapka ruční 500x500</t>
  </si>
  <si>
    <t>32</t>
  </si>
  <si>
    <t>1.15</t>
  </si>
  <si>
    <t>Vyústka nastavitelná VNM 425x225 2/R1</t>
  </si>
  <si>
    <t>34</t>
  </si>
  <si>
    <t>1.16</t>
  </si>
  <si>
    <t>Digetoř prostorová 2200x2000 vč. tukových filtrů a osvětlení</t>
  </si>
  <si>
    <t>36</t>
  </si>
  <si>
    <t>1.17</t>
  </si>
  <si>
    <t>Regulační klapka ruční 315x315</t>
  </si>
  <si>
    <t>38</t>
  </si>
  <si>
    <t>1.18</t>
  </si>
  <si>
    <t>Regulační klapka ruční 125x125</t>
  </si>
  <si>
    <t>40</t>
  </si>
  <si>
    <t>1.19</t>
  </si>
  <si>
    <t>Digetoř nástěnná vč. tukových filtrů a osvětlení 1000x1000</t>
  </si>
  <si>
    <t>42</t>
  </si>
  <si>
    <t>1.20</t>
  </si>
  <si>
    <t>Talířový ventil IT 125</t>
  </si>
  <si>
    <t>44</t>
  </si>
  <si>
    <t>Pol32</t>
  </si>
  <si>
    <t>m2</t>
  </si>
  <si>
    <t>46</t>
  </si>
  <si>
    <t>Pol24</t>
  </si>
  <si>
    <t>Spojovací a závěsový materiál</t>
  </si>
  <si>
    <t>48</t>
  </si>
  <si>
    <t>D2</t>
  </si>
  <si>
    <t>Izolace tepelné</t>
  </si>
  <si>
    <t>Pol33</t>
  </si>
  <si>
    <t>tl 19 mm</t>
  </si>
  <si>
    <t>50</t>
  </si>
  <si>
    <t>D4</t>
  </si>
  <si>
    <t>Lešení</t>
  </si>
  <si>
    <t>949101111</t>
  </si>
  <si>
    <t>Lešení pomocné pro objekty pozemních staveb s lešeňovou podlahou v do 1,9 m zatížení do 150 kg/m2</t>
  </si>
  <si>
    <t>-1762367571</t>
  </si>
  <si>
    <t>949101112</t>
  </si>
  <si>
    <t>Lešení pomocné pro objekty pozemních staveb s lešeňovou podlahou v přes 1,9 do 3,5 m zatížení do 150 kg/m2</t>
  </si>
  <si>
    <t>871260918</t>
  </si>
  <si>
    <t>VRN</t>
  </si>
  <si>
    <t>Vedlejší rozpočtové náklady</t>
  </si>
  <si>
    <t>5</t>
  </si>
  <si>
    <t>3</t>
  </si>
  <si>
    <t>030001000</t>
  </si>
  <si>
    <t>soubor</t>
  </si>
  <si>
    <t>1024</t>
  </si>
  <si>
    <t>388241823</t>
  </si>
  <si>
    <t>Kuchyň - VZT</t>
  </si>
  <si>
    <t>čtyřhranný potrubní systém sk.I. (vzduchové potrubí)</t>
  </si>
  <si>
    <t>Zařízení staveniště (zřízení, provoz, likvidace)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</si>
</sst>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u/>
      <sz val="11"/>
      <color theme="10"/>
      <name val="Calibri"/>
      <scheme val="minor"/>
    </font>
    <font>
      <b/>
      <sz val="9"/>
      <color rgb="FF003366"/>
      <name val="Arial CE"/>
      <family val="2"/>
      <charset val="238"/>
    </font>
    <font>
      <b/>
      <sz val="11"/>
      <name val="Arial CE"/>
      <family val="2"/>
      <charset val="238"/>
    </font>
    <font>
      <sz val="9"/>
      <name val="Arial CE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0" fillId="0" borderId="0" applyNumberFormat="0" applyFill="0" applyBorder="0" applyAlignment="0" applyProtection="0"/>
  </cellStyleXfs>
  <cellXfs count="24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9" fillId="0" borderId="0" xfId="0" applyFont="1" applyAlignment="1" applyProtection="1">
      <alignment horizontal="left" vertical="center"/>
    </xf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3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5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18" fillId="4" borderId="0" xfId="0" applyFont="1" applyFill="1" applyAlignment="1" applyProtection="1">
      <alignment horizontal="center" vertical="center"/>
    </xf>
    <xf numFmtId="0" fontId="19" fillId="0" borderId="16" xfId="0" applyFont="1" applyBorder="1" applyAlignment="1" applyProtection="1">
      <alignment horizontal="center" vertical="center" wrapText="1"/>
    </xf>
    <xf numFmtId="0" fontId="19" fillId="0" borderId="17" xfId="0" applyFont="1" applyBorder="1" applyAlignment="1" applyProtection="1">
      <alignment horizontal="center" vertical="center" wrapText="1"/>
    </xf>
    <xf numFmtId="0" fontId="19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20" fillId="0" borderId="0" xfId="0" applyFont="1" applyAlignment="1" applyProtection="1">
      <alignment vertical="center"/>
    </xf>
    <xf numFmtId="4" fontId="20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6" fillId="0" borderId="14" xfId="0" applyNumberFormat="1" applyFont="1" applyBorder="1" applyAlignment="1" applyProtection="1">
      <alignment vertical="center"/>
    </xf>
    <xf numFmtId="4" fontId="16" fillId="0" borderId="0" xfId="0" applyNumberFormat="1" applyFont="1" applyBorder="1" applyAlignment="1" applyProtection="1">
      <alignment vertical="center"/>
    </xf>
    <xf numFmtId="166" fontId="16" fillId="0" borderId="0" xfId="0" applyNumberFormat="1" applyFont="1" applyBorder="1" applyAlignment="1" applyProtection="1">
      <alignment vertical="center"/>
    </xf>
    <xf numFmtId="4" fontId="16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5" fillId="0" borderId="19" xfId="0" applyNumberFormat="1" applyFont="1" applyBorder="1" applyAlignment="1" applyProtection="1">
      <alignment vertical="center"/>
    </xf>
    <xf numFmtId="4" fontId="25" fillId="0" borderId="20" xfId="0" applyNumberFormat="1" applyFont="1" applyBorder="1" applyAlignment="1" applyProtection="1">
      <alignment vertical="center"/>
    </xf>
    <xf numFmtId="166" fontId="25" fillId="0" borderId="20" xfId="0" applyNumberFormat="1" applyFont="1" applyBorder="1" applyAlignment="1" applyProtection="1">
      <alignment vertical="center"/>
    </xf>
    <xf numFmtId="4" fontId="25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9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3" fillId="0" borderId="0" xfId="0" applyFont="1" applyAlignment="1">
      <alignment horizontal="left" vertical="center"/>
    </xf>
    <xf numFmtId="4" fontId="20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5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8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8" fillId="4" borderId="0" xfId="0" applyFont="1" applyFill="1" applyAlignment="1" applyProtection="1">
      <alignment horizontal="right" vertical="center"/>
    </xf>
    <xf numFmtId="0" fontId="27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8" fillId="4" borderId="16" xfId="0" applyFont="1" applyFill="1" applyBorder="1" applyAlignment="1" applyProtection="1">
      <alignment horizontal="center" vertical="center" wrapText="1"/>
    </xf>
    <xf numFmtId="0" fontId="18" fillId="4" borderId="17" xfId="0" applyFont="1" applyFill="1" applyBorder="1" applyAlignment="1" applyProtection="1">
      <alignment horizontal="center" vertical="center" wrapText="1"/>
    </xf>
    <xf numFmtId="0" fontId="18" fillId="4" borderId="18" xfId="0" applyFont="1" applyFill="1" applyBorder="1" applyAlignment="1" applyProtection="1">
      <alignment horizontal="center" vertical="center" wrapText="1"/>
    </xf>
    <xf numFmtId="0" fontId="18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0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8" fillId="0" borderId="12" xfId="0" applyNumberFormat="1" applyFont="1" applyBorder="1" applyAlignment="1" applyProtection="1"/>
    <xf numFmtId="166" fontId="28" fillId="0" borderId="13" xfId="0" applyNumberFormat="1" applyFont="1" applyBorder="1" applyAlignment="1" applyProtection="1"/>
    <xf numFmtId="4" fontId="29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18" fillId="0" borderId="22" xfId="0" applyFont="1" applyBorder="1" applyAlignment="1" applyProtection="1">
      <alignment horizontal="center" vertical="center"/>
    </xf>
    <xf numFmtId="49" fontId="18" fillId="0" borderId="22" xfId="0" applyNumberFormat="1" applyFont="1" applyBorder="1" applyAlignment="1" applyProtection="1">
      <alignment horizontal="left" vertical="center" wrapText="1"/>
    </xf>
    <xf numFmtId="0" fontId="18" fillId="0" borderId="22" xfId="0" applyFont="1" applyBorder="1" applyAlignment="1" applyProtection="1">
      <alignment horizontal="left" vertical="center" wrapText="1"/>
    </xf>
    <xf numFmtId="0" fontId="18" fillId="0" borderId="22" xfId="0" applyFont="1" applyBorder="1" applyAlignment="1" applyProtection="1">
      <alignment horizontal="center" vertical="center" wrapText="1"/>
    </xf>
    <xf numFmtId="167" fontId="18" fillId="0" borderId="22" xfId="0" applyNumberFormat="1" applyFont="1" applyBorder="1" applyAlignment="1" applyProtection="1">
      <alignment vertical="center"/>
    </xf>
    <xf numFmtId="4" fontId="18" fillId="2" borderId="22" xfId="0" applyNumberFormat="1" applyFont="1" applyFill="1" applyBorder="1" applyAlignment="1" applyProtection="1">
      <alignment vertical="center"/>
      <protection locked="0"/>
    </xf>
    <xf numFmtId="4" fontId="18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19" fillId="2" borderId="14" xfId="0" applyFont="1" applyFill="1" applyBorder="1" applyAlignment="1" applyProtection="1">
      <alignment horizontal="left" vertical="center"/>
      <protection locked="0"/>
    </xf>
    <xf numFmtId="0" fontId="19" fillId="0" borderId="0" xfId="0" applyFont="1" applyBorder="1" applyAlignment="1" applyProtection="1">
      <alignment horizontal="center" vertical="center"/>
    </xf>
    <xf numFmtId="166" fontId="19" fillId="0" borderId="0" xfId="0" applyNumberFormat="1" applyFont="1" applyBorder="1" applyAlignment="1" applyProtection="1">
      <alignment vertical="center"/>
    </xf>
    <xf numFmtId="166" fontId="19" fillId="0" borderId="15" xfId="0" applyNumberFormat="1" applyFont="1" applyBorder="1" applyAlignment="1" applyProtection="1">
      <alignment vertical="center"/>
    </xf>
    <xf numFmtId="0" fontId="18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19" fillId="2" borderId="19" xfId="0" applyFont="1" applyFill="1" applyBorder="1" applyAlignment="1" applyProtection="1">
      <alignment horizontal="left" vertical="center"/>
      <protection locked="0"/>
    </xf>
    <xf numFmtId="0" fontId="19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19" fillId="0" borderId="20" xfId="0" applyNumberFormat="1" applyFont="1" applyBorder="1" applyAlignment="1" applyProtection="1">
      <alignment vertical="center"/>
    </xf>
    <xf numFmtId="166" fontId="19" fillId="0" borderId="21" xfId="0" applyNumberFormat="1" applyFont="1" applyBorder="1" applyAlignment="1" applyProtection="1">
      <alignment vertical="center"/>
    </xf>
    <xf numFmtId="0" fontId="33" fillId="0" borderId="22" xfId="0" applyFont="1" applyBorder="1" applyAlignment="1" applyProtection="1">
      <alignment horizontal="left" vertical="center" wrapText="1"/>
    </xf>
    <xf numFmtId="0" fontId="0" fillId="0" borderId="0" xfId="0"/>
    <xf numFmtId="0" fontId="18" fillId="4" borderId="6" xfId="0" applyFont="1" applyFill="1" applyBorder="1" applyAlignment="1" applyProtection="1">
      <alignment horizontal="center" vertical="center"/>
    </xf>
    <xf numFmtId="0" fontId="18" fillId="4" borderId="7" xfId="0" applyFont="1" applyFill="1" applyBorder="1" applyAlignment="1" applyProtection="1">
      <alignment horizontal="left" vertical="center"/>
    </xf>
    <xf numFmtId="0" fontId="18" fillId="4" borderId="7" xfId="0" applyFont="1" applyFill="1" applyBorder="1" applyAlignment="1" applyProtection="1">
      <alignment horizontal="center" vertical="center"/>
    </xf>
    <xf numFmtId="0" fontId="18" fillId="4" borderId="7" xfId="0" applyFont="1" applyFill="1" applyBorder="1" applyAlignment="1" applyProtection="1">
      <alignment horizontal="right" vertical="center"/>
    </xf>
    <xf numFmtId="0" fontId="18" fillId="4" borderId="8" xfId="0" applyFont="1" applyFill="1" applyBorder="1" applyAlignment="1" applyProtection="1">
      <alignment horizontal="left" vertical="center"/>
    </xf>
    <xf numFmtId="4" fontId="24" fillId="0" borderId="0" xfId="0" applyNumberFormat="1" applyFont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31" fillId="0" borderId="0" xfId="0" applyFont="1" applyAlignment="1" applyProtection="1">
      <alignment horizontal="left" vertical="center" wrapText="1"/>
    </xf>
    <xf numFmtId="0" fontId="23" fillId="0" borderId="0" xfId="0" applyFont="1" applyAlignment="1" applyProtection="1">
      <alignment horizontal="left" vertical="center" wrapText="1"/>
    </xf>
    <xf numFmtId="4" fontId="20" fillId="0" borderId="0" xfId="0" applyNumberFormat="1" applyFont="1" applyAlignment="1" applyProtection="1">
      <alignment horizontal="right" vertical="center"/>
    </xf>
    <xf numFmtId="4" fontId="20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6" fillId="0" borderId="11" xfId="0" applyFont="1" applyBorder="1" applyAlignment="1">
      <alignment horizontal="center" vertical="center"/>
    </xf>
    <xf numFmtId="0" fontId="16" fillId="0" borderId="12" xfId="0" applyFont="1" applyBorder="1" applyAlignment="1">
      <alignment horizontal="left" vertical="center"/>
    </xf>
    <xf numFmtId="0" fontId="17" fillId="0" borderId="14" xfId="0" applyFont="1" applyBorder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0" fontId="17" fillId="0" borderId="14" xfId="0" applyFont="1" applyBorder="1" applyAlignment="1" applyProtection="1">
      <alignment horizontal="left" vertical="center"/>
    </xf>
    <xf numFmtId="0" fontId="17" fillId="0" borderId="0" xfId="0" applyFont="1" applyBorder="1" applyAlignment="1" applyProtection="1">
      <alignment horizontal="left" vertical="center"/>
    </xf>
    <xf numFmtId="4" fontId="14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12" fillId="0" borderId="0" xfId="0" applyFont="1" applyAlignment="1">
      <alignment horizontal="left" vertical="top" wrapText="1"/>
    </xf>
    <xf numFmtId="0" fontId="12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3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0" fillId="0" borderId="0" xfId="0" applyFont="1" applyAlignment="1" applyProtection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2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7"/>
  <sheetViews>
    <sheetView showGridLines="0" topLeftCell="A85" workbookViewId="0">
      <selection activeCell="AH105" sqref="AH105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2" t="s">
        <v>0</v>
      </c>
      <c r="AZ1" s="12" t="s">
        <v>1</v>
      </c>
      <c r="BA1" s="12" t="s">
        <v>2</v>
      </c>
      <c r="BB1" s="12" t="s">
        <v>3</v>
      </c>
      <c r="BT1" s="12" t="s">
        <v>4</v>
      </c>
      <c r="BU1" s="12" t="s">
        <v>4</v>
      </c>
      <c r="BV1" s="12" t="s">
        <v>5</v>
      </c>
    </row>
    <row r="2" spans="1:74" s="1" customFormat="1" ht="36.950000000000003" customHeight="1">
      <c r="AR2" s="191"/>
      <c r="AS2" s="191"/>
      <c r="AT2" s="191"/>
      <c r="AU2" s="191"/>
      <c r="AV2" s="191"/>
      <c r="AW2" s="191"/>
      <c r="AX2" s="191"/>
      <c r="AY2" s="191"/>
      <c r="AZ2" s="191"/>
      <c r="BA2" s="191"/>
      <c r="BB2" s="191"/>
      <c r="BC2" s="191"/>
      <c r="BD2" s="191"/>
      <c r="BE2" s="191"/>
      <c r="BS2" s="13" t="s">
        <v>6</v>
      </c>
      <c r="BT2" s="13" t="s">
        <v>7</v>
      </c>
    </row>
    <row r="3" spans="1:74" s="1" customFormat="1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6</v>
      </c>
      <c r="BT3" s="13" t="s">
        <v>8</v>
      </c>
    </row>
    <row r="4" spans="1:74" s="1" customFormat="1" ht="24.95" customHeight="1">
      <c r="B4" s="17"/>
      <c r="C4" s="18"/>
      <c r="D4" s="19" t="s">
        <v>9</v>
      </c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  <c r="AA4" s="18"/>
      <c r="AB4" s="18"/>
      <c r="AC4" s="18"/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6"/>
      <c r="AS4" s="20" t="s">
        <v>10</v>
      </c>
      <c r="BE4" s="21" t="s">
        <v>11</v>
      </c>
      <c r="BS4" s="13" t="s">
        <v>12</v>
      </c>
    </row>
    <row r="5" spans="1:74" s="1" customFormat="1" ht="12" customHeight="1">
      <c r="B5" s="17"/>
      <c r="C5" s="18"/>
      <c r="D5" s="22" t="s">
        <v>13</v>
      </c>
      <c r="E5" s="18"/>
      <c r="F5" s="18"/>
      <c r="G5" s="18"/>
      <c r="H5" s="18"/>
      <c r="I5" s="18"/>
      <c r="J5" s="18"/>
      <c r="K5" s="224" t="s">
        <v>14</v>
      </c>
      <c r="L5" s="225"/>
      <c r="M5" s="225"/>
      <c r="N5" s="225"/>
      <c r="O5" s="225"/>
      <c r="P5" s="225"/>
      <c r="Q5" s="225"/>
      <c r="R5" s="225"/>
      <c r="S5" s="225"/>
      <c r="T5" s="225"/>
      <c r="U5" s="225"/>
      <c r="V5" s="225"/>
      <c r="W5" s="225"/>
      <c r="X5" s="225"/>
      <c r="Y5" s="225"/>
      <c r="Z5" s="225"/>
      <c r="AA5" s="225"/>
      <c r="AB5" s="225"/>
      <c r="AC5" s="225"/>
      <c r="AD5" s="225"/>
      <c r="AE5" s="225"/>
      <c r="AF5" s="225"/>
      <c r="AG5" s="225"/>
      <c r="AH5" s="225"/>
      <c r="AI5" s="225"/>
      <c r="AJ5" s="225"/>
      <c r="AK5" s="18"/>
      <c r="AL5" s="18"/>
      <c r="AM5" s="18"/>
      <c r="AN5" s="18"/>
      <c r="AO5" s="18"/>
      <c r="AP5" s="18"/>
      <c r="AQ5" s="18"/>
      <c r="AR5" s="16"/>
      <c r="BE5" s="221" t="s">
        <v>15</v>
      </c>
      <c r="BS5" s="13" t="s">
        <v>6</v>
      </c>
    </row>
    <row r="6" spans="1:74" s="1" customFormat="1" ht="36.950000000000003" customHeight="1">
      <c r="B6" s="17"/>
      <c r="C6" s="18"/>
      <c r="D6" s="24" t="s">
        <v>16</v>
      </c>
      <c r="E6" s="18"/>
      <c r="F6" s="18"/>
      <c r="G6" s="18"/>
      <c r="H6" s="18"/>
      <c r="I6" s="18"/>
      <c r="J6" s="18"/>
      <c r="K6" s="226" t="s">
        <v>17</v>
      </c>
      <c r="L6" s="225"/>
      <c r="M6" s="225"/>
      <c r="N6" s="225"/>
      <c r="O6" s="225"/>
      <c r="P6" s="225"/>
      <c r="Q6" s="225"/>
      <c r="R6" s="225"/>
      <c r="S6" s="225"/>
      <c r="T6" s="225"/>
      <c r="U6" s="225"/>
      <c r="V6" s="225"/>
      <c r="W6" s="225"/>
      <c r="X6" s="225"/>
      <c r="Y6" s="225"/>
      <c r="Z6" s="225"/>
      <c r="AA6" s="225"/>
      <c r="AB6" s="225"/>
      <c r="AC6" s="225"/>
      <c r="AD6" s="225"/>
      <c r="AE6" s="225"/>
      <c r="AF6" s="225"/>
      <c r="AG6" s="225"/>
      <c r="AH6" s="225"/>
      <c r="AI6" s="225"/>
      <c r="AJ6" s="225"/>
      <c r="AK6" s="18"/>
      <c r="AL6" s="18"/>
      <c r="AM6" s="18"/>
      <c r="AN6" s="18"/>
      <c r="AO6" s="18"/>
      <c r="AP6" s="18"/>
      <c r="AQ6" s="18"/>
      <c r="AR6" s="16"/>
      <c r="BE6" s="222"/>
      <c r="BS6" s="13" t="s">
        <v>6</v>
      </c>
    </row>
    <row r="7" spans="1:74" s="1" customFormat="1" ht="12" customHeight="1">
      <c r="B7" s="17"/>
      <c r="C7" s="18"/>
      <c r="D7" s="25" t="s">
        <v>18</v>
      </c>
      <c r="E7" s="18"/>
      <c r="F7" s="18"/>
      <c r="G7" s="18"/>
      <c r="H7" s="18"/>
      <c r="I7" s="18"/>
      <c r="J7" s="18"/>
      <c r="K7" s="23" t="s">
        <v>1</v>
      </c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/>
      <c r="AI7" s="18"/>
      <c r="AJ7" s="18"/>
      <c r="AK7" s="25" t="s">
        <v>19</v>
      </c>
      <c r="AL7" s="18"/>
      <c r="AM7" s="18"/>
      <c r="AN7" s="23" t="s">
        <v>1</v>
      </c>
      <c r="AO7" s="18"/>
      <c r="AP7" s="18"/>
      <c r="AQ7" s="18"/>
      <c r="AR7" s="16"/>
      <c r="BE7" s="222"/>
      <c r="BS7" s="13" t="s">
        <v>6</v>
      </c>
    </row>
    <row r="8" spans="1:74" s="1" customFormat="1" ht="12" customHeight="1">
      <c r="B8" s="17"/>
      <c r="C8" s="18"/>
      <c r="D8" s="25" t="s">
        <v>20</v>
      </c>
      <c r="E8" s="18"/>
      <c r="F8" s="18"/>
      <c r="G8" s="18"/>
      <c r="H8" s="18"/>
      <c r="I8" s="18"/>
      <c r="J8" s="18"/>
      <c r="K8" s="23" t="s">
        <v>21</v>
      </c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25" t="s">
        <v>22</v>
      </c>
      <c r="AL8" s="18"/>
      <c r="AM8" s="18"/>
      <c r="AN8" s="26" t="s">
        <v>23</v>
      </c>
      <c r="AO8" s="18"/>
      <c r="AP8" s="18"/>
      <c r="AQ8" s="18"/>
      <c r="AR8" s="16"/>
      <c r="BE8" s="222"/>
      <c r="BS8" s="13" t="s">
        <v>6</v>
      </c>
    </row>
    <row r="9" spans="1:74" s="1" customFormat="1" ht="14.45" customHeight="1">
      <c r="B9" s="17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8"/>
      <c r="AJ9" s="18"/>
      <c r="AK9" s="18"/>
      <c r="AL9" s="18"/>
      <c r="AM9" s="18"/>
      <c r="AN9" s="18"/>
      <c r="AO9" s="18"/>
      <c r="AP9" s="18"/>
      <c r="AQ9" s="18"/>
      <c r="AR9" s="16"/>
      <c r="BE9" s="222"/>
      <c r="BS9" s="13" t="s">
        <v>6</v>
      </c>
    </row>
    <row r="10" spans="1:74" s="1" customFormat="1" ht="12" customHeight="1">
      <c r="B10" s="17"/>
      <c r="C10" s="18"/>
      <c r="D10" s="25" t="s">
        <v>24</v>
      </c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/>
      <c r="AI10" s="18"/>
      <c r="AJ10" s="18"/>
      <c r="AK10" s="25" t="s">
        <v>25</v>
      </c>
      <c r="AL10" s="18"/>
      <c r="AM10" s="18"/>
      <c r="AN10" s="23" t="s">
        <v>1</v>
      </c>
      <c r="AO10" s="18"/>
      <c r="AP10" s="18"/>
      <c r="AQ10" s="18"/>
      <c r="AR10" s="16"/>
      <c r="BE10" s="222"/>
      <c r="BS10" s="13" t="s">
        <v>6</v>
      </c>
    </row>
    <row r="11" spans="1:74" s="1" customFormat="1" ht="18.399999999999999" customHeight="1">
      <c r="B11" s="17"/>
      <c r="C11" s="18"/>
      <c r="D11" s="18"/>
      <c r="E11" s="23" t="s">
        <v>21</v>
      </c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25" t="s">
        <v>26</v>
      </c>
      <c r="AL11" s="18"/>
      <c r="AM11" s="18"/>
      <c r="AN11" s="23" t="s">
        <v>1</v>
      </c>
      <c r="AO11" s="18"/>
      <c r="AP11" s="18"/>
      <c r="AQ11" s="18"/>
      <c r="AR11" s="16"/>
      <c r="BE11" s="222"/>
      <c r="BS11" s="13" t="s">
        <v>6</v>
      </c>
    </row>
    <row r="12" spans="1:74" s="1" customFormat="1" ht="6.95" customHeight="1">
      <c r="B12" s="17"/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  <c r="AA12" s="18"/>
      <c r="AB12" s="18"/>
      <c r="AC12" s="18"/>
      <c r="AD12" s="18"/>
      <c r="AE12" s="18"/>
      <c r="AF12" s="18"/>
      <c r="AG12" s="18"/>
      <c r="AH12" s="18"/>
      <c r="AI12" s="18"/>
      <c r="AJ12" s="18"/>
      <c r="AK12" s="18"/>
      <c r="AL12" s="18"/>
      <c r="AM12" s="18"/>
      <c r="AN12" s="18"/>
      <c r="AO12" s="18"/>
      <c r="AP12" s="18"/>
      <c r="AQ12" s="18"/>
      <c r="AR12" s="16"/>
      <c r="BE12" s="222"/>
      <c r="BS12" s="13" t="s">
        <v>6</v>
      </c>
    </row>
    <row r="13" spans="1:74" s="1" customFormat="1" ht="12" customHeight="1">
      <c r="B13" s="17"/>
      <c r="C13" s="18"/>
      <c r="D13" s="25" t="s">
        <v>27</v>
      </c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  <c r="AA13" s="18"/>
      <c r="AB13" s="18"/>
      <c r="AC13" s="18"/>
      <c r="AD13" s="18"/>
      <c r="AE13" s="18"/>
      <c r="AF13" s="18"/>
      <c r="AG13" s="18"/>
      <c r="AH13" s="18"/>
      <c r="AI13" s="18"/>
      <c r="AJ13" s="18"/>
      <c r="AK13" s="25" t="s">
        <v>25</v>
      </c>
      <c r="AL13" s="18"/>
      <c r="AM13" s="18"/>
      <c r="AN13" s="27" t="s">
        <v>28</v>
      </c>
      <c r="AO13" s="18"/>
      <c r="AP13" s="18"/>
      <c r="AQ13" s="18"/>
      <c r="AR13" s="16"/>
      <c r="BE13" s="222"/>
      <c r="BS13" s="13" t="s">
        <v>6</v>
      </c>
    </row>
    <row r="14" spans="1:74" ht="12.75">
      <c r="B14" s="17"/>
      <c r="C14" s="18"/>
      <c r="D14" s="18"/>
      <c r="E14" s="227" t="s">
        <v>28</v>
      </c>
      <c r="F14" s="228"/>
      <c r="G14" s="228"/>
      <c r="H14" s="228"/>
      <c r="I14" s="228"/>
      <c r="J14" s="228"/>
      <c r="K14" s="228"/>
      <c r="L14" s="228"/>
      <c r="M14" s="228"/>
      <c r="N14" s="228"/>
      <c r="O14" s="228"/>
      <c r="P14" s="228"/>
      <c r="Q14" s="228"/>
      <c r="R14" s="228"/>
      <c r="S14" s="228"/>
      <c r="T14" s="228"/>
      <c r="U14" s="228"/>
      <c r="V14" s="228"/>
      <c r="W14" s="228"/>
      <c r="X14" s="228"/>
      <c r="Y14" s="228"/>
      <c r="Z14" s="228"/>
      <c r="AA14" s="228"/>
      <c r="AB14" s="228"/>
      <c r="AC14" s="228"/>
      <c r="AD14" s="228"/>
      <c r="AE14" s="228"/>
      <c r="AF14" s="228"/>
      <c r="AG14" s="228"/>
      <c r="AH14" s="228"/>
      <c r="AI14" s="228"/>
      <c r="AJ14" s="228"/>
      <c r="AK14" s="25" t="s">
        <v>26</v>
      </c>
      <c r="AL14" s="18"/>
      <c r="AM14" s="18"/>
      <c r="AN14" s="27" t="s">
        <v>28</v>
      </c>
      <c r="AO14" s="18"/>
      <c r="AP14" s="18"/>
      <c r="AQ14" s="18"/>
      <c r="AR14" s="16"/>
      <c r="BE14" s="222"/>
      <c r="BS14" s="13" t="s">
        <v>6</v>
      </c>
    </row>
    <row r="15" spans="1:74" s="1" customFormat="1" ht="6.95" customHeight="1">
      <c r="B15" s="17"/>
      <c r="C15" s="18"/>
      <c r="D15" s="18"/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8"/>
      <c r="AI15" s="18"/>
      <c r="AJ15" s="18"/>
      <c r="AK15" s="18"/>
      <c r="AL15" s="18"/>
      <c r="AM15" s="18"/>
      <c r="AN15" s="18"/>
      <c r="AO15" s="18"/>
      <c r="AP15" s="18"/>
      <c r="AQ15" s="18"/>
      <c r="AR15" s="16"/>
      <c r="BE15" s="222"/>
      <c r="BS15" s="13" t="s">
        <v>4</v>
      </c>
    </row>
    <row r="16" spans="1:74" s="1" customFormat="1" ht="12" customHeight="1">
      <c r="B16" s="17"/>
      <c r="C16" s="18"/>
      <c r="D16" s="25" t="s">
        <v>29</v>
      </c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  <c r="AI16" s="18"/>
      <c r="AJ16" s="18"/>
      <c r="AK16" s="25" t="s">
        <v>25</v>
      </c>
      <c r="AL16" s="18"/>
      <c r="AM16" s="18"/>
      <c r="AN16" s="23" t="s">
        <v>1</v>
      </c>
      <c r="AO16" s="18"/>
      <c r="AP16" s="18"/>
      <c r="AQ16" s="18"/>
      <c r="AR16" s="16"/>
      <c r="BE16" s="222"/>
      <c r="BS16" s="13" t="s">
        <v>4</v>
      </c>
    </row>
    <row r="17" spans="1:71" s="1" customFormat="1" ht="18.399999999999999" customHeight="1">
      <c r="B17" s="17"/>
      <c r="C17" s="18"/>
      <c r="D17" s="18"/>
      <c r="E17" s="23" t="s">
        <v>21</v>
      </c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  <c r="AF17" s="18"/>
      <c r="AG17" s="18"/>
      <c r="AH17" s="18"/>
      <c r="AI17" s="18"/>
      <c r="AJ17" s="18"/>
      <c r="AK17" s="25" t="s">
        <v>26</v>
      </c>
      <c r="AL17" s="18"/>
      <c r="AM17" s="18"/>
      <c r="AN17" s="23" t="s">
        <v>1</v>
      </c>
      <c r="AO17" s="18"/>
      <c r="AP17" s="18"/>
      <c r="AQ17" s="18"/>
      <c r="AR17" s="16"/>
      <c r="BE17" s="222"/>
      <c r="BS17" s="13" t="s">
        <v>30</v>
      </c>
    </row>
    <row r="18" spans="1:71" s="1" customFormat="1" ht="6.95" customHeight="1">
      <c r="B18" s="17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18"/>
      <c r="AD18" s="18"/>
      <c r="AE18" s="18"/>
      <c r="AF18" s="18"/>
      <c r="AG18" s="18"/>
      <c r="AH18" s="18"/>
      <c r="AI18" s="18"/>
      <c r="AJ18" s="18"/>
      <c r="AK18" s="18"/>
      <c r="AL18" s="18"/>
      <c r="AM18" s="18"/>
      <c r="AN18" s="18"/>
      <c r="AO18" s="18"/>
      <c r="AP18" s="18"/>
      <c r="AQ18" s="18"/>
      <c r="AR18" s="16"/>
      <c r="BE18" s="222"/>
      <c r="BS18" s="13" t="s">
        <v>6</v>
      </c>
    </row>
    <row r="19" spans="1:71" s="1" customFormat="1" ht="12" customHeight="1">
      <c r="B19" s="17"/>
      <c r="C19" s="18"/>
      <c r="D19" s="25" t="s">
        <v>31</v>
      </c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25" t="s">
        <v>25</v>
      </c>
      <c r="AL19" s="18"/>
      <c r="AM19" s="18"/>
      <c r="AN19" s="23" t="s">
        <v>1</v>
      </c>
      <c r="AO19" s="18"/>
      <c r="AP19" s="18"/>
      <c r="AQ19" s="18"/>
      <c r="AR19" s="16"/>
      <c r="BE19" s="222"/>
      <c r="BS19" s="13" t="s">
        <v>6</v>
      </c>
    </row>
    <row r="20" spans="1:71" s="1" customFormat="1" ht="18.399999999999999" customHeight="1">
      <c r="B20" s="17"/>
      <c r="C20" s="18"/>
      <c r="D20" s="18"/>
      <c r="E20" s="23" t="s">
        <v>21</v>
      </c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  <c r="AF20" s="18"/>
      <c r="AG20" s="18"/>
      <c r="AH20" s="18"/>
      <c r="AI20" s="18"/>
      <c r="AJ20" s="18"/>
      <c r="AK20" s="25" t="s">
        <v>26</v>
      </c>
      <c r="AL20" s="18"/>
      <c r="AM20" s="18"/>
      <c r="AN20" s="23" t="s">
        <v>1</v>
      </c>
      <c r="AO20" s="18"/>
      <c r="AP20" s="18"/>
      <c r="AQ20" s="18"/>
      <c r="AR20" s="16"/>
      <c r="BE20" s="222"/>
      <c r="BS20" s="13" t="s">
        <v>30</v>
      </c>
    </row>
    <row r="21" spans="1:71" s="1" customFormat="1" ht="6.95" customHeight="1">
      <c r="B21" s="17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18"/>
      <c r="AF21" s="18"/>
      <c r="AG21" s="18"/>
      <c r="AH21" s="18"/>
      <c r="AI21" s="18"/>
      <c r="AJ21" s="18"/>
      <c r="AK21" s="18"/>
      <c r="AL21" s="18"/>
      <c r="AM21" s="18"/>
      <c r="AN21" s="18"/>
      <c r="AO21" s="18"/>
      <c r="AP21" s="18"/>
      <c r="AQ21" s="18"/>
      <c r="AR21" s="16"/>
      <c r="BE21" s="222"/>
    </row>
    <row r="22" spans="1:71" s="1" customFormat="1" ht="12" customHeight="1">
      <c r="B22" s="17"/>
      <c r="C22" s="18"/>
      <c r="D22" s="25" t="s">
        <v>32</v>
      </c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  <c r="AA22" s="18"/>
      <c r="AB22" s="18"/>
      <c r="AC22" s="18"/>
      <c r="AD22" s="18"/>
      <c r="AE22" s="18"/>
      <c r="AF22" s="18"/>
      <c r="AG22" s="18"/>
      <c r="AH22" s="18"/>
      <c r="AI22" s="18"/>
      <c r="AJ22" s="18"/>
      <c r="AK22" s="18"/>
      <c r="AL22" s="18"/>
      <c r="AM22" s="18"/>
      <c r="AN22" s="18"/>
      <c r="AO22" s="18"/>
      <c r="AP22" s="18"/>
      <c r="AQ22" s="18"/>
      <c r="AR22" s="16"/>
      <c r="BE22" s="222"/>
    </row>
    <row r="23" spans="1:71" s="1" customFormat="1" ht="16.5" customHeight="1">
      <c r="B23" s="17"/>
      <c r="C23" s="18"/>
      <c r="D23" s="18"/>
      <c r="E23" s="229" t="s">
        <v>1</v>
      </c>
      <c r="F23" s="229"/>
      <c r="G23" s="229"/>
      <c r="H23" s="229"/>
      <c r="I23" s="229"/>
      <c r="J23" s="229"/>
      <c r="K23" s="229"/>
      <c r="L23" s="229"/>
      <c r="M23" s="229"/>
      <c r="N23" s="229"/>
      <c r="O23" s="229"/>
      <c r="P23" s="229"/>
      <c r="Q23" s="229"/>
      <c r="R23" s="229"/>
      <c r="S23" s="229"/>
      <c r="T23" s="229"/>
      <c r="U23" s="229"/>
      <c r="V23" s="229"/>
      <c r="W23" s="229"/>
      <c r="X23" s="229"/>
      <c r="Y23" s="229"/>
      <c r="Z23" s="229"/>
      <c r="AA23" s="229"/>
      <c r="AB23" s="229"/>
      <c r="AC23" s="229"/>
      <c r="AD23" s="229"/>
      <c r="AE23" s="229"/>
      <c r="AF23" s="229"/>
      <c r="AG23" s="229"/>
      <c r="AH23" s="229"/>
      <c r="AI23" s="229"/>
      <c r="AJ23" s="229"/>
      <c r="AK23" s="229"/>
      <c r="AL23" s="229"/>
      <c r="AM23" s="229"/>
      <c r="AN23" s="229"/>
      <c r="AO23" s="18"/>
      <c r="AP23" s="18"/>
      <c r="AQ23" s="18"/>
      <c r="AR23" s="16"/>
      <c r="BE23" s="222"/>
    </row>
    <row r="24" spans="1:71" s="1" customFormat="1" ht="6.95" customHeight="1">
      <c r="B24" s="17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18"/>
      <c r="AD24" s="18"/>
      <c r="AE24" s="18"/>
      <c r="AF24" s="18"/>
      <c r="AG24" s="18"/>
      <c r="AH24" s="18"/>
      <c r="AI24" s="18"/>
      <c r="AJ24" s="18"/>
      <c r="AK24" s="18"/>
      <c r="AL24" s="18"/>
      <c r="AM24" s="18"/>
      <c r="AN24" s="18"/>
      <c r="AO24" s="18"/>
      <c r="AP24" s="18"/>
      <c r="AQ24" s="18"/>
      <c r="AR24" s="16"/>
      <c r="BE24" s="222"/>
    </row>
    <row r="25" spans="1:71" s="1" customFormat="1" ht="6.95" customHeight="1">
      <c r="B25" s="17"/>
      <c r="C25" s="18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P25" s="18"/>
      <c r="AQ25" s="18"/>
      <c r="AR25" s="16"/>
      <c r="BE25" s="222"/>
    </row>
    <row r="26" spans="1:71" s="2" customFormat="1" ht="25.9" customHeight="1">
      <c r="A26" s="30"/>
      <c r="B26" s="31"/>
      <c r="C26" s="32"/>
      <c r="D26" s="33" t="s">
        <v>33</v>
      </c>
      <c r="E26" s="34"/>
      <c r="F26" s="34"/>
      <c r="G26" s="34"/>
      <c r="H26" s="34"/>
      <c r="I26" s="34"/>
      <c r="J26" s="34"/>
      <c r="K26" s="34"/>
      <c r="L26" s="34"/>
      <c r="M26" s="34"/>
      <c r="N26" s="34"/>
      <c r="O26" s="34"/>
      <c r="P26" s="34"/>
      <c r="Q26" s="34"/>
      <c r="R26" s="34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  <c r="AF26" s="34"/>
      <c r="AG26" s="34"/>
      <c r="AH26" s="34"/>
      <c r="AI26" s="34"/>
      <c r="AJ26" s="34"/>
      <c r="AK26" s="230">
        <f>ROUND(AG94,2)</f>
        <v>0</v>
      </c>
      <c r="AL26" s="231"/>
      <c r="AM26" s="231"/>
      <c r="AN26" s="231"/>
      <c r="AO26" s="231"/>
      <c r="AP26" s="32"/>
      <c r="AQ26" s="32"/>
      <c r="AR26" s="35"/>
      <c r="BE26" s="222"/>
    </row>
    <row r="27" spans="1:71" s="2" customFormat="1" ht="6.95" customHeight="1">
      <c r="A27" s="30"/>
      <c r="B27" s="31"/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2"/>
      <c r="AI27" s="32"/>
      <c r="AJ27" s="32"/>
      <c r="AK27" s="32"/>
      <c r="AL27" s="32"/>
      <c r="AM27" s="32"/>
      <c r="AN27" s="32"/>
      <c r="AO27" s="32"/>
      <c r="AP27" s="32"/>
      <c r="AQ27" s="32"/>
      <c r="AR27" s="35"/>
      <c r="BE27" s="222"/>
    </row>
    <row r="28" spans="1:71" s="2" customFormat="1" ht="12.75">
      <c r="A28" s="30"/>
      <c r="B28" s="31"/>
      <c r="C28" s="32"/>
      <c r="D28" s="32"/>
      <c r="E28" s="32"/>
      <c r="F28" s="32"/>
      <c r="G28" s="32"/>
      <c r="H28" s="32"/>
      <c r="I28" s="32"/>
      <c r="J28" s="32"/>
      <c r="K28" s="32"/>
      <c r="L28" s="232" t="s">
        <v>34</v>
      </c>
      <c r="M28" s="232"/>
      <c r="N28" s="232"/>
      <c r="O28" s="232"/>
      <c r="P28" s="232"/>
      <c r="Q28" s="32"/>
      <c r="R28" s="32"/>
      <c r="S28" s="32"/>
      <c r="T28" s="32"/>
      <c r="U28" s="32"/>
      <c r="V28" s="32"/>
      <c r="W28" s="232" t="s">
        <v>35</v>
      </c>
      <c r="X28" s="232"/>
      <c r="Y28" s="232"/>
      <c r="Z28" s="232"/>
      <c r="AA28" s="232"/>
      <c r="AB28" s="232"/>
      <c r="AC28" s="232"/>
      <c r="AD28" s="232"/>
      <c r="AE28" s="232"/>
      <c r="AF28" s="32"/>
      <c r="AG28" s="32"/>
      <c r="AH28" s="32"/>
      <c r="AI28" s="32"/>
      <c r="AJ28" s="32"/>
      <c r="AK28" s="232" t="s">
        <v>36</v>
      </c>
      <c r="AL28" s="232"/>
      <c r="AM28" s="232"/>
      <c r="AN28" s="232"/>
      <c r="AO28" s="232"/>
      <c r="AP28" s="32"/>
      <c r="AQ28" s="32"/>
      <c r="AR28" s="35"/>
      <c r="BE28" s="222"/>
    </row>
    <row r="29" spans="1:71" s="3" customFormat="1" ht="14.45" customHeight="1">
      <c r="B29" s="36"/>
      <c r="C29" s="37"/>
      <c r="D29" s="25" t="s">
        <v>37</v>
      </c>
      <c r="E29" s="37"/>
      <c r="F29" s="25" t="s">
        <v>38</v>
      </c>
      <c r="G29" s="37"/>
      <c r="H29" s="37"/>
      <c r="I29" s="37"/>
      <c r="J29" s="37"/>
      <c r="K29" s="37"/>
      <c r="L29" s="216">
        <v>0.21</v>
      </c>
      <c r="M29" s="215"/>
      <c r="N29" s="215"/>
      <c r="O29" s="215"/>
      <c r="P29" s="215"/>
      <c r="Q29" s="37"/>
      <c r="R29" s="37"/>
      <c r="S29" s="37"/>
      <c r="T29" s="37"/>
      <c r="U29" s="37"/>
      <c r="V29" s="37"/>
      <c r="W29" s="214">
        <f>ROUND(AZ94, 2)</f>
        <v>0</v>
      </c>
      <c r="X29" s="215"/>
      <c r="Y29" s="215"/>
      <c r="Z29" s="215"/>
      <c r="AA29" s="215"/>
      <c r="AB29" s="215"/>
      <c r="AC29" s="215"/>
      <c r="AD29" s="215"/>
      <c r="AE29" s="215"/>
      <c r="AF29" s="37"/>
      <c r="AG29" s="37"/>
      <c r="AH29" s="37"/>
      <c r="AI29" s="37"/>
      <c r="AJ29" s="37"/>
      <c r="AK29" s="214">
        <f>ROUND(AV94, 2)</f>
        <v>0</v>
      </c>
      <c r="AL29" s="215"/>
      <c r="AM29" s="215"/>
      <c r="AN29" s="215"/>
      <c r="AO29" s="215"/>
      <c r="AP29" s="37"/>
      <c r="AQ29" s="37"/>
      <c r="AR29" s="38"/>
      <c r="BE29" s="223"/>
    </row>
    <row r="30" spans="1:71" s="3" customFormat="1" ht="14.45" customHeight="1">
      <c r="B30" s="36"/>
      <c r="C30" s="37"/>
      <c r="D30" s="37"/>
      <c r="E30" s="37"/>
      <c r="F30" s="25" t="s">
        <v>39</v>
      </c>
      <c r="G30" s="37"/>
      <c r="H30" s="37"/>
      <c r="I30" s="37"/>
      <c r="J30" s="37"/>
      <c r="K30" s="37"/>
      <c r="L30" s="216">
        <v>0.15</v>
      </c>
      <c r="M30" s="215"/>
      <c r="N30" s="215"/>
      <c r="O30" s="215"/>
      <c r="P30" s="215"/>
      <c r="Q30" s="37"/>
      <c r="R30" s="37"/>
      <c r="S30" s="37"/>
      <c r="T30" s="37"/>
      <c r="U30" s="37"/>
      <c r="V30" s="37"/>
      <c r="W30" s="214">
        <f>ROUND(BA94, 2)</f>
        <v>0</v>
      </c>
      <c r="X30" s="215"/>
      <c r="Y30" s="215"/>
      <c r="Z30" s="215"/>
      <c r="AA30" s="215"/>
      <c r="AB30" s="215"/>
      <c r="AC30" s="215"/>
      <c r="AD30" s="215"/>
      <c r="AE30" s="215"/>
      <c r="AF30" s="37"/>
      <c r="AG30" s="37"/>
      <c r="AH30" s="37"/>
      <c r="AI30" s="37"/>
      <c r="AJ30" s="37"/>
      <c r="AK30" s="214">
        <f>ROUND(AW94, 2)</f>
        <v>0</v>
      </c>
      <c r="AL30" s="215"/>
      <c r="AM30" s="215"/>
      <c r="AN30" s="215"/>
      <c r="AO30" s="215"/>
      <c r="AP30" s="37"/>
      <c r="AQ30" s="37"/>
      <c r="AR30" s="38"/>
      <c r="BE30" s="223"/>
    </row>
    <row r="31" spans="1:71" s="3" customFormat="1" ht="14.45" hidden="1" customHeight="1">
      <c r="B31" s="36"/>
      <c r="C31" s="37"/>
      <c r="D31" s="37"/>
      <c r="E31" s="37"/>
      <c r="F31" s="25" t="s">
        <v>40</v>
      </c>
      <c r="G31" s="37"/>
      <c r="H31" s="37"/>
      <c r="I31" s="37"/>
      <c r="J31" s="37"/>
      <c r="K31" s="37"/>
      <c r="L31" s="216">
        <v>0.21</v>
      </c>
      <c r="M31" s="215"/>
      <c r="N31" s="215"/>
      <c r="O31" s="215"/>
      <c r="P31" s="215"/>
      <c r="Q31" s="37"/>
      <c r="R31" s="37"/>
      <c r="S31" s="37"/>
      <c r="T31" s="37"/>
      <c r="U31" s="37"/>
      <c r="V31" s="37"/>
      <c r="W31" s="214">
        <f>ROUND(BB94, 2)</f>
        <v>0</v>
      </c>
      <c r="X31" s="215"/>
      <c r="Y31" s="215"/>
      <c r="Z31" s="215"/>
      <c r="AA31" s="215"/>
      <c r="AB31" s="215"/>
      <c r="AC31" s="215"/>
      <c r="AD31" s="215"/>
      <c r="AE31" s="215"/>
      <c r="AF31" s="37"/>
      <c r="AG31" s="37"/>
      <c r="AH31" s="37"/>
      <c r="AI31" s="37"/>
      <c r="AJ31" s="37"/>
      <c r="AK31" s="214">
        <v>0</v>
      </c>
      <c r="AL31" s="215"/>
      <c r="AM31" s="215"/>
      <c r="AN31" s="215"/>
      <c r="AO31" s="215"/>
      <c r="AP31" s="37"/>
      <c r="AQ31" s="37"/>
      <c r="AR31" s="38"/>
      <c r="BE31" s="223"/>
    </row>
    <row r="32" spans="1:71" s="3" customFormat="1" ht="14.45" hidden="1" customHeight="1">
      <c r="B32" s="36"/>
      <c r="C32" s="37"/>
      <c r="D32" s="37"/>
      <c r="E32" s="37"/>
      <c r="F32" s="25" t="s">
        <v>41</v>
      </c>
      <c r="G32" s="37"/>
      <c r="H32" s="37"/>
      <c r="I32" s="37"/>
      <c r="J32" s="37"/>
      <c r="K32" s="37"/>
      <c r="L32" s="216">
        <v>0.15</v>
      </c>
      <c r="M32" s="215"/>
      <c r="N32" s="215"/>
      <c r="O32" s="215"/>
      <c r="P32" s="215"/>
      <c r="Q32" s="37"/>
      <c r="R32" s="37"/>
      <c r="S32" s="37"/>
      <c r="T32" s="37"/>
      <c r="U32" s="37"/>
      <c r="V32" s="37"/>
      <c r="W32" s="214">
        <f>ROUND(BC94, 2)</f>
        <v>0</v>
      </c>
      <c r="X32" s="215"/>
      <c r="Y32" s="215"/>
      <c r="Z32" s="215"/>
      <c r="AA32" s="215"/>
      <c r="AB32" s="215"/>
      <c r="AC32" s="215"/>
      <c r="AD32" s="215"/>
      <c r="AE32" s="215"/>
      <c r="AF32" s="37"/>
      <c r="AG32" s="37"/>
      <c r="AH32" s="37"/>
      <c r="AI32" s="37"/>
      <c r="AJ32" s="37"/>
      <c r="AK32" s="214">
        <v>0</v>
      </c>
      <c r="AL32" s="215"/>
      <c r="AM32" s="215"/>
      <c r="AN32" s="215"/>
      <c r="AO32" s="215"/>
      <c r="AP32" s="37"/>
      <c r="AQ32" s="37"/>
      <c r="AR32" s="38"/>
      <c r="BE32" s="223"/>
    </row>
    <row r="33" spans="1:57" s="3" customFormat="1" ht="14.45" hidden="1" customHeight="1">
      <c r="B33" s="36"/>
      <c r="C33" s="37"/>
      <c r="D33" s="37"/>
      <c r="E33" s="37"/>
      <c r="F33" s="25" t="s">
        <v>42</v>
      </c>
      <c r="G33" s="37"/>
      <c r="H33" s="37"/>
      <c r="I33" s="37"/>
      <c r="J33" s="37"/>
      <c r="K33" s="37"/>
      <c r="L33" s="216">
        <v>0</v>
      </c>
      <c r="M33" s="215"/>
      <c r="N33" s="215"/>
      <c r="O33" s="215"/>
      <c r="P33" s="215"/>
      <c r="Q33" s="37"/>
      <c r="R33" s="37"/>
      <c r="S33" s="37"/>
      <c r="T33" s="37"/>
      <c r="U33" s="37"/>
      <c r="V33" s="37"/>
      <c r="W33" s="214">
        <f>ROUND(BD94, 2)</f>
        <v>0</v>
      </c>
      <c r="X33" s="215"/>
      <c r="Y33" s="215"/>
      <c r="Z33" s="215"/>
      <c r="AA33" s="215"/>
      <c r="AB33" s="215"/>
      <c r="AC33" s="215"/>
      <c r="AD33" s="215"/>
      <c r="AE33" s="215"/>
      <c r="AF33" s="37"/>
      <c r="AG33" s="37"/>
      <c r="AH33" s="37"/>
      <c r="AI33" s="37"/>
      <c r="AJ33" s="37"/>
      <c r="AK33" s="214">
        <v>0</v>
      </c>
      <c r="AL33" s="215"/>
      <c r="AM33" s="215"/>
      <c r="AN33" s="215"/>
      <c r="AO33" s="215"/>
      <c r="AP33" s="37"/>
      <c r="AQ33" s="37"/>
      <c r="AR33" s="38"/>
      <c r="BE33" s="223"/>
    </row>
    <row r="34" spans="1:57" s="2" customFormat="1" ht="6.95" customHeight="1">
      <c r="A34" s="30"/>
      <c r="B34" s="31"/>
      <c r="C34" s="32"/>
      <c r="D34" s="32"/>
      <c r="E34" s="32"/>
      <c r="F34" s="32"/>
      <c r="G34" s="32"/>
      <c r="H34" s="32"/>
      <c r="I34" s="32"/>
      <c r="J34" s="32"/>
      <c r="K34" s="32"/>
      <c r="L34" s="32"/>
      <c r="M34" s="32"/>
      <c r="N34" s="32"/>
      <c r="O34" s="32"/>
      <c r="P34" s="32"/>
      <c r="Q34" s="32"/>
      <c r="R34" s="3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  <c r="AF34" s="32"/>
      <c r="AG34" s="32"/>
      <c r="AH34" s="32"/>
      <c r="AI34" s="32"/>
      <c r="AJ34" s="32"/>
      <c r="AK34" s="32"/>
      <c r="AL34" s="32"/>
      <c r="AM34" s="32"/>
      <c r="AN34" s="32"/>
      <c r="AO34" s="32"/>
      <c r="AP34" s="32"/>
      <c r="AQ34" s="32"/>
      <c r="AR34" s="35"/>
      <c r="BE34" s="222"/>
    </row>
    <row r="35" spans="1:57" s="2" customFormat="1" ht="25.9" customHeight="1">
      <c r="A35" s="30"/>
      <c r="B35" s="31"/>
      <c r="C35" s="39"/>
      <c r="D35" s="40" t="s">
        <v>43</v>
      </c>
      <c r="E35" s="41"/>
      <c r="F35" s="41"/>
      <c r="G35" s="41"/>
      <c r="H35" s="41"/>
      <c r="I35" s="41"/>
      <c r="J35" s="41"/>
      <c r="K35" s="41"/>
      <c r="L35" s="41"/>
      <c r="M35" s="41"/>
      <c r="N35" s="41"/>
      <c r="O35" s="41"/>
      <c r="P35" s="41"/>
      <c r="Q35" s="41"/>
      <c r="R35" s="41"/>
      <c r="S35" s="41"/>
      <c r="T35" s="42" t="s">
        <v>44</v>
      </c>
      <c r="U35" s="41"/>
      <c r="V35" s="41"/>
      <c r="W35" s="41"/>
      <c r="X35" s="217" t="s">
        <v>45</v>
      </c>
      <c r="Y35" s="218"/>
      <c r="Z35" s="218"/>
      <c r="AA35" s="218"/>
      <c r="AB35" s="218"/>
      <c r="AC35" s="41"/>
      <c r="AD35" s="41"/>
      <c r="AE35" s="41"/>
      <c r="AF35" s="41"/>
      <c r="AG35" s="41"/>
      <c r="AH35" s="41"/>
      <c r="AI35" s="41"/>
      <c r="AJ35" s="41"/>
      <c r="AK35" s="219">
        <f>SUM(AK26:AK33)</f>
        <v>0</v>
      </c>
      <c r="AL35" s="218"/>
      <c r="AM35" s="218"/>
      <c r="AN35" s="218"/>
      <c r="AO35" s="220"/>
      <c r="AP35" s="39"/>
      <c r="AQ35" s="39"/>
      <c r="AR35" s="35"/>
      <c r="BE35" s="30"/>
    </row>
    <row r="36" spans="1:57" s="2" customFormat="1" ht="6.95" customHeight="1">
      <c r="A36" s="30"/>
      <c r="B36" s="31"/>
      <c r="C36" s="32"/>
      <c r="D36" s="32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32"/>
      <c r="AI36" s="32"/>
      <c r="AJ36" s="32"/>
      <c r="AK36" s="32"/>
      <c r="AL36" s="32"/>
      <c r="AM36" s="32"/>
      <c r="AN36" s="32"/>
      <c r="AO36" s="32"/>
      <c r="AP36" s="32"/>
      <c r="AQ36" s="32"/>
      <c r="AR36" s="35"/>
      <c r="BE36" s="30"/>
    </row>
    <row r="37" spans="1:57" s="2" customFormat="1" ht="14.45" customHeight="1">
      <c r="A37" s="30"/>
      <c r="B37" s="31"/>
      <c r="C37" s="32"/>
      <c r="D37" s="32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  <c r="AF37" s="32"/>
      <c r="AG37" s="32"/>
      <c r="AH37" s="32"/>
      <c r="AI37" s="32"/>
      <c r="AJ37" s="32"/>
      <c r="AK37" s="32"/>
      <c r="AL37" s="32"/>
      <c r="AM37" s="32"/>
      <c r="AN37" s="32"/>
      <c r="AO37" s="32"/>
      <c r="AP37" s="32"/>
      <c r="AQ37" s="32"/>
      <c r="AR37" s="35"/>
      <c r="BE37" s="30"/>
    </row>
    <row r="38" spans="1:57" s="1" customFormat="1" ht="14.45" customHeight="1">
      <c r="B38" s="17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  <c r="W38" s="18"/>
      <c r="X38" s="18"/>
      <c r="Y38" s="18"/>
      <c r="Z38" s="18"/>
      <c r="AA38" s="18"/>
      <c r="AB38" s="18"/>
      <c r="AC38" s="18"/>
      <c r="AD38" s="18"/>
      <c r="AE38" s="18"/>
      <c r="AF38" s="18"/>
      <c r="AG38" s="18"/>
      <c r="AH38" s="18"/>
      <c r="AI38" s="18"/>
      <c r="AJ38" s="18"/>
      <c r="AK38" s="18"/>
      <c r="AL38" s="18"/>
      <c r="AM38" s="18"/>
      <c r="AN38" s="18"/>
      <c r="AO38" s="18"/>
      <c r="AP38" s="18"/>
      <c r="AQ38" s="18"/>
      <c r="AR38" s="16"/>
    </row>
    <row r="39" spans="1:57" s="1" customFormat="1" ht="14.45" customHeight="1">
      <c r="B39" s="17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  <c r="W39" s="18"/>
      <c r="X39" s="18"/>
      <c r="Y39" s="18"/>
      <c r="Z39" s="18"/>
      <c r="AA39" s="18"/>
      <c r="AB39" s="18"/>
      <c r="AC39" s="18"/>
      <c r="AD39" s="18"/>
      <c r="AE39" s="18"/>
      <c r="AF39" s="18"/>
      <c r="AG39" s="18"/>
      <c r="AH39" s="18"/>
      <c r="AI39" s="18"/>
      <c r="AJ39" s="18"/>
      <c r="AK39" s="18"/>
      <c r="AL39" s="18"/>
      <c r="AM39" s="18"/>
      <c r="AN39" s="18"/>
      <c r="AO39" s="18"/>
      <c r="AP39" s="18"/>
      <c r="AQ39" s="18"/>
      <c r="AR39" s="16"/>
    </row>
    <row r="40" spans="1:57" s="1" customFormat="1" ht="14.45" customHeight="1">
      <c r="B40" s="17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  <c r="W40" s="18"/>
      <c r="X40" s="18"/>
      <c r="Y40" s="18"/>
      <c r="Z40" s="18"/>
      <c r="AA40" s="18"/>
      <c r="AB40" s="18"/>
      <c r="AC40" s="18"/>
      <c r="AD40" s="18"/>
      <c r="AE40" s="18"/>
      <c r="AF40" s="18"/>
      <c r="AG40" s="18"/>
      <c r="AH40" s="18"/>
      <c r="AI40" s="18"/>
      <c r="AJ40" s="18"/>
      <c r="AK40" s="18"/>
      <c r="AL40" s="18"/>
      <c r="AM40" s="18"/>
      <c r="AN40" s="18"/>
      <c r="AO40" s="18"/>
      <c r="AP40" s="18"/>
      <c r="AQ40" s="18"/>
      <c r="AR40" s="16"/>
    </row>
    <row r="41" spans="1:57" s="1" customFormat="1" ht="14.45" customHeight="1">
      <c r="B41" s="17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  <c r="W41" s="18"/>
      <c r="X41" s="18"/>
      <c r="Y41" s="18"/>
      <c r="Z41" s="18"/>
      <c r="AA41" s="18"/>
      <c r="AB41" s="18"/>
      <c r="AC41" s="18"/>
      <c r="AD41" s="18"/>
      <c r="AE41" s="18"/>
      <c r="AF41" s="18"/>
      <c r="AG41" s="18"/>
      <c r="AH41" s="18"/>
      <c r="AI41" s="18"/>
      <c r="AJ41" s="18"/>
      <c r="AK41" s="18"/>
      <c r="AL41" s="18"/>
      <c r="AM41" s="18"/>
      <c r="AN41" s="18"/>
      <c r="AO41" s="18"/>
      <c r="AP41" s="18"/>
      <c r="AQ41" s="18"/>
      <c r="AR41" s="16"/>
    </row>
    <row r="42" spans="1:57" s="1" customFormat="1" ht="14.45" customHeight="1">
      <c r="B42" s="17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18"/>
      <c r="AL42" s="18"/>
      <c r="AM42" s="18"/>
      <c r="AN42" s="18"/>
      <c r="AO42" s="18"/>
      <c r="AP42" s="18"/>
      <c r="AQ42" s="18"/>
      <c r="AR42" s="16"/>
    </row>
    <row r="43" spans="1:57" s="1" customFormat="1" ht="14.45" customHeight="1">
      <c r="B43" s="17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  <c r="W43" s="18"/>
      <c r="X43" s="18"/>
      <c r="Y43" s="18"/>
      <c r="Z43" s="18"/>
      <c r="AA43" s="18"/>
      <c r="AB43" s="18"/>
      <c r="AC43" s="18"/>
      <c r="AD43" s="18"/>
      <c r="AE43" s="18"/>
      <c r="AF43" s="18"/>
      <c r="AG43" s="18"/>
      <c r="AH43" s="18"/>
      <c r="AI43" s="18"/>
      <c r="AJ43" s="18"/>
      <c r="AK43" s="18"/>
      <c r="AL43" s="18"/>
      <c r="AM43" s="18"/>
      <c r="AN43" s="18"/>
      <c r="AO43" s="18"/>
      <c r="AP43" s="18"/>
      <c r="AQ43" s="18"/>
      <c r="AR43" s="16"/>
    </row>
    <row r="44" spans="1:57" s="1" customFormat="1" ht="14.45" customHeight="1">
      <c r="B44" s="17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  <c r="W44" s="18"/>
      <c r="X44" s="18"/>
      <c r="Y44" s="18"/>
      <c r="Z44" s="18"/>
      <c r="AA44" s="18"/>
      <c r="AB44" s="18"/>
      <c r="AC44" s="18"/>
      <c r="AD44" s="18"/>
      <c r="AE44" s="18"/>
      <c r="AF44" s="18"/>
      <c r="AG44" s="18"/>
      <c r="AH44" s="18"/>
      <c r="AI44" s="18"/>
      <c r="AJ44" s="18"/>
      <c r="AK44" s="18"/>
      <c r="AL44" s="18"/>
      <c r="AM44" s="18"/>
      <c r="AN44" s="18"/>
      <c r="AO44" s="18"/>
      <c r="AP44" s="18"/>
      <c r="AQ44" s="18"/>
      <c r="AR44" s="16"/>
    </row>
    <row r="45" spans="1:57" s="1" customFormat="1" ht="14.45" customHeight="1">
      <c r="B45" s="17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8"/>
      <c r="Z45" s="18"/>
      <c r="AA45" s="18"/>
      <c r="AB45" s="18"/>
      <c r="AC45" s="18"/>
      <c r="AD45" s="18"/>
      <c r="AE45" s="18"/>
      <c r="AF45" s="18"/>
      <c r="AG45" s="18"/>
      <c r="AH45" s="18"/>
      <c r="AI45" s="18"/>
      <c r="AJ45" s="18"/>
      <c r="AK45" s="18"/>
      <c r="AL45" s="18"/>
      <c r="AM45" s="18"/>
      <c r="AN45" s="18"/>
      <c r="AO45" s="18"/>
      <c r="AP45" s="18"/>
      <c r="AQ45" s="18"/>
      <c r="AR45" s="16"/>
    </row>
    <row r="46" spans="1:57" s="1" customFormat="1" ht="14.45" customHeight="1">
      <c r="B46" s="17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  <c r="W46" s="18"/>
      <c r="X46" s="18"/>
      <c r="Y46" s="18"/>
      <c r="Z46" s="18"/>
      <c r="AA46" s="18"/>
      <c r="AB46" s="18"/>
      <c r="AC46" s="18"/>
      <c r="AD46" s="18"/>
      <c r="AE46" s="18"/>
      <c r="AF46" s="18"/>
      <c r="AG46" s="18"/>
      <c r="AH46" s="18"/>
      <c r="AI46" s="18"/>
      <c r="AJ46" s="18"/>
      <c r="AK46" s="18"/>
      <c r="AL46" s="18"/>
      <c r="AM46" s="18"/>
      <c r="AN46" s="18"/>
      <c r="AO46" s="18"/>
      <c r="AP46" s="18"/>
      <c r="AQ46" s="18"/>
      <c r="AR46" s="16"/>
    </row>
    <row r="47" spans="1:57" s="1" customFormat="1" ht="14.45" customHeight="1">
      <c r="B47" s="17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  <c r="W47" s="18"/>
      <c r="X47" s="18"/>
      <c r="Y47" s="18"/>
      <c r="Z47" s="18"/>
      <c r="AA47" s="18"/>
      <c r="AB47" s="18"/>
      <c r="AC47" s="18"/>
      <c r="AD47" s="18"/>
      <c r="AE47" s="18"/>
      <c r="AF47" s="18"/>
      <c r="AG47" s="18"/>
      <c r="AH47" s="18"/>
      <c r="AI47" s="18"/>
      <c r="AJ47" s="18"/>
      <c r="AK47" s="18"/>
      <c r="AL47" s="18"/>
      <c r="AM47" s="18"/>
      <c r="AN47" s="18"/>
      <c r="AO47" s="18"/>
      <c r="AP47" s="18"/>
      <c r="AQ47" s="18"/>
      <c r="AR47" s="16"/>
    </row>
    <row r="48" spans="1:57" s="1" customFormat="1" ht="14.45" customHeight="1">
      <c r="B48" s="17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  <c r="W48" s="18"/>
      <c r="X48" s="18"/>
      <c r="Y48" s="18"/>
      <c r="Z48" s="18"/>
      <c r="AA48" s="18"/>
      <c r="AB48" s="18"/>
      <c r="AC48" s="18"/>
      <c r="AD48" s="18"/>
      <c r="AE48" s="18"/>
      <c r="AF48" s="18"/>
      <c r="AG48" s="18"/>
      <c r="AH48" s="18"/>
      <c r="AI48" s="18"/>
      <c r="AJ48" s="18"/>
      <c r="AK48" s="18"/>
      <c r="AL48" s="18"/>
      <c r="AM48" s="18"/>
      <c r="AN48" s="18"/>
      <c r="AO48" s="18"/>
      <c r="AP48" s="18"/>
      <c r="AQ48" s="18"/>
      <c r="AR48" s="16"/>
    </row>
    <row r="49" spans="1:57" s="2" customFormat="1" ht="14.45" customHeight="1">
      <c r="B49" s="43"/>
      <c r="C49" s="44"/>
      <c r="D49" s="45" t="s">
        <v>46</v>
      </c>
      <c r="E49" s="46"/>
      <c r="F49" s="46"/>
      <c r="G49" s="46"/>
      <c r="H49" s="46"/>
      <c r="I49" s="46"/>
      <c r="J49" s="46"/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  <c r="Z49" s="46"/>
      <c r="AA49" s="46"/>
      <c r="AB49" s="46"/>
      <c r="AC49" s="46"/>
      <c r="AD49" s="46"/>
      <c r="AE49" s="46"/>
      <c r="AF49" s="46"/>
      <c r="AG49" s="46"/>
      <c r="AH49" s="45" t="s">
        <v>47</v>
      </c>
      <c r="AI49" s="46"/>
      <c r="AJ49" s="46"/>
      <c r="AK49" s="46"/>
      <c r="AL49" s="46"/>
      <c r="AM49" s="46"/>
      <c r="AN49" s="46"/>
      <c r="AO49" s="46"/>
      <c r="AP49" s="44"/>
      <c r="AQ49" s="44"/>
      <c r="AR49" s="47"/>
    </row>
    <row r="50" spans="1:57">
      <c r="B50" s="17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  <c r="W50" s="18"/>
      <c r="X50" s="18"/>
      <c r="Y50" s="18"/>
      <c r="Z50" s="18"/>
      <c r="AA50" s="18"/>
      <c r="AB50" s="18"/>
      <c r="AC50" s="18"/>
      <c r="AD50" s="18"/>
      <c r="AE50" s="18"/>
      <c r="AF50" s="18"/>
      <c r="AG50" s="18"/>
      <c r="AH50" s="18"/>
      <c r="AI50" s="18"/>
      <c r="AJ50" s="18"/>
      <c r="AK50" s="18"/>
      <c r="AL50" s="18"/>
      <c r="AM50" s="18"/>
      <c r="AN50" s="18"/>
      <c r="AO50" s="18"/>
      <c r="AP50" s="18"/>
      <c r="AQ50" s="18"/>
      <c r="AR50" s="16"/>
    </row>
    <row r="51" spans="1:57">
      <c r="B51" s="17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  <c r="W51" s="18"/>
      <c r="X51" s="18"/>
      <c r="Y51" s="18"/>
      <c r="Z51" s="18"/>
      <c r="AA51" s="18"/>
      <c r="AB51" s="18"/>
      <c r="AC51" s="18"/>
      <c r="AD51" s="18"/>
      <c r="AE51" s="18"/>
      <c r="AF51" s="18"/>
      <c r="AG51" s="18"/>
      <c r="AH51" s="18"/>
      <c r="AI51" s="18"/>
      <c r="AJ51" s="18"/>
      <c r="AK51" s="18"/>
      <c r="AL51" s="18"/>
      <c r="AM51" s="18"/>
      <c r="AN51" s="18"/>
      <c r="AO51" s="18"/>
      <c r="AP51" s="18"/>
      <c r="AQ51" s="18"/>
      <c r="AR51" s="16"/>
    </row>
    <row r="52" spans="1:57">
      <c r="B52" s="17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  <c r="W52" s="18"/>
      <c r="X52" s="18"/>
      <c r="Y52" s="18"/>
      <c r="Z52" s="18"/>
      <c r="AA52" s="18"/>
      <c r="AB52" s="18"/>
      <c r="AC52" s="18"/>
      <c r="AD52" s="18"/>
      <c r="AE52" s="18"/>
      <c r="AF52" s="18"/>
      <c r="AG52" s="18"/>
      <c r="AH52" s="18"/>
      <c r="AI52" s="18"/>
      <c r="AJ52" s="18"/>
      <c r="AK52" s="18"/>
      <c r="AL52" s="18"/>
      <c r="AM52" s="18"/>
      <c r="AN52" s="18"/>
      <c r="AO52" s="18"/>
      <c r="AP52" s="18"/>
      <c r="AQ52" s="18"/>
      <c r="AR52" s="16"/>
    </row>
    <row r="53" spans="1:57">
      <c r="B53" s="17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  <c r="W53" s="18"/>
      <c r="X53" s="18"/>
      <c r="Y53" s="18"/>
      <c r="Z53" s="18"/>
      <c r="AA53" s="18"/>
      <c r="AB53" s="18"/>
      <c r="AC53" s="18"/>
      <c r="AD53" s="18"/>
      <c r="AE53" s="18"/>
      <c r="AF53" s="18"/>
      <c r="AG53" s="18"/>
      <c r="AH53" s="18"/>
      <c r="AI53" s="18"/>
      <c r="AJ53" s="18"/>
      <c r="AK53" s="18"/>
      <c r="AL53" s="18"/>
      <c r="AM53" s="18"/>
      <c r="AN53" s="18"/>
      <c r="AO53" s="18"/>
      <c r="AP53" s="18"/>
      <c r="AQ53" s="18"/>
      <c r="AR53" s="16"/>
    </row>
    <row r="54" spans="1:57">
      <c r="B54" s="17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  <c r="W54" s="18"/>
      <c r="X54" s="18"/>
      <c r="Y54" s="18"/>
      <c r="Z54" s="18"/>
      <c r="AA54" s="18"/>
      <c r="AB54" s="18"/>
      <c r="AC54" s="18"/>
      <c r="AD54" s="18"/>
      <c r="AE54" s="18"/>
      <c r="AF54" s="18"/>
      <c r="AG54" s="18"/>
      <c r="AH54" s="18"/>
      <c r="AI54" s="18"/>
      <c r="AJ54" s="18"/>
      <c r="AK54" s="18"/>
      <c r="AL54" s="18"/>
      <c r="AM54" s="18"/>
      <c r="AN54" s="18"/>
      <c r="AO54" s="18"/>
      <c r="AP54" s="18"/>
      <c r="AQ54" s="18"/>
      <c r="AR54" s="16"/>
    </row>
    <row r="55" spans="1:57">
      <c r="B55" s="17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  <c r="W55" s="18"/>
      <c r="X55" s="18"/>
      <c r="Y55" s="18"/>
      <c r="Z55" s="18"/>
      <c r="AA55" s="18"/>
      <c r="AB55" s="18"/>
      <c r="AC55" s="18"/>
      <c r="AD55" s="18"/>
      <c r="AE55" s="18"/>
      <c r="AF55" s="18"/>
      <c r="AG55" s="18"/>
      <c r="AH55" s="18"/>
      <c r="AI55" s="18"/>
      <c r="AJ55" s="18"/>
      <c r="AK55" s="18"/>
      <c r="AL55" s="18"/>
      <c r="AM55" s="18"/>
      <c r="AN55" s="18"/>
      <c r="AO55" s="18"/>
      <c r="AP55" s="18"/>
      <c r="AQ55" s="18"/>
      <c r="AR55" s="16"/>
    </row>
    <row r="56" spans="1:57">
      <c r="B56" s="17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  <c r="W56" s="18"/>
      <c r="X56" s="18"/>
      <c r="Y56" s="18"/>
      <c r="Z56" s="18"/>
      <c r="AA56" s="18"/>
      <c r="AB56" s="18"/>
      <c r="AC56" s="18"/>
      <c r="AD56" s="18"/>
      <c r="AE56" s="18"/>
      <c r="AF56" s="18"/>
      <c r="AG56" s="18"/>
      <c r="AH56" s="18"/>
      <c r="AI56" s="18"/>
      <c r="AJ56" s="18"/>
      <c r="AK56" s="18"/>
      <c r="AL56" s="18"/>
      <c r="AM56" s="18"/>
      <c r="AN56" s="18"/>
      <c r="AO56" s="18"/>
      <c r="AP56" s="18"/>
      <c r="AQ56" s="18"/>
      <c r="AR56" s="16"/>
    </row>
    <row r="57" spans="1:57">
      <c r="B57" s="17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  <c r="W57" s="18"/>
      <c r="X57" s="18"/>
      <c r="Y57" s="18"/>
      <c r="Z57" s="18"/>
      <c r="AA57" s="18"/>
      <c r="AB57" s="18"/>
      <c r="AC57" s="18"/>
      <c r="AD57" s="18"/>
      <c r="AE57" s="18"/>
      <c r="AF57" s="18"/>
      <c r="AG57" s="18"/>
      <c r="AH57" s="18"/>
      <c r="AI57" s="18"/>
      <c r="AJ57" s="18"/>
      <c r="AK57" s="18"/>
      <c r="AL57" s="18"/>
      <c r="AM57" s="18"/>
      <c r="AN57" s="18"/>
      <c r="AO57" s="18"/>
      <c r="AP57" s="18"/>
      <c r="AQ57" s="18"/>
      <c r="AR57" s="16"/>
    </row>
    <row r="58" spans="1:57">
      <c r="B58" s="17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  <c r="W58" s="18"/>
      <c r="X58" s="18"/>
      <c r="Y58" s="18"/>
      <c r="Z58" s="18"/>
      <c r="AA58" s="18"/>
      <c r="AB58" s="18"/>
      <c r="AC58" s="18"/>
      <c r="AD58" s="18"/>
      <c r="AE58" s="18"/>
      <c r="AF58" s="18"/>
      <c r="AG58" s="18"/>
      <c r="AH58" s="18"/>
      <c r="AI58" s="18"/>
      <c r="AJ58" s="18"/>
      <c r="AK58" s="18"/>
      <c r="AL58" s="18"/>
      <c r="AM58" s="18"/>
      <c r="AN58" s="18"/>
      <c r="AO58" s="18"/>
      <c r="AP58" s="18"/>
      <c r="AQ58" s="18"/>
      <c r="AR58" s="16"/>
    </row>
    <row r="59" spans="1:57">
      <c r="B59" s="17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  <c r="W59" s="18"/>
      <c r="X59" s="18"/>
      <c r="Y59" s="18"/>
      <c r="Z59" s="18"/>
      <c r="AA59" s="18"/>
      <c r="AB59" s="18"/>
      <c r="AC59" s="18"/>
      <c r="AD59" s="18"/>
      <c r="AE59" s="18"/>
      <c r="AF59" s="18"/>
      <c r="AG59" s="18"/>
      <c r="AH59" s="18"/>
      <c r="AI59" s="18"/>
      <c r="AJ59" s="18"/>
      <c r="AK59" s="18"/>
      <c r="AL59" s="18"/>
      <c r="AM59" s="18"/>
      <c r="AN59" s="18"/>
      <c r="AO59" s="18"/>
      <c r="AP59" s="18"/>
      <c r="AQ59" s="18"/>
      <c r="AR59" s="16"/>
    </row>
    <row r="60" spans="1:57" s="2" customFormat="1" ht="12.75">
      <c r="A60" s="30"/>
      <c r="B60" s="31"/>
      <c r="C60" s="32"/>
      <c r="D60" s="48" t="s">
        <v>48</v>
      </c>
      <c r="E60" s="34"/>
      <c r="F60" s="34"/>
      <c r="G60" s="34"/>
      <c r="H60" s="34"/>
      <c r="I60" s="34"/>
      <c r="J60" s="34"/>
      <c r="K60" s="34"/>
      <c r="L60" s="34"/>
      <c r="M60" s="34"/>
      <c r="N60" s="34"/>
      <c r="O60" s="34"/>
      <c r="P60" s="34"/>
      <c r="Q60" s="34"/>
      <c r="R60" s="34"/>
      <c r="S60" s="34"/>
      <c r="T60" s="34"/>
      <c r="U60" s="34"/>
      <c r="V60" s="48" t="s">
        <v>49</v>
      </c>
      <c r="W60" s="34"/>
      <c r="X60" s="34"/>
      <c r="Y60" s="34"/>
      <c r="Z60" s="34"/>
      <c r="AA60" s="34"/>
      <c r="AB60" s="34"/>
      <c r="AC60" s="34"/>
      <c r="AD60" s="34"/>
      <c r="AE60" s="34"/>
      <c r="AF60" s="34"/>
      <c r="AG60" s="34"/>
      <c r="AH60" s="48" t="s">
        <v>48</v>
      </c>
      <c r="AI60" s="34"/>
      <c r="AJ60" s="34"/>
      <c r="AK60" s="34"/>
      <c r="AL60" s="34"/>
      <c r="AM60" s="48" t="s">
        <v>49</v>
      </c>
      <c r="AN60" s="34"/>
      <c r="AO60" s="34"/>
      <c r="AP60" s="32"/>
      <c r="AQ60" s="32"/>
      <c r="AR60" s="35"/>
      <c r="BE60" s="30"/>
    </row>
    <row r="61" spans="1:57">
      <c r="B61" s="17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18"/>
      <c r="W61" s="18"/>
      <c r="X61" s="18"/>
      <c r="Y61" s="18"/>
      <c r="Z61" s="18"/>
      <c r="AA61" s="18"/>
      <c r="AB61" s="18"/>
      <c r="AC61" s="18"/>
      <c r="AD61" s="18"/>
      <c r="AE61" s="18"/>
      <c r="AF61" s="18"/>
      <c r="AG61" s="18"/>
      <c r="AH61" s="18"/>
      <c r="AI61" s="18"/>
      <c r="AJ61" s="18"/>
      <c r="AK61" s="18"/>
      <c r="AL61" s="18"/>
      <c r="AM61" s="18"/>
      <c r="AN61" s="18"/>
      <c r="AO61" s="18"/>
      <c r="AP61" s="18"/>
      <c r="AQ61" s="18"/>
      <c r="AR61" s="16"/>
    </row>
    <row r="62" spans="1:57">
      <c r="B62" s="17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  <c r="W62" s="18"/>
      <c r="X62" s="18"/>
      <c r="Y62" s="18"/>
      <c r="Z62" s="18"/>
      <c r="AA62" s="18"/>
      <c r="AB62" s="18"/>
      <c r="AC62" s="18"/>
      <c r="AD62" s="18"/>
      <c r="AE62" s="18"/>
      <c r="AF62" s="18"/>
      <c r="AG62" s="18"/>
      <c r="AH62" s="18"/>
      <c r="AI62" s="18"/>
      <c r="AJ62" s="18"/>
      <c r="AK62" s="18"/>
      <c r="AL62" s="18"/>
      <c r="AM62" s="18"/>
      <c r="AN62" s="18"/>
      <c r="AO62" s="18"/>
      <c r="AP62" s="18"/>
      <c r="AQ62" s="18"/>
      <c r="AR62" s="16"/>
    </row>
    <row r="63" spans="1:57">
      <c r="B63" s="17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  <c r="W63" s="18"/>
      <c r="X63" s="18"/>
      <c r="Y63" s="18"/>
      <c r="Z63" s="18"/>
      <c r="AA63" s="18"/>
      <c r="AB63" s="18"/>
      <c r="AC63" s="18"/>
      <c r="AD63" s="18"/>
      <c r="AE63" s="18"/>
      <c r="AF63" s="18"/>
      <c r="AG63" s="18"/>
      <c r="AH63" s="18"/>
      <c r="AI63" s="18"/>
      <c r="AJ63" s="18"/>
      <c r="AK63" s="18"/>
      <c r="AL63" s="18"/>
      <c r="AM63" s="18"/>
      <c r="AN63" s="18"/>
      <c r="AO63" s="18"/>
      <c r="AP63" s="18"/>
      <c r="AQ63" s="18"/>
      <c r="AR63" s="16"/>
    </row>
    <row r="64" spans="1:57" s="2" customFormat="1" ht="12.75">
      <c r="A64" s="30"/>
      <c r="B64" s="31"/>
      <c r="C64" s="32"/>
      <c r="D64" s="45" t="s">
        <v>50</v>
      </c>
      <c r="E64" s="49"/>
      <c r="F64" s="49"/>
      <c r="G64" s="49"/>
      <c r="H64" s="49"/>
      <c r="I64" s="49"/>
      <c r="J64" s="49"/>
      <c r="K64" s="49"/>
      <c r="L64" s="49"/>
      <c r="M64" s="49"/>
      <c r="N64" s="49"/>
      <c r="O64" s="49"/>
      <c r="P64" s="49"/>
      <c r="Q64" s="49"/>
      <c r="R64" s="49"/>
      <c r="S64" s="49"/>
      <c r="T64" s="49"/>
      <c r="U64" s="49"/>
      <c r="V64" s="49"/>
      <c r="W64" s="49"/>
      <c r="X64" s="49"/>
      <c r="Y64" s="49"/>
      <c r="Z64" s="49"/>
      <c r="AA64" s="49"/>
      <c r="AB64" s="49"/>
      <c r="AC64" s="49"/>
      <c r="AD64" s="49"/>
      <c r="AE64" s="49"/>
      <c r="AF64" s="49"/>
      <c r="AG64" s="49"/>
      <c r="AH64" s="45" t="s">
        <v>51</v>
      </c>
      <c r="AI64" s="49"/>
      <c r="AJ64" s="49"/>
      <c r="AK64" s="49"/>
      <c r="AL64" s="49"/>
      <c r="AM64" s="49"/>
      <c r="AN64" s="49"/>
      <c r="AO64" s="49"/>
      <c r="AP64" s="32"/>
      <c r="AQ64" s="32"/>
      <c r="AR64" s="35"/>
      <c r="BE64" s="30"/>
    </row>
    <row r="65" spans="1:57">
      <c r="B65" s="17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18"/>
      <c r="W65" s="18"/>
      <c r="X65" s="18"/>
      <c r="Y65" s="18"/>
      <c r="Z65" s="18"/>
      <c r="AA65" s="18"/>
      <c r="AB65" s="18"/>
      <c r="AC65" s="18"/>
      <c r="AD65" s="18"/>
      <c r="AE65" s="18"/>
      <c r="AF65" s="18"/>
      <c r="AG65" s="18"/>
      <c r="AH65" s="18"/>
      <c r="AI65" s="18"/>
      <c r="AJ65" s="18"/>
      <c r="AK65" s="18"/>
      <c r="AL65" s="18"/>
      <c r="AM65" s="18"/>
      <c r="AN65" s="18"/>
      <c r="AO65" s="18"/>
      <c r="AP65" s="18"/>
      <c r="AQ65" s="18"/>
      <c r="AR65" s="16"/>
    </row>
    <row r="66" spans="1:57">
      <c r="B66" s="17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8"/>
      <c r="AA66" s="18"/>
      <c r="AB66" s="18"/>
      <c r="AC66" s="18"/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6"/>
    </row>
    <row r="67" spans="1:57">
      <c r="B67" s="17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18"/>
      <c r="W67" s="18"/>
      <c r="X67" s="18"/>
      <c r="Y67" s="18"/>
      <c r="Z67" s="18"/>
      <c r="AA67" s="18"/>
      <c r="AB67" s="18"/>
      <c r="AC67" s="18"/>
      <c r="AD67" s="18"/>
      <c r="AE67" s="18"/>
      <c r="AF67" s="18"/>
      <c r="AG67" s="18"/>
      <c r="AH67" s="18"/>
      <c r="AI67" s="18"/>
      <c r="AJ67" s="18"/>
      <c r="AK67" s="18"/>
      <c r="AL67" s="18"/>
      <c r="AM67" s="18"/>
      <c r="AN67" s="18"/>
      <c r="AO67" s="18"/>
      <c r="AP67" s="18"/>
      <c r="AQ67" s="18"/>
      <c r="AR67" s="16"/>
    </row>
    <row r="68" spans="1:57">
      <c r="B68" s="17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18"/>
      <c r="W68" s="18"/>
      <c r="X68" s="18"/>
      <c r="Y68" s="18"/>
      <c r="Z68" s="18"/>
      <c r="AA68" s="18"/>
      <c r="AB68" s="18"/>
      <c r="AC68" s="18"/>
      <c r="AD68" s="18"/>
      <c r="AE68" s="18"/>
      <c r="AF68" s="18"/>
      <c r="AG68" s="18"/>
      <c r="AH68" s="18"/>
      <c r="AI68" s="18"/>
      <c r="AJ68" s="18"/>
      <c r="AK68" s="18"/>
      <c r="AL68" s="18"/>
      <c r="AM68" s="18"/>
      <c r="AN68" s="18"/>
      <c r="AO68" s="18"/>
      <c r="AP68" s="18"/>
      <c r="AQ68" s="18"/>
      <c r="AR68" s="16"/>
    </row>
    <row r="69" spans="1:57">
      <c r="B69" s="17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  <c r="V69" s="18"/>
      <c r="W69" s="18"/>
      <c r="X69" s="18"/>
      <c r="Y69" s="18"/>
      <c r="Z69" s="18"/>
      <c r="AA69" s="18"/>
      <c r="AB69" s="18"/>
      <c r="AC69" s="18"/>
      <c r="AD69" s="18"/>
      <c r="AE69" s="18"/>
      <c r="AF69" s="18"/>
      <c r="AG69" s="18"/>
      <c r="AH69" s="18"/>
      <c r="AI69" s="18"/>
      <c r="AJ69" s="18"/>
      <c r="AK69" s="18"/>
      <c r="AL69" s="18"/>
      <c r="AM69" s="18"/>
      <c r="AN69" s="18"/>
      <c r="AO69" s="18"/>
      <c r="AP69" s="18"/>
      <c r="AQ69" s="18"/>
      <c r="AR69" s="16"/>
    </row>
    <row r="70" spans="1:57">
      <c r="B70" s="17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  <c r="V70" s="18"/>
      <c r="W70" s="18"/>
      <c r="X70" s="18"/>
      <c r="Y70" s="18"/>
      <c r="Z70" s="18"/>
      <c r="AA70" s="18"/>
      <c r="AB70" s="18"/>
      <c r="AC70" s="18"/>
      <c r="AD70" s="18"/>
      <c r="AE70" s="18"/>
      <c r="AF70" s="18"/>
      <c r="AG70" s="18"/>
      <c r="AH70" s="18"/>
      <c r="AI70" s="18"/>
      <c r="AJ70" s="18"/>
      <c r="AK70" s="18"/>
      <c r="AL70" s="18"/>
      <c r="AM70" s="18"/>
      <c r="AN70" s="18"/>
      <c r="AO70" s="18"/>
      <c r="AP70" s="18"/>
      <c r="AQ70" s="18"/>
      <c r="AR70" s="16"/>
    </row>
    <row r="71" spans="1:57">
      <c r="B71" s="17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  <c r="V71" s="18"/>
      <c r="W71" s="18"/>
      <c r="X71" s="18"/>
      <c r="Y71" s="18"/>
      <c r="Z71" s="18"/>
      <c r="AA71" s="18"/>
      <c r="AB71" s="18"/>
      <c r="AC71" s="18"/>
      <c r="AD71" s="18"/>
      <c r="AE71" s="18"/>
      <c r="AF71" s="18"/>
      <c r="AG71" s="18"/>
      <c r="AH71" s="18"/>
      <c r="AI71" s="18"/>
      <c r="AJ71" s="18"/>
      <c r="AK71" s="18"/>
      <c r="AL71" s="18"/>
      <c r="AM71" s="18"/>
      <c r="AN71" s="18"/>
      <c r="AO71" s="18"/>
      <c r="AP71" s="18"/>
      <c r="AQ71" s="18"/>
      <c r="AR71" s="16"/>
    </row>
    <row r="72" spans="1:57">
      <c r="B72" s="17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18"/>
      <c r="W72" s="18"/>
      <c r="X72" s="18"/>
      <c r="Y72" s="18"/>
      <c r="Z72" s="18"/>
      <c r="AA72" s="18"/>
      <c r="AB72" s="18"/>
      <c r="AC72" s="18"/>
      <c r="AD72" s="18"/>
      <c r="AE72" s="18"/>
      <c r="AF72" s="18"/>
      <c r="AG72" s="18"/>
      <c r="AH72" s="18"/>
      <c r="AI72" s="18"/>
      <c r="AJ72" s="18"/>
      <c r="AK72" s="18"/>
      <c r="AL72" s="18"/>
      <c r="AM72" s="18"/>
      <c r="AN72" s="18"/>
      <c r="AO72" s="18"/>
      <c r="AP72" s="18"/>
      <c r="AQ72" s="18"/>
      <c r="AR72" s="16"/>
    </row>
    <row r="73" spans="1:57">
      <c r="B73" s="17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  <c r="V73" s="18"/>
      <c r="W73" s="18"/>
      <c r="X73" s="18"/>
      <c r="Y73" s="18"/>
      <c r="Z73" s="18"/>
      <c r="AA73" s="18"/>
      <c r="AB73" s="18"/>
      <c r="AC73" s="18"/>
      <c r="AD73" s="18"/>
      <c r="AE73" s="18"/>
      <c r="AF73" s="18"/>
      <c r="AG73" s="18"/>
      <c r="AH73" s="18"/>
      <c r="AI73" s="18"/>
      <c r="AJ73" s="18"/>
      <c r="AK73" s="18"/>
      <c r="AL73" s="18"/>
      <c r="AM73" s="18"/>
      <c r="AN73" s="18"/>
      <c r="AO73" s="18"/>
      <c r="AP73" s="18"/>
      <c r="AQ73" s="18"/>
      <c r="AR73" s="16"/>
    </row>
    <row r="74" spans="1:57">
      <c r="B74" s="17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  <c r="V74" s="18"/>
      <c r="W74" s="18"/>
      <c r="X74" s="18"/>
      <c r="Y74" s="18"/>
      <c r="Z74" s="18"/>
      <c r="AA74" s="18"/>
      <c r="AB74" s="18"/>
      <c r="AC74" s="18"/>
      <c r="AD74" s="18"/>
      <c r="AE74" s="18"/>
      <c r="AF74" s="18"/>
      <c r="AG74" s="18"/>
      <c r="AH74" s="18"/>
      <c r="AI74" s="18"/>
      <c r="AJ74" s="18"/>
      <c r="AK74" s="18"/>
      <c r="AL74" s="18"/>
      <c r="AM74" s="18"/>
      <c r="AN74" s="18"/>
      <c r="AO74" s="18"/>
      <c r="AP74" s="18"/>
      <c r="AQ74" s="18"/>
      <c r="AR74" s="16"/>
    </row>
    <row r="75" spans="1:57" s="2" customFormat="1" ht="12.75">
      <c r="A75" s="30"/>
      <c r="B75" s="31"/>
      <c r="C75" s="32"/>
      <c r="D75" s="48" t="s">
        <v>48</v>
      </c>
      <c r="E75" s="34"/>
      <c r="F75" s="34"/>
      <c r="G75" s="34"/>
      <c r="H75" s="34"/>
      <c r="I75" s="34"/>
      <c r="J75" s="34"/>
      <c r="K75" s="34"/>
      <c r="L75" s="34"/>
      <c r="M75" s="34"/>
      <c r="N75" s="34"/>
      <c r="O75" s="34"/>
      <c r="P75" s="34"/>
      <c r="Q75" s="34"/>
      <c r="R75" s="34"/>
      <c r="S75" s="34"/>
      <c r="T75" s="34"/>
      <c r="U75" s="34"/>
      <c r="V75" s="48" t="s">
        <v>49</v>
      </c>
      <c r="W75" s="34"/>
      <c r="X75" s="34"/>
      <c r="Y75" s="34"/>
      <c r="Z75" s="34"/>
      <c r="AA75" s="34"/>
      <c r="AB75" s="34"/>
      <c r="AC75" s="34"/>
      <c r="AD75" s="34"/>
      <c r="AE75" s="34"/>
      <c r="AF75" s="34"/>
      <c r="AG75" s="34"/>
      <c r="AH75" s="48" t="s">
        <v>48</v>
      </c>
      <c r="AI75" s="34"/>
      <c r="AJ75" s="34"/>
      <c r="AK75" s="34"/>
      <c r="AL75" s="34"/>
      <c r="AM75" s="48" t="s">
        <v>49</v>
      </c>
      <c r="AN75" s="34"/>
      <c r="AO75" s="34"/>
      <c r="AP75" s="32"/>
      <c r="AQ75" s="32"/>
      <c r="AR75" s="35"/>
      <c r="BE75" s="30"/>
    </row>
    <row r="76" spans="1:57" s="2" customFormat="1">
      <c r="A76" s="30"/>
      <c r="B76" s="31"/>
      <c r="C76" s="32"/>
      <c r="D76" s="32"/>
      <c r="E76" s="32"/>
      <c r="F76" s="32"/>
      <c r="G76" s="32"/>
      <c r="H76" s="32"/>
      <c r="I76" s="32"/>
      <c r="J76" s="32"/>
      <c r="K76" s="32"/>
      <c r="L76" s="32"/>
      <c r="M76" s="32"/>
      <c r="N76" s="32"/>
      <c r="O76" s="32"/>
      <c r="P76" s="32"/>
      <c r="Q76" s="32"/>
      <c r="R76" s="3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  <c r="AF76" s="32"/>
      <c r="AG76" s="32"/>
      <c r="AH76" s="32"/>
      <c r="AI76" s="32"/>
      <c r="AJ76" s="32"/>
      <c r="AK76" s="32"/>
      <c r="AL76" s="32"/>
      <c r="AM76" s="32"/>
      <c r="AN76" s="32"/>
      <c r="AO76" s="32"/>
      <c r="AP76" s="32"/>
      <c r="AQ76" s="32"/>
      <c r="AR76" s="35"/>
      <c r="BE76" s="30"/>
    </row>
    <row r="77" spans="1:57" s="2" customFormat="1" ht="6.95" customHeight="1">
      <c r="A77" s="30"/>
      <c r="B77" s="50"/>
      <c r="C77" s="51"/>
      <c r="D77" s="51"/>
      <c r="E77" s="51"/>
      <c r="F77" s="51"/>
      <c r="G77" s="51"/>
      <c r="H77" s="51"/>
      <c r="I77" s="51"/>
      <c r="J77" s="51"/>
      <c r="K77" s="51"/>
      <c r="L77" s="51"/>
      <c r="M77" s="51"/>
      <c r="N77" s="51"/>
      <c r="O77" s="51"/>
      <c r="P77" s="51"/>
      <c r="Q77" s="51"/>
      <c r="R77" s="51"/>
      <c r="S77" s="51"/>
      <c r="T77" s="51"/>
      <c r="U77" s="51"/>
      <c r="V77" s="51"/>
      <c r="W77" s="51"/>
      <c r="X77" s="51"/>
      <c r="Y77" s="51"/>
      <c r="Z77" s="51"/>
      <c r="AA77" s="51"/>
      <c r="AB77" s="51"/>
      <c r="AC77" s="51"/>
      <c r="AD77" s="51"/>
      <c r="AE77" s="51"/>
      <c r="AF77" s="51"/>
      <c r="AG77" s="51"/>
      <c r="AH77" s="51"/>
      <c r="AI77" s="51"/>
      <c r="AJ77" s="51"/>
      <c r="AK77" s="51"/>
      <c r="AL77" s="51"/>
      <c r="AM77" s="51"/>
      <c r="AN77" s="51"/>
      <c r="AO77" s="51"/>
      <c r="AP77" s="51"/>
      <c r="AQ77" s="51"/>
      <c r="AR77" s="35"/>
      <c r="BE77" s="30"/>
    </row>
    <row r="81" spans="1:91" s="2" customFormat="1" ht="6.95" customHeight="1">
      <c r="A81" s="30"/>
      <c r="B81" s="52"/>
      <c r="C81" s="53"/>
      <c r="D81" s="53"/>
      <c r="E81" s="53"/>
      <c r="F81" s="53"/>
      <c r="G81" s="53"/>
      <c r="H81" s="53"/>
      <c r="I81" s="53"/>
      <c r="J81" s="53"/>
      <c r="K81" s="53"/>
      <c r="L81" s="53"/>
      <c r="M81" s="53"/>
      <c r="N81" s="53"/>
      <c r="O81" s="53"/>
      <c r="P81" s="53"/>
      <c r="Q81" s="53"/>
      <c r="R81" s="53"/>
      <c r="S81" s="53"/>
      <c r="T81" s="53"/>
      <c r="U81" s="53"/>
      <c r="V81" s="53"/>
      <c r="W81" s="53"/>
      <c r="X81" s="53"/>
      <c r="Y81" s="53"/>
      <c r="Z81" s="53"/>
      <c r="AA81" s="53"/>
      <c r="AB81" s="53"/>
      <c r="AC81" s="53"/>
      <c r="AD81" s="53"/>
      <c r="AE81" s="53"/>
      <c r="AF81" s="53"/>
      <c r="AG81" s="53"/>
      <c r="AH81" s="53"/>
      <c r="AI81" s="53"/>
      <c r="AJ81" s="53"/>
      <c r="AK81" s="53"/>
      <c r="AL81" s="53"/>
      <c r="AM81" s="53"/>
      <c r="AN81" s="53"/>
      <c r="AO81" s="53"/>
      <c r="AP81" s="53"/>
      <c r="AQ81" s="53"/>
      <c r="AR81" s="35"/>
      <c r="BE81" s="30"/>
    </row>
    <row r="82" spans="1:91" s="2" customFormat="1" ht="24.95" customHeight="1">
      <c r="A82" s="30"/>
      <c r="B82" s="31"/>
      <c r="C82" s="19" t="s">
        <v>52</v>
      </c>
      <c r="D82" s="32"/>
      <c r="E82" s="32"/>
      <c r="F82" s="32"/>
      <c r="G82" s="32"/>
      <c r="H82" s="32"/>
      <c r="I82" s="32"/>
      <c r="J82" s="32"/>
      <c r="K82" s="32"/>
      <c r="L82" s="32"/>
      <c r="M82" s="32"/>
      <c r="N82" s="32"/>
      <c r="O82" s="32"/>
      <c r="P82" s="32"/>
      <c r="Q82" s="32"/>
      <c r="R82" s="3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  <c r="AF82" s="32"/>
      <c r="AG82" s="32"/>
      <c r="AH82" s="32"/>
      <c r="AI82" s="32"/>
      <c r="AJ82" s="32"/>
      <c r="AK82" s="32"/>
      <c r="AL82" s="32"/>
      <c r="AM82" s="32"/>
      <c r="AN82" s="32"/>
      <c r="AO82" s="32"/>
      <c r="AP82" s="32"/>
      <c r="AQ82" s="32"/>
      <c r="AR82" s="35"/>
      <c r="BE82" s="30"/>
    </row>
    <row r="83" spans="1:91" s="2" customFormat="1" ht="6.95" customHeight="1">
      <c r="A83" s="30"/>
      <c r="B83" s="31"/>
      <c r="C83" s="32"/>
      <c r="D83" s="32"/>
      <c r="E83" s="32"/>
      <c r="F83" s="32"/>
      <c r="G83" s="32"/>
      <c r="H83" s="32"/>
      <c r="I83" s="32"/>
      <c r="J83" s="32"/>
      <c r="K83" s="32"/>
      <c r="L83" s="32"/>
      <c r="M83" s="32"/>
      <c r="N83" s="32"/>
      <c r="O83" s="32"/>
      <c r="P83" s="32"/>
      <c r="Q83" s="32"/>
      <c r="R83" s="3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  <c r="AF83" s="32"/>
      <c r="AG83" s="32"/>
      <c r="AH83" s="32"/>
      <c r="AI83" s="32"/>
      <c r="AJ83" s="32"/>
      <c r="AK83" s="32"/>
      <c r="AL83" s="32"/>
      <c r="AM83" s="32"/>
      <c r="AN83" s="32"/>
      <c r="AO83" s="32"/>
      <c r="AP83" s="32"/>
      <c r="AQ83" s="32"/>
      <c r="AR83" s="35"/>
      <c r="BE83" s="30"/>
    </row>
    <row r="84" spans="1:91" s="4" customFormat="1" ht="12" customHeight="1">
      <c r="B84" s="54"/>
      <c r="C84" s="25" t="s">
        <v>13</v>
      </c>
      <c r="D84" s="55"/>
      <c r="E84" s="55"/>
      <c r="F84" s="55"/>
      <c r="G84" s="55"/>
      <c r="H84" s="55"/>
      <c r="I84" s="55"/>
      <c r="J84" s="55"/>
      <c r="K84" s="55"/>
      <c r="L84" s="55" t="str">
        <f>K5</f>
        <v>IMPORT</v>
      </c>
      <c r="M84" s="55"/>
      <c r="N84" s="55"/>
      <c r="O84" s="55"/>
      <c r="P84" s="55"/>
      <c r="Q84" s="55"/>
      <c r="R84" s="55"/>
      <c r="S84" s="55"/>
      <c r="T84" s="55"/>
      <c r="U84" s="55"/>
      <c r="V84" s="55"/>
      <c r="W84" s="55"/>
      <c r="X84" s="55"/>
      <c r="Y84" s="55"/>
      <c r="Z84" s="55"/>
      <c r="AA84" s="55"/>
      <c r="AB84" s="55"/>
      <c r="AC84" s="55"/>
      <c r="AD84" s="55"/>
      <c r="AE84" s="55"/>
      <c r="AF84" s="55"/>
      <c r="AG84" s="55"/>
      <c r="AH84" s="55"/>
      <c r="AI84" s="55"/>
      <c r="AJ84" s="55"/>
      <c r="AK84" s="55"/>
      <c r="AL84" s="55"/>
      <c r="AM84" s="55"/>
      <c r="AN84" s="55"/>
      <c r="AO84" s="55"/>
      <c r="AP84" s="55"/>
      <c r="AQ84" s="55"/>
      <c r="AR84" s="56"/>
    </row>
    <row r="85" spans="1:91" s="5" customFormat="1" ht="36.950000000000003" customHeight="1">
      <c r="B85" s="57"/>
      <c r="C85" s="58" t="s">
        <v>16</v>
      </c>
      <c r="D85" s="59"/>
      <c r="E85" s="59"/>
      <c r="F85" s="59"/>
      <c r="G85" s="59"/>
      <c r="H85" s="59"/>
      <c r="I85" s="59"/>
      <c r="J85" s="59"/>
      <c r="K85" s="59"/>
      <c r="L85" s="203" t="str">
        <f>K6</f>
        <v>ZŠ Jesenická 10, Bruntál - rekonstrukce kuchyně - VZT - rozpočet ostrý</v>
      </c>
      <c r="M85" s="204"/>
      <c r="N85" s="204"/>
      <c r="O85" s="204"/>
      <c r="P85" s="204"/>
      <c r="Q85" s="204"/>
      <c r="R85" s="204"/>
      <c r="S85" s="204"/>
      <c r="T85" s="204"/>
      <c r="U85" s="204"/>
      <c r="V85" s="204"/>
      <c r="W85" s="204"/>
      <c r="X85" s="204"/>
      <c r="Y85" s="204"/>
      <c r="Z85" s="204"/>
      <c r="AA85" s="204"/>
      <c r="AB85" s="204"/>
      <c r="AC85" s="204"/>
      <c r="AD85" s="204"/>
      <c r="AE85" s="204"/>
      <c r="AF85" s="204"/>
      <c r="AG85" s="204"/>
      <c r="AH85" s="204"/>
      <c r="AI85" s="204"/>
      <c r="AJ85" s="204"/>
      <c r="AK85" s="59"/>
      <c r="AL85" s="59"/>
      <c r="AM85" s="59"/>
      <c r="AN85" s="59"/>
      <c r="AO85" s="59"/>
      <c r="AP85" s="59"/>
      <c r="AQ85" s="59"/>
      <c r="AR85" s="60"/>
    </row>
    <row r="86" spans="1:91" s="2" customFormat="1" ht="6.95" customHeight="1">
      <c r="A86" s="30"/>
      <c r="B86" s="31"/>
      <c r="C86" s="32"/>
      <c r="D86" s="32"/>
      <c r="E86" s="32"/>
      <c r="F86" s="32"/>
      <c r="G86" s="32"/>
      <c r="H86" s="32"/>
      <c r="I86" s="32"/>
      <c r="J86" s="32"/>
      <c r="K86" s="32"/>
      <c r="L86" s="32"/>
      <c r="M86" s="32"/>
      <c r="N86" s="32"/>
      <c r="O86" s="32"/>
      <c r="P86" s="32"/>
      <c r="Q86" s="32"/>
      <c r="R86" s="3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  <c r="AF86" s="32"/>
      <c r="AG86" s="32"/>
      <c r="AH86" s="32"/>
      <c r="AI86" s="32"/>
      <c r="AJ86" s="32"/>
      <c r="AK86" s="32"/>
      <c r="AL86" s="32"/>
      <c r="AM86" s="32"/>
      <c r="AN86" s="32"/>
      <c r="AO86" s="32"/>
      <c r="AP86" s="32"/>
      <c r="AQ86" s="32"/>
      <c r="AR86" s="35"/>
      <c r="BE86" s="30"/>
    </row>
    <row r="87" spans="1:91" s="2" customFormat="1" ht="12" customHeight="1">
      <c r="A87" s="30"/>
      <c r="B87" s="31"/>
      <c r="C87" s="25" t="s">
        <v>20</v>
      </c>
      <c r="D87" s="32"/>
      <c r="E87" s="32"/>
      <c r="F87" s="32"/>
      <c r="G87" s="32"/>
      <c r="H87" s="32"/>
      <c r="I87" s="32"/>
      <c r="J87" s="32"/>
      <c r="K87" s="32"/>
      <c r="L87" s="61" t="str">
        <f>IF(K8="","",K8)</f>
        <v xml:space="preserve"> </v>
      </c>
      <c r="M87" s="32"/>
      <c r="N87" s="32"/>
      <c r="O87" s="32"/>
      <c r="P87" s="32"/>
      <c r="Q87" s="32"/>
      <c r="R87" s="3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  <c r="AF87" s="32"/>
      <c r="AG87" s="32"/>
      <c r="AH87" s="32"/>
      <c r="AI87" s="25" t="s">
        <v>22</v>
      </c>
      <c r="AJ87" s="32"/>
      <c r="AK87" s="32"/>
      <c r="AL87" s="32"/>
      <c r="AM87" s="205" t="str">
        <f>IF(AN8= "","",AN8)</f>
        <v>14. 2. 2023</v>
      </c>
      <c r="AN87" s="205"/>
      <c r="AO87" s="32"/>
      <c r="AP87" s="32"/>
      <c r="AQ87" s="32"/>
      <c r="AR87" s="35"/>
      <c r="BE87" s="30"/>
    </row>
    <row r="88" spans="1:91" s="2" customFormat="1" ht="6.95" customHeight="1">
      <c r="A88" s="30"/>
      <c r="B88" s="31"/>
      <c r="C88" s="32"/>
      <c r="D88" s="32"/>
      <c r="E88" s="32"/>
      <c r="F88" s="32"/>
      <c r="G88" s="32"/>
      <c r="H88" s="32"/>
      <c r="I88" s="32"/>
      <c r="J88" s="32"/>
      <c r="K88" s="32"/>
      <c r="L88" s="32"/>
      <c r="M88" s="32"/>
      <c r="N88" s="32"/>
      <c r="O88" s="32"/>
      <c r="P88" s="32"/>
      <c r="Q88" s="32"/>
      <c r="R88" s="3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  <c r="AF88" s="32"/>
      <c r="AG88" s="32"/>
      <c r="AH88" s="32"/>
      <c r="AI88" s="32"/>
      <c r="AJ88" s="32"/>
      <c r="AK88" s="32"/>
      <c r="AL88" s="32"/>
      <c r="AM88" s="32"/>
      <c r="AN88" s="32"/>
      <c r="AO88" s="32"/>
      <c r="AP88" s="32"/>
      <c r="AQ88" s="32"/>
      <c r="AR88" s="35"/>
      <c r="BE88" s="30"/>
    </row>
    <row r="89" spans="1:91" s="2" customFormat="1" ht="15.2" customHeight="1">
      <c r="A89" s="30"/>
      <c r="B89" s="31"/>
      <c r="C89" s="25" t="s">
        <v>24</v>
      </c>
      <c r="D89" s="32"/>
      <c r="E89" s="32"/>
      <c r="F89" s="32"/>
      <c r="G89" s="32"/>
      <c r="H89" s="32"/>
      <c r="I89" s="32"/>
      <c r="J89" s="32"/>
      <c r="K89" s="32"/>
      <c r="L89" s="55" t="str">
        <f>IF(E11= "","",E11)</f>
        <v xml:space="preserve"> </v>
      </c>
      <c r="M89" s="32"/>
      <c r="N89" s="32"/>
      <c r="O89" s="32"/>
      <c r="P89" s="32"/>
      <c r="Q89" s="32"/>
      <c r="R89" s="3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  <c r="AF89" s="32"/>
      <c r="AG89" s="32"/>
      <c r="AH89" s="32"/>
      <c r="AI89" s="25" t="s">
        <v>29</v>
      </c>
      <c r="AJ89" s="32"/>
      <c r="AK89" s="32"/>
      <c r="AL89" s="32"/>
      <c r="AM89" s="206" t="str">
        <f>IF(E17="","",E17)</f>
        <v xml:space="preserve"> </v>
      </c>
      <c r="AN89" s="207"/>
      <c r="AO89" s="207"/>
      <c r="AP89" s="207"/>
      <c r="AQ89" s="32"/>
      <c r="AR89" s="35"/>
      <c r="AS89" s="208" t="s">
        <v>53</v>
      </c>
      <c r="AT89" s="209"/>
      <c r="AU89" s="63"/>
      <c r="AV89" s="63"/>
      <c r="AW89" s="63"/>
      <c r="AX89" s="63"/>
      <c r="AY89" s="63"/>
      <c r="AZ89" s="63"/>
      <c r="BA89" s="63"/>
      <c r="BB89" s="63"/>
      <c r="BC89" s="63"/>
      <c r="BD89" s="64"/>
      <c r="BE89" s="30"/>
    </row>
    <row r="90" spans="1:91" s="2" customFormat="1" ht="15.2" customHeight="1">
      <c r="A90" s="30"/>
      <c r="B90" s="31"/>
      <c r="C90" s="25" t="s">
        <v>27</v>
      </c>
      <c r="D90" s="32"/>
      <c r="E90" s="32"/>
      <c r="F90" s="32"/>
      <c r="G90" s="32"/>
      <c r="H90" s="32"/>
      <c r="I90" s="32"/>
      <c r="J90" s="32"/>
      <c r="K90" s="32"/>
      <c r="L90" s="55" t="str">
        <f>IF(E14= "Vyplň údaj","",E14)</f>
        <v/>
      </c>
      <c r="M90" s="32"/>
      <c r="N90" s="32"/>
      <c r="O90" s="32"/>
      <c r="P90" s="32"/>
      <c r="Q90" s="32"/>
      <c r="R90" s="3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  <c r="AF90" s="32"/>
      <c r="AG90" s="32"/>
      <c r="AH90" s="32"/>
      <c r="AI90" s="25" t="s">
        <v>31</v>
      </c>
      <c r="AJ90" s="32"/>
      <c r="AK90" s="32"/>
      <c r="AL90" s="32"/>
      <c r="AM90" s="206" t="str">
        <f>IF(E20="","",E20)</f>
        <v xml:space="preserve"> </v>
      </c>
      <c r="AN90" s="207"/>
      <c r="AO90" s="207"/>
      <c r="AP90" s="207"/>
      <c r="AQ90" s="32"/>
      <c r="AR90" s="35"/>
      <c r="AS90" s="210"/>
      <c r="AT90" s="211"/>
      <c r="AU90" s="65"/>
      <c r="AV90" s="65"/>
      <c r="AW90" s="65"/>
      <c r="AX90" s="65"/>
      <c r="AY90" s="65"/>
      <c r="AZ90" s="65"/>
      <c r="BA90" s="65"/>
      <c r="BB90" s="65"/>
      <c r="BC90" s="65"/>
      <c r="BD90" s="66"/>
      <c r="BE90" s="30"/>
    </row>
    <row r="91" spans="1:91" s="2" customFormat="1" ht="10.9" customHeight="1">
      <c r="A91" s="30"/>
      <c r="B91" s="31"/>
      <c r="C91" s="32"/>
      <c r="D91" s="32"/>
      <c r="E91" s="32"/>
      <c r="F91" s="32"/>
      <c r="G91" s="32"/>
      <c r="H91" s="32"/>
      <c r="I91" s="32"/>
      <c r="J91" s="32"/>
      <c r="K91" s="32"/>
      <c r="L91" s="32"/>
      <c r="M91" s="32"/>
      <c r="N91" s="32"/>
      <c r="O91" s="32"/>
      <c r="P91" s="32"/>
      <c r="Q91" s="32"/>
      <c r="R91" s="3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  <c r="AF91" s="32"/>
      <c r="AG91" s="32"/>
      <c r="AH91" s="32"/>
      <c r="AI91" s="32"/>
      <c r="AJ91" s="32"/>
      <c r="AK91" s="32"/>
      <c r="AL91" s="32"/>
      <c r="AM91" s="32"/>
      <c r="AN91" s="32"/>
      <c r="AO91" s="32"/>
      <c r="AP91" s="32"/>
      <c r="AQ91" s="32"/>
      <c r="AR91" s="35"/>
      <c r="AS91" s="212"/>
      <c r="AT91" s="213"/>
      <c r="AU91" s="67"/>
      <c r="AV91" s="67"/>
      <c r="AW91" s="67"/>
      <c r="AX91" s="67"/>
      <c r="AY91" s="67"/>
      <c r="AZ91" s="67"/>
      <c r="BA91" s="67"/>
      <c r="BB91" s="67"/>
      <c r="BC91" s="67"/>
      <c r="BD91" s="68"/>
      <c r="BE91" s="30"/>
    </row>
    <row r="92" spans="1:91" s="2" customFormat="1" ht="29.25" customHeight="1">
      <c r="A92" s="30"/>
      <c r="B92" s="31"/>
      <c r="C92" s="192" t="s">
        <v>54</v>
      </c>
      <c r="D92" s="193"/>
      <c r="E92" s="193"/>
      <c r="F92" s="193"/>
      <c r="G92" s="193"/>
      <c r="H92" s="69"/>
      <c r="I92" s="194" t="s">
        <v>55</v>
      </c>
      <c r="J92" s="193"/>
      <c r="K92" s="193"/>
      <c r="L92" s="193"/>
      <c r="M92" s="193"/>
      <c r="N92" s="193"/>
      <c r="O92" s="193"/>
      <c r="P92" s="193"/>
      <c r="Q92" s="193"/>
      <c r="R92" s="193"/>
      <c r="S92" s="193"/>
      <c r="T92" s="193"/>
      <c r="U92" s="193"/>
      <c r="V92" s="193"/>
      <c r="W92" s="193"/>
      <c r="X92" s="193"/>
      <c r="Y92" s="193"/>
      <c r="Z92" s="193"/>
      <c r="AA92" s="193"/>
      <c r="AB92" s="193"/>
      <c r="AC92" s="193"/>
      <c r="AD92" s="193"/>
      <c r="AE92" s="193"/>
      <c r="AF92" s="193"/>
      <c r="AG92" s="195" t="s">
        <v>56</v>
      </c>
      <c r="AH92" s="193"/>
      <c r="AI92" s="193"/>
      <c r="AJ92" s="193"/>
      <c r="AK92" s="193"/>
      <c r="AL92" s="193"/>
      <c r="AM92" s="193"/>
      <c r="AN92" s="194" t="s">
        <v>57</v>
      </c>
      <c r="AO92" s="193"/>
      <c r="AP92" s="196"/>
      <c r="AQ92" s="70" t="s">
        <v>58</v>
      </c>
      <c r="AR92" s="35"/>
      <c r="AS92" s="71" t="s">
        <v>59</v>
      </c>
      <c r="AT92" s="72" t="s">
        <v>60</v>
      </c>
      <c r="AU92" s="72" t="s">
        <v>61</v>
      </c>
      <c r="AV92" s="72" t="s">
        <v>62</v>
      </c>
      <c r="AW92" s="72" t="s">
        <v>63</v>
      </c>
      <c r="AX92" s="72" t="s">
        <v>64</v>
      </c>
      <c r="AY92" s="72" t="s">
        <v>65</v>
      </c>
      <c r="AZ92" s="72" t="s">
        <v>66</v>
      </c>
      <c r="BA92" s="72" t="s">
        <v>67</v>
      </c>
      <c r="BB92" s="72" t="s">
        <v>68</v>
      </c>
      <c r="BC92" s="72" t="s">
        <v>69</v>
      </c>
      <c r="BD92" s="73" t="s">
        <v>70</v>
      </c>
      <c r="BE92" s="30"/>
    </row>
    <row r="93" spans="1:91" s="2" customFormat="1" ht="10.9" customHeight="1">
      <c r="A93" s="30"/>
      <c r="B93" s="31"/>
      <c r="C93" s="32"/>
      <c r="D93" s="32"/>
      <c r="E93" s="32"/>
      <c r="F93" s="32"/>
      <c r="G93" s="32"/>
      <c r="H93" s="32"/>
      <c r="I93" s="32"/>
      <c r="J93" s="32"/>
      <c r="K93" s="32"/>
      <c r="L93" s="32"/>
      <c r="M93" s="32"/>
      <c r="N93" s="32"/>
      <c r="O93" s="32"/>
      <c r="P93" s="32"/>
      <c r="Q93" s="32"/>
      <c r="R93" s="3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  <c r="AF93" s="32"/>
      <c r="AG93" s="32"/>
      <c r="AH93" s="32"/>
      <c r="AI93" s="32"/>
      <c r="AJ93" s="32"/>
      <c r="AK93" s="32"/>
      <c r="AL93" s="32"/>
      <c r="AM93" s="32"/>
      <c r="AN93" s="32"/>
      <c r="AO93" s="32"/>
      <c r="AP93" s="32"/>
      <c r="AQ93" s="32"/>
      <c r="AR93" s="35"/>
      <c r="AS93" s="74"/>
      <c r="AT93" s="75"/>
      <c r="AU93" s="75"/>
      <c r="AV93" s="75"/>
      <c r="AW93" s="75"/>
      <c r="AX93" s="75"/>
      <c r="AY93" s="75"/>
      <c r="AZ93" s="75"/>
      <c r="BA93" s="75"/>
      <c r="BB93" s="75"/>
      <c r="BC93" s="75"/>
      <c r="BD93" s="76"/>
      <c r="BE93" s="30"/>
    </row>
    <row r="94" spans="1:91" s="6" customFormat="1" ht="32.450000000000003" customHeight="1">
      <c r="B94" s="77"/>
      <c r="C94" s="78" t="s">
        <v>71</v>
      </c>
      <c r="D94" s="79"/>
      <c r="E94" s="79"/>
      <c r="F94" s="79"/>
      <c r="G94" s="79"/>
      <c r="H94" s="79"/>
      <c r="I94" s="79"/>
      <c r="J94" s="79"/>
      <c r="K94" s="79"/>
      <c r="L94" s="79"/>
      <c r="M94" s="79"/>
      <c r="N94" s="79"/>
      <c r="O94" s="79"/>
      <c r="P94" s="79"/>
      <c r="Q94" s="79"/>
      <c r="R94" s="79"/>
      <c r="S94" s="79"/>
      <c r="T94" s="79"/>
      <c r="U94" s="79"/>
      <c r="V94" s="79"/>
      <c r="W94" s="79"/>
      <c r="X94" s="79"/>
      <c r="Y94" s="79"/>
      <c r="Z94" s="79"/>
      <c r="AA94" s="79"/>
      <c r="AB94" s="79"/>
      <c r="AC94" s="79"/>
      <c r="AD94" s="79"/>
      <c r="AE94" s="79"/>
      <c r="AF94" s="79"/>
      <c r="AG94" s="201">
        <f>ROUND(AG95,2)</f>
        <v>0</v>
      </c>
      <c r="AH94" s="201"/>
      <c r="AI94" s="201"/>
      <c r="AJ94" s="201"/>
      <c r="AK94" s="201"/>
      <c r="AL94" s="201"/>
      <c r="AM94" s="201"/>
      <c r="AN94" s="202">
        <f>SUM(AG94,AT94)</f>
        <v>0</v>
      </c>
      <c r="AO94" s="202"/>
      <c r="AP94" s="202"/>
      <c r="AQ94" s="81" t="s">
        <v>1</v>
      </c>
      <c r="AR94" s="82"/>
      <c r="AS94" s="83">
        <f>ROUND(AS95,2)</f>
        <v>0</v>
      </c>
      <c r="AT94" s="84">
        <f>ROUND(SUM(AV94:AW94),2)</f>
        <v>0</v>
      </c>
      <c r="AU94" s="85">
        <f>ROUND(AU95,5)</f>
        <v>0</v>
      </c>
      <c r="AV94" s="84">
        <f>ROUND(AZ94*L29,2)</f>
        <v>0</v>
      </c>
      <c r="AW94" s="84">
        <f>ROUND(BA94*L30,2)</f>
        <v>0</v>
      </c>
      <c r="AX94" s="84">
        <f>ROUND(BB94*L29,2)</f>
        <v>0</v>
      </c>
      <c r="AY94" s="84">
        <f>ROUND(BC94*L30,2)</f>
        <v>0</v>
      </c>
      <c r="AZ94" s="84">
        <f>ROUND(AZ95,2)</f>
        <v>0</v>
      </c>
      <c r="BA94" s="84">
        <f>ROUND(BA95,2)</f>
        <v>0</v>
      </c>
      <c r="BB94" s="84">
        <f>ROUND(BB95,2)</f>
        <v>0</v>
      </c>
      <c r="BC94" s="84">
        <f>ROUND(BC95,2)</f>
        <v>0</v>
      </c>
      <c r="BD94" s="86">
        <f>ROUND(BD95,2)</f>
        <v>0</v>
      </c>
      <c r="BS94" s="87" t="s">
        <v>72</v>
      </c>
      <c r="BT94" s="87" t="s">
        <v>73</v>
      </c>
      <c r="BU94" s="88" t="s">
        <v>74</v>
      </c>
      <c r="BV94" s="87" t="s">
        <v>14</v>
      </c>
      <c r="BW94" s="87" t="s">
        <v>5</v>
      </c>
      <c r="BX94" s="87" t="s">
        <v>75</v>
      </c>
      <c r="CL94" s="87" t="s">
        <v>1</v>
      </c>
    </row>
    <row r="95" spans="1:91" s="7" customFormat="1" ht="24.75" customHeight="1">
      <c r="A95" s="89" t="s">
        <v>76</v>
      </c>
      <c r="B95" s="90"/>
      <c r="C95" s="91"/>
      <c r="D95" s="199" t="s">
        <v>204</v>
      </c>
      <c r="E95" s="199"/>
      <c r="F95" s="199"/>
      <c r="G95" s="199"/>
      <c r="H95" s="199"/>
      <c r="I95" s="92"/>
      <c r="J95" s="200" t="s">
        <v>77</v>
      </c>
      <c r="K95" s="200"/>
      <c r="L95" s="200"/>
      <c r="M95" s="200"/>
      <c r="N95" s="200"/>
      <c r="O95" s="200"/>
      <c r="P95" s="200"/>
      <c r="Q95" s="200"/>
      <c r="R95" s="200"/>
      <c r="S95" s="200"/>
      <c r="T95" s="200"/>
      <c r="U95" s="200"/>
      <c r="V95" s="200"/>
      <c r="W95" s="200"/>
      <c r="X95" s="200"/>
      <c r="Y95" s="200"/>
      <c r="Z95" s="200"/>
      <c r="AA95" s="200"/>
      <c r="AB95" s="200"/>
      <c r="AC95" s="200"/>
      <c r="AD95" s="200"/>
      <c r="AE95" s="200"/>
      <c r="AF95" s="200"/>
      <c r="AG95" s="197">
        <f>'Objekt1 (1) - Rozpočet'!J30</f>
        <v>0</v>
      </c>
      <c r="AH95" s="198"/>
      <c r="AI95" s="198"/>
      <c r="AJ95" s="198"/>
      <c r="AK95" s="198"/>
      <c r="AL95" s="198"/>
      <c r="AM95" s="198"/>
      <c r="AN95" s="197">
        <f>SUM(AG95,AT95)</f>
        <v>0</v>
      </c>
      <c r="AO95" s="198"/>
      <c r="AP95" s="198"/>
      <c r="AQ95" s="93" t="s">
        <v>78</v>
      </c>
      <c r="AR95" s="94"/>
      <c r="AS95" s="95">
        <v>0</v>
      </c>
      <c r="AT95" s="96">
        <f>ROUND(SUM(AV95:AW95),2)</f>
        <v>0</v>
      </c>
      <c r="AU95" s="97">
        <f>'Objekt1 (1) - Rozpočet'!P120</f>
        <v>0</v>
      </c>
      <c r="AV95" s="96">
        <f>'Objekt1 (1) - Rozpočet'!J33</f>
        <v>0</v>
      </c>
      <c r="AW95" s="96">
        <f>'Objekt1 (1) - Rozpočet'!J34</f>
        <v>0</v>
      </c>
      <c r="AX95" s="96">
        <f>'Objekt1 (1) - Rozpočet'!J35</f>
        <v>0</v>
      </c>
      <c r="AY95" s="96">
        <f>'Objekt1 (1) - Rozpočet'!J36</f>
        <v>0</v>
      </c>
      <c r="AZ95" s="96">
        <f>'Objekt1 (1) - Rozpočet'!F33</f>
        <v>0</v>
      </c>
      <c r="BA95" s="96">
        <f>'Objekt1 (1) - Rozpočet'!F34</f>
        <v>0</v>
      </c>
      <c r="BB95" s="96">
        <f>'Objekt1 (1) - Rozpočet'!F35</f>
        <v>0</v>
      </c>
      <c r="BC95" s="96">
        <f>'Objekt1 (1) - Rozpočet'!F36</f>
        <v>0</v>
      </c>
      <c r="BD95" s="98">
        <f>'Objekt1 (1) - Rozpočet'!F37</f>
        <v>0</v>
      </c>
      <c r="BT95" s="99" t="s">
        <v>79</v>
      </c>
      <c r="BV95" s="99" t="s">
        <v>14</v>
      </c>
      <c r="BW95" s="99" t="s">
        <v>80</v>
      </c>
      <c r="BX95" s="99" t="s">
        <v>5</v>
      </c>
      <c r="CL95" s="99" t="s">
        <v>1</v>
      </c>
      <c r="CM95" s="99" t="s">
        <v>81</v>
      </c>
    </row>
    <row r="96" spans="1:91" s="2" customFormat="1" ht="30" customHeight="1">
      <c r="A96" s="30"/>
      <c r="B96" s="31"/>
      <c r="C96" s="32"/>
      <c r="D96" s="32"/>
      <c r="E96" s="32"/>
      <c r="F96" s="32"/>
      <c r="G96" s="32"/>
      <c r="H96" s="32"/>
      <c r="I96" s="32"/>
      <c r="J96" s="32"/>
      <c r="K96" s="32"/>
      <c r="L96" s="32"/>
      <c r="M96" s="32"/>
      <c r="N96" s="32"/>
      <c r="O96" s="32"/>
      <c r="P96" s="32"/>
      <c r="Q96" s="32"/>
      <c r="R96" s="32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F96" s="32"/>
      <c r="AG96" s="32"/>
      <c r="AH96" s="32"/>
      <c r="AI96" s="32"/>
      <c r="AJ96" s="32"/>
      <c r="AK96" s="32"/>
      <c r="AL96" s="32"/>
      <c r="AM96" s="32"/>
      <c r="AN96" s="32"/>
      <c r="AO96" s="32"/>
      <c r="AP96" s="32"/>
      <c r="AQ96" s="32"/>
      <c r="AR96" s="35"/>
      <c r="AS96" s="30"/>
      <c r="AT96" s="30"/>
      <c r="AU96" s="30"/>
      <c r="AV96" s="30"/>
      <c r="AW96" s="30"/>
      <c r="AX96" s="30"/>
      <c r="AY96" s="30"/>
      <c r="AZ96" s="30"/>
      <c r="BA96" s="30"/>
      <c r="BB96" s="30"/>
      <c r="BC96" s="30"/>
      <c r="BD96" s="30"/>
      <c r="BE96" s="30"/>
    </row>
    <row r="97" spans="1:57" s="2" customFormat="1" ht="6.95" customHeight="1">
      <c r="A97" s="30"/>
      <c r="B97" s="50"/>
      <c r="C97" s="51"/>
      <c r="D97" s="51"/>
      <c r="E97" s="51"/>
      <c r="F97" s="51"/>
      <c r="G97" s="51"/>
      <c r="H97" s="51"/>
      <c r="I97" s="51"/>
      <c r="J97" s="51"/>
      <c r="K97" s="51"/>
      <c r="L97" s="51"/>
      <c r="M97" s="51"/>
      <c r="N97" s="51"/>
      <c r="O97" s="51"/>
      <c r="P97" s="51"/>
      <c r="Q97" s="51"/>
      <c r="R97" s="51"/>
      <c r="S97" s="51"/>
      <c r="T97" s="51"/>
      <c r="U97" s="51"/>
      <c r="V97" s="51"/>
      <c r="W97" s="51"/>
      <c r="X97" s="51"/>
      <c r="Y97" s="51"/>
      <c r="Z97" s="51"/>
      <c r="AA97" s="51"/>
      <c r="AB97" s="51"/>
      <c r="AC97" s="51"/>
      <c r="AD97" s="51"/>
      <c r="AE97" s="51"/>
      <c r="AF97" s="51"/>
      <c r="AG97" s="51"/>
      <c r="AH97" s="51"/>
      <c r="AI97" s="51"/>
      <c r="AJ97" s="51"/>
      <c r="AK97" s="51"/>
      <c r="AL97" s="51"/>
      <c r="AM97" s="51"/>
      <c r="AN97" s="51"/>
      <c r="AO97" s="51"/>
      <c r="AP97" s="51"/>
      <c r="AQ97" s="51"/>
      <c r="AR97" s="35"/>
      <c r="AS97" s="30"/>
      <c r="AT97" s="30"/>
      <c r="AU97" s="30"/>
      <c r="AV97" s="30"/>
      <c r="AW97" s="30"/>
      <c r="AX97" s="30"/>
      <c r="AY97" s="30"/>
      <c r="AZ97" s="30"/>
      <c r="BA97" s="30"/>
      <c r="BB97" s="30"/>
      <c r="BC97" s="30"/>
      <c r="BD97" s="30"/>
      <c r="BE97" s="30"/>
    </row>
  </sheetData>
  <sheetProtection formatColumns="0" formatRows="0"/>
  <mergeCells count="42">
    <mergeCell ref="W30:AE30"/>
    <mergeCell ref="AK30:AO30"/>
    <mergeCell ref="L30:P30"/>
    <mergeCell ref="W31:AE31"/>
    <mergeCell ref="L31:P31"/>
    <mergeCell ref="W32:AE32"/>
    <mergeCell ref="AK32:AO32"/>
    <mergeCell ref="L32:P32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AN95:AP95"/>
    <mergeCell ref="AG95:AM95"/>
    <mergeCell ref="D95:H95"/>
    <mergeCell ref="J95:AF95"/>
    <mergeCell ref="AG94:AM94"/>
    <mergeCell ref="AN94:AP94"/>
    <mergeCell ref="AR2:BE2"/>
    <mergeCell ref="C92:G92"/>
    <mergeCell ref="I92:AF92"/>
    <mergeCell ref="AG92:AM92"/>
    <mergeCell ref="AN92:AP92"/>
    <mergeCell ref="L85:AJ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</mergeCells>
  <hyperlinks>
    <hyperlink ref="A95" location="'Objekt1 (1) - Rozpočet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portrait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BM153"/>
  <sheetViews>
    <sheetView showGridLines="0" tabSelected="1" topLeftCell="A143" workbookViewId="0">
      <selection activeCell="F160" sqref="F160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191"/>
      <c r="M2" s="191"/>
      <c r="N2" s="191"/>
      <c r="O2" s="191"/>
      <c r="P2" s="191"/>
      <c r="Q2" s="191"/>
      <c r="R2" s="191"/>
      <c r="S2" s="191"/>
      <c r="T2" s="191"/>
      <c r="U2" s="191"/>
      <c r="V2" s="191"/>
      <c r="AT2" s="13" t="s">
        <v>80</v>
      </c>
    </row>
    <row r="3" spans="1:46" s="1" customFormat="1" ht="6.95" customHeight="1">
      <c r="B3" s="100"/>
      <c r="C3" s="101"/>
      <c r="D3" s="101"/>
      <c r="E3" s="101"/>
      <c r="F3" s="101"/>
      <c r="G3" s="101"/>
      <c r="H3" s="101"/>
      <c r="I3" s="101"/>
      <c r="J3" s="101"/>
      <c r="K3" s="101"/>
      <c r="L3" s="16"/>
      <c r="AT3" s="13" t="s">
        <v>81</v>
      </c>
    </row>
    <row r="4" spans="1:46" s="1" customFormat="1" ht="24.95" customHeight="1">
      <c r="B4" s="16"/>
      <c r="D4" s="102" t="s">
        <v>82</v>
      </c>
      <c r="L4" s="16"/>
      <c r="M4" s="103" t="s">
        <v>10</v>
      </c>
      <c r="AT4" s="13" t="s">
        <v>4</v>
      </c>
    </row>
    <row r="5" spans="1:46" s="1" customFormat="1" ht="6.95" customHeight="1">
      <c r="B5" s="16"/>
      <c r="L5" s="16"/>
    </row>
    <row r="6" spans="1:46" s="1" customFormat="1" ht="12" customHeight="1">
      <c r="B6" s="16"/>
      <c r="D6" s="104" t="s">
        <v>16</v>
      </c>
      <c r="L6" s="16"/>
    </row>
    <row r="7" spans="1:46" s="1" customFormat="1" ht="26.25" customHeight="1">
      <c r="B7" s="16"/>
      <c r="E7" s="236" t="str">
        <f>'Rekapitulace stavby'!K6</f>
        <v>ZŠ Jesenická 10, Bruntál - rekonstrukce kuchyně - VZT - rozpočet ostrý</v>
      </c>
      <c r="F7" s="237"/>
      <c r="G7" s="237"/>
      <c r="H7" s="237"/>
      <c r="L7" s="16"/>
    </row>
    <row r="8" spans="1:46" s="2" customFormat="1" ht="12" customHeight="1">
      <c r="A8" s="30"/>
      <c r="B8" s="35"/>
      <c r="C8" s="30"/>
      <c r="D8" s="104" t="s">
        <v>83</v>
      </c>
      <c r="E8" s="30"/>
      <c r="F8" s="30"/>
      <c r="G8" s="30"/>
      <c r="H8" s="30"/>
      <c r="I8" s="30"/>
      <c r="J8" s="30"/>
      <c r="K8" s="30"/>
      <c r="L8" s="47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</row>
    <row r="9" spans="1:46" s="2" customFormat="1" ht="16.5" customHeight="1">
      <c r="A9" s="30"/>
      <c r="B9" s="35"/>
      <c r="C9" s="30"/>
      <c r="D9" s="30"/>
      <c r="E9" s="238" t="s">
        <v>204</v>
      </c>
      <c r="F9" s="239"/>
      <c r="G9" s="239"/>
      <c r="H9" s="239"/>
      <c r="I9" s="30"/>
      <c r="J9" s="30"/>
      <c r="K9" s="30"/>
      <c r="L9" s="47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spans="1:46" s="2" customFormat="1">
      <c r="A10" s="30"/>
      <c r="B10" s="35"/>
      <c r="C10" s="30"/>
      <c r="D10" s="30"/>
      <c r="E10" s="30"/>
      <c r="F10" s="30"/>
      <c r="G10" s="30"/>
      <c r="H10" s="30"/>
      <c r="I10" s="30"/>
      <c r="J10" s="30"/>
      <c r="K10" s="30"/>
      <c r="L10" s="47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pans="1:46" s="2" customFormat="1" ht="12" customHeight="1">
      <c r="A11" s="30"/>
      <c r="B11" s="35"/>
      <c r="C11" s="30"/>
      <c r="D11" s="104" t="s">
        <v>18</v>
      </c>
      <c r="E11" s="30"/>
      <c r="F11" s="105" t="s">
        <v>1</v>
      </c>
      <c r="G11" s="30"/>
      <c r="H11" s="30"/>
      <c r="I11" s="104" t="s">
        <v>19</v>
      </c>
      <c r="J11" s="105" t="s">
        <v>1</v>
      </c>
      <c r="K11" s="30"/>
      <c r="L11" s="47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pans="1:46" s="2" customFormat="1" ht="12" customHeight="1">
      <c r="A12" s="30"/>
      <c r="B12" s="35"/>
      <c r="C12" s="30"/>
      <c r="D12" s="104" t="s">
        <v>20</v>
      </c>
      <c r="E12" s="30"/>
      <c r="F12" s="105" t="s">
        <v>21</v>
      </c>
      <c r="G12" s="30"/>
      <c r="H12" s="30"/>
      <c r="I12" s="104" t="s">
        <v>22</v>
      </c>
      <c r="J12" s="106" t="str">
        <f>'Rekapitulace stavby'!AN8</f>
        <v>14. 2. 2023</v>
      </c>
      <c r="K12" s="30"/>
      <c r="L12" s="47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pans="1:46" s="2" customFormat="1" ht="10.9" customHeight="1">
      <c r="A13" s="30"/>
      <c r="B13" s="35"/>
      <c r="C13" s="30"/>
      <c r="D13" s="30"/>
      <c r="E13" s="30"/>
      <c r="F13" s="30"/>
      <c r="G13" s="30"/>
      <c r="H13" s="30"/>
      <c r="I13" s="30"/>
      <c r="J13" s="30"/>
      <c r="K13" s="30"/>
      <c r="L13" s="47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pans="1:46" s="2" customFormat="1" ht="12" customHeight="1">
      <c r="A14" s="30"/>
      <c r="B14" s="35"/>
      <c r="C14" s="30"/>
      <c r="D14" s="104" t="s">
        <v>24</v>
      </c>
      <c r="E14" s="30"/>
      <c r="F14" s="30"/>
      <c r="G14" s="30"/>
      <c r="H14" s="30"/>
      <c r="I14" s="104" t="s">
        <v>25</v>
      </c>
      <c r="J14" s="105" t="str">
        <f>IF('Rekapitulace stavby'!AN10="","",'Rekapitulace stavby'!AN10)</f>
        <v/>
      </c>
      <c r="K14" s="30"/>
      <c r="L14" s="47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pans="1:46" s="2" customFormat="1" ht="18" customHeight="1">
      <c r="A15" s="30"/>
      <c r="B15" s="35"/>
      <c r="C15" s="30"/>
      <c r="D15" s="30"/>
      <c r="E15" s="105" t="str">
        <f>IF('Rekapitulace stavby'!E11="","",'Rekapitulace stavby'!E11)</f>
        <v xml:space="preserve"> </v>
      </c>
      <c r="F15" s="30"/>
      <c r="G15" s="30"/>
      <c r="H15" s="30"/>
      <c r="I15" s="104" t="s">
        <v>26</v>
      </c>
      <c r="J15" s="105" t="str">
        <f>IF('Rekapitulace stavby'!AN11="","",'Rekapitulace stavby'!AN11)</f>
        <v/>
      </c>
      <c r="K15" s="30"/>
      <c r="L15" s="47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46" s="2" customFormat="1" ht="6.95" customHeight="1">
      <c r="A16" s="30"/>
      <c r="B16" s="35"/>
      <c r="C16" s="30"/>
      <c r="D16" s="30"/>
      <c r="E16" s="30"/>
      <c r="F16" s="30"/>
      <c r="G16" s="30"/>
      <c r="H16" s="30"/>
      <c r="I16" s="30"/>
      <c r="J16" s="30"/>
      <c r="K16" s="30"/>
      <c r="L16" s="47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pans="1:31" s="2" customFormat="1" ht="12" customHeight="1">
      <c r="A17" s="30"/>
      <c r="B17" s="35"/>
      <c r="C17" s="30"/>
      <c r="D17" s="104" t="s">
        <v>27</v>
      </c>
      <c r="E17" s="30"/>
      <c r="F17" s="30"/>
      <c r="G17" s="30"/>
      <c r="H17" s="30"/>
      <c r="I17" s="104" t="s">
        <v>25</v>
      </c>
      <c r="J17" s="26" t="str">
        <f>'Rekapitulace stavby'!AN13</f>
        <v>Vyplň údaj</v>
      </c>
      <c r="K17" s="30"/>
      <c r="L17" s="47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pans="1:31" s="2" customFormat="1" ht="18" customHeight="1">
      <c r="A18" s="30"/>
      <c r="B18" s="35"/>
      <c r="C18" s="30"/>
      <c r="D18" s="30"/>
      <c r="E18" s="240" t="str">
        <f>'Rekapitulace stavby'!E14</f>
        <v>Vyplň údaj</v>
      </c>
      <c r="F18" s="241"/>
      <c r="G18" s="241"/>
      <c r="H18" s="241"/>
      <c r="I18" s="104" t="s">
        <v>26</v>
      </c>
      <c r="J18" s="26" t="str">
        <f>'Rekapitulace stavby'!AN14</f>
        <v>Vyplň údaj</v>
      </c>
      <c r="K18" s="30"/>
      <c r="L18" s="47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pans="1:31" s="2" customFormat="1" ht="6.95" customHeight="1">
      <c r="A19" s="30"/>
      <c r="B19" s="35"/>
      <c r="C19" s="30"/>
      <c r="D19" s="30"/>
      <c r="E19" s="30"/>
      <c r="F19" s="30"/>
      <c r="G19" s="30"/>
      <c r="H19" s="30"/>
      <c r="I19" s="30"/>
      <c r="J19" s="30"/>
      <c r="K19" s="30"/>
      <c r="L19" s="47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pans="1:31" s="2" customFormat="1" ht="12" customHeight="1">
      <c r="A20" s="30"/>
      <c r="B20" s="35"/>
      <c r="C20" s="30"/>
      <c r="D20" s="104" t="s">
        <v>29</v>
      </c>
      <c r="E20" s="30"/>
      <c r="F20" s="30"/>
      <c r="G20" s="30"/>
      <c r="H20" s="30"/>
      <c r="I20" s="104" t="s">
        <v>25</v>
      </c>
      <c r="J20" s="105" t="str">
        <f>IF('Rekapitulace stavby'!AN16="","",'Rekapitulace stavby'!AN16)</f>
        <v/>
      </c>
      <c r="K20" s="30"/>
      <c r="L20" s="47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pans="1:31" s="2" customFormat="1" ht="18" customHeight="1">
      <c r="A21" s="30"/>
      <c r="B21" s="35"/>
      <c r="C21" s="30"/>
      <c r="D21" s="30"/>
      <c r="E21" s="105" t="str">
        <f>IF('Rekapitulace stavby'!E17="","",'Rekapitulace stavby'!E17)</f>
        <v xml:space="preserve"> </v>
      </c>
      <c r="F21" s="30"/>
      <c r="G21" s="30"/>
      <c r="H21" s="30"/>
      <c r="I21" s="104" t="s">
        <v>26</v>
      </c>
      <c r="J21" s="105" t="str">
        <f>IF('Rekapitulace stavby'!AN17="","",'Rekapitulace stavby'!AN17)</f>
        <v/>
      </c>
      <c r="K21" s="30"/>
      <c r="L21" s="47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pans="1:31" s="2" customFormat="1" ht="6.95" customHeight="1">
      <c r="A22" s="30"/>
      <c r="B22" s="35"/>
      <c r="C22" s="30"/>
      <c r="D22" s="30"/>
      <c r="E22" s="30"/>
      <c r="F22" s="30"/>
      <c r="G22" s="30"/>
      <c r="H22" s="30"/>
      <c r="I22" s="30"/>
      <c r="J22" s="30"/>
      <c r="K22" s="30"/>
      <c r="L22" s="47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pans="1:31" s="2" customFormat="1" ht="12" customHeight="1">
      <c r="A23" s="30"/>
      <c r="B23" s="35"/>
      <c r="C23" s="30"/>
      <c r="D23" s="104" t="s">
        <v>31</v>
      </c>
      <c r="E23" s="30"/>
      <c r="F23" s="30"/>
      <c r="G23" s="30"/>
      <c r="H23" s="30"/>
      <c r="I23" s="104" t="s">
        <v>25</v>
      </c>
      <c r="J23" s="105" t="str">
        <f>IF('Rekapitulace stavby'!AN19="","",'Rekapitulace stavby'!AN19)</f>
        <v/>
      </c>
      <c r="K23" s="30"/>
      <c r="L23" s="47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pans="1:31" s="2" customFormat="1" ht="18" customHeight="1">
      <c r="A24" s="30"/>
      <c r="B24" s="35"/>
      <c r="C24" s="30"/>
      <c r="D24" s="30"/>
      <c r="E24" s="105" t="str">
        <f>IF('Rekapitulace stavby'!E20="","",'Rekapitulace stavby'!E20)</f>
        <v xml:space="preserve"> </v>
      </c>
      <c r="F24" s="30"/>
      <c r="G24" s="30"/>
      <c r="H24" s="30"/>
      <c r="I24" s="104" t="s">
        <v>26</v>
      </c>
      <c r="J24" s="105" t="str">
        <f>IF('Rekapitulace stavby'!AN20="","",'Rekapitulace stavby'!AN20)</f>
        <v/>
      </c>
      <c r="K24" s="30"/>
      <c r="L24" s="47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pans="1:31" s="2" customFormat="1" ht="6.95" customHeight="1">
      <c r="A25" s="30"/>
      <c r="B25" s="35"/>
      <c r="C25" s="30"/>
      <c r="D25" s="30"/>
      <c r="E25" s="30"/>
      <c r="F25" s="30"/>
      <c r="G25" s="30"/>
      <c r="H25" s="30"/>
      <c r="I25" s="30"/>
      <c r="J25" s="30"/>
      <c r="K25" s="30"/>
      <c r="L25" s="47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</row>
    <row r="26" spans="1:31" s="2" customFormat="1" ht="12" customHeight="1">
      <c r="A26" s="30"/>
      <c r="B26" s="35"/>
      <c r="C26" s="30"/>
      <c r="D26" s="104" t="s">
        <v>32</v>
      </c>
      <c r="E26" s="30"/>
      <c r="F26" s="30"/>
      <c r="G26" s="30"/>
      <c r="H26" s="30"/>
      <c r="I26" s="30"/>
      <c r="J26" s="30"/>
      <c r="K26" s="30"/>
      <c r="L26" s="47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 s="8" customFormat="1" ht="16.5" customHeight="1">
      <c r="A27" s="107"/>
      <c r="B27" s="108"/>
      <c r="C27" s="107"/>
      <c r="D27" s="107"/>
      <c r="E27" s="242" t="s">
        <v>1</v>
      </c>
      <c r="F27" s="242"/>
      <c r="G27" s="242"/>
      <c r="H27" s="242"/>
      <c r="I27" s="107"/>
      <c r="J27" s="107"/>
      <c r="K27" s="107"/>
      <c r="L27" s="109"/>
      <c r="S27" s="107"/>
      <c r="T27" s="107"/>
      <c r="U27" s="107"/>
      <c r="V27" s="107"/>
      <c r="W27" s="107"/>
      <c r="X27" s="107"/>
      <c r="Y27" s="107"/>
      <c r="Z27" s="107"/>
      <c r="AA27" s="107"/>
      <c r="AB27" s="107"/>
      <c r="AC27" s="107"/>
      <c r="AD27" s="107"/>
      <c r="AE27" s="107"/>
    </row>
    <row r="28" spans="1:31" s="2" customFormat="1" ht="6.95" customHeight="1">
      <c r="A28" s="30"/>
      <c r="B28" s="35"/>
      <c r="C28" s="30"/>
      <c r="D28" s="30"/>
      <c r="E28" s="30"/>
      <c r="F28" s="30"/>
      <c r="G28" s="30"/>
      <c r="H28" s="30"/>
      <c r="I28" s="30"/>
      <c r="J28" s="30"/>
      <c r="K28" s="30"/>
      <c r="L28" s="47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 s="2" customFormat="1" ht="6.95" customHeight="1">
      <c r="A29" s="30"/>
      <c r="B29" s="35"/>
      <c r="C29" s="30"/>
      <c r="D29" s="110"/>
      <c r="E29" s="110"/>
      <c r="F29" s="110"/>
      <c r="G29" s="110"/>
      <c r="H29" s="110"/>
      <c r="I29" s="110"/>
      <c r="J29" s="110"/>
      <c r="K29" s="110"/>
      <c r="L29" s="47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</row>
    <row r="30" spans="1:31" s="2" customFormat="1" ht="25.35" customHeight="1">
      <c r="A30" s="30"/>
      <c r="B30" s="35"/>
      <c r="C30" s="30"/>
      <c r="D30" s="111" t="s">
        <v>33</v>
      </c>
      <c r="E30" s="30"/>
      <c r="F30" s="30"/>
      <c r="G30" s="30"/>
      <c r="H30" s="30"/>
      <c r="I30" s="30"/>
      <c r="J30" s="112">
        <f>ROUND(J120, 2)</f>
        <v>0</v>
      </c>
      <c r="K30" s="30"/>
      <c r="L30" s="47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pans="1:31" s="2" customFormat="1" ht="6.95" customHeight="1">
      <c r="A31" s="30"/>
      <c r="B31" s="35"/>
      <c r="C31" s="30"/>
      <c r="D31" s="110"/>
      <c r="E31" s="110"/>
      <c r="F31" s="110"/>
      <c r="G31" s="110"/>
      <c r="H31" s="110"/>
      <c r="I31" s="110"/>
      <c r="J31" s="110"/>
      <c r="K31" s="110"/>
      <c r="L31" s="47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spans="1:31" s="2" customFormat="1" ht="14.45" customHeight="1">
      <c r="A32" s="30"/>
      <c r="B32" s="35"/>
      <c r="C32" s="30"/>
      <c r="D32" s="30"/>
      <c r="E32" s="30"/>
      <c r="F32" s="113" t="s">
        <v>35</v>
      </c>
      <c r="G32" s="30"/>
      <c r="H32" s="30"/>
      <c r="I32" s="113" t="s">
        <v>34</v>
      </c>
      <c r="J32" s="113" t="s">
        <v>36</v>
      </c>
      <c r="K32" s="30"/>
      <c r="L32" s="47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pans="1:31" s="2" customFormat="1" ht="14.45" customHeight="1">
      <c r="A33" s="30"/>
      <c r="B33" s="35"/>
      <c r="C33" s="30"/>
      <c r="D33" s="114" t="s">
        <v>37</v>
      </c>
      <c r="E33" s="104" t="s">
        <v>38</v>
      </c>
      <c r="F33" s="115">
        <f>ROUND((SUM(BE120:BE152)),  2)</f>
        <v>0</v>
      </c>
      <c r="G33" s="30"/>
      <c r="H33" s="30"/>
      <c r="I33" s="116">
        <v>0.21</v>
      </c>
      <c r="J33" s="115">
        <f>ROUND(((SUM(BE120:BE152))*I33),  2)</f>
        <v>0</v>
      </c>
      <c r="K33" s="30"/>
      <c r="L33" s="47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spans="1:31" s="2" customFormat="1" ht="14.45" customHeight="1">
      <c r="A34" s="30"/>
      <c r="B34" s="35"/>
      <c r="C34" s="30"/>
      <c r="D34" s="30"/>
      <c r="E34" s="104" t="s">
        <v>39</v>
      </c>
      <c r="F34" s="115">
        <f>ROUND((SUM(BF120:BF152)),  2)</f>
        <v>0</v>
      </c>
      <c r="G34" s="30"/>
      <c r="H34" s="30"/>
      <c r="I34" s="116">
        <v>0.15</v>
      </c>
      <c r="J34" s="115">
        <f>ROUND(((SUM(BF120:BF152))*I34),  2)</f>
        <v>0</v>
      </c>
      <c r="K34" s="30"/>
      <c r="L34" s="47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spans="1:31" s="2" customFormat="1" ht="14.45" hidden="1" customHeight="1">
      <c r="A35" s="30"/>
      <c r="B35" s="35"/>
      <c r="C35" s="30"/>
      <c r="D35" s="30"/>
      <c r="E35" s="104" t="s">
        <v>40</v>
      </c>
      <c r="F35" s="115">
        <f>ROUND((SUM(BG120:BG152)),  2)</f>
        <v>0</v>
      </c>
      <c r="G35" s="30"/>
      <c r="H35" s="30"/>
      <c r="I35" s="116">
        <v>0.21</v>
      </c>
      <c r="J35" s="115">
        <f>0</f>
        <v>0</v>
      </c>
      <c r="K35" s="30"/>
      <c r="L35" s="47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spans="1:31" s="2" customFormat="1" ht="14.45" hidden="1" customHeight="1">
      <c r="A36" s="30"/>
      <c r="B36" s="35"/>
      <c r="C36" s="30"/>
      <c r="D36" s="30"/>
      <c r="E36" s="104" t="s">
        <v>41</v>
      </c>
      <c r="F36" s="115">
        <f>ROUND((SUM(BH120:BH152)),  2)</f>
        <v>0</v>
      </c>
      <c r="G36" s="30"/>
      <c r="H36" s="30"/>
      <c r="I36" s="116">
        <v>0.15</v>
      </c>
      <c r="J36" s="115">
        <f>0</f>
        <v>0</v>
      </c>
      <c r="K36" s="30"/>
      <c r="L36" s="47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spans="1:31" s="2" customFormat="1" ht="14.45" hidden="1" customHeight="1">
      <c r="A37" s="30"/>
      <c r="B37" s="35"/>
      <c r="C37" s="30"/>
      <c r="D37" s="30"/>
      <c r="E37" s="104" t="s">
        <v>42</v>
      </c>
      <c r="F37" s="115">
        <f>ROUND((SUM(BI120:BI152)),  2)</f>
        <v>0</v>
      </c>
      <c r="G37" s="30"/>
      <c r="H37" s="30"/>
      <c r="I37" s="116">
        <v>0</v>
      </c>
      <c r="J37" s="115">
        <f>0</f>
        <v>0</v>
      </c>
      <c r="K37" s="30"/>
      <c r="L37" s="47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spans="1:31" s="2" customFormat="1" ht="6.95" customHeight="1">
      <c r="A38" s="30"/>
      <c r="B38" s="35"/>
      <c r="C38" s="30"/>
      <c r="D38" s="30"/>
      <c r="E38" s="30"/>
      <c r="F38" s="30"/>
      <c r="G38" s="30"/>
      <c r="H38" s="30"/>
      <c r="I38" s="30"/>
      <c r="J38" s="30"/>
      <c r="K38" s="30"/>
      <c r="L38" s="47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spans="1:31" s="2" customFormat="1" ht="25.35" customHeight="1">
      <c r="A39" s="30"/>
      <c r="B39" s="35"/>
      <c r="C39" s="117"/>
      <c r="D39" s="118" t="s">
        <v>43</v>
      </c>
      <c r="E39" s="119"/>
      <c r="F39" s="119"/>
      <c r="G39" s="120" t="s">
        <v>44</v>
      </c>
      <c r="H39" s="121" t="s">
        <v>45</v>
      </c>
      <c r="I39" s="119"/>
      <c r="J39" s="122">
        <f>SUM(J30:J37)</f>
        <v>0</v>
      </c>
      <c r="K39" s="123"/>
      <c r="L39" s="47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</row>
    <row r="40" spans="1:31" s="2" customFormat="1" ht="14.45" customHeight="1">
      <c r="A40" s="30"/>
      <c r="B40" s="35"/>
      <c r="C40" s="30"/>
      <c r="D40" s="30"/>
      <c r="E40" s="30"/>
      <c r="F40" s="30"/>
      <c r="G40" s="30"/>
      <c r="H40" s="30"/>
      <c r="I40" s="30"/>
      <c r="J40" s="30"/>
      <c r="K40" s="30"/>
      <c r="L40" s="47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</row>
    <row r="41" spans="1:31" s="1" customFormat="1" ht="14.45" customHeight="1">
      <c r="B41" s="16"/>
      <c r="L41" s="16"/>
    </row>
    <row r="42" spans="1:31" s="1" customFormat="1" ht="14.45" customHeight="1">
      <c r="B42" s="16"/>
      <c r="L42" s="16"/>
    </row>
    <row r="43" spans="1:31" s="1" customFormat="1" ht="14.45" customHeight="1">
      <c r="B43" s="16"/>
      <c r="L43" s="16"/>
    </row>
    <row r="44" spans="1:31" s="1" customFormat="1" ht="14.45" customHeight="1">
      <c r="B44" s="16"/>
      <c r="L44" s="16"/>
    </row>
    <row r="45" spans="1:31" s="1" customFormat="1" ht="14.45" customHeight="1">
      <c r="B45" s="16"/>
      <c r="L45" s="16"/>
    </row>
    <row r="46" spans="1:31" s="1" customFormat="1" ht="14.45" customHeight="1">
      <c r="B46" s="16"/>
      <c r="L46" s="16"/>
    </row>
    <row r="47" spans="1:31" s="1" customFormat="1" ht="14.45" customHeight="1">
      <c r="B47" s="16"/>
      <c r="L47" s="16"/>
    </row>
    <row r="48" spans="1:31" s="1" customFormat="1" ht="14.45" customHeight="1">
      <c r="B48" s="16"/>
      <c r="L48" s="16"/>
    </row>
    <row r="49" spans="1:31" s="1" customFormat="1" ht="14.45" customHeight="1">
      <c r="B49" s="16"/>
      <c r="L49" s="16"/>
    </row>
    <row r="50" spans="1:31" s="2" customFormat="1" ht="14.45" customHeight="1">
      <c r="B50" s="47"/>
      <c r="D50" s="124" t="s">
        <v>46</v>
      </c>
      <c r="E50" s="125"/>
      <c r="F50" s="125"/>
      <c r="G50" s="124" t="s">
        <v>47</v>
      </c>
      <c r="H50" s="125"/>
      <c r="I50" s="125"/>
      <c r="J50" s="125"/>
      <c r="K50" s="125"/>
      <c r="L50" s="47"/>
    </row>
    <row r="51" spans="1:31">
      <c r="B51" s="16"/>
      <c r="L51" s="16"/>
    </row>
    <row r="52" spans="1:31">
      <c r="B52" s="16"/>
      <c r="L52" s="16"/>
    </row>
    <row r="53" spans="1:31">
      <c r="B53" s="16"/>
      <c r="L53" s="16"/>
    </row>
    <row r="54" spans="1:31">
      <c r="B54" s="16"/>
      <c r="L54" s="16"/>
    </row>
    <row r="55" spans="1:31">
      <c r="B55" s="16"/>
      <c r="L55" s="16"/>
    </row>
    <row r="56" spans="1:31">
      <c r="B56" s="16"/>
      <c r="L56" s="16"/>
    </row>
    <row r="57" spans="1:31">
      <c r="B57" s="16"/>
      <c r="L57" s="16"/>
    </row>
    <row r="58" spans="1:31">
      <c r="B58" s="16"/>
      <c r="L58" s="16"/>
    </row>
    <row r="59" spans="1:31">
      <c r="B59" s="16"/>
      <c r="L59" s="16"/>
    </row>
    <row r="60" spans="1:31">
      <c r="B60" s="16"/>
      <c r="L60" s="16"/>
    </row>
    <row r="61" spans="1:31" s="2" customFormat="1" ht="12.75">
      <c r="A61" s="30"/>
      <c r="B61" s="35"/>
      <c r="C61" s="30"/>
      <c r="D61" s="126" t="s">
        <v>48</v>
      </c>
      <c r="E61" s="127"/>
      <c r="F61" s="128" t="s">
        <v>49</v>
      </c>
      <c r="G61" s="126" t="s">
        <v>48</v>
      </c>
      <c r="H61" s="127"/>
      <c r="I61" s="127"/>
      <c r="J61" s="129" t="s">
        <v>49</v>
      </c>
      <c r="K61" s="127"/>
      <c r="L61" s="47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</row>
    <row r="62" spans="1:31">
      <c r="B62" s="16"/>
      <c r="L62" s="16"/>
    </row>
    <row r="63" spans="1:31">
      <c r="B63" s="16"/>
      <c r="L63" s="16"/>
    </row>
    <row r="64" spans="1:31">
      <c r="B64" s="16"/>
      <c r="L64" s="16"/>
    </row>
    <row r="65" spans="1:31" s="2" customFormat="1" ht="12.75">
      <c r="A65" s="30"/>
      <c r="B65" s="35"/>
      <c r="C65" s="30"/>
      <c r="D65" s="124" t="s">
        <v>50</v>
      </c>
      <c r="E65" s="130"/>
      <c r="F65" s="130"/>
      <c r="G65" s="124" t="s">
        <v>51</v>
      </c>
      <c r="H65" s="130"/>
      <c r="I65" s="130"/>
      <c r="J65" s="130"/>
      <c r="K65" s="130"/>
      <c r="L65" s="47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</row>
    <row r="66" spans="1:31">
      <c r="B66" s="16"/>
      <c r="L66" s="16"/>
    </row>
    <row r="67" spans="1:31">
      <c r="B67" s="16"/>
      <c r="L67" s="16"/>
    </row>
    <row r="68" spans="1:31">
      <c r="B68" s="16"/>
      <c r="L68" s="16"/>
    </row>
    <row r="69" spans="1:31">
      <c r="B69" s="16"/>
      <c r="L69" s="16"/>
    </row>
    <row r="70" spans="1:31">
      <c r="B70" s="16"/>
      <c r="L70" s="16"/>
    </row>
    <row r="71" spans="1:31">
      <c r="B71" s="16"/>
      <c r="L71" s="16"/>
    </row>
    <row r="72" spans="1:31">
      <c r="B72" s="16"/>
      <c r="L72" s="16"/>
    </row>
    <row r="73" spans="1:31">
      <c r="B73" s="16"/>
      <c r="L73" s="16"/>
    </row>
    <row r="74" spans="1:31">
      <c r="B74" s="16"/>
      <c r="L74" s="16"/>
    </row>
    <row r="75" spans="1:31">
      <c r="B75" s="16"/>
      <c r="L75" s="16"/>
    </row>
    <row r="76" spans="1:31" s="2" customFormat="1" ht="12.75">
      <c r="A76" s="30"/>
      <c r="B76" s="35"/>
      <c r="C76" s="30"/>
      <c r="D76" s="126" t="s">
        <v>48</v>
      </c>
      <c r="E76" s="127"/>
      <c r="F76" s="128" t="s">
        <v>49</v>
      </c>
      <c r="G76" s="126" t="s">
        <v>48</v>
      </c>
      <c r="H76" s="127"/>
      <c r="I76" s="127"/>
      <c r="J76" s="129" t="s">
        <v>49</v>
      </c>
      <c r="K76" s="127"/>
      <c r="L76" s="47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77" spans="1:31" s="2" customFormat="1" ht="14.45" customHeight="1">
      <c r="A77" s="30"/>
      <c r="B77" s="131"/>
      <c r="C77" s="132"/>
      <c r="D77" s="132"/>
      <c r="E77" s="132"/>
      <c r="F77" s="132"/>
      <c r="G77" s="132"/>
      <c r="H77" s="132"/>
      <c r="I77" s="132"/>
      <c r="J77" s="132"/>
      <c r="K77" s="132"/>
      <c r="L77" s="47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</row>
    <row r="81" spans="1:47" s="2" customFormat="1" ht="6.95" customHeight="1">
      <c r="A81" s="30"/>
      <c r="B81" s="133"/>
      <c r="C81" s="134"/>
      <c r="D81" s="134"/>
      <c r="E81" s="134"/>
      <c r="F81" s="134"/>
      <c r="G81" s="134"/>
      <c r="H81" s="134"/>
      <c r="I81" s="134"/>
      <c r="J81" s="134"/>
      <c r="K81" s="134"/>
      <c r="L81" s="47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</row>
    <row r="82" spans="1:47" s="2" customFormat="1" ht="24.95" customHeight="1">
      <c r="A82" s="30"/>
      <c r="B82" s="31"/>
      <c r="C82" s="19" t="s">
        <v>84</v>
      </c>
      <c r="D82" s="32"/>
      <c r="E82" s="32"/>
      <c r="F82" s="32"/>
      <c r="G82" s="32"/>
      <c r="H82" s="32"/>
      <c r="I82" s="32"/>
      <c r="J82" s="32"/>
      <c r="K82" s="32"/>
      <c r="L82" s="47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</row>
    <row r="83" spans="1:47" s="2" customFormat="1" ht="6.95" customHeight="1">
      <c r="A83" s="30"/>
      <c r="B83" s="31"/>
      <c r="C83" s="32"/>
      <c r="D83" s="32"/>
      <c r="E83" s="32"/>
      <c r="F83" s="32"/>
      <c r="G83" s="32"/>
      <c r="H83" s="32"/>
      <c r="I83" s="32"/>
      <c r="J83" s="32"/>
      <c r="K83" s="32"/>
      <c r="L83" s="47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</row>
    <row r="84" spans="1:47" s="2" customFormat="1" ht="12" customHeight="1">
      <c r="A84" s="30"/>
      <c r="B84" s="31"/>
      <c r="C84" s="25" t="s">
        <v>16</v>
      </c>
      <c r="D84" s="32"/>
      <c r="E84" s="32"/>
      <c r="F84" s="32"/>
      <c r="G84" s="32"/>
      <c r="H84" s="32"/>
      <c r="I84" s="32"/>
      <c r="J84" s="32"/>
      <c r="K84" s="32"/>
      <c r="L84" s="47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</row>
    <row r="85" spans="1:47" s="2" customFormat="1" ht="26.25" customHeight="1">
      <c r="A85" s="30"/>
      <c r="B85" s="31"/>
      <c r="C85" s="32"/>
      <c r="D85" s="32"/>
      <c r="E85" s="234" t="str">
        <f>E7</f>
        <v>ZŠ Jesenická 10, Bruntál - rekonstrukce kuchyně - VZT - rozpočet ostrý</v>
      </c>
      <c r="F85" s="235"/>
      <c r="G85" s="235"/>
      <c r="H85" s="235"/>
      <c r="I85" s="32"/>
      <c r="J85" s="32"/>
      <c r="K85" s="32"/>
      <c r="L85" s="47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</row>
    <row r="86" spans="1:47" s="2" customFormat="1" ht="12" customHeight="1">
      <c r="A86" s="30"/>
      <c r="B86" s="31"/>
      <c r="C86" s="25" t="s">
        <v>83</v>
      </c>
      <c r="D86" s="32"/>
      <c r="E86" s="32"/>
      <c r="F86" s="32"/>
      <c r="G86" s="32"/>
      <c r="H86" s="32"/>
      <c r="I86" s="32"/>
      <c r="J86" s="32"/>
      <c r="K86" s="32"/>
      <c r="L86" s="47"/>
      <c r="S86" s="30"/>
      <c r="T86" s="30"/>
      <c r="U86" s="30"/>
      <c r="V86" s="30"/>
      <c r="W86" s="30"/>
      <c r="X86" s="30"/>
      <c r="Y86" s="30"/>
      <c r="Z86" s="30"/>
      <c r="AA86" s="30"/>
      <c r="AB86" s="30"/>
      <c r="AC86" s="30"/>
      <c r="AD86" s="30"/>
      <c r="AE86" s="30"/>
    </row>
    <row r="87" spans="1:47" s="2" customFormat="1" ht="16.5" customHeight="1">
      <c r="A87" s="30"/>
      <c r="B87" s="31"/>
      <c r="C87" s="32"/>
      <c r="D87" s="32"/>
      <c r="E87" s="203" t="str">
        <f>E9</f>
        <v>Kuchyň - VZT</v>
      </c>
      <c r="F87" s="233"/>
      <c r="G87" s="233"/>
      <c r="H87" s="233"/>
      <c r="I87" s="32"/>
      <c r="J87" s="32"/>
      <c r="K87" s="32"/>
      <c r="L87" s="47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</row>
    <row r="88" spans="1:47" s="2" customFormat="1" ht="6.95" customHeight="1">
      <c r="A88" s="30"/>
      <c r="B88" s="31"/>
      <c r="C88" s="32"/>
      <c r="D88" s="32"/>
      <c r="E88" s="32"/>
      <c r="F88" s="32"/>
      <c r="G88" s="32"/>
      <c r="H88" s="32"/>
      <c r="I88" s="32"/>
      <c r="J88" s="32"/>
      <c r="K88" s="32"/>
      <c r="L88" s="47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</row>
    <row r="89" spans="1:47" s="2" customFormat="1" ht="12" customHeight="1">
      <c r="A89" s="30"/>
      <c r="B89" s="31"/>
      <c r="C89" s="25" t="s">
        <v>20</v>
      </c>
      <c r="D89" s="32"/>
      <c r="E89" s="32"/>
      <c r="F89" s="23" t="str">
        <f>F12</f>
        <v xml:space="preserve"> </v>
      </c>
      <c r="G89" s="32"/>
      <c r="H89" s="32"/>
      <c r="I89" s="25" t="s">
        <v>22</v>
      </c>
      <c r="J89" s="62" t="str">
        <f>IF(J12="","",J12)</f>
        <v>14. 2. 2023</v>
      </c>
      <c r="K89" s="32"/>
      <c r="L89" s="47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</row>
    <row r="90" spans="1:47" s="2" customFormat="1" ht="6.95" customHeight="1">
      <c r="A90" s="30"/>
      <c r="B90" s="31"/>
      <c r="C90" s="32"/>
      <c r="D90" s="32"/>
      <c r="E90" s="32"/>
      <c r="F90" s="32"/>
      <c r="G90" s="32"/>
      <c r="H90" s="32"/>
      <c r="I90" s="32"/>
      <c r="J90" s="32"/>
      <c r="K90" s="32"/>
      <c r="L90" s="47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</row>
    <row r="91" spans="1:47" s="2" customFormat="1" ht="15.2" customHeight="1">
      <c r="A91" s="30"/>
      <c r="B91" s="31"/>
      <c r="C91" s="25" t="s">
        <v>24</v>
      </c>
      <c r="D91" s="32"/>
      <c r="E91" s="32"/>
      <c r="F91" s="23" t="str">
        <f>E15</f>
        <v xml:space="preserve"> </v>
      </c>
      <c r="G91" s="32"/>
      <c r="H91" s="32"/>
      <c r="I91" s="25" t="s">
        <v>29</v>
      </c>
      <c r="J91" s="28" t="str">
        <f>E21</f>
        <v xml:space="preserve"> </v>
      </c>
      <c r="K91" s="32"/>
      <c r="L91" s="47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</row>
    <row r="92" spans="1:47" s="2" customFormat="1" ht="15.2" customHeight="1">
      <c r="A92" s="30"/>
      <c r="B92" s="31"/>
      <c r="C92" s="25" t="s">
        <v>27</v>
      </c>
      <c r="D92" s="32"/>
      <c r="E92" s="32"/>
      <c r="F92" s="23" t="str">
        <f>IF(E18="","",E18)</f>
        <v>Vyplň údaj</v>
      </c>
      <c r="G92" s="32"/>
      <c r="H92" s="32"/>
      <c r="I92" s="25" t="s">
        <v>31</v>
      </c>
      <c r="J92" s="28" t="str">
        <f>E24</f>
        <v xml:space="preserve"> </v>
      </c>
      <c r="K92" s="32"/>
      <c r="L92" s="47"/>
      <c r="S92" s="30"/>
      <c r="T92" s="30"/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</row>
    <row r="93" spans="1:47" s="2" customFormat="1" ht="10.35" customHeight="1">
      <c r="A93" s="30"/>
      <c r="B93" s="31"/>
      <c r="C93" s="32"/>
      <c r="D93" s="32"/>
      <c r="E93" s="32"/>
      <c r="F93" s="32"/>
      <c r="G93" s="32"/>
      <c r="H93" s="32"/>
      <c r="I93" s="32"/>
      <c r="J93" s="32"/>
      <c r="K93" s="32"/>
      <c r="L93" s="47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</row>
    <row r="94" spans="1:47" s="2" customFormat="1" ht="29.25" customHeight="1">
      <c r="A94" s="30"/>
      <c r="B94" s="31"/>
      <c r="C94" s="135" t="s">
        <v>85</v>
      </c>
      <c r="D94" s="136"/>
      <c r="E94" s="136"/>
      <c r="F94" s="136"/>
      <c r="G94" s="136"/>
      <c r="H94" s="136"/>
      <c r="I94" s="136"/>
      <c r="J94" s="137" t="s">
        <v>86</v>
      </c>
      <c r="K94" s="136"/>
      <c r="L94" s="47"/>
      <c r="S94" s="30"/>
      <c r="T94" s="30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</row>
    <row r="95" spans="1:47" s="2" customFormat="1" ht="10.35" customHeight="1">
      <c r="A95" s="30"/>
      <c r="B95" s="31"/>
      <c r="C95" s="32"/>
      <c r="D95" s="32"/>
      <c r="E95" s="32"/>
      <c r="F95" s="32"/>
      <c r="G95" s="32"/>
      <c r="H95" s="32"/>
      <c r="I95" s="32"/>
      <c r="J95" s="32"/>
      <c r="K95" s="32"/>
      <c r="L95" s="47"/>
      <c r="S95" s="30"/>
      <c r="T95" s="30"/>
      <c r="U95" s="30"/>
      <c r="V95" s="30"/>
      <c r="W95" s="30"/>
      <c r="X95" s="30"/>
      <c r="Y95" s="30"/>
      <c r="Z95" s="30"/>
      <c r="AA95" s="30"/>
      <c r="AB95" s="30"/>
      <c r="AC95" s="30"/>
      <c r="AD95" s="30"/>
      <c r="AE95" s="30"/>
    </row>
    <row r="96" spans="1:47" s="2" customFormat="1" ht="22.9" customHeight="1">
      <c r="A96" s="30"/>
      <c r="B96" s="31"/>
      <c r="C96" s="138" t="s">
        <v>87</v>
      </c>
      <c r="D96" s="32"/>
      <c r="E96" s="32"/>
      <c r="F96" s="32"/>
      <c r="G96" s="32"/>
      <c r="H96" s="32"/>
      <c r="I96" s="32"/>
      <c r="J96" s="80">
        <f>J120</f>
        <v>0</v>
      </c>
      <c r="K96" s="32"/>
      <c r="L96" s="47"/>
      <c r="S96" s="30"/>
      <c r="T96" s="30"/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  <c r="AU96" s="13" t="s">
        <v>88</v>
      </c>
    </row>
    <row r="97" spans="1:31" s="9" customFormat="1" ht="24.95" customHeight="1">
      <c r="B97" s="139"/>
      <c r="C97" s="140"/>
      <c r="D97" s="141" t="s">
        <v>89</v>
      </c>
      <c r="E97" s="142"/>
      <c r="F97" s="142"/>
      <c r="G97" s="142"/>
      <c r="H97" s="142"/>
      <c r="I97" s="142"/>
      <c r="J97" s="143">
        <f>J121</f>
        <v>0</v>
      </c>
      <c r="K97" s="140"/>
      <c r="L97" s="144"/>
    </row>
    <row r="98" spans="1:31" s="9" customFormat="1" ht="24.95" customHeight="1">
      <c r="B98" s="139"/>
      <c r="C98" s="140"/>
      <c r="D98" s="141" t="s">
        <v>90</v>
      </c>
      <c r="E98" s="142"/>
      <c r="F98" s="142"/>
      <c r="G98" s="142"/>
      <c r="H98" s="142"/>
      <c r="I98" s="142"/>
      <c r="J98" s="143">
        <f>J146</f>
        <v>0</v>
      </c>
      <c r="K98" s="140"/>
      <c r="L98" s="144"/>
    </row>
    <row r="99" spans="1:31" s="9" customFormat="1" ht="24.95" customHeight="1">
      <c r="B99" s="139"/>
      <c r="C99" s="140"/>
      <c r="D99" s="141" t="s">
        <v>91</v>
      </c>
      <c r="E99" s="142"/>
      <c r="F99" s="142"/>
      <c r="G99" s="142"/>
      <c r="H99" s="142"/>
      <c r="I99" s="142"/>
      <c r="J99" s="143">
        <f>J148</f>
        <v>0</v>
      </c>
      <c r="K99" s="140"/>
      <c r="L99" s="144"/>
    </row>
    <row r="100" spans="1:31" s="9" customFormat="1" ht="24.95" customHeight="1">
      <c r="B100" s="139"/>
      <c r="C100" s="140"/>
      <c r="D100" s="141" t="s">
        <v>92</v>
      </c>
      <c r="E100" s="142"/>
      <c r="F100" s="142"/>
      <c r="G100" s="142"/>
      <c r="H100" s="142"/>
      <c r="I100" s="142"/>
      <c r="J100" s="143">
        <f>J151</f>
        <v>0</v>
      </c>
      <c r="K100" s="140"/>
      <c r="L100" s="144"/>
    </row>
    <row r="101" spans="1:31" s="2" customFormat="1" ht="21.75" customHeight="1">
      <c r="A101" s="30"/>
      <c r="B101" s="31"/>
      <c r="C101" s="32"/>
      <c r="D101" s="32"/>
      <c r="E101" s="32"/>
      <c r="F101" s="32"/>
      <c r="G101" s="32"/>
      <c r="H101" s="32"/>
      <c r="I101" s="32"/>
      <c r="J101" s="32"/>
      <c r="K101" s="32"/>
      <c r="L101" s="47"/>
      <c r="S101" s="30"/>
      <c r="T101" s="30"/>
      <c r="U101" s="30"/>
      <c r="V101" s="30"/>
      <c r="W101" s="30"/>
      <c r="X101" s="30"/>
      <c r="Y101" s="30"/>
      <c r="Z101" s="30"/>
      <c r="AA101" s="30"/>
      <c r="AB101" s="30"/>
      <c r="AC101" s="30"/>
      <c r="AD101" s="30"/>
      <c r="AE101" s="30"/>
    </row>
    <row r="102" spans="1:31" s="2" customFormat="1" ht="6.95" customHeight="1">
      <c r="A102" s="30"/>
      <c r="B102" s="50"/>
      <c r="C102" s="51"/>
      <c r="D102" s="51"/>
      <c r="E102" s="51"/>
      <c r="F102" s="51"/>
      <c r="G102" s="51"/>
      <c r="H102" s="51"/>
      <c r="I102" s="51"/>
      <c r="J102" s="51"/>
      <c r="K102" s="51"/>
      <c r="L102" s="47"/>
      <c r="S102" s="30"/>
      <c r="T102" s="30"/>
      <c r="U102" s="30"/>
      <c r="V102" s="30"/>
      <c r="W102" s="30"/>
      <c r="X102" s="30"/>
      <c r="Y102" s="30"/>
      <c r="Z102" s="30"/>
      <c r="AA102" s="30"/>
      <c r="AB102" s="30"/>
      <c r="AC102" s="30"/>
      <c r="AD102" s="30"/>
      <c r="AE102" s="30"/>
    </row>
    <row r="106" spans="1:31" s="2" customFormat="1" ht="6.95" customHeight="1">
      <c r="A106" s="30"/>
      <c r="B106" s="52"/>
      <c r="C106" s="53"/>
      <c r="D106" s="53"/>
      <c r="E106" s="53"/>
      <c r="F106" s="53"/>
      <c r="G106" s="53"/>
      <c r="H106" s="53"/>
      <c r="I106" s="53"/>
      <c r="J106" s="53"/>
      <c r="K106" s="53"/>
      <c r="L106" s="47"/>
      <c r="S106" s="30"/>
      <c r="T106" s="30"/>
      <c r="U106" s="30"/>
      <c r="V106" s="30"/>
      <c r="W106" s="30"/>
      <c r="X106" s="30"/>
      <c r="Y106" s="30"/>
      <c r="Z106" s="30"/>
      <c r="AA106" s="30"/>
      <c r="AB106" s="30"/>
      <c r="AC106" s="30"/>
      <c r="AD106" s="30"/>
      <c r="AE106" s="30"/>
    </row>
    <row r="107" spans="1:31" s="2" customFormat="1" ht="24.95" customHeight="1">
      <c r="A107" s="30"/>
      <c r="B107" s="31"/>
      <c r="C107" s="19" t="s">
        <v>93</v>
      </c>
      <c r="D107" s="32"/>
      <c r="E107" s="32"/>
      <c r="F107" s="32"/>
      <c r="G107" s="32"/>
      <c r="H107" s="32"/>
      <c r="I107" s="32"/>
      <c r="J107" s="32"/>
      <c r="K107" s="32"/>
      <c r="L107" s="47"/>
      <c r="S107" s="30"/>
      <c r="T107" s="30"/>
      <c r="U107" s="30"/>
      <c r="V107" s="30"/>
      <c r="W107" s="30"/>
      <c r="X107" s="30"/>
      <c r="Y107" s="30"/>
      <c r="Z107" s="30"/>
      <c r="AA107" s="30"/>
      <c r="AB107" s="30"/>
      <c r="AC107" s="30"/>
      <c r="AD107" s="30"/>
      <c r="AE107" s="30"/>
    </row>
    <row r="108" spans="1:31" s="2" customFormat="1" ht="6.95" customHeight="1">
      <c r="A108" s="30"/>
      <c r="B108" s="31"/>
      <c r="C108" s="32"/>
      <c r="D108" s="32"/>
      <c r="E108" s="32"/>
      <c r="F108" s="32"/>
      <c r="G108" s="32"/>
      <c r="H108" s="32"/>
      <c r="I108" s="32"/>
      <c r="J108" s="32"/>
      <c r="K108" s="32"/>
      <c r="L108" s="47"/>
      <c r="S108" s="30"/>
      <c r="T108" s="30"/>
      <c r="U108" s="30"/>
      <c r="V108" s="30"/>
      <c r="W108" s="30"/>
      <c r="X108" s="30"/>
      <c r="Y108" s="30"/>
      <c r="Z108" s="30"/>
      <c r="AA108" s="30"/>
      <c r="AB108" s="30"/>
      <c r="AC108" s="30"/>
      <c r="AD108" s="30"/>
      <c r="AE108" s="30"/>
    </row>
    <row r="109" spans="1:31" s="2" customFormat="1" ht="12" customHeight="1">
      <c r="A109" s="30"/>
      <c r="B109" s="31"/>
      <c r="C109" s="25" t="s">
        <v>16</v>
      </c>
      <c r="D109" s="32"/>
      <c r="E109" s="32"/>
      <c r="F109" s="32"/>
      <c r="G109" s="32"/>
      <c r="H109" s="32"/>
      <c r="I109" s="32"/>
      <c r="J109" s="32"/>
      <c r="K109" s="32"/>
      <c r="L109" s="47"/>
      <c r="S109" s="30"/>
      <c r="T109" s="30"/>
      <c r="U109" s="30"/>
      <c r="V109" s="30"/>
      <c r="W109" s="30"/>
      <c r="X109" s="30"/>
      <c r="Y109" s="30"/>
      <c r="Z109" s="30"/>
      <c r="AA109" s="30"/>
      <c r="AB109" s="30"/>
      <c r="AC109" s="30"/>
      <c r="AD109" s="30"/>
      <c r="AE109" s="30"/>
    </row>
    <row r="110" spans="1:31" s="2" customFormat="1" ht="26.25" customHeight="1">
      <c r="A110" s="30"/>
      <c r="B110" s="31"/>
      <c r="C110" s="32"/>
      <c r="D110" s="32"/>
      <c r="E110" s="234" t="str">
        <f>E7</f>
        <v>ZŠ Jesenická 10, Bruntál - rekonstrukce kuchyně - VZT - rozpočet ostrý</v>
      </c>
      <c r="F110" s="235"/>
      <c r="G110" s="235"/>
      <c r="H110" s="235"/>
      <c r="I110" s="32"/>
      <c r="J110" s="32"/>
      <c r="K110" s="32"/>
      <c r="L110" s="47"/>
      <c r="S110" s="30"/>
      <c r="T110" s="30"/>
      <c r="U110" s="30"/>
      <c r="V110" s="30"/>
      <c r="W110" s="30"/>
      <c r="X110" s="30"/>
      <c r="Y110" s="30"/>
      <c r="Z110" s="30"/>
      <c r="AA110" s="30"/>
      <c r="AB110" s="30"/>
      <c r="AC110" s="30"/>
      <c r="AD110" s="30"/>
      <c r="AE110" s="30"/>
    </row>
    <row r="111" spans="1:31" s="2" customFormat="1" ht="12" customHeight="1">
      <c r="A111" s="30"/>
      <c r="B111" s="31"/>
      <c r="C111" s="25" t="s">
        <v>83</v>
      </c>
      <c r="D111" s="32"/>
      <c r="E111" s="32"/>
      <c r="F111" s="32"/>
      <c r="G111" s="32"/>
      <c r="H111" s="32"/>
      <c r="I111" s="32"/>
      <c r="J111" s="32"/>
      <c r="K111" s="32"/>
      <c r="L111" s="47"/>
      <c r="S111" s="30"/>
      <c r="T111" s="30"/>
      <c r="U111" s="30"/>
      <c r="V111" s="30"/>
      <c r="W111" s="30"/>
      <c r="X111" s="30"/>
      <c r="Y111" s="30"/>
      <c r="Z111" s="30"/>
      <c r="AA111" s="30"/>
      <c r="AB111" s="30"/>
      <c r="AC111" s="30"/>
      <c r="AD111" s="30"/>
      <c r="AE111" s="30"/>
    </row>
    <row r="112" spans="1:31" s="2" customFormat="1" ht="16.5" customHeight="1">
      <c r="A112" s="30"/>
      <c r="B112" s="31"/>
      <c r="C112" s="32"/>
      <c r="D112" s="32"/>
      <c r="E112" s="203" t="str">
        <f>E9</f>
        <v>Kuchyň - VZT</v>
      </c>
      <c r="F112" s="233"/>
      <c r="G112" s="233"/>
      <c r="H112" s="233"/>
      <c r="I112" s="32"/>
      <c r="J112" s="32"/>
      <c r="K112" s="32"/>
      <c r="L112" s="47"/>
      <c r="S112" s="30"/>
      <c r="T112" s="30"/>
      <c r="U112" s="30"/>
      <c r="V112" s="30"/>
      <c r="W112" s="30"/>
      <c r="X112" s="30"/>
      <c r="Y112" s="30"/>
      <c r="Z112" s="30"/>
      <c r="AA112" s="30"/>
      <c r="AB112" s="30"/>
      <c r="AC112" s="30"/>
      <c r="AD112" s="30"/>
      <c r="AE112" s="30"/>
    </row>
    <row r="113" spans="1:65" s="2" customFormat="1" ht="6.95" customHeight="1">
      <c r="A113" s="30"/>
      <c r="B113" s="31"/>
      <c r="C113" s="32"/>
      <c r="D113" s="32"/>
      <c r="E113" s="32"/>
      <c r="F113" s="32"/>
      <c r="G113" s="32"/>
      <c r="H113" s="32"/>
      <c r="I113" s="32"/>
      <c r="J113" s="32"/>
      <c r="K113" s="32"/>
      <c r="L113" s="47"/>
      <c r="S113" s="30"/>
      <c r="T113" s="30"/>
      <c r="U113" s="30"/>
      <c r="V113" s="30"/>
      <c r="W113" s="30"/>
      <c r="X113" s="30"/>
      <c r="Y113" s="30"/>
      <c r="Z113" s="30"/>
      <c r="AA113" s="30"/>
      <c r="AB113" s="30"/>
      <c r="AC113" s="30"/>
      <c r="AD113" s="30"/>
      <c r="AE113" s="30"/>
    </row>
    <row r="114" spans="1:65" s="2" customFormat="1" ht="12" customHeight="1">
      <c r="A114" s="30"/>
      <c r="B114" s="31"/>
      <c r="C114" s="25" t="s">
        <v>20</v>
      </c>
      <c r="D114" s="32"/>
      <c r="E114" s="32"/>
      <c r="F114" s="23" t="str">
        <f>F12</f>
        <v xml:space="preserve"> </v>
      </c>
      <c r="G114" s="32"/>
      <c r="H114" s="32"/>
      <c r="I114" s="25" t="s">
        <v>22</v>
      </c>
      <c r="J114" s="62" t="str">
        <f>IF(J12="","",J12)</f>
        <v>14. 2. 2023</v>
      </c>
      <c r="K114" s="32"/>
      <c r="L114" s="47"/>
      <c r="S114" s="30"/>
      <c r="T114" s="30"/>
      <c r="U114" s="30"/>
      <c r="V114" s="30"/>
      <c r="W114" s="30"/>
      <c r="X114" s="30"/>
      <c r="Y114" s="30"/>
      <c r="Z114" s="30"/>
      <c r="AA114" s="30"/>
      <c r="AB114" s="30"/>
      <c r="AC114" s="30"/>
      <c r="AD114" s="30"/>
      <c r="AE114" s="30"/>
    </row>
    <row r="115" spans="1:65" s="2" customFormat="1" ht="6.95" customHeight="1">
      <c r="A115" s="30"/>
      <c r="B115" s="31"/>
      <c r="C115" s="32"/>
      <c r="D115" s="32"/>
      <c r="E115" s="32"/>
      <c r="F115" s="32"/>
      <c r="G115" s="32"/>
      <c r="H115" s="32"/>
      <c r="I115" s="32"/>
      <c r="J115" s="32"/>
      <c r="K115" s="32"/>
      <c r="L115" s="47"/>
      <c r="S115" s="30"/>
      <c r="T115" s="30"/>
      <c r="U115" s="30"/>
      <c r="V115" s="30"/>
      <c r="W115" s="30"/>
      <c r="X115" s="30"/>
      <c r="Y115" s="30"/>
      <c r="Z115" s="30"/>
      <c r="AA115" s="30"/>
      <c r="AB115" s="30"/>
      <c r="AC115" s="30"/>
      <c r="AD115" s="30"/>
      <c r="AE115" s="30"/>
    </row>
    <row r="116" spans="1:65" s="2" customFormat="1" ht="15.2" customHeight="1">
      <c r="A116" s="30"/>
      <c r="B116" s="31"/>
      <c r="C116" s="25" t="s">
        <v>24</v>
      </c>
      <c r="D116" s="32"/>
      <c r="E116" s="32"/>
      <c r="F116" s="23" t="str">
        <f>E15</f>
        <v xml:space="preserve"> </v>
      </c>
      <c r="G116" s="32"/>
      <c r="H116" s="32"/>
      <c r="I116" s="25" t="s">
        <v>29</v>
      </c>
      <c r="J116" s="28" t="str">
        <f>E21</f>
        <v xml:space="preserve"> </v>
      </c>
      <c r="K116" s="32"/>
      <c r="L116" s="47"/>
      <c r="S116" s="30"/>
      <c r="T116" s="30"/>
      <c r="U116" s="30"/>
      <c r="V116" s="30"/>
      <c r="W116" s="30"/>
      <c r="X116" s="30"/>
      <c r="Y116" s="30"/>
      <c r="Z116" s="30"/>
      <c r="AA116" s="30"/>
      <c r="AB116" s="30"/>
      <c r="AC116" s="30"/>
      <c r="AD116" s="30"/>
      <c r="AE116" s="30"/>
    </row>
    <row r="117" spans="1:65" s="2" customFormat="1" ht="15.2" customHeight="1">
      <c r="A117" s="30"/>
      <c r="B117" s="31"/>
      <c r="C117" s="25" t="s">
        <v>27</v>
      </c>
      <c r="D117" s="32"/>
      <c r="E117" s="32"/>
      <c r="F117" s="23" t="str">
        <f>IF(E18="","",E18)</f>
        <v>Vyplň údaj</v>
      </c>
      <c r="G117" s="32"/>
      <c r="H117" s="32"/>
      <c r="I117" s="25" t="s">
        <v>31</v>
      </c>
      <c r="J117" s="28" t="str">
        <f>E24</f>
        <v xml:space="preserve"> </v>
      </c>
      <c r="K117" s="32"/>
      <c r="L117" s="47"/>
      <c r="S117" s="30"/>
      <c r="T117" s="30"/>
      <c r="U117" s="30"/>
      <c r="V117" s="30"/>
      <c r="W117" s="30"/>
      <c r="X117" s="30"/>
      <c r="Y117" s="30"/>
      <c r="Z117" s="30"/>
      <c r="AA117" s="30"/>
      <c r="AB117" s="30"/>
      <c r="AC117" s="30"/>
      <c r="AD117" s="30"/>
      <c r="AE117" s="30"/>
    </row>
    <row r="118" spans="1:65" s="2" customFormat="1" ht="10.35" customHeight="1">
      <c r="A118" s="30"/>
      <c r="B118" s="31"/>
      <c r="C118" s="32"/>
      <c r="D118" s="32"/>
      <c r="E118" s="32"/>
      <c r="F118" s="32"/>
      <c r="G118" s="32"/>
      <c r="H118" s="32"/>
      <c r="I118" s="32"/>
      <c r="J118" s="32"/>
      <c r="K118" s="32"/>
      <c r="L118" s="47"/>
      <c r="S118" s="30"/>
      <c r="T118" s="30"/>
      <c r="U118" s="30"/>
      <c r="V118" s="30"/>
      <c r="W118" s="30"/>
      <c r="X118" s="30"/>
      <c r="Y118" s="30"/>
      <c r="Z118" s="30"/>
      <c r="AA118" s="30"/>
      <c r="AB118" s="30"/>
      <c r="AC118" s="30"/>
      <c r="AD118" s="30"/>
      <c r="AE118" s="30"/>
    </row>
    <row r="119" spans="1:65" s="10" customFormat="1" ht="29.25" customHeight="1">
      <c r="A119" s="145"/>
      <c r="B119" s="146"/>
      <c r="C119" s="147" t="s">
        <v>94</v>
      </c>
      <c r="D119" s="148" t="s">
        <v>58</v>
      </c>
      <c r="E119" s="148" t="s">
        <v>54</v>
      </c>
      <c r="F119" s="148" t="s">
        <v>55</v>
      </c>
      <c r="G119" s="148" t="s">
        <v>95</v>
      </c>
      <c r="H119" s="148" t="s">
        <v>96</v>
      </c>
      <c r="I119" s="148" t="s">
        <v>97</v>
      </c>
      <c r="J119" s="149" t="s">
        <v>86</v>
      </c>
      <c r="K119" s="150" t="s">
        <v>98</v>
      </c>
      <c r="L119" s="151"/>
      <c r="M119" s="71" t="s">
        <v>1</v>
      </c>
      <c r="N119" s="72" t="s">
        <v>37</v>
      </c>
      <c r="O119" s="72" t="s">
        <v>99</v>
      </c>
      <c r="P119" s="72" t="s">
        <v>100</v>
      </c>
      <c r="Q119" s="72" t="s">
        <v>101</v>
      </c>
      <c r="R119" s="72" t="s">
        <v>102</v>
      </c>
      <c r="S119" s="72" t="s">
        <v>103</v>
      </c>
      <c r="T119" s="73" t="s">
        <v>104</v>
      </c>
      <c r="U119" s="145"/>
      <c r="V119" s="145"/>
      <c r="W119" s="145"/>
      <c r="X119" s="145"/>
      <c r="Y119" s="145"/>
      <c r="Z119" s="145"/>
      <c r="AA119" s="145"/>
      <c r="AB119" s="145"/>
      <c r="AC119" s="145"/>
      <c r="AD119" s="145"/>
      <c r="AE119" s="145"/>
    </row>
    <row r="120" spans="1:65" s="2" customFormat="1" ht="22.9" customHeight="1">
      <c r="A120" s="30"/>
      <c r="B120" s="31"/>
      <c r="C120" s="78" t="s">
        <v>105</v>
      </c>
      <c r="D120" s="32"/>
      <c r="E120" s="32"/>
      <c r="F120" s="32"/>
      <c r="G120" s="32"/>
      <c r="H120" s="32"/>
      <c r="I120" s="32"/>
      <c r="J120" s="152">
        <f>BK120</f>
        <v>0</v>
      </c>
      <c r="K120" s="32"/>
      <c r="L120" s="35"/>
      <c r="M120" s="74"/>
      <c r="N120" s="153"/>
      <c r="O120" s="75"/>
      <c r="P120" s="154">
        <f>P121+P146+P148+P151</f>
        <v>0</v>
      </c>
      <c r="Q120" s="75"/>
      <c r="R120" s="154">
        <f>R121+R146+R148+R151</f>
        <v>4.6012500000000005E-2</v>
      </c>
      <c r="S120" s="75"/>
      <c r="T120" s="155">
        <f>T121+T146+T148+T151</f>
        <v>0</v>
      </c>
      <c r="U120" s="30"/>
      <c r="V120" s="30"/>
      <c r="W120" s="30"/>
      <c r="X120" s="30"/>
      <c r="Y120" s="30"/>
      <c r="Z120" s="30"/>
      <c r="AA120" s="30"/>
      <c r="AB120" s="30"/>
      <c r="AC120" s="30"/>
      <c r="AD120" s="30"/>
      <c r="AE120" s="30"/>
      <c r="AT120" s="13" t="s">
        <v>72</v>
      </c>
      <c r="AU120" s="13" t="s">
        <v>88</v>
      </c>
      <c r="BK120" s="156">
        <f>BK121+BK146+BK148+BK151</f>
        <v>0</v>
      </c>
    </row>
    <row r="121" spans="1:65" s="11" customFormat="1" ht="25.9" customHeight="1">
      <c r="B121" s="157"/>
      <c r="C121" s="158"/>
      <c r="D121" s="159" t="s">
        <v>72</v>
      </c>
      <c r="E121" s="160" t="s">
        <v>106</v>
      </c>
      <c r="F121" s="160" t="s">
        <v>107</v>
      </c>
      <c r="G121" s="158"/>
      <c r="H121" s="158"/>
      <c r="I121" s="161"/>
      <c r="J121" s="162">
        <f>BK121</f>
        <v>0</v>
      </c>
      <c r="K121" s="158"/>
      <c r="L121" s="163"/>
      <c r="M121" s="164"/>
      <c r="N121" s="165"/>
      <c r="O121" s="165"/>
      <c r="P121" s="166">
        <f>SUM(P122:P145)</f>
        <v>0</v>
      </c>
      <c r="Q121" s="165"/>
      <c r="R121" s="166">
        <f>SUM(R122:R145)</f>
        <v>0</v>
      </c>
      <c r="S121" s="165"/>
      <c r="T121" s="167">
        <f>SUM(T122:T145)</f>
        <v>0</v>
      </c>
      <c r="AR121" s="168" t="s">
        <v>79</v>
      </c>
      <c r="AT121" s="169" t="s">
        <v>72</v>
      </c>
      <c r="AU121" s="169" t="s">
        <v>73</v>
      </c>
      <c r="AY121" s="168" t="s">
        <v>108</v>
      </c>
      <c r="BK121" s="170">
        <f>SUM(BK122:BK145)</f>
        <v>0</v>
      </c>
    </row>
    <row r="122" spans="1:65" s="2" customFormat="1" ht="33" customHeight="1">
      <c r="A122" s="30"/>
      <c r="B122" s="31"/>
      <c r="C122" s="171" t="s">
        <v>73</v>
      </c>
      <c r="D122" s="171" t="s">
        <v>109</v>
      </c>
      <c r="E122" s="172" t="s">
        <v>110</v>
      </c>
      <c r="F122" s="173" t="s">
        <v>111</v>
      </c>
      <c r="G122" s="174" t="s">
        <v>112</v>
      </c>
      <c r="H122" s="175">
        <v>1</v>
      </c>
      <c r="I122" s="176"/>
      <c r="J122" s="177">
        <f t="shared" ref="J122:J145" si="0">ROUND(I122*H122,2)</f>
        <v>0</v>
      </c>
      <c r="K122" s="178"/>
      <c r="L122" s="35"/>
      <c r="M122" s="179" t="s">
        <v>1</v>
      </c>
      <c r="N122" s="180" t="s">
        <v>38</v>
      </c>
      <c r="O122" s="67"/>
      <c r="P122" s="181">
        <f t="shared" ref="P122:P145" si="1">O122*H122</f>
        <v>0</v>
      </c>
      <c r="Q122" s="181">
        <v>0</v>
      </c>
      <c r="R122" s="181">
        <f t="shared" ref="R122:R145" si="2">Q122*H122</f>
        <v>0</v>
      </c>
      <c r="S122" s="181">
        <v>0</v>
      </c>
      <c r="T122" s="182">
        <f t="shared" ref="T122:T145" si="3">S122*H122</f>
        <v>0</v>
      </c>
      <c r="U122" s="30"/>
      <c r="V122" s="30"/>
      <c r="W122" s="30"/>
      <c r="X122" s="30"/>
      <c r="Y122" s="30"/>
      <c r="Z122" s="30"/>
      <c r="AA122" s="30"/>
      <c r="AB122" s="30"/>
      <c r="AC122" s="30"/>
      <c r="AD122" s="30"/>
      <c r="AE122" s="30"/>
      <c r="AR122" s="183" t="s">
        <v>113</v>
      </c>
      <c r="AT122" s="183" t="s">
        <v>109</v>
      </c>
      <c r="AU122" s="183" t="s">
        <v>79</v>
      </c>
      <c r="AY122" s="13" t="s">
        <v>108</v>
      </c>
      <c r="BE122" s="184">
        <f t="shared" ref="BE122:BE145" si="4">IF(N122="základní",J122,0)</f>
        <v>0</v>
      </c>
      <c r="BF122" s="184">
        <f t="shared" ref="BF122:BF145" si="5">IF(N122="snížená",J122,0)</f>
        <v>0</v>
      </c>
      <c r="BG122" s="184">
        <f t="shared" ref="BG122:BG145" si="6">IF(N122="zákl. přenesená",J122,0)</f>
        <v>0</v>
      </c>
      <c r="BH122" s="184">
        <f t="shared" ref="BH122:BH145" si="7">IF(N122="sníž. přenesená",J122,0)</f>
        <v>0</v>
      </c>
      <c r="BI122" s="184">
        <f t="shared" ref="BI122:BI145" si="8">IF(N122="nulová",J122,0)</f>
        <v>0</v>
      </c>
      <c r="BJ122" s="13" t="s">
        <v>79</v>
      </c>
      <c r="BK122" s="184">
        <f t="shared" ref="BK122:BK145" si="9">ROUND(I122*H122,2)</f>
        <v>0</v>
      </c>
      <c r="BL122" s="13" t="s">
        <v>113</v>
      </c>
      <c r="BM122" s="183" t="s">
        <v>81</v>
      </c>
    </row>
    <row r="123" spans="1:65" s="2" customFormat="1" ht="37.9" customHeight="1">
      <c r="A123" s="30"/>
      <c r="B123" s="31"/>
      <c r="C123" s="171" t="s">
        <v>73</v>
      </c>
      <c r="D123" s="171" t="s">
        <v>109</v>
      </c>
      <c r="E123" s="172" t="s">
        <v>114</v>
      </c>
      <c r="F123" s="173" t="s">
        <v>115</v>
      </c>
      <c r="G123" s="174" t="s">
        <v>112</v>
      </c>
      <c r="H123" s="175">
        <v>1</v>
      </c>
      <c r="I123" s="176"/>
      <c r="J123" s="177">
        <f t="shared" si="0"/>
        <v>0</v>
      </c>
      <c r="K123" s="178"/>
      <c r="L123" s="35"/>
      <c r="M123" s="179" t="s">
        <v>1</v>
      </c>
      <c r="N123" s="180" t="s">
        <v>38</v>
      </c>
      <c r="O123" s="67"/>
      <c r="P123" s="181">
        <f t="shared" si="1"/>
        <v>0</v>
      </c>
      <c r="Q123" s="181">
        <v>0</v>
      </c>
      <c r="R123" s="181">
        <f t="shared" si="2"/>
        <v>0</v>
      </c>
      <c r="S123" s="181">
        <v>0</v>
      </c>
      <c r="T123" s="182">
        <f t="shared" si="3"/>
        <v>0</v>
      </c>
      <c r="U123" s="30"/>
      <c r="V123" s="30"/>
      <c r="W123" s="30"/>
      <c r="X123" s="30"/>
      <c r="Y123" s="30"/>
      <c r="Z123" s="30"/>
      <c r="AA123" s="30"/>
      <c r="AB123" s="30"/>
      <c r="AC123" s="30"/>
      <c r="AD123" s="30"/>
      <c r="AE123" s="30"/>
      <c r="AR123" s="183" t="s">
        <v>113</v>
      </c>
      <c r="AT123" s="183" t="s">
        <v>109</v>
      </c>
      <c r="AU123" s="183" t="s">
        <v>79</v>
      </c>
      <c r="AY123" s="13" t="s">
        <v>108</v>
      </c>
      <c r="BE123" s="184">
        <f t="shared" si="4"/>
        <v>0</v>
      </c>
      <c r="BF123" s="184">
        <f t="shared" si="5"/>
        <v>0</v>
      </c>
      <c r="BG123" s="184">
        <f t="shared" si="6"/>
        <v>0</v>
      </c>
      <c r="BH123" s="184">
        <f t="shared" si="7"/>
        <v>0</v>
      </c>
      <c r="BI123" s="184">
        <f t="shared" si="8"/>
        <v>0</v>
      </c>
      <c r="BJ123" s="13" t="s">
        <v>79</v>
      </c>
      <c r="BK123" s="184">
        <f t="shared" si="9"/>
        <v>0</v>
      </c>
      <c r="BL123" s="13" t="s">
        <v>113</v>
      </c>
      <c r="BM123" s="183" t="s">
        <v>113</v>
      </c>
    </row>
    <row r="124" spans="1:65" s="2" customFormat="1" ht="16.5" customHeight="1">
      <c r="A124" s="30"/>
      <c r="B124" s="31"/>
      <c r="C124" s="171" t="s">
        <v>73</v>
      </c>
      <c r="D124" s="171" t="s">
        <v>109</v>
      </c>
      <c r="E124" s="172" t="s">
        <v>116</v>
      </c>
      <c r="F124" s="173" t="s">
        <v>117</v>
      </c>
      <c r="G124" s="174" t="s">
        <v>118</v>
      </c>
      <c r="H124" s="175">
        <v>1</v>
      </c>
      <c r="I124" s="176"/>
      <c r="J124" s="177">
        <f t="shared" si="0"/>
        <v>0</v>
      </c>
      <c r="K124" s="178"/>
      <c r="L124" s="35"/>
      <c r="M124" s="179" t="s">
        <v>1</v>
      </c>
      <c r="N124" s="180" t="s">
        <v>38</v>
      </c>
      <c r="O124" s="67"/>
      <c r="P124" s="181">
        <f t="shared" si="1"/>
        <v>0</v>
      </c>
      <c r="Q124" s="181">
        <v>0</v>
      </c>
      <c r="R124" s="181">
        <f t="shared" si="2"/>
        <v>0</v>
      </c>
      <c r="S124" s="181">
        <v>0</v>
      </c>
      <c r="T124" s="182">
        <f t="shared" si="3"/>
        <v>0</v>
      </c>
      <c r="U124" s="30"/>
      <c r="V124" s="30"/>
      <c r="W124" s="30"/>
      <c r="X124" s="30"/>
      <c r="Y124" s="30"/>
      <c r="Z124" s="30"/>
      <c r="AA124" s="30"/>
      <c r="AB124" s="30"/>
      <c r="AC124" s="30"/>
      <c r="AD124" s="30"/>
      <c r="AE124" s="30"/>
      <c r="AR124" s="183" t="s">
        <v>113</v>
      </c>
      <c r="AT124" s="183" t="s">
        <v>109</v>
      </c>
      <c r="AU124" s="183" t="s">
        <v>79</v>
      </c>
      <c r="AY124" s="13" t="s">
        <v>108</v>
      </c>
      <c r="BE124" s="184">
        <f t="shared" si="4"/>
        <v>0</v>
      </c>
      <c r="BF124" s="184">
        <f t="shared" si="5"/>
        <v>0</v>
      </c>
      <c r="BG124" s="184">
        <f t="shared" si="6"/>
        <v>0</v>
      </c>
      <c r="BH124" s="184">
        <f t="shared" si="7"/>
        <v>0</v>
      </c>
      <c r="BI124" s="184">
        <f t="shared" si="8"/>
        <v>0</v>
      </c>
      <c r="BJ124" s="13" t="s">
        <v>79</v>
      </c>
      <c r="BK124" s="184">
        <f t="shared" si="9"/>
        <v>0</v>
      </c>
      <c r="BL124" s="13" t="s">
        <v>113</v>
      </c>
      <c r="BM124" s="183" t="s">
        <v>119</v>
      </c>
    </row>
    <row r="125" spans="1:65" s="2" customFormat="1" ht="16.5" customHeight="1">
      <c r="A125" s="30"/>
      <c r="B125" s="31"/>
      <c r="C125" s="171" t="s">
        <v>73</v>
      </c>
      <c r="D125" s="171" t="s">
        <v>109</v>
      </c>
      <c r="E125" s="172" t="s">
        <v>120</v>
      </c>
      <c r="F125" s="173" t="s">
        <v>121</v>
      </c>
      <c r="G125" s="174" t="s">
        <v>118</v>
      </c>
      <c r="H125" s="175">
        <v>1</v>
      </c>
      <c r="I125" s="176"/>
      <c r="J125" s="177">
        <f t="shared" si="0"/>
        <v>0</v>
      </c>
      <c r="K125" s="178"/>
      <c r="L125" s="35"/>
      <c r="M125" s="179" t="s">
        <v>1</v>
      </c>
      <c r="N125" s="180" t="s">
        <v>38</v>
      </c>
      <c r="O125" s="67"/>
      <c r="P125" s="181">
        <f t="shared" si="1"/>
        <v>0</v>
      </c>
      <c r="Q125" s="181">
        <v>0</v>
      </c>
      <c r="R125" s="181">
        <f t="shared" si="2"/>
        <v>0</v>
      </c>
      <c r="S125" s="181">
        <v>0</v>
      </c>
      <c r="T125" s="182">
        <f t="shared" si="3"/>
        <v>0</v>
      </c>
      <c r="U125" s="30"/>
      <c r="V125" s="30"/>
      <c r="W125" s="30"/>
      <c r="X125" s="30"/>
      <c r="Y125" s="30"/>
      <c r="Z125" s="30"/>
      <c r="AA125" s="30"/>
      <c r="AB125" s="30"/>
      <c r="AC125" s="30"/>
      <c r="AD125" s="30"/>
      <c r="AE125" s="30"/>
      <c r="AR125" s="183" t="s">
        <v>113</v>
      </c>
      <c r="AT125" s="183" t="s">
        <v>109</v>
      </c>
      <c r="AU125" s="183" t="s">
        <v>79</v>
      </c>
      <c r="AY125" s="13" t="s">
        <v>108</v>
      </c>
      <c r="BE125" s="184">
        <f t="shared" si="4"/>
        <v>0</v>
      </c>
      <c r="BF125" s="184">
        <f t="shared" si="5"/>
        <v>0</v>
      </c>
      <c r="BG125" s="184">
        <f t="shared" si="6"/>
        <v>0</v>
      </c>
      <c r="BH125" s="184">
        <f t="shared" si="7"/>
        <v>0</v>
      </c>
      <c r="BI125" s="184">
        <f t="shared" si="8"/>
        <v>0</v>
      </c>
      <c r="BJ125" s="13" t="s">
        <v>79</v>
      </c>
      <c r="BK125" s="184">
        <f t="shared" si="9"/>
        <v>0</v>
      </c>
      <c r="BL125" s="13" t="s">
        <v>113</v>
      </c>
      <c r="BM125" s="183" t="s">
        <v>122</v>
      </c>
    </row>
    <row r="126" spans="1:65" s="2" customFormat="1" ht="16.5" customHeight="1">
      <c r="A126" s="30"/>
      <c r="B126" s="31"/>
      <c r="C126" s="171" t="s">
        <v>73</v>
      </c>
      <c r="D126" s="171" t="s">
        <v>109</v>
      </c>
      <c r="E126" s="172" t="s">
        <v>123</v>
      </c>
      <c r="F126" s="173" t="s">
        <v>124</v>
      </c>
      <c r="G126" s="174" t="s">
        <v>118</v>
      </c>
      <c r="H126" s="175">
        <v>1</v>
      </c>
      <c r="I126" s="176"/>
      <c r="J126" s="177">
        <f t="shared" si="0"/>
        <v>0</v>
      </c>
      <c r="K126" s="178"/>
      <c r="L126" s="35"/>
      <c r="M126" s="179" t="s">
        <v>1</v>
      </c>
      <c r="N126" s="180" t="s">
        <v>38</v>
      </c>
      <c r="O126" s="67"/>
      <c r="P126" s="181">
        <f t="shared" si="1"/>
        <v>0</v>
      </c>
      <c r="Q126" s="181">
        <v>0</v>
      </c>
      <c r="R126" s="181">
        <f t="shared" si="2"/>
        <v>0</v>
      </c>
      <c r="S126" s="181">
        <v>0</v>
      </c>
      <c r="T126" s="182">
        <f t="shared" si="3"/>
        <v>0</v>
      </c>
      <c r="U126" s="30"/>
      <c r="V126" s="30"/>
      <c r="W126" s="30"/>
      <c r="X126" s="30"/>
      <c r="Y126" s="30"/>
      <c r="Z126" s="30"/>
      <c r="AA126" s="30"/>
      <c r="AB126" s="30"/>
      <c r="AC126" s="30"/>
      <c r="AD126" s="30"/>
      <c r="AE126" s="30"/>
      <c r="AR126" s="183" t="s">
        <v>113</v>
      </c>
      <c r="AT126" s="183" t="s">
        <v>109</v>
      </c>
      <c r="AU126" s="183" t="s">
        <v>79</v>
      </c>
      <c r="AY126" s="13" t="s">
        <v>108</v>
      </c>
      <c r="BE126" s="184">
        <f t="shared" si="4"/>
        <v>0</v>
      </c>
      <c r="BF126" s="184">
        <f t="shared" si="5"/>
        <v>0</v>
      </c>
      <c r="BG126" s="184">
        <f t="shared" si="6"/>
        <v>0</v>
      </c>
      <c r="BH126" s="184">
        <f t="shared" si="7"/>
        <v>0</v>
      </c>
      <c r="BI126" s="184">
        <f t="shared" si="8"/>
        <v>0</v>
      </c>
      <c r="BJ126" s="13" t="s">
        <v>79</v>
      </c>
      <c r="BK126" s="184">
        <f t="shared" si="9"/>
        <v>0</v>
      </c>
      <c r="BL126" s="13" t="s">
        <v>113</v>
      </c>
      <c r="BM126" s="183" t="s">
        <v>125</v>
      </c>
    </row>
    <row r="127" spans="1:65" s="2" customFormat="1" ht="16.5" customHeight="1">
      <c r="A127" s="30"/>
      <c r="B127" s="31"/>
      <c r="C127" s="171" t="s">
        <v>73</v>
      </c>
      <c r="D127" s="171" t="s">
        <v>109</v>
      </c>
      <c r="E127" s="172" t="s">
        <v>126</v>
      </c>
      <c r="F127" s="173" t="s">
        <v>127</v>
      </c>
      <c r="G127" s="174" t="s">
        <v>118</v>
      </c>
      <c r="H127" s="175">
        <v>1</v>
      </c>
      <c r="I127" s="176"/>
      <c r="J127" s="177">
        <f t="shared" si="0"/>
        <v>0</v>
      </c>
      <c r="K127" s="178"/>
      <c r="L127" s="35"/>
      <c r="M127" s="179" t="s">
        <v>1</v>
      </c>
      <c r="N127" s="180" t="s">
        <v>38</v>
      </c>
      <c r="O127" s="67"/>
      <c r="P127" s="181">
        <f t="shared" si="1"/>
        <v>0</v>
      </c>
      <c r="Q127" s="181">
        <v>0</v>
      </c>
      <c r="R127" s="181">
        <f t="shared" si="2"/>
        <v>0</v>
      </c>
      <c r="S127" s="181">
        <v>0</v>
      </c>
      <c r="T127" s="182">
        <f t="shared" si="3"/>
        <v>0</v>
      </c>
      <c r="U127" s="30"/>
      <c r="V127" s="30"/>
      <c r="W127" s="30"/>
      <c r="X127" s="30"/>
      <c r="Y127" s="30"/>
      <c r="Z127" s="30"/>
      <c r="AA127" s="30"/>
      <c r="AB127" s="30"/>
      <c r="AC127" s="30"/>
      <c r="AD127" s="30"/>
      <c r="AE127" s="30"/>
      <c r="AR127" s="183" t="s">
        <v>113</v>
      </c>
      <c r="AT127" s="183" t="s">
        <v>109</v>
      </c>
      <c r="AU127" s="183" t="s">
        <v>79</v>
      </c>
      <c r="AY127" s="13" t="s">
        <v>108</v>
      </c>
      <c r="BE127" s="184">
        <f t="shared" si="4"/>
        <v>0</v>
      </c>
      <c r="BF127" s="184">
        <f t="shared" si="5"/>
        <v>0</v>
      </c>
      <c r="BG127" s="184">
        <f t="shared" si="6"/>
        <v>0</v>
      </c>
      <c r="BH127" s="184">
        <f t="shared" si="7"/>
        <v>0</v>
      </c>
      <c r="BI127" s="184">
        <f t="shared" si="8"/>
        <v>0</v>
      </c>
      <c r="BJ127" s="13" t="s">
        <v>79</v>
      </c>
      <c r="BK127" s="184">
        <f t="shared" si="9"/>
        <v>0</v>
      </c>
      <c r="BL127" s="13" t="s">
        <v>113</v>
      </c>
      <c r="BM127" s="183" t="s">
        <v>128</v>
      </c>
    </row>
    <row r="128" spans="1:65" s="2" customFormat="1" ht="16.5" customHeight="1">
      <c r="A128" s="30"/>
      <c r="B128" s="31"/>
      <c r="C128" s="171" t="s">
        <v>73</v>
      </c>
      <c r="D128" s="171" t="s">
        <v>109</v>
      </c>
      <c r="E128" s="172" t="s">
        <v>129</v>
      </c>
      <c r="F128" s="173" t="s">
        <v>130</v>
      </c>
      <c r="G128" s="174" t="s">
        <v>118</v>
      </c>
      <c r="H128" s="175">
        <v>1</v>
      </c>
      <c r="I128" s="176"/>
      <c r="J128" s="177">
        <f t="shared" si="0"/>
        <v>0</v>
      </c>
      <c r="K128" s="178"/>
      <c r="L128" s="35"/>
      <c r="M128" s="179" t="s">
        <v>1</v>
      </c>
      <c r="N128" s="180" t="s">
        <v>38</v>
      </c>
      <c r="O128" s="67"/>
      <c r="P128" s="181">
        <f t="shared" si="1"/>
        <v>0</v>
      </c>
      <c r="Q128" s="181">
        <v>0</v>
      </c>
      <c r="R128" s="181">
        <f t="shared" si="2"/>
        <v>0</v>
      </c>
      <c r="S128" s="181">
        <v>0</v>
      </c>
      <c r="T128" s="182">
        <f t="shared" si="3"/>
        <v>0</v>
      </c>
      <c r="U128" s="30"/>
      <c r="V128" s="30"/>
      <c r="W128" s="30"/>
      <c r="X128" s="30"/>
      <c r="Y128" s="30"/>
      <c r="Z128" s="30"/>
      <c r="AA128" s="30"/>
      <c r="AB128" s="30"/>
      <c r="AC128" s="30"/>
      <c r="AD128" s="30"/>
      <c r="AE128" s="30"/>
      <c r="AR128" s="183" t="s">
        <v>113</v>
      </c>
      <c r="AT128" s="183" t="s">
        <v>109</v>
      </c>
      <c r="AU128" s="183" t="s">
        <v>79</v>
      </c>
      <c r="AY128" s="13" t="s">
        <v>108</v>
      </c>
      <c r="BE128" s="184">
        <f t="shared" si="4"/>
        <v>0</v>
      </c>
      <c r="BF128" s="184">
        <f t="shared" si="5"/>
        <v>0</v>
      </c>
      <c r="BG128" s="184">
        <f t="shared" si="6"/>
        <v>0</v>
      </c>
      <c r="BH128" s="184">
        <f t="shared" si="7"/>
        <v>0</v>
      </c>
      <c r="BI128" s="184">
        <f t="shared" si="8"/>
        <v>0</v>
      </c>
      <c r="BJ128" s="13" t="s">
        <v>79</v>
      </c>
      <c r="BK128" s="184">
        <f t="shared" si="9"/>
        <v>0</v>
      </c>
      <c r="BL128" s="13" t="s">
        <v>113</v>
      </c>
      <c r="BM128" s="183" t="s">
        <v>131</v>
      </c>
    </row>
    <row r="129" spans="1:65" s="2" customFormat="1" ht="16.5" customHeight="1">
      <c r="A129" s="30"/>
      <c r="B129" s="31"/>
      <c r="C129" s="171" t="s">
        <v>73</v>
      </c>
      <c r="D129" s="171" t="s">
        <v>109</v>
      </c>
      <c r="E129" s="172" t="s">
        <v>132</v>
      </c>
      <c r="F129" s="173" t="s">
        <v>133</v>
      </c>
      <c r="G129" s="174" t="s">
        <v>118</v>
      </c>
      <c r="H129" s="175">
        <v>1</v>
      </c>
      <c r="I129" s="176"/>
      <c r="J129" s="177">
        <f t="shared" si="0"/>
        <v>0</v>
      </c>
      <c r="K129" s="178"/>
      <c r="L129" s="35"/>
      <c r="M129" s="179" t="s">
        <v>1</v>
      </c>
      <c r="N129" s="180" t="s">
        <v>38</v>
      </c>
      <c r="O129" s="67"/>
      <c r="P129" s="181">
        <f t="shared" si="1"/>
        <v>0</v>
      </c>
      <c r="Q129" s="181">
        <v>0</v>
      </c>
      <c r="R129" s="181">
        <f t="shared" si="2"/>
        <v>0</v>
      </c>
      <c r="S129" s="181">
        <v>0</v>
      </c>
      <c r="T129" s="182">
        <f t="shared" si="3"/>
        <v>0</v>
      </c>
      <c r="U129" s="30"/>
      <c r="V129" s="30"/>
      <c r="W129" s="30"/>
      <c r="X129" s="30"/>
      <c r="Y129" s="30"/>
      <c r="Z129" s="30"/>
      <c r="AA129" s="30"/>
      <c r="AB129" s="30"/>
      <c r="AC129" s="30"/>
      <c r="AD129" s="30"/>
      <c r="AE129" s="30"/>
      <c r="AR129" s="183" t="s">
        <v>113</v>
      </c>
      <c r="AT129" s="183" t="s">
        <v>109</v>
      </c>
      <c r="AU129" s="183" t="s">
        <v>79</v>
      </c>
      <c r="AY129" s="13" t="s">
        <v>108</v>
      </c>
      <c r="BE129" s="184">
        <f t="shared" si="4"/>
        <v>0</v>
      </c>
      <c r="BF129" s="184">
        <f t="shared" si="5"/>
        <v>0</v>
      </c>
      <c r="BG129" s="184">
        <f t="shared" si="6"/>
        <v>0</v>
      </c>
      <c r="BH129" s="184">
        <f t="shared" si="7"/>
        <v>0</v>
      </c>
      <c r="BI129" s="184">
        <f t="shared" si="8"/>
        <v>0</v>
      </c>
      <c r="BJ129" s="13" t="s">
        <v>79</v>
      </c>
      <c r="BK129" s="184">
        <f t="shared" si="9"/>
        <v>0</v>
      </c>
      <c r="BL129" s="13" t="s">
        <v>113</v>
      </c>
      <c r="BM129" s="183" t="s">
        <v>134</v>
      </c>
    </row>
    <row r="130" spans="1:65" s="2" customFormat="1" ht="16.5" customHeight="1">
      <c r="A130" s="30"/>
      <c r="B130" s="31"/>
      <c r="C130" s="171" t="s">
        <v>73</v>
      </c>
      <c r="D130" s="171" t="s">
        <v>109</v>
      </c>
      <c r="E130" s="172" t="s">
        <v>135</v>
      </c>
      <c r="F130" s="173" t="s">
        <v>136</v>
      </c>
      <c r="G130" s="174" t="s">
        <v>118</v>
      </c>
      <c r="H130" s="175">
        <v>1</v>
      </c>
      <c r="I130" s="176"/>
      <c r="J130" s="177">
        <f t="shared" si="0"/>
        <v>0</v>
      </c>
      <c r="K130" s="178"/>
      <c r="L130" s="35"/>
      <c r="M130" s="179" t="s">
        <v>1</v>
      </c>
      <c r="N130" s="180" t="s">
        <v>38</v>
      </c>
      <c r="O130" s="67"/>
      <c r="P130" s="181">
        <f t="shared" si="1"/>
        <v>0</v>
      </c>
      <c r="Q130" s="181">
        <v>0</v>
      </c>
      <c r="R130" s="181">
        <f t="shared" si="2"/>
        <v>0</v>
      </c>
      <c r="S130" s="181">
        <v>0</v>
      </c>
      <c r="T130" s="182">
        <f t="shared" si="3"/>
        <v>0</v>
      </c>
      <c r="U130" s="30"/>
      <c r="V130" s="30"/>
      <c r="W130" s="30"/>
      <c r="X130" s="30"/>
      <c r="Y130" s="30"/>
      <c r="Z130" s="30"/>
      <c r="AA130" s="30"/>
      <c r="AB130" s="30"/>
      <c r="AC130" s="30"/>
      <c r="AD130" s="30"/>
      <c r="AE130" s="30"/>
      <c r="AR130" s="183" t="s">
        <v>113</v>
      </c>
      <c r="AT130" s="183" t="s">
        <v>109</v>
      </c>
      <c r="AU130" s="183" t="s">
        <v>79</v>
      </c>
      <c r="AY130" s="13" t="s">
        <v>108</v>
      </c>
      <c r="BE130" s="184">
        <f t="shared" si="4"/>
        <v>0</v>
      </c>
      <c r="BF130" s="184">
        <f t="shared" si="5"/>
        <v>0</v>
      </c>
      <c r="BG130" s="184">
        <f t="shared" si="6"/>
        <v>0</v>
      </c>
      <c r="BH130" s="184">
        <f t="shared" si="7"/>
        <v>0</v>
      </c>
      <c r="BI130" s="184">
        <f t="shared" si="8"/>
        <v>0</v>
      </c>
      <c r="BJ130" s="13" t="s">
        <v>79</v>
      </c>
      <c r="BK130" s="184">
        <f t="shared" si="9"/>
        <v>0</v>
      </c>
      <c r="BL130" s="13" t="s">
        <v>113</v>
      </c>
      <c r="BM130" s="183" t="s">
        <v>137</v>
      </c>
    </row>
    <row r="131" spans="1:65" s="2" customFormat="1" ht="21.75" customHeight="1">
      <c r="A131" s="30"/>
      <c r="B131" s="31"/>
      <c r="C131" s="171" t="s">
        <v>73</v>
      </c>
      <c r="D131" s="171" t="s">
        <v>109</v>
      </c>
      <c r="E131" s="172" t="s">
        <v>138</v>
      </c>
      <c r="F131" s="173" t="s">
        <v>139</v>
      </c>
      <c r="G131" s="174" t="s">
        <v>118</v>
      </c>
      <c r="H131" s="175">
        <v>1</v>
      </c>
      <c r="I131" s="176"/>
      <c r="J131" s="177">
        <f t="shared" si="0"/>
        <v>0</v>
      </c>
      <c r="K131" s="178"/>
      <c r="L131" s="35"/>
      <c r="M131" s="179" t="s">
        <v>1</v>
      </c>
      <c r="N131" s="180" t="s">
        <v>38</v>
      </c>
      <c r="O131" s="67"/>
      <c r="P131" s="181">
        <f t="shared" si="1"/>
        <v>0</v>
      </c>
      <c r="Q131" s="181">
        <v>0</v>
      </c>
      <c r="R131" s="181">
        <f t="shared" si="2"/>
        <v>0</v>
      </c>
      <c r="S131" s="181">
        <v>0</v>
      </c>
      <c r="T131" s="182">
        <f t="shared" si="3"/>
        <v>0</v>
      </c>
      <c r="U131" s="30"/>
      <c r="V131" s="30"/>
      <c r="W131" s="30"/>
      <c r="X131" s="30"/>
      <c r="Y131" s="30"/>
      <c r="Z131" s="30"/>
      <c r="AA131" s="30"/>
      <c r="AB131" s="30"/>
      <c r="AC131" s="30"/>
      <c r="AD131" s="30"/>
      <c r="AE131" s="30"/>
      <c r="AR131" s="183" t="s">
        <v>113</v>
      </c>
      <c r="AT131" s="183" t="s">
        <v>109</v>
      </c>
      <c r="AU131" s="183" t="s">
        <v>79</v>
      </c>
      <c r="AY131" s="13" t="s">
        <v>108</v>
      </c>
      <c r="BE131" s="184">
        <f t="shared" si="4"/>
        <v>0</v>
      </c>
      <c r="BF131" s="184">
        <f t="shared" si="5"/>
        <v>0</v>
      </c>
      <c r="BG131" s="184">
        <f t="shared" si="6"/>
        <v>0</v>
      </c>
      <c r="BH131" s="184">
        <f t="shared" si="7"/>
        <v>0</v>
      </c>
      <c r="BI131" s="184">
        <f t="shared" si="8"/>
        <v>0</v>
      </c>
      <c r="BJ131" s="13" t="s">
        <v>79</v>
      </c>
      <c r="BK131" s="184">
        <f t="shared" si="9"/>
        <v>0</v>
      </c>
      <c r="BL131" s="13" t="s">
        <v>113</v>
      </c>
      <c r="BM131" s="183" t="s">
        <v>140</v>
      </c>
    </row>
    <row r="132" spans="1:65" s="2" customFormat="1" ht="16.5" customHeight="1">
      <c r="A132" s="30"/>
      <c r="B132" s="31"/>
      <c r="C132" s="171" t="s">
        <v>73</v>
      </c>
      <c r="D132" s="171" t="s">
        <v>109</v>
      </c>
      <c r="E132" s="172" t="s">
        <v>141</v>
      </c>
      <c r="F132" s="173" t="s">
        <v>142</v>
      </c>
      <c r="G132" s="174" t="s">
        <v>118</v>
      </c>
      <c r="H132" s="175">
        <v>4</v>
      </c>
      <c r="I132" s="176"/>
      <c r="J132" s="177">
        <f t="shared" si="0"/>
        <v>0</v>
      </c>
      <c r="K132" s="178"/>
      <c r="L132" s="35"/>
      <c r="M132" s="179" t="s">
        <v>1</v>
      </c>
      <c r="N132" s="180" t="s">
        <v>38</v>
      </c>
      <c r="O132" s="67"/>
      <c r="P132" s="181">
        <f t="shared" si="1"/>
        <v>0</v>
      </c>
      <c r="Q132" s="181">
        <v>0</v>
      </c>
      <c r="R132" s="181">
        <f t="shared" si="2"/>
        <v>0</v>
      </c>
      <c r="S132" s="181">
        <v>0</v>
      </c>
      <c r="T132" s="182">
        <f t="shared" si="3"/>
        <v>0</v>
      </c>
      <c r="U132" s="30"/>
      <c r="V132" s="30"/>
      <c r="W132" s="30"/>
      <c r="X132" s="30"/>
      <c r="Y132" s="30"/>
      <c r="Z132" s="30"/>
      <c r="AA132" s="30"/>
      <c r="AB132" s="30"/>
      <c r="AC132" s="30"/>
      <c r="AD132" s="30"/>
      <c r="AE132" s="30"/>
      <c r="AR132" s="183" t="s">
        <v>113</v>
      </c>
      <c r="AT132" s="183" t="s">
        <v>109</v>
      </c>
      <c r="AU132" s="183" t="s">
        <v>79</v>
      </c>
      <c r="AY132" s="13" t="s">
        <v>108</v>
      </c>
      <c r="BE132" s="184">
        <f t="shared" si="4"/>
        <v>0</v>
      </c>
      <c r="BF132" s="184">
        <f t="shared" si="5"/>
        <v>0</v>
      </c>
      <c r="BG132" s="184">
        <f t="shared" si="6"/>
        <v>0</v>
      </c>
      <c r="BH132" s="184">
        <f t="shared" si="7"/>
        <v>0</v>
      </c>
      <c r="BI132" s="184">
        <f t="shared" si="8"/>
        <v>0</v>
      </c>
      <c r="BJ132" s="13" t="s">
        <v>79</v>
      </c>
      <c r="BK132" s="184">
        <f t="shared" si="9"/>
        <v>0</v>
      </c>
      <c r="BL132" s="13" t="s">
        <v>113</v>
      </c>
      <c r="BM132" s="183" t="s">
        <v>143</v>
      </c>
    </row>
    <row r="133" spans="1:65" s="2" customFormat="1" ht="24.2" customHeight="1">
      <c r="A133" s="30"/>
      <c r="B133" s="31"/>
      <c r="C133" s="171" t="s">
        <v>73</v>
      </c>
      <c r="D133" s="171" t="s">
        <v>109</v>
      </c>
      <c r="E133" s="172" t="s">
        <v>144</v>
      </c>
      <c r="F133" s="173" t="s">
        <v>145</v>
      </c>
      <c r="G133" s="174" t="s">
        <v>112</v>
      </c>
      <c r="H133" s="175">
        <v>1</v>
      </c>
      <c r="I133" s="176"/>
      <c r="J133" s="177">
        <f t="shared" si="0"/>
        <v>0</v>
      </c>
      <c r="K133" s="178"/>
      <c r="L133" s="35"/>
      <c r="M133" s="179" t="s">
        <v>1</v>
      </c>
      <c r="N133" s="180" t="s">
        <v>38</v>
      </c>
      <c r="O133" s="67"/>
      <c r="P133" s="181">
        <f t="shared" si="1"/>
        <v>0</v>
      </c>
      <c r="Q133" s="181">
        <v>0</v>
      </c>
      <c r="R133" s="181">
        <f t="shared" si="2"/>
        <v>0</v>
      </c>
      <c r="S133" s="181">
        <v>0</v>
      </c>
      <c r="T133" s="182">
        <f t="shared" si="3"/>
        <v>0</v>
      </c>
      <c r="U133" s="30"/>
      <c r="V133" s="30"/>
      <c r="W133" s="30"/>
      <c r="X133" s="30"/>
      <c r="Y133" s="30"/>
      <c r="Z133" s="30"/>
      <c r="AA133" s="30"/>
      <c r="AB133" s="30"/>
      <c r="AC133" s="30"/>
      <c r="AD133" s="30"/>
      <c r="AE133" s="30"/>
      <c r="AR133" s="183" t="s">
        <v>113</v>
      </c>
      <c r="AT133" s="183" t="s">
        <v>109</v>
      </c>
      <c r="AU133" s="183" t="s">
        <v>79</v>
      </c>
      <c r="AY133" s="13" t="s">
        <v>108</v>
      </c>
      <c r="BE133" s="184">
        <f t="shared" si="4"/>
        <v>0</v>
      </c>
      <c r="BF133" s="184">
        <f t="shared" si="5"/>
        <v>0</v>
      </c>
      <c r="BG133" s="184">
        <f t="shared" si="6"/>
        <v>0</v>
      </c>
      <c r="BH133" s="184">
        <f t="shared" si="7"/>
        <v>0</v>
      </c>
      <c r="BI133" s="184">
        <f t="shared" si="8"/>
        <v>0</v>
      </c>
      <c r="BJ133" s="13" t="s">
        <v>79</v>
      </c>
      <c r="BK133" s="184">
        <f t="shared" si="9"/>
        <v>0</v>
      </c>
      <c r="BL133" s="13" t="s">
        <v>113</v>
      </c>
      <c r="BM133" s="183" t="s">
        <v>146</v>
      </c>
    </row>
    <row r="134" spans="1:65" s="2" customFormat="1" ht="16.5" customHeight="1">
      <c r="A134" s="30"/>
      <c r="B134" s="31"/>
      <c r="C134" s="171" t="s">
        <v>73</v>
      </c>
      <c r="D134" s="171" t="s">
        <v>109</v>
      </c>
      <c r="E134" s="172" t="s">
        <v>147</v>
      </c>
      <c r="F134" s="173" t="s">
        <v>148</v>
      </c>
      <c r="G134" s="174" t="s">
        <v>118</v>
      </c>
      <c r="H134" s="175">
        <v>8</v>
      </c>
      <c r="I134" s="176"/>
      <c r="J134" s="177">
        <f t="shared" si="0"/>
        <v>0</v>
      </c>
      <c r="K134" s="178"/>
      <c r="L134" s="35"/>
      <c r="M134" s="179" t="s">
        <v>1</v>
      </c>
      <c r="N134" s="180" t="s">
        <v>38</v>
      </c>
      <c r="O134" s="67"/>
      <c r="P134" s="181">
        <f t="shared" si="1"/>
        <v>0</v>
      </c>
      <c r="Q134" s="181">
        <v>0</v>
      </c>
      <c r="R134" s="181">
        <f t="shared" si="2"/>
        <v>0</v>
      </c>
      <c r="S134" s="181">
        <v>0</v>
      </c>
      <c r="T134" s="182">
        <f t="shared" si="3"/>
        <v>0</v>
      </c>
      <c r="U134" s="30"/>
      <c r="V134" s="30"/>
      <c r="W134" s="30"/>
      <c r="X134" s="30"/>
      <c r="Y134" s="30"/>
      <c r="Z134" s="30"/>
      <c r="AA134" s="30"/>
      <c r="AB134" s="30"/>
      <c r="AC134" s="30"/>
      <c r="AD134" s="30"/>
      <c r="AE134" s="30"/>
      <c r="AR134" s="183" t="s">
        <v>113</v>
      </c>
      <c r="AT134" s="183" t="s">
        <v>109</v>
      </c>
      <c r="AU134" s="183" t="s">
        <v>79</v>
      </c>
      <c r="AY134" s="13" t="s">
        <v>108</v>
      </c>
      <c r="BE134" s="184">
        <f t="shared" si="4"/>
        <v>0</v>
      </c>
      <c r="BF134" s="184">
        <f t="shared" si="5"/>
        <v>0</v>
      </c>
      <c r="BG134" s="184">
        <f t="shared" si="6"/>
        <v>0</v>
      </c>
      <c r="BH134" s="184">
        <f t="shared" si="7"/>
        <v>0</v>
      </c>
      <c r="BI134" s="184">
        <f t="shared" si="8"/>
        <v>0</v>
      </c>
      <c r="BJ134" s="13" t="s">
        <v>79</v>
      </c>
      <c r="BK134" s="184">
        <f t="shared" si="9"/>
        <v>0</v>
      </c>
      <c r="BL134" s="13" t="s">
        <v>113</v>
      </c>
      <c r="BM134" s="183" t="s">
        <v>149</v>
      </c>
    </row>
    <row r="135" spans="1:65" s="2" customFormat="1" ht="21.75" customHeight="1">
      <c r="A135" s="30"/>
      <c r="B135" s="31"/>
      <c r="C135" s="171" t="s">
        <v>73</v>
      </c>
      <c r="D135" s="171" t="s">
        <v>109</v>
      </c>
      <c r="E135" s="172" t="s">
        <v>150</v>
      </c>
      <c r="F135" s="173" t="s">
        <v>151</v>
      </c>
      <c r="G135" s="174" t="s">
        <v>118</v>
      </c>
      <c r="H135" s="175">
        <v>2</v>
      </c>
      <c r="I135" s="176"/>
      <c r="J135" s="177">
        <f t="shared" si="0"/>
        <v>0</v>
      </c>
      <c r="K135" s="178"/>
      <c r="L135" s="35"/>
      <c r="M135" s="179" t="s">
        <v>1</v>
      </c>
      <c r="N135" s="180" t="s">
        <v>38</v>
      </c>
      <c r="O135" s="67"/>
      <c r="P135" s="181">
        <f t="shared" si="1"/>
        <v>0</v>
      </c>
      <c r="Q135" s="181">
        <v>0</v>
      </c>
      <c r="R135" s="181">
        <f t="shared" si="2"/>
        <v>0</v>
      </c>
      <c r="S135" s="181">
        <v>0</v>
      </c>
      <c r="T135" s="182">
        <f t="shared" si="3"/>
        <v>0</v>
      </c>
      <c r="U135" s="30"/>
      <c r="V135" s="30"/>
      <c r="W135" s="30"/>
      <c r="X135" s="30"/>
      <c r="Y135" s="30"/>
      <c r="Z135" s="30"/>
      <c r="AA135" s="30"/>
      <c r="AB135" s="30"/>
      <c r="AC135" s="30"/>
      <c r="AD135" s="30"/>
      <c r="AE135" s="30"/>
      <c r="AR135" s="183" t="s">
        <v>113</v>
      </c>
      <c r="AT135" s="183" t="s">
        <v>109</v>
      </c>
      <c r="AU135" s="183" t="s">
        <v>79</v>
      </c>
      <c r="AY135" s="13" t="s">
        <v>108</v>
      </c>
      <c r="BE135" s="184">
        <f t="shared" si="4"/>
        <v>0</v>
      </c>
      <c r="BF135" s="184">
        <f t="shared" si="5"/>
        <v>0</v>
      </c>
      <c r="BG135" s="184">
        <f t="shared" si="6"/>
        <v>0</v>
      </c>
      <c r="BH135" s="184">
        <f t="shared" si="7"/>
        <v>0</v>
      </c>
      <c r="BI135" s="184">
        <f t="shared" si="8"/>
        <v>0</v>
      </c>
      <c r="BJ135" s="13" t="s">
        <v>79</v>
      </c>
      <c r="BK135" s="184">
        <f t="shared" si="9"/>
        <v>0</v>
      </c>
      <c r="BL135" s="13" t="s">
        <v>113</v>
      </c>
      <c r="BM135" s="183" t="s">
        <v>152</v>
      </c>
    </row>
    <row r="136" spans="1:65" s="2" customFormat="1" ht="16.5" customHeight="1">
      <c r="A136" s="30"/>
      <c r="B136" s="31"/>
      <c r="C136" s="171" t="s">
        <v>73</v>
      </c>
      <c r="D136" s="171" t="s">
        <v>109</v>
      </c>
      <c r="E136" s="172" t="s">
        <v>153</v>
      </c>
      <c r="F136" s="173" t="s">
        <v>154</v>
      </c>
      <c r="G136" s="174" t="s">
        <v>118</v>
      </c>
      <c r="H136" s="175">
        <v>1</v>
      </c>
      <c r="I136" s="176"/>
      <c r="J136" s="177">
        <f t="shared" si="0"/>
        <v>0</v>
      </c>
      <c r="K136" s="178"/>
      <c r="L136" s="35"/>
      <c r="M136" s="179" t="s">
        <v>1</v>
      </c>
      <c r="N136" s="180" t="s">
        <v>38</v>
      </c>
      <c r="O136" s="67"/>
      <c r="P136" s="181">
        <f t="shared" si="1"/>
        <v>0</v>
      </c>
      <c r="Q136" s="181">
        <v>0</v>
      </c>
      <c r="R136" s="181">
        <f t="shared" si="2"/>
        <v>0</v>
      </c>
      <c r="S136" s="181">
        <v>0</v>
      </c>
      <c r="T136" s="182">
        <f t="shared" si="3"/>
        <v>0</v>
      </c>
      <c r="U136" s="30"/>
      <c r="V136" s="30"/>
      <c r="W136" s="30"/>
      <c r="X136" s="30"/>
      <c r="Y136" s="30"/>
      <c r="Z136" s="30"/>
      <c r="AA136" s="30"/>
      <c r="AB136" s="30"/>
      <c r="AC136" s="30"/>
      <c r="AD136" s="30"/>
      <c r="AE136" s="30"/>
      <c r="AR136" s="183" t="s">
        <v>113</v>
      </c>
      <c r="AT136" s="183" t="s">
        <v>109</v>
      </c>
      <c r="AU136" s="183" t="s">
        <v>79</v>
      </c>
      <c r="AY136" s="13" t="s">
        <v>108</v>
      </c>
      <c r="BE136" s="184">
        <f t="shared" si="4"/>
        <v>0</v>
      </c>
      <c r="BF136" s="184">
        <f t="shared" si="5"/>
        <v>0</v>
      </c>
      <c r="BG136" s="184">
        <f t="shared" si="6"/>
        <v>0</v>
      </c>
      <c r="BH136" s="184">
        <f t="shared" si="7"/>
        <v>0</v>
      </c>
      <c r="BI136" s="184">
        <f t="shared" si="8"/>
        <v>0</v>
      </c>
      <c r="BJ136" s="13" t="s">
        <v>79</v>
      </c>
      <c r="BK136" s="184">
        <f t="shared" si="9"/>
        <v>0</v>
      </c>
      <c r="BL136" s="13" t="s">
        <v>113</v>
      </c>
      <c r="BM136" s="183" t="s">
        <v>155</v>
      </c>
    </row>
    <row r="137" spans="1:65" s="2" customFormat="1" ht="16.5" customHeight="1">
      <c r="A137" s="30"/>
      <c r="B137" s="31"/>
      <c r="C137" s="171" t="s">
        <v>73</v>
      </c>
      <c r="D137" s="171" t="s">
        <v>109</v>
      </c>
      <c r="E137" s="172" t="s">
        <v>156</v>
      </c>
      <c r="F137" s="173" t="s">
        <v>157</v>
      </c>
      <c r="G137" s="174" t="s">
        <v>118</v>
      </c>
      <c r="H137" s="175">
        <v>1</v>
      </c>
      <c r="I137" s="176"/>
      <c r="J137" s="177">
        <f t="shared" si="0"/>
        <v>0</v>
      </c>
      <c r="K137" s="178"/>
      <c r="L137" s="35"/>
      <c r="M137" s="179" t="s">
        <v>1</v>
      </c>
      <c r="N137" s="180" t="s">
        <v>38</v>
      </c>
      <c r="O137" s="67"/>
      <c r="P137" s="181">
        <f t="shared" si="1"/>
        <v>0</v>
      </c>
      <c r="Q137" s="181">
        <v>0</v>
      </c>
      <c r="R137" s="181">
        <f t="shared" si="2"/>
        <v>0</v>
      </c>
      <c r="S137" s="181">
        <v>0</v>
      </c>
      <c r="T137" s="182">
        <f t="shared" si="3"/>
        <v>0</v>
      </c>
      <c r="U137" s="30"/>
      <c r="V137" s="30"/>
      <c r="W137" s="30"/>
      <c r="X137" s="30"/>
      <c r="Y137" s="30"/>
      <c r="Z137" s="30"/>
      <c r="AA137" s="30"/>
      <c r="AB137" s="30"/>
      <c r="AC137" s="30"/>
      <c r="AD137" s="30"/>
      <c r="AE137" s="30"/>
      <c r="AR137" s="183" t="s">
        <v>113</v>
      </c>
      <c r="AT137" s="183" t="s">
        <v>109</v>
      </c>
      <c r="AU137" s="183" t="s">
        <v>79</v>
      </c>
      <c r="AY137" s="13" t="s">
        <v>108</v>
      </c>
      <c r="BE137" s="184">
        <f t="shared" si="4"/>
        <v>0</v>
      </c>
      <c r="BF137" s="184">
        <f t="shared" si="5"/>
        <v>0</v>
      </c>
      <c r="BG137" s="184">
        <f t="shared" si="6"/>
        <v>0</v>
      </c>
      <c r="BH137" s="184">
        <f t="shared" si="7"/>
        <v>0</v>
      </c>
      <c r="BI137" s="184">
        <f t="shared" si="8"/>
        <v>0</v>
      </c>
      <c r="BJ137" s="13" t="s">
        <v>79</v>
      </c>
      <c r="BK137" s="184">
        <f t="shared" si="9"/>
        <v>0</v>
      </c>
      <c r="BL137" s="13" t="s">
        <v>113</v>
      </c>
      <c r="BM137" s="183" t="s">
        <v>158</v>
      </c>
    </row>
    <row r="138" spans="1:65" s="2" customFormat="1" ht="16.5" customHeight="1">
      <c r="A138" s="30"/>
      <c r="B138" s="31"/>
      <c r="C138" s="171" t="s">
        <v>73</v>
      </c>
      <c r="D138" s="171" t="s">
        <v>109</v>
      </c>
      <c r="E138" s="172" t="s">
        <v>159</v>
      </c>
      <c r="F138" s="173" t="s">
        <v>160</v>
      </c>
      <c r="G138" s="174" t="s">
        <v>118</v>
      </c>
      <c r="H138" s="175">
        <v>2</v>
      </c>
      <c r="I138" s="176"/>
      <c r="J138" s="177">
        <f t="shared" si="0"/>
        <v>0</v>
      </c>
      <c r="K138" s="178"/>
      <c r="L138" s="35"/>
      <c r="M138" s="179" t="s">
        <v>1</v>
      </c>
      <c r="N138" s="180" t="s">
        <v>38</v>
      </c>
      <c r="O138" s="67"/>
      <c r="P138" s="181">
        <f t="shared" si="1"/>
        <v>0</v>
      </c>
      <c r="Q138" s="181">
        <v>0</v>
      </c>
      <c r="R138" s="181">
        <f t="shared" si="2"/>
        <v>0</v>
      </c>
      <c r="S138" s="181">
        <v>0</v>
      </c>
      <c r="T138" s="182">
        <f t="shared" si="3"/>
        <v>0</v>
      </c>
      <c r="U138" s="30"/>
      <c r="V138" s="30"/>
      <c r="W138" s="30"/>
      <c r="X138" s="30"/>
      <c r="Y138" s="30"/>
      <c r="Z138" s="30"/>
      <c r="AA138" s="30"/>
      <c r="AB138" s="30"/>
      <c r="AC138" s="30"/>
      <c r="AD138" s="30"/>
      <c r="AE138" s="30"/>
      <c r="AR138" s="183" t="s">
        <v>113</v>
      </c>
      <c r="AT138" s="183" t="s">
        <v>109</v>
      </c>
      <c r="AU138" s="183" t="s">
        <v>79</v>
      </c>
      <c r="AY138" s="13" t="s">
        <v>108</v>
      </c>
      <c r="BE138" s="184">
        <f t="shared" si="4"/>
        <v>0</v>
      </c>
      <c r="BF138" s="184">
        <f t="shared" si="5"/>
        <v>0</v>
      </c>
      <c r="BG138" s="184">
        <f t="shared" si="6"/>
        <v>0</v>
      </c>
      <c r="BH138" s="184">
        <f t="shared" si="7"/>
        <v>0</v>
      </c>
      <c r="BI138" s="184">
        <f t="shared" si="8"/>
        <v>0</v>
      </c>
      <c r="BJ138" s="13" t="s">
        <v>79</v>
      </c>
      <c r="BK138" s="184">
        <f t="shared" si="9"/>
        <v>0</v>
      </c>
      <c r="BL138" s="13" t="s">
        <v>113</v>
      </c>
      <c r="BM138" s="183" t="s">
        <v>161</v>
      </c>
    </row>
    <row r="139" spans="1:65" s="2" customFormat="1" ht="24.2" customHeight="1">
      <c r="A139" s="30"/>
      <c r="B139" s="31"/>
      <c r="C139" s="171" t="s">
        <v>73</v>
      </c>
      <c r="D139" s="171" t="s">
        <v>109</v>
      </c>
      <c r="E139" s="172" t="s">
        <v>162</v>
      </c>
      <c r="F139" s="173" t="s">
        <v>163</v>
      </c>
      <c r="G139" s="174" t="s">
        <v>118</v>
      </c>
      <c r="H139" s="175">
        <v>2</v>
      </c>
      <c r="I139" s="176"/>
      <c r="J139" s="177">
        <f t="shared" si="0"/>
        <v>0</v>
      </c>
      <c r="K139" s="178"/>
      <c r="L139" s="35"/>
      <c r="M139" s="179" t="s">
        <v>1</v>
      </c>
      <c r="N139" s="180" t="s">
        <v>38</v>
      </c>
      <c r="O139" s="67"/>
      <c r="P139" s="181">
        <f t="shared" si="1"/>
        <v>0</v>
      </c>
      <c r="Q139" s="181">
        <v>0</v>
      </c>
      <c r="R139" s="181">
        <f t="shared" si="2"/>
        <v>0</v>
      </c>
      <c r="S139" s="181">
        <v>0</v>
      </c>
      <c r="T139" s="182">
        <f t="shared" si="3"/>
        <v>0</v>
      </c>
      <c r="U139" s="30"/>
      <c r="V139" s="30"/>
      <c r="W139" s="30"/>
      <c r="X139" s="30"/>
      <c r="Y139" s="30"/>
      <c r="Z139" s="30"/>
      <c r="AA139" s="30"/>
      <c r="AB139" s="30"/>
      <c r="AC139" s="30"/>
      <c r="AD139" s="30"/>
      <c r="AE139" s="30"/>
      <c r="AR139" s="183" t="s">
        <v>113</v>
      </c>
      <c r="AT139" s="183" t="s">
        <v>109</v>
      </c>
      <c r="AU139" s="183" t="s">
        <v>79</v>
      </c>
      <c r="AY139" s="13" t="s">
        <v>108</v>
      </c>
      <c r="BE139" s="184">
        <f t="shared" si="4"/>
        <v>0</v>
      </c>
      <c r="BF139" s="184">
        <f t="shared" si="5"/>
        <v>0</v>
      </c>
      <c r="BG139" s="184">
        <f t="shared" si="6"/>
        <v>0</v>
      </c>
      <c r="BH139" s="184">
        <f t="shared" si="7"/>
        <v>0</v>
      </c>
      <c r="BI139" s="184">
        <f t="shared" si="8"/>
        <v>0</v>
      </c>
      <c r="BJ139" s="13" t="s">
        <v>79</v>
      </c>
      <c r="BK139" s="184">
        <f t="shared" si="9"/>
        <v>0</v>
      </c>
      <c r="BL139" s="13" t="s">
        <v>113</v>
      </c>
      <c r="BM139" s="183" t="s">
        <v>164</v>
      </c>
    </row>
    <row r="140" spans="1:65" s="2" customFormat="1" ht="16.5" customHeight="1">
      <c r="A140" s="30"/>
      <c r="B140" s="31"/>
      <c r="C140" s="171" t="s">
        <v>73</v>
      </c>
      <c r="D140" s="171" t="s">
        <v>109</v>
      </c>
      <c r="E140" s="172" t="s">
        <v>165</v>
      </c>
      <c r="F140" s="173" t="s">
        <v>166</v>
      </c>
      <c r="G140" s="174" t="s">
        <v>118</v>
      </c>
      <c r="H140" s="175">
        <v>1</v>
      </c>
      <c r="I140" s="176"/>
      <c r="J140" s="177">
        <f t="shared" si="0"/>
        <v>0</v>
      </c>
      <c r="K140" s="178"/>
      <c r="L140" s="35"/>
      <c r="M140" s="179" t="s">
        <v>1</v>
      </c>
      <c r="N140" s="180" t="s">
        <v>38</v>
      </c>
      <c r="O140" s="67"/>
      <c r="P140" s="181">
        <f t="shared" si="1"/>
        <v>0</v>
      </c>
      <c r="Q140" s="181">
        <v>0</v>
      </c>
      <c r="R140" s="181">
        <f t="shared" si="2"/>
        <v>0</v>
      </c>
      <c r="S140" s="181">
        <v>0</v>
      </c>
      <c r="T140" s="182">
        <f t="shared" si="3"/>
        <v>0</v>
      </c>
      <c r="U140" s="30"/>
      <c r="V140" s="30"/>
      <c r="W140" s="30"/>
      <c r="X140" s="30"/>
      <c r="Y140" s="30"/>
      <c r="Z140" s="30"/>
      <c r="AA140" s="30"/>
      <c r="AB140" s="30"/>
      <c r="AC140" s="30"/>
      <c r="AD140" s="30"/>
      <c r="AE140" s="30"/>
      <c r="AR140" s="183" t="s">
        <v>113</v>
      </c>
      <c r="AT140" s="183" t="s">
        <v>109</v>
      </c>
      <c r="AU140" s="183" t="s">
        <v>79</v>
      </c>
      <c r="AY140" s="13" t="s">
        <v>108</v>
      </c>
      <c r="BE140" s="184">
        <f t="shared" si="4"/>
        <v>0</v>
      </c>
      <c r="BF140" s="184">
        <f t="shared" si="5"/>
        <v>0</v>
      </c>
      <c r="BG140" s="184">
        <f t="shared" si="6"/>
        <v>0</v>
      </c>
      <c r="BH140" s="184">
        <f t="shared" si="7"/>
        <v>0</v>
      </c>
      <c r="BI140" s="184">
        <f t="shared" si="8"/>
        <v>0</v>
      </c>
      <c r="BJ140" s="13" t="s">
        <v>79</v>
      </c>
      <c r="BK140" s="184">
        <f t="shared" si="9"/>
        <v>0</v>
      </c>
      <c r="BL140" s="13" t="s">
        <v>113</v>
      </c>
      <c r="BM140" s="183" t="s">
        <v>167</v>
      </c>
    </row>
    <row r="141" spans="1:65" s="2" customFormat="1" ht="16.5" customHeight="1">
      <c r="A141" s="30"/>
      <c r="B141" s="31"/>
      <c r="C141" s="171" t="s">
        <v>73</v>
      </c>
      <c r="D141" s="171" t="s">
        <v>109</v>
      </c>
      <c r="E141" s="172" t="s">
        <v>168</v>
      </c>
      <c r="F141" s="173" t="s">
        <v>169</v>
      </c>
      <c r="G141" s="174" t="s">
        <v>118</v>
      </c>
      <c r="H141" s="175">
        <v>3</v>
      </c>
      <c r="I141" s="176"/>
      <c r="J141" s="177">
        <f t="shared" si="0"/>
        <v>0</v>
      </c>
      <c r="K141" s="178"/>
      <c r="L141" s="35"/>
      <c r="M141" s="179" t="s">
        <v>1</v>
      </c>
      <c r="N141" s="180" t="s">
        <v>38</v>
      </c>
      <c r="O141" s="67"/>
      <c r="P141" s="181">
        <f t="shared" si="1"/>
        <v>0</v>
      </c>
      <c r="Q141" s="181">
        <v>0</v>
      </c>
      <c r="R141" s="181">
        <f t="shared" si="2"/>
        <v>0</v>
      </c>
      <c r="S141" s="181">
        <v>0</v>
      </c>
      <c r="T141" s="182">
        <f t="shared" si="3"/>
        <v>0</v>
      </c>
      <c r="U141" s="30"/>
      <c r="V141" s="30"/>
      <c r="W141" s="30"/>
      <c r="X141" s="30"/>
      <c r="Y141" s="30"/>
      <c r="Z141" s="30"/>
      <c r="AA141" s="30"/>
      <c r="AB141" s="30"/>
      <c r="AC141" s="30"/>
      <c r="AD141" s="30"/>
      <c r="AE141" s="30"/>
      <c r="AR141" s="183" t="s">
        <v>113</v>
      </c>
      <c r="AT141" s="183" t="s">
        <v>109</v>
      </c>
      <c r="AU141" s="183" t="s">
        <v>79</v>
      </c>
      <c r="AY141" s="13" t="s">
        <v>108</v>
      </c>
      <c r="BE141" s="184">
        <f t="shared" si="4"/>
        <v>0</v>
      </c>
      <c r="BF141" s="184">
        <f t="shared" si="5"/>
        <v>0</v>
      </c>
      <c r="BG141" s="184">
        <f t="shared" si="6"/>
        <v>0</v>
      </c>
      <c r="BH141" s="184">
        <f t="shared" si="7"/>
        <v>0</v>
      </c>
      <c r="BI141" s="184">
        <f t="shared" si="8"/>
        <v>0</v>
      </c>
      <c r="BJ141" s="13" t="s">
        <v>79</v>
      </c>
      <c r="BK141" s="184">
        <f t="shared" si="9"/>
        <v>0</v>
      </c>
      <c r="BL141" s="13" t="s">
        <v>113</v>
      </c>
      <c r="BM141" s="183" t="s">
        <v>170</v>
      </c>
    </row>
    <row r="142" spans="1:65" s="2" customFormat="1" ht="24.2" customHeight="1">
      <c r="A142" s="30"/>
      <c r="B142" s="31"/>
      <c r="C142" s="171" t="s">
        <v>73</v>
      </c>
      <c r="D142" s="171" t="s">
        <v>109</v>
      </c>
      <c r="E142" s="172" t="s">
        <v>171</v>
      </c>
      <c r="F142" s="173" t="s">
        <v>172</v>
      </c>
      <c r="G142" s="174" t="s">
        <v>118</v>
      </c>
      <c r="H142" s="175">
        <v>1</v>
      </c>
      <c r="I142" s="176"/>
      <c r="J142" s="177">
        <f t="shared" si="0"/>
        <v>0</v>
      </c>
      <c r="K142" s="178"/>
      <c r="L142" s="35"/>
      <c r="M142" s="179" t="s">
        <v>1</v>
      </c>
      <c r="N142" s="180" t="s">
        <v>38</v>
      </c>
      <c r="O142" s="67"/>
      <c r="P142" s="181">
        <f t="shared" si="1"/>
        <v>0</v>
      </c>
      <c r="Q142" s="181">
        <v>0</v>
      </c>
      <c r="R142" s="181">
        <f t="shared" si="2"/>
        <v>0</v>
      </c>
      <c r="S142" s="181">
        <v>0</v>
      </c>
      <c r="T142" s="182">
        <f t="shared" si="3"/>
        <v>0</v>
      </c>
      <c r="U142" s="30"/>
      <c r="V142" s="30"/>
      <c r="W142" s="30"/>
      <c r="X142" s="30"/>
      <c r="Y142" s="30"/>
      <c r="Z142" s="30"/>
      <c r="AA142" s="30"/>
      <c r="AB142" s="30"/>
      <c r="AC142" s="30"/>
      <c r="AD142" s="30"/>
      <c r="AE142" s="30"/>
      <c r="AR142" s="183" t="s">
        <v>113</v>
      </c>
      <c r="AT142" s="183" t="s">
        <v>109</v>
      </c>
      <c r="AU142" s="183" t="s">
        <v>79</v>
      </c>
      <c r="AY142" s="13" t="s">
        <v>108</v>
      </c>
      <c r="BE142" s="184">
        <f t="shared" si="4"/>
        <v>0</v>
      </c>
      <c r="BF142" s="184">
        <f t="shared" si="5"/>
        <v>0</v>
      </c>
      <c r="BG142" s="184">
        <f t="shared" si="6"/>
        <v>0</v>
      </c>
      <c r="BH142" s="184">
        <f t="shared" si="7"/>
        <v>0</v>
      </c>
      <c r="BI142" s="184">
        <f t="shared" si="8"/>
        <v>0</v>
      </c>
      <c r="BJ142" s="13" t="s">
        <v>79</v>
      </c>
      <c r="BK142" s="184">
        <f t="shared" si="9"/>
        <v>0</v>
      </c>
      <c r="BL142" s="13" t="s">
        <v>113</v>
      </c>
      <c r="BM142" s="183" t="s">
        <v>173</v>
      </c>
    </row>
    <row r="143" spans="1:65" s="2" customFormat="1" ht="16.5" customHeight="1">
      <c r="A143" s="30"/>
      <c r="B143" s="31"/>
      <c r="C143" s="171" t="s">
        <v>73</v>
      </c>
      <c r="D143" s="171" t="s">
        <v>109</v>
      </c>
      <c r="E143" s="172" t="s">
        <v>174</v>
      </c>
      <c r="F143" s="173" t="s">
        <v>175</v>
      </c>
      <c r="G143" s="174" t="s">
        <v>118</v>
      </c>
      <c r="H143" s="175">
        <v>6</v>
      </c>
      <c r="I143" s="176"/>
      <c r="J143" s="177">
        <f t="shared" si="0"/>
        <v>0</v>
      </c>
      <c r="K143" s="178"/>
      <c r="L143" s="35"/>
      <c r="M143" s="179" t="s">
        <v>1</v>
      </c>
      <c r="N143" s="180" t="s">
        <v>38</v>
      </c>
      <c r="O143" s="67"/>
      <c r="P143" s="181">
        <f t="shared" si="1"/>
        <v>0</v>
      </c>
      <c r="Q143" s="181">
        <v>0</v>
      </c>
      <c r="R143" s="181">
        <f t="shared" si="2"/>
        <v>0</v>
      </c>
      <c r="S143" s="181">
        <v>0</v>
      </c>
      <c r="T143" s="182">
        <f t="shared" si="3"/>
        <v>0</v>
      </c>
      <c r="U143" s="30"/>
      <c r="V143" s="30"/>
      <c r="W143" s="30"/>
      <c r="X143" s="30"/>
      <c r="Y143" s="30"/>
      <c r="Z143" s="30"/>
      <c r="AA143" s="30"/>
      <c r="AB143" s="30"/>
      <c r="AC143" s="30"/>
      <c r="AD143" s="30"/>
      <c r="AE143" s="30"/>
      <c r="AR143" s="183" t="s">
        <v>113</v>
      </c>
      <c r="AT143" s="183" t="s">
        <v>109</v>
      </c>
      <c r="AU143" s="183" t="s">
        <v>79</v>
      </c>
      <c r="AY143" s="13" t="s">
        <v>108</v>
      </c>
      <c r="BE143" s="184">
        <f t="shared" si="4"/>
        <v>0</v>
      </c>
      <c r="BF143" s="184">
        <f t="shared" si="5"/>
        <v>0</v>
      </c>
      <c r="BG143" s="184">
        <f t="shared" si="6"/>
        <v>0</v>
      </c>
      <c r="BH143" s="184">
        <f t="shared" si="7"/>
        <v>0</v>
      </c>
      <c r="BI143" s="184">
        <f t="shared" si="8"/>
        <v>0</v>
      </c>
      <c r="BJ143" s="13" t="s">
        <v>79</v>
      </c>
      <c r="BK143" s="184">
        <f t="shared" si="9"/>
        <v>0</v>
      </c>
      <c r="BL143" s="13" t="s">
        <v>113</v>
      </c>
      <c r="BM143" s="183" t="s">
        <v>176</v>
      </c>
    </row>
    <row r="144" spans="1:65" s="2" customFormat="1" ht="16.5" customHeight="1">
      <c r="A144" s="30"/>
      <c r="B144" s="31"/>
      <c r="C144" s="171" t="s">
        <v>73</v>
      </c>
      <c r="D144" s="171" t="s">
        <v>109</v>
      </c>
      <c r="E144" s="172" t="s">
        <v>177</v>
      </c>
      <c r="F144" s="190" t="s">
        <v>205</v>
      </c>
      <c r="G144" s="174" t="s">
        <v>178</v>
      </c>
      <c r="H144" s="175">
        <v>350</v>
      </c>
      <c r="I144" s="176"/>
      <c r="J144" s="177">
        <f t="shared" si="0"/>
        <v>0</v>
      </c>
      <c r="K144" s="178"/>
      <c r="L144" s="35"/>
      <c r="M144" s="179" t="s">
        <v>1</v>
      </c>
      <c r="N144" s="180" t="s">
        <v>38</v>
      </c>
      <c r="O144" s="67"/>
      <c r="P144" s="181">
        <f t="shared" si="1"/>
        <v>0</v>
      </c>
      <c r="Q144" s="181">
        <v>0</v>
      </c>
      <c r="R144" s="181">
        <f t="shared" si="2"/>
        <v>0</v>
      </c>
      <c r="S144" s="181">
        <v>0</v>
      </c>
      <c r="T144" s="182">
        <f t="shared" si="3"/>
        <v>0</v>
      </c>
      <c r="U144" s="30"/>
      <c r="V144" s="30"/>
      <c r="W144" s="30"/>
      <c r="X144" s="30"/>
      <c r="Y144" s="30"/>
      <c r="Z144" s="30"/>
      <c r="AA144" s="30"/>
      <c r="AB144" s="30"/>
      <c r="AC144" s="30"/>
      <c r="AD144" s="30"/>
      <c r="AE144" s="30"/>
      <c r="AR144" s="183" t="s">
        <v>113</v>
      </c>
      <c r="AT144" s="183" t="s">
        <v>109</v>
      </c>
      <c r="AU144" s="183" t="s">
        <v>79</v>
      </c>
      <c r="AY144" s="13" t="s">
        <v>108</v>
      </c>
      <c r="BE144" s="184">
        <f t="shared" si="4"/>
        <v>0</v>
      </c>
      <c r="BF144" s="184">
        <f t="shared" si="5"/>
        <v>0</v>
      </c>
      <c r="BG144" s="184">
        <f t="shared" si="6"/>
        <v>0</v>
      </c>
      <c r="BH144" s="184">
        <f t="shared" si="7"/>
        <v>0</v>
      </c>
      <c r="BI144" s="184">
        <f t="shared" si="8"/>
        <v>0</v>
      </c>
      <c r="BJ144" s="13" t="s">
        <v>79</v>
      </c>
      <c r="BK144" s="184">
        <f t="shared" si="9"/>
        <v>0</v>
      </c>
      <c r="BL144" s="13" t="s">
        <v>113</v>
      </c>
      <c r="BM144" s="183" t="s">
        <v>179</v>
      </c>
    </row>
    <row r="145" spans="1:65" s="2" customFormat="1" ht="16.5" customHeight="1">
      <c r="A145" s="30"/>
      <c r="B145" s="31"/>
      <c r="C145" s="171" t="s">
        <v>73</v>
      </c>
      <c r="D145" s="171" t="s">
        <v>109</v>
      </c>
      <c r="E145" s="172" t="s">
        <v>180</v>
      </c>
      <c r="F145" s="173" t="s">
        <v>181</v>
      </c>
      <c r="G145" s="174" t="s">
        <v>112</v>
      </c>
      <c r="H145" s="175">
        <v>1</v>
      </c>
      <c r="I145" s="176"/>
      <c r="J145" s="177">
        <f t="shared" si="0"/>
        <v>0</v>
      </c>
      <c r="K145" s="178"/>
      <c r="L145" s="35"/>
      <c r="M145" s="179" t="s">
        <v>1</v>
      </c>
      <c r="N145" s="180" t="s">
        <v>38</v>
      </c>
      <c r="O145" s="67"/>
      <c r="P145" s="181">
        <f t="shared" si="1"/>
        <v>0</v>
      </c>
      <c r="Q145" s="181">
        <v>0</v>
      </c>
      <c r="R145" s="181">
        <f t="shared" si="2"/>
        <v>0</v>
      </c>
      <c r="S145" s="181">
        <v>0</v>
      </c>
      <c r="T145" s="182">
        <f t="shared" si="3"/>
        <v>0</v>
      </c>
      <c r="U145" s="30"/>
      <c r="V145" s="30"/>
      <c r="W145" s="30"/>
      <c r="X145" s="30"/>
      <c r="Y145" s="30"/>
      <c r="Z145" s="30"/>
      <c r="AA145" s="30"/>
      <c r="AB145" s="30"/>
      <c r="AC145" s="30"/>
      <c r="AD145" s="30"/>
      <c r="AE145" s="30"/>
      <c r="AR145" s="183" t="s">
        <v>113</v>
      </c>
      <c r="AT145" s="183" t="s">
        <v>109</v>
      </c>
      <c r="AU145" s="183" t="s">
        <v>79</v>
      </c>
      <c r="AY145" s="13" t="s">
        <v>108</v>
      </c>
      <c r="BE145" s="184">
        <f t="shared" si="4"/>
        <v>0</v>
      </c>
      <c r="BF145" s="184">
        <f t="shared" si="5"/>
        <v>0</v>
      </c>
      <c r="BG145" s="184">
        <f t="shared" si="6"/>
        <v>0</v>
      </c>
      <c r="BH145" s="184">
        <f t="shared" si="7"/>
        <v>0</v>
      </c>
      <c r="BI145" s="184">
        <f t="shared" si="8"/>
        <v>0</v>
      </c>
      <c r="BJ145" s="13" t="s">
        <v>79</v>
      </c>
      <c r="BK145" s="184">
        <f t="shared" si="9"/>
        <v>0</v>
      </c>
      <c r="BL145" s="13" t="s">
        <v>113</v>
      </c>
      <c r="BM145" s="183" t="s">
        <v>182</v>
      </c>
    </row>
    <row r="146" spans="1:65" s="11" customFormat="1" ht="25.9" customHeight="1">
      <c r="B146" s="157"/>
      <c r="C146" s="158"/>
      <c r="D146" s="159" t="s">
        <v>72</v>
      </c>
      <c r="E146" s="160" t="s">
        <v>183</v>
      </c>
      <c r="F146" s="160" t="s">
        <v>184</v>
      </c>
      <c r="G146" s="158"/>
      <c r="H146" s="158"/>
      <c r="I146" s="161"/>
      <c r="J146" s="162">
        <f>BK146</f>
        <v>0</v>
      </c>
      <c r="K146" s="158"/>
      <c r="L146" s="163"/>
      <c r="M146" s="164"/>
      <c r="N146" s="165"/>
      <c r="O146" s="165"/>
      <c r="P146" s="166">
        <f>P147</f>
        <v>0</v>
      </c>
      <c r="Q146" s="165"/>
      <c r="R146" s="166">
        <f>R147</f>
        <v>0</v>
      </c>
      <c r="S146" s="165"/>
      <c r="T146" s="167">
        <f>T147</f>
        <v>0</v>
      </c>
      <c r="AR146" s="168" t="s">
        <v>79</v>
      </c>
      <c r="AT146" s="169" t="s">
        <v>72</v>
      </c>
      <c r="AU146" s="169" t="s">
        <v>73</v>
      </c>
      <c r="AY146" s="168" t="s">
        <v>108</v>
      </c>
      <c r="BK146" s="170">
        <f>BK147</f>
        <v>0</v>
      </c>
    </row>
    <row r="147" spans="1:65" s="2" customFormat="1" ht="16.5" customHeight="1">
      <c r="A147" s="30"/>
      <c r="B147" s="31"/>
      <c r="C147" s="171" t="s">
        <v>73</v>
      </c>
      <c r="D147" s="171" t="s">
        <v>109</v>
      </c>
      <c r="E147" s="172" t="s">
        <v>185</v>
      </c>
      <c r="F147" s="173" t="s">
        <v>186</v>
      </c>
      <c r="G147" s="174" t="s">
        <v>178</v>
      </c>
      <c r="H147" s="175">
        <v>50</v>
      </c>
      <c r="I147" s="176"/>
      <c r="J147" s="177">
        <f>ROUND(I147*H147,2)</f>
        <v>0</v>
      </c>
      <c r="K147" s="178"/>
      <c r="L147" s="35"/>
      <c r="M147" s="179" t="s">
        <v>1</v>
      </c>
      <c r="N147" s="180" t="s">
        <v>38</v>
      </c>
      <c r="O147" s="67"/>
      <c r="P147" s="181">
        <f>O147*H147</f>
        <v>0</v>
      </c>
      <c r="Q147" s="181">
        <v>0</v>
      </c>
      <c r="R147" s="181">
        <f>Q147*H147</f>
        <v>0</v>
      </c>
      <c r="S147" s="181">
        <v>0</v>
      </c>
      <c r="T147" s="182">
        <f>S147*H147</f>
        <v>0</v>
      </c>
      <c r="U147" s="30"/>
      <c r="V147" s="30"/>
      <c r="W147" s="30"/>
      <c r="X147" s="30"/>
      <c r="Y147" s="30"/>
      <c r="Z147" s="30"/>
      <c r="AA147" s="30"/>
      <c r="AB147" s="30"/>
      <c r="AC147" s="30"/>
      <c r="AD147" s="30"/>
      <c r="AE147" s="30"/>
      <c r="AR147" s="183" t="s">
        <v>113</v>
      </c>
      <c r="AT147" s="183" t="s">
        <v>109</v>
      </c>
      <c r="AU147" s="183" t="s">
        <v>79</v>
      </c>
      <c r="AY147" s="13" t="s">
        <v>108</v>
      </c>
      <c r="BE147" s="184">
        <f>IF(N147="základní",J147,0)</f>
        <v>0</v>
      </c>
      <c r="BF147" s="184">
        <f>IF(N147="snížená",J147,0)</f>
        <v>0</v>
      </c>
      <c r="BG147" s="184">
        <f>IF(N147="zákl. přenesená",J147,0)</f>
        <v>0</v>
      </c>
      <c r="BH147" s="184">
        <f>IF(N147="sníž. přenesená",J147,0)</f>
        <v>0</v>
      </c>
      <c r="BI147" s="184">
        <f>IF(N147="nulová",J147,0)</f>
        <v>0</v>
      </c>
      <c r="BJ147" s="13" t="s">
        <v>79</v>
      </c>
      <c r="BK147" s="184">
        <f>ROUND(I147*H147,2)</f>
        <v>0</v>
      </c>
      <c r="BL147" s="13" t="s">
        <v>113</v>
      </c>
      <c r="BM147" s="183" t="s">
        <v>187</v>
      </c>
    </row>
    <row r="148" spans="1:65" s="11" customFormat="1" ht="25.9" customHeight="1">
      <c r="B148" s="157"/>
      <c r="C148" s="158"/>
      <c r="D148" s="159" t="s">
        <v>72</v>
      </c>
      <c r="E148" s="160" t="s">
        <v>188</v>
      </c>
      <c r="F148" s="160" t="s">
        <v>189</v>
      </c>
      <c r="G148" s="158"/>
      <c r="H148" s="158"/>
      <c r="I148" s="161"/>
      <c r="J148" s="162">
        <f>BK148</f>
        <v>0</v>
      </c>
      <c r="K148" s="158"/>
      <c r="L148" s="163"/>
      <c r="M148" s="164"/>
      <c r="N148" s="165"/>
      <c r="O148" s="165"/>
      <c r="P148" s="166">
        <f>SUM(P149:P150)</f>
        <v>0</v>
      </c>
      <c r="Q148" s="165"/>
      <c r="R148" s="166">
        <f>SUM(R149:R150)</f>
        <v>4.6012500000000005E-2</v>
      </c>
      <c r="S148" s="165"/>
      <c r="T148" s="167">
        <f>SUM(T149:T150)</f>
        <v>0</v>
      </c>
      <c r="AR148" s="168" t="s">
        <v>79</v>
      </c>
      <c r="AT148" s="169" t="s">
        <v>72</v>
      </c>
      <c r="AU148" s="169" t="s">
        <v>73</v>
      </c>
      <c r="AY148" s="168" t="s">
        <v>108</v>
      </c>
      <c r="BK148" s="170">
        <f>SUM(BK149:BK150)</f>
        <v>0</v>
      </c>
    </row>
    <row r="149" spans="1:65" s="2" customFormat="1" ht="33" customHeight="1">
      <c r="A149" s="30"/>
      <c r="B149" s="31"/>
      <c r="C149" s="171" t="s">
        <v>79</v>
      </c>
      <c r="D149" s="171" t="s">
        <v>109</v>
      </c>
      <c r="E149" s="172" t="s">
        <v>190</v>
      </c>
      <c r="F149" s="173" t="s">
        <v>191</v>
      </c>
      <c r="G149" s="174" t="s">
        <v>178</v>
      </c>
      <c r="H149" s="175">
        <v>71.25</v>
      </c>
      <c r="I149" s="176"/>
      <c r="J149" s="177">
        <f>ROUND(I149*H149,2)</f>
        <v>0</v>
      </c>
      <c r="K149" s="178"/>
      <c r="L149" s="35"/>
      <c r="M149" s="179" t="s">
        <v>1</v>
      </c>
      <c r="N149" s="180" t="s">
        <v>38</v>
      </c>
      <c r="O149" s="67"/>
      <c r="P149" s="181">
        <f>O149*H149</f>
        <v>0</v>
      </c>
      <c r="Q149" s="181">
        <v>1.2999999999999999E-4</v>
      </c>
      <c r="R149" s="181">
        <f>Q149*H149</f>
        <v>9.2624999999999999E-3</v>
      </c>
      <c r="S149" s="181">
        <v>0</v>
      </c>
      <c r="T149" s="182">
        <f>S149*H149</f>
        <v>0</v>
      </c>
      <c r="U149" s="30"/>
      <c r="V149" s="30"/>
      <c r="W149" s="30"/>
      <c r="X149" s="30"/>
      <c r="Y149" s="30"/>
      <c r="Z149" s="30"/>
      <c r="AA149" s="30"/>
      <c r="AB149" s="30"/>
      <c r="AC149" s="30"/>
      <c r="AD149" s="30"/>
      <c r="AE149" s="30"/>
      <c r="AR149" s="183" t="s">
        <v>113</v>
      </c>
      <c r="AT149" s="183" t="s">
        <v>109</v>
      </c>
      <c r="AU149" s="183" t="s">
        <v>79</v>
      </c>
      <c r="AY149" s="13" t="s">
        <v>108</v>
      </c>
      <c r="BE149" s="184">
        <f>IF(N149="základní",J149,0)</f>
        <v>0</v>
      </c>
      <c r="BF149" s="184">
        <f>IF(N149="snížená",J149,0)</f>
        <v>0</v>
      </c>
      <c r="BG149" s="184">
        <f>IF(N149="zákl. přenesená",J149,0)</f>
        <v>0</v>
      </c>
      <c r="BH149" s="184">
        <f>IF(N149="sníž. přenesená",J149,0)</f>
        <v>0</v>
      </c>
      <c r="BI149" s="184">
        <f>IF(N149="nulová",J149,0)</f>
        <v>0</v>
      </c>
      <c r="BJ149" s="13" t="s">
        <v>79</v>
      </c>
      <c r="BK149" s="184">
        <f>ROUND(I149*H149,2)</f>
        <v>0</v>
      </c>
      <c r="BL149" s="13" t="s">
        <v>113</v>
      </c>
      <c r="BM149" s="183" t="s">
        <v>192</v>
      </c>
    </row>
    <row r="150" spans="1:65" s="2" customFormat="1" ht="37.9" customHeight="1">
      <c r="A150" s="30"/>
      <c r="B150" s="31"/>
      <c r="C150" s="171" t="s">
        <v>81</v>
      </c>
      <c r="D150" s="171" t="s">
        <v>109</v>
      </c>
      <c r="E150" s="172" t="s">
        <v>193</v>
      </c>
      <c r="F150" s="173" t="s">
        <v>194</v>
      </c>
      <c r="G150" s="174" t="s">
        <v>178</v>
      </c>
      <c r="H150" s="175">
        <v>175</v>
      </c>
      <c r="I150" s="176"/>
      <c r="J150" s="177">
        <f>ROUND(I150*H150,2)</f>
        <v>0</v>
      </c>
      <c r="K150" s="178"/>
      <c r="L150" s="35"/>
      <c r="M150" s="179" t="s">
        <v>1</v>
      </c>
      <c r="N150" s="180" t="s">
        <v>38</v>
      </c>
      <c r="O150" s="67"/>
      <c r="P150" s="181">
        <f>O150*H150</f>
        <v>0</v>
      </c>
      <c r="Q150" s="181">
        <v>2.1000000000000001E-4</v>
      </c>
      <c r="R150" s="181">
        <f>Q150*H150</f>
        <v>3.6750000000000005E-2</v>
      </c>
      <c r="S150" s="181">
        <v>0</v>
      </c>
      <c r="T150" s="182">
        <f>S150*H150</f>
        <v>0</v>
      </c>
      <c r="U150" s="30"/>
      <c r="V150" s="30"/>
      <c r="W150" s="30"/>
      <c r="X150" s="30"/>
      <c r="Y150" s="30"/>
      <c r="Z150" s="30"/>
      <c r="AA150" s="30"/>
      <c r="AB150" s="30"/>
      <c r="AC150" s="30"/>
      <c r="AD150" s="30"/>
      <c r="AE150" s="30"/>
      <c r="AR150" s="183" t="s">
        <v>113</v>
      </c>
      <c r="AT150" s="183" t="s">
        <v>109</v>
      </c>
      <c r="AU150" s="183" t="s">
        <v>79</v>
      </c>
      <c r="AY150" s="13" t="s">
        <v>108</v>
      </c>
      <c r="BE150" s="184">
        <f>IF(N150="základní",J150,0)</f>
        <v>0</v>
      </c>
      <c r="BF150" s="184">
        <f>IF(N150="snížená",J150,0)</f>
        <v>0</v>
      </c>
      <c r="BG150" s="184">
        <f>IF(N150="zákl. přenesená",J150,0)</f>
        <v>0</v>
      </c>
      <c r="BH150" s="184">
        <f>IF(N150="sníž. přenesená",J150,0)</f>
        <v>0</v>
      </c>
      <c r="BI150" s="184">
        <f>IF(N150="nulová",J150,0)</f>
        <v>0</v>
      </c>
      <c r="BJ150" s="13" t="s">
        <v>79</v>
      </c>
      <c r="BK150" s="184">
        <f>ROUND(I150*H150,2)</f>
        <v>0</v>
      </c>
      <c r="BL150" s="13" t="s">
        <v>113</v>
      </c>
      <c r="BM150" s="183" t="s">
        <v>195</v>
      </c>
    </row>
    <row r="151" spans="1:65" s="11" customFormat="1" ht="25.9" customHeight="1">
      <c r="B151" s="157"/>
      <c r="C151" s="158"/>
      <c r="D151" s="159" t="s">
        <v>72</v>
      </c>
      <c r="E151" s="160" t="s">
        <v>196</v>
      </c>
      <c r="F151" s="160" t="s">
        <v>197</v>
      </c>
      <c r="G151" s="158"/>
      <c r="H151" s="158"/>
      <c r="I151" s="161"/>
      <c r="J151" s="162">
        <f>BK151</f>
        <v>0</v>
      </c>
      <c r="K151" s="158"/>
      <c r="L151" s="163"/>
      <c r="M151" s="164"/>
      <c r="N151" s="165"/>
      <c r="O151" s="165"/>
      <c r="P151" s="166">
        <f>P152</f>
        <v>0</v>
      </c>
      <c r="Q151" s="165"/>
      <c r="R151" s="166">
        <f>R152</f>
        <v>0</v>
      </c>
      <c r="S151" s="165"/>
      <c r="T151" s="167">
        <f>T152</f>
        <v>0</v>
      </c>
      <c r="AR151" s="168" t="s">
        <v>198</v>
      </c>
      <c r="AT151" s="169" t="s">
        <v>72</v>
      </c>
      <c r="AU151" s="169" t="s">
        <v>73</v>
      </c>
      <c r="AY151" s="168" t="s">
        <v>108</v>
      </c>
      <c r="BK151" s="170">
        <f>BK152</f>
        <v>0</v>
      </c>
    </row>
    <row r="152" spans="1:65" s="2" customFormat="1" ht="16.5" customHeight="1">
      <c r="A152" s="30"/>
      <c r="B152" s="31"/>
      <c r="C152" s="171" t="s">
        <v>199</v>
      </c>
      <c r="D152" s="171" t="s">
        <v>109</v>
      </c>
      <c r="E152" s="172" t="s">
        <v>200</v>
      </c>
      <c r="F152" s="173" t="s">
        <v>206</v>
      </c>
      <c r="G152" s="174" t="s">
        <v>201</v>
      </c>
      <c r="H152" s="175">
        <v>1</v>
      </c>
      <c r="I152" s="176"/>
      <c r="J152" s="177">
        <f>ROUND(I152*H152,2)</f>
        <v>0</v>
      </c>
      <c r="K152" s="178"/>
      <c r="L152" s="35"/>
      <c r="M152" s="185" t="s">
        <v>1</v>
      </c>
      <c r="N152" s="186" t="s">
        <v>38</v>
      </c>
      <c r="O152" s="187"/>
      <c r="P152" s="188">
        <f>O152*H152</f>
        <v>0</v>
      </c>
      <c r="Q152" s="188">
        <v>0</v>
      </c>
      <c r="R152" s="188">
        <f>Q152*H152</f>
        <v>0</v>
      </c>
      <c r="S152" s="188">
        <v>0</v>
      </c>
      <c r="T152" s="189">
        <f>S152*H152</f>
        <v>0</v>
      </c>
      <c r="U152" s="30"/>
      <c r="V152" s="30"/>
      <c r="W152" s="30"/>
      <c r="X152" s="30"/>
      <c r="Y152" s="30"/>
      <c r="Z152" s="30"/>
      <c r="AA152" s="30"/>
      <c r="AB152" s="30"/>
      <c r="AC152" s="30"/>
      <c r="AD152" s="30"/>
      <c r="AE152" s="30"/>
      <c r="AR152" s="183" t="s">
        <v>202</v>
      </c>
      <c r="AT152" s="183" t="s">
        <v>109</v>
      </c>
      <c r="AU152" s="183" t="s">
        <v>79</v>
      </c>
      <c r="AY152" s="13" t="s">
        <v>108</v>
      </c>
      <c r="BE152" s="184">
        <f>IF(N152="základní",J152,0)</f>
        <v>0</v>
      </c>
      <c r="BF152" s="184">
        <f>IF(N152="snížená",J152,0)</f>
        <v>0</v>
      </c>
      <c r="BG152" s="184">
        <f>IF(N152="zákl. přenesená",J152,0)</f>
        <v>0</v>
      </c>
      <c r="BH152" s="184">
        <f>IF(N152="sníž. přenesená",J152,0)</f>
        <v>0</v>
      </c>
      <c r="BI152" s="184">
        <f>IF(N152="nulová",J152,0)</f>
        <v>0</v>
      </c>
      <c r="BJ152" s="13" t="s">
        <v>79</v>
      </c>
      <c r="BK152" s="184">
        <f>ROUND(I152*H152,2)</f>
        <v>0</v>
      </c>
      <c r="BL152" s="13" t="s">
        <v>202</v>
      </c>
      <c r="BM152" s="183" t="s">
        <v>203</v>
      </c>
    </row>
    <row r="153" spans="1:65" s="2" customFormat="1" ht="6.95" customHeight="1">
      <c r="A153" s="30"/>
      <c r="B153" s="50"/>
      <c r="C153" s="51"/>
      <c r="D153" s="51"/>
      <c r="E153" s="51"/>
      <c r="F153" s="51"/>
      <c r="G153" s="51"/>
      <c r="H153" s="51"/>
      <c r="I153" s="51"/>
      <c r="J153" s="51"/>
      <c r="K153" s="51"/>
      <c r="L153" s="35"/>
      <c r="M153" s="30"/>
      <c r="O153" s="30"/>
      <c r="P153" s="30"/>
      <c r="Q153" s="30"/>
      <c r="R153" s="30"/>
      <c r="S153" s="30"/>
      <c r="T153" s="30"/>
      <c r="U153" s="30"/>
      <c r="V153" s="30"/>
      <c r="W153" s="30"/>
      <c r="X153" s="30"/>
      <c r="Y153" s="30"/>
      <c r="Z153" s="30"/>
      <c r="AA153" s="30"/>
      <c r="AB153" s="30"/>
      <c r="AC153" s="30"/>
      <c r="AD153" s="30"/>
      <c r="AE153" s="30"/>
    </row>
  </sheetData>
  <sheetProtection algorithmName="SHA-512" hashValue="G6XnHidj0c2+od23aW5DNtmS8krEIlpZKXEZ6VSF1GdBZVyz+JVYIbTMaB/3cB2LIePsSKL6NLGEMSvtwr/wDQ==" saltValue="UVX3RhtQDTeZlgzldbObQA==" spinCount="100000" sheet="1" objects="1" scenarios="1" formatColumns="0" formatRows="0" autoFilter="0"/>
  <autoFilter ref="C119:K152" xr:uid="{00000000-0009-0000-0000-000001000000}"/>
  <mergeCells count="9">
    <mergeCell ref="E87:H87"/>
    <mergeCell ref="E110:H110"/>
    <mergeCell ref="E112:H112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Objekt1 (1) - Rozpočet</vt:lpstr>
      <vt:lpstr>'Objekt1 (1) - Rozpočet'!Názvy_tisku</vt:lpstr>
      <vt:lpstr>'Rekapitulace stavby'!Názvy_tisku</vt:lpstr>
      <vt:lpstr>'Objekt1 (1) - Rozpočet'!Oblast_tisku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Petrušková Táňa</dc:creator>
  <cp:lastModifiedBy>Petrušková Táňa</cp:lastModifiedBy>
  <dcterms:created xsi:type="dcterms:W3CDTF">2023-02-14T09:56:08Z</dcterms:created>
  <dcterms:modified xsi:type="dcterms:W3CDTF">2023-02-14T11:36:20Z</dcterms:modified>
</cp:coreProperties>
</file>