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3 - PS 03 Rozvod stlačen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'03 - PS 03 Rozvod stlačen...'!$C$81:$K$102</definedName>
    <definedName name="_xlnm.Print_Area" localSheetId="1">'03 - PS 03 Rozvod stlačen...'!$C$4:$J$39,'03 - PS 03 Rozvod stlačen...'!$C$45:$J$63,'03 - PS 03 Rozvod stlačen...'!$C$69:$J$102</definedName>
    <definedName name="_xlnm.Print_Titles" localSheetId="1">'03 - PS 03 Rozvod stlačen...'!$81:$81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1" r="L50"/>
  <c r="AM50"/>
  <c r="AM49"/>
  <c r="L49"/>
  <c r="AM47"/>
  <c r="L47"/>
  <c r="L45"/>
  <c r="L44"/>
  <c i="2" r="BK102"/>
  <c r="J102"/>
  <c r="BK100"/>
  <c r="J100"/>
  <c r="BK99"/>
  <c r="J99"/>
  <c r="BK98"/>
  <c r="J98"/>
  <c r="BK97"/>
  <c r="J97"/>
  <c r="BK96"/>
  <c r="J96"/>
  <c r="BK95"/>
  <c r="J95"/>
  <c r="BK94"/>
  <c r="J94"/>
  <c r="BK93"/>
  <c r="J93"/>
  <c r="BK92"/>
  <c r="J91"/>
  <c r="BK90"/>
  <c r="J89"/>
  <c r="J88"/>
  <c r="J87"/>
  <c r="BK86"/>
  <c r="BK85"/>
  <c r="J92"/>
  <c r="BK91"/>
  <c r="J90"/>
  <c r="BK88"/>
  <c r="BK87"/>
  <c i="1" r="AS54"/>
  <c i="2" r="J34"/>
  <c r="BK89"/>
  <c r="J86"/>
  <c r="J85"/>
  <c l="1" r="BE87"/>
  <c r="P84"/>
  <c r="P83"/>
  <c r="P82"/>
  <c i="1" r="AU55"/>
  <c i="2" r="BK84"/>
  <c r="J84"/>
  <c r="J61"/>
  <c r="R84"/>
  <c r="R83"/>
  <c r="R82"/>
  <c r="T84"/>
  <c r="T83"/>
  <c r="T82"/>
  <c r="F55"/>
  <c r="E48"/>
  <c r="J52"/>
  <c r="J55"/>
  <c r="BE91"/>
  <c r="BE85"/>
  <c r="BE86"/>
  <c r="BE88"/>
  <c r="BE89"/>
  <c r="BE90"/>
  <c r="BE92"/>
  <c r="BE93"/>
  <c r="BE94"/>
  <c r="BE95"/>
  <c r="BE96"/>
  <c r="BE97"/>
  <c r="BE98"/>
  <c r="BE99"/>
  <c r="BE100"/>
  <c r="BE102"/>
  <c i="1" r="AW55"/>
  <c i="2" r="BK101"/>
  <c r="J101"/>
  <c r="J62"/>
  <c i="1" r="AU54"/>
  <c i="2" r="F37"/>
  <c i="1" r="BD55"/>
  <c r="BD54"/>
  <c r="W33"/>
  <c i="2" r="F34"/>
  <c i="1" r="BA55"/>
  <c r="BA54"/>
  <c r="W30"/>
  <c i="2" r="F36"/>
  <c i="1" r="BC55"/>
  <c r="BC54"/>
  <c r="W32"/>
  <c i="2" r="F35"/>
  <c i="1" r="BB55"/>
  <c r="BB54"/>
  <c r="W31"/>
  <c i="2" l="1" r="BK83"/>
  <c r="J83"/>
  <c r="J60"/>
  <c i="1" r="AW54"/>
  <c r="AK30"/>
  <c r="AY54"/>
  <c i="2" r="F33"/>
  <c i="1" r="AZ55"/>
  <c r="AZ54"/>
  <c r="AV54"/>
  <c r="AK29"/>
  <c r="AX54"/>
  <c i="2" r="J33"/>
  <c i="1" r="AV55"/>
  <c r="AT55"/>
  <c i="2" l="1" r="BK82"/>
  <c r="J82"/>
  <c r="J59"/>
  <c i="1" r="AT54"/>
  <c r="W29"/>
  <c i="2" l="1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<sst xmlns="http://schemas.openxmlformats.org/spreadsheetml/2006/main">
  <si>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</si>
  <si>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</si>
  <si>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</si>
  <si>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</si>
  <si>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</si>
  <si>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{69e30d96-14c2-4286-aaf2-7f72277c2c51}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</si>
  <si>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</si>
  <si>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</si>
  <si>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</si>
  <si>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</si>
  <si>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</si>
  <si>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</si>
  <si>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</si>
  <si>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</si>
  <si>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4328_3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</si>
  <si>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</si>
  <si>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</si>
  <si>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Pracovní lávky v areálu Moravská Ostrava, mezi kolejemi 1 až 3</t>
  </si>
  <si>
    <t>KSO:</t>
  </si>
  <si>
    <t/>
  </si>
  <si>
    <t>CC-CZ:</t>
  </si>
  <si>
    <t>Místo:</t>
  </si>
  <si>
    <t xml:space="preserve"> </t>
  </si>
  <si>
    <t>Datum:</t>
  </si>
  <si>
    <t>12. 3. 2021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</si>
  <si>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</si>
  <si>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</si>
  <si>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</si>
  <si>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</si>
  <si>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</si>
  <si>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</si>
  <si>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</si>
  <si>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Projekt HTL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</si>
  <si>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</si>
  <si>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</si>
  <si>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</si>
  <si>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</si>
  <si>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</si>
  <si>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</si>
  <si>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</si>
  <si>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</si>
  <si>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</si>
  <si>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</si>
  <si>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</si>
  <si>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</si>
  <si>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</si>
  <si>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</si>
  <si>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</si>
  <si>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</si>
  <si>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</si>
  <si>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</si>
  <si>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</si>
  <si>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</si>
  <si>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</si>
  <si>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</si>
  <si>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</si>
  <si>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</si>
  <si>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</si>
  <si>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</si>
  <si>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</si>
  <si>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</si>
  <si>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</si>
  <si>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</si>
  <si>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</si>
  <si>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</si>
  <si>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</si>
  <si>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</si>
  <si>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</si>
  <si>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</si>
  <si>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</si>
  <si>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</si>
  <si>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</si>
  <si>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</si>
  <si>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</si>
  <si>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</si>
  <si>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</si>
  <si>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</t>
  </si>
  <si>
    <t>PS 03 Rozvod stlačeného vzduchu</t>
  </si>
  <si>
    <t>STA</t>
  </si>
  <si>
    <t>1</t>
  </si>
  <si>
    <t>{b655d4fc-8c60-40c5-a837-66696f4989e7}</t>
  </si>
  <si>
    <t>2</t>
  </si>
  <si>
    <t>KRYCÍ LIST SOUPISU PRACÍ</t>
  </si>
  <si>
    <t>Objekt:</t>
  </si>
  <si>
    <t>03 - PS 03 Rozvod stlačeného vzduchu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</si>
  <si>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</si>
  <si>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</si>
  <si>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</si>
  <si>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</si>
  <si>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</si>
  <si>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23-M - Montáže potrubí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</si>
  <si>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</si>
  <si>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</si>
  <si>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</si>
  <si>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</si>
  <si>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</si>
  <si>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</si>
  <si>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</si>
  <si>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</si>
  <si>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</si>
  <si>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</si>
  <si>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</si>
  <si>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</si>
  <si>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</si>
  <si>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</si>
  <si>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</si>
  <si>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</si>
  <si>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</si>
  <si>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</si>
  <si>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23-M</t>
  </si>
  <si>
    <t>Montáže potrubí</t>
  </si>
  <si>
    <t>28615133</t>
  </si>
  <si>
    <t>trubka tlaková PPR řada PN 16 D 20mm x 2,8 mm dl 4m</t>
  </si>
  <si>
    <t>m</t>
  </si>
  <si>
    <t>256</t>
  </si>
  <si>
    <t>64</t>
  </si>
  <si>
    <t>1596204898</t>
  </si>
  <si>
    <t>28654072</t>
  </si>
  <si>
    <t>T-kus jednoznačný PPR D 20mm PN16</t>
  </si>
  <si>
    <t>kus</t>
  </si>
  <si>
    <t>-18113023</t>
  </si>
  <si>
    <t>28654002</t>
  </si>
  <si>
    <t>koleno 90° PPR D 20mm PN16</t>
  </si>
  <si>
    <t>-681438256</t>
  </si>
  <si>
    <t>4</t>
  </si>
  <si>
    <t>28654316</t>
  </si>
  <si>
    <t>koleno 90° PPR s kovovým vnitřním závitem PPR 20x1/2" PN16</t>
  </si>
  <si>
    <t>-239822131</t>
  </si>
  <si>
    <t>11</t>
  </si>
  <si>
    <t>28654651</t>
  </si>
  <si>
    <t>příchytka plastová PPR 20mm</t>
  </si>
  <si>
    <t>-551826106</t>
  </si>
  <si>
    <t>13</t>
  </si>
  <si>
    <t>4328.003.R</t>
  </si>
  <si>
    <t>Sada pro uchycení příchytek na OK (šroub, podložka, matic)</t>
  </si>
  <si>
    <t>-1165358671</t>
  </si>
  <si>
    <t>10</t>
  </si>
  <si>
    <t>K</t>
  </si>
  <si>
    <t>230011008.R</t>
  </si>
  <si>
    <t>Montáž potrubí</t>
  </si>
  <si>
    <t>891351716</t>
  </si>
  <si>
    <t>5</t>
  </si>
  <si>
    <t>27232040.R</t>
  </si>
  <si>
    <t>hadice pryžové tlakové pro stlačený vzduch 1/4" vč. rychlospojek 1/4" - 1ks, 15m</t>
  </si>
  <si>
    <t>-1999655793</t>
  </si>
  <si>
    <t>6</t>
  </si>
  <si>
    <t>4328.001.R</t>
  </si>
  <si>
    <t>Rychlospojka 1/4", vnější závit 1/2"</t>
  </si>
  <si>
    <t>ks</t>
  </si>
  <si>
    <t>1261637900</t>
  </si>
  <si>
    <t>7</t>
  </si>
  <si>
    <t>4328.002.R</t>
  </si>
  <si>
    <t>Ofukovací pistole, připojení rychlospojka 1/4"</t>
  </si>
  <si>
    <t>-1055824437</t>
  </si>
  <si>
    <t>230120072</t>
  </si>
  <si>
    <t>Značení potrubí štítkem "STLAČENÝ VZDUCH" upevněným upínací páskou</t>
  </si>
  <si>
    <t>-903260248</t>
  </si>
  <si>
    <t>8</t>
  </si>
  <si>
    <t>230170001</t>
  </si>
  <si>
    <t>Příprava pro zkoušku těsnosti potrubí DN do 40</t>
  </si>
  <si>
    <t>sada</t>
  </si>
  <si>
    <t>-2051243190</t>
  </si>
  <si>
    <t>9</t>
  </si>
  <si>
    <t>230170011</t>
  </si>
  <si>
    <t>Zkouška těsnosti potrubí DN do 40</t>
  </si>
  <si>
    <t>-843720290</t>
  </si>
  <si>
    <t>14</t>
  </si>
  <si>
    <t>4328.004.R</t>
  </si>
  <si>
    <t>Montážní a pomocný materiál</t>
  </si>
  <si>
    <t>kg</t>
  </si>
  <si>
    <t>1924688576</t>
  </si>
  <si>
    <t>16</t>
  </si>
  <si>
    <t>946111113</t>
  </si>
  <si>
    <t>Montáž pojízdných věží trubkových nebo dílcových s maximálním zatížením podlahy do 200 kg/m2 šířky od 0,6 do 0,9 m, délky do 3,2 m, výšky přes 2,5 m do 3,5 m</t>
  </si>
  <si>
    <t>-1588112292</t>
  </si>
  <si>
    <t>17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</si>
  <si>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</si>
  <si>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</si>
  <si>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1403325706</t>
  </si>
  <si>
    <t>OST</t>
  </si>
  <si>
    <t>Ostatní</t>
  </si>
  <si>
    <t>12</t>
  </si>
  <si>
    <t>013254000</t>
  </si>
  <si>
    <t>Dokumentace skutečného provedení stavby</t>
  </si>
  <si>
    <t>1024</t>
  </si>
  <si>
    <t>609327462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</si>
</sst>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4328_3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Pracovní lávky v areálu Moravská Ostrava, mezi kolejemi 1 až 3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12. 3. 2021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Dopravní podnik Ostrava a.s.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Projekt HTL s.r.o.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'03 - PS 03 Rozvod stlačen...'!J30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'03 - PS 03 Rozvod stlačen...'!P82</f>
        <v>0</v>
      </c>
      <c r="AV55" s="117">
        <f>'03 - PS 03 Rozvod stlačen...'!J33</f>
        <v>0</v>
      </c>
      <c r="AW55" s="117">
        <f>'03 - PS 03 Rozvod stlačen...'!J34</f>
        <v>0</v>
      </c>
      <c r="AX55" s="117">
        <f>'03 - PS 03 Rozvod stlačen...'!J35</f>
        <v>0</v>
      </c>
      <c r="AY55" s="117">
        <f>'03 - PS 03 Rozvod stlačen...'!J36</f>
        <v>0</v>
      </c>
      <c r="AZ55" s="117">
        <f>'03 - PS 03 Rozvod stlačen...'!F33</f>
        <v>0</v>
      </c>
      <c r="BA55" s="117">
        <f>'03 - PS 03 Rozvod stlačen...'!F34</f>
        <v>0</v>
      </c>
      <c r="BB55" s="117">
        <f>'03 - PS 03 Rozvod stlačen...'!F35</f>
        <v>0</v>
      </c>
      <c r="BC55" s="117">
        <f>'03 - PS 03 Rozvod stlačen...'!F36</f>
        <v>0</v>
      </c>
      <c r="BD55" s="119">
        <f>'03 - PS 03 Rozvod stlačen...'!F37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4f/+UXBHcrh+cp/azebH/YN85FnMENoJh2cFqaeVc+EnwAht4iLfx9u0EXAo2zwoMdmOmBImQllcar+7yjbdDQ==" hashValue="srV7AlcP6w+/fhO7XtdmpgHbgXgiOIpFoDgFqZE0M+nqw/mvSwU0IPtqs3GJ7lOlfEN192Q/ScRrbv+8cdu/u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3 - PS 03 Rozvod stlač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81</v>
      </c>
    </row>
    <row r="4" s="1" customFormat="1" ht="24.96" customHeight="1">
      <c r="B4" s="17"/>
      <c r="D4" s="123" t="s">
        <v>82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Pracovní lávky v areálu Moravská Ostrava, mezi kolejemi 1 až 3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83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84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12. 3. 2021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">
        <v>19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32</v>
      </c>
      <c r="F21" s="35"/>
      <c r="G21" s="35"/>
      <c r="H21" s="35"/>
      <c r="I21" s="125" t="s">
        <v>28</v>
      </c>
      <c r="J21" s="129" t="s">
        <v>19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tr">
        <f>IF('Rekapitulace stavby'!AN19="","",'Rekapitulace stavby'!AN19)</f>
        <v/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tr">
        <f>IF('Rekapitulace stavby'!E20="","",'Rekapitulace stavby'!E20)</f>
        <v xml:space="preserve"> </v>
      </c>
      <c r="F24" s="35"/>
      <c r="G24" s="35"/>
      <c r="H24" s="35"/>
      <c r="I24" s="125" t="s">
        <v>28</v>
      </c>
      <c r="J24" s="129" t="str">
        <f>IF('Rekapitulace stavby'!AN20="","",'Rekapitulace stavby'!AN20)</f>
        <v/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35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37</v>
      </c>
      <c r="E30" s="35"/>
      <c r="F30" s="35"/>
      <c r="G30" s="35"/>
      <c r="H30" s="35"/>
      <c r="I30" s="35"/>
      <c r="J30" s="137">
        <f>ROUND(J82,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39</v>
      </c>
      <c r="G32" s="35"/>
      <c r="H32" s="35"/>
      <c r="I32" s="138" t="s">
        <v>38</v>
      </c>
      <c r="J32" s="138" t="s">
        <v>40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41</v>
      </c>
      <c r="E33" s="125" t="s">
        <v>42</v>
      </c>
      <c r="F33" s="140">
        <f>ROUND((SUM(BE82:BE102)),  2)</f>
        <v>0</v>
      </c>
      <c r="G33" s="35"/>
      <c r="H33" s="35"/>
      <c r="I33" s="141">
        <v>0.20999999999999999</v>
      </c>
      <c r="J33" s="140">
        <f>ROUND(((SUM(BE82:BE102))*I33),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43</v>
      </c>
      <c r="F34" s="140">
        <f>ROUND((SUM(BF82:BF102)),  2)</f>
        <v>0</v>
      </c>
      <c r="G34" s="35"/>
      <c r="H34" s="35"/>
      <c r="I34" s="141">
        <v>0.14999999999999999</v>
      </c>
      <c r="J34" s="140">
        <f>ROUND(((SUM(BF82:BF102))*I34),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44</v>
      </c>
      <c r="F35" s="140">
        <f>ROUND((SUM(BG82:BG102)),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45</v>
      </c>
      <c r="F36" s="140">
        <f>ROUND((SUM(BH82:BH102)),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46</v>
      </c>
      <c r="F37" s="140">
        <f>ROUND((SUM(BI82:BI102)),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47</v>
      </c>
      <c r="E39" s="144"/>
      <c r="F39" s="144"/>
      <c r="G39" s="145" t="s">
        <v>48</v>
      </c>
      <c r="H39" s="146" t="s">
        <v>49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85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Pracovní lávky v areálu Moravská Ostrava, mezi kolejemi 1 až 3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83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03 - PS 03 Rozvod stlačeného vzduchu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12. 3. 2021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Dopravní podnik Ostrava a.s.</v>
      </c>
      <c r="G54" s="37"/>
      <c r="H54" s="37"/>
      <c r="I54" s="29" t="s">
        <v>31</v>
      </c>
      <c r="J54" s="33" t="str">
        <f>E21</f>
        <v>Projekt HTL s.r.o.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86</v>
      </c>
      <c r="D57" s="155"/>
      <c r="E57" s="155"/>
      <c r="F57" s="155"/>
      <c r="G57" s="155"/>
      <c r="H57" s="155"/>
      <c r="I57" s="155"/>
      <c r="J57" s="156" t="s">
        <v>87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69</v>
      </c>
      <c r="D59" s="37"/>
      <c r="E59" s="37"/>
      <c r="F59" s="37"/>
      <c r="G59" s="37"/>
      <c r="H59" s="37"/>
      <c r="I59" s="37"/>
      <c r="J59" s="99">
        <f>J82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88</v>
      </c>
    </row>
    <row r="60" s="9" customFormat="1" ht="24.96" customHeight="1">
      <c r="A60" s="9"/>
      <c r="B60" s="158"/>
      <c r="C60" s="159"/>
      <c r="D60" s="160" t="s">
        <v>89</v>
      </c>
      <c r="E60" s="161"/>
      <c r="F60" s="161"/>
      <c r="G60" s="161"/>
      <c r="H60" s="161"/>
      <c r="I60" s="161"/>
      <c r="J60" s="162">
        <f>J83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90</v>
      </c>
      <c r="E61" s="167"/>
      <c r="F61" s="167"/>
      <c r="G61" s="167"/>
      <c r="H61" s="167"/>
      <c r="I61" s="167"/>
      <c r="J61" s="168">
        <f>J84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8"/>
      <c r="C62" s="159"/>
      <c r="D62" s="160" t="s">
        <v>91</v>
      </c>
      <c r="E62" s="161"/>
      <c r="F62" s="161"/>
      <c r="G62" s="161"/>
      <c r="H62" s="161"/>
      <c r="I62" s="161"/>
      <c r="J62" s="162">
        <f>J101</f>
        <v>0</v>
      </c>
      <c r="K62" s="159"/>
      <c r="L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2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12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92</v>
      </c>
      <c r="D69" s="37"/>
      <c r="E69" s="37"/>
      <c r="F69" s="37"/>
      <c r="G69" s="37"/>
      <c r="H69" s="37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16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153" t="str">
        <f>E7</f>
        <v>Pracovní lávky v areálu Moravská Ostrava, mezi kolejemi 1 až 3</v>
      </c>
      <c r="F72" s="29"/>
      <c r="G72" s="29"/>
      <c r="H72" s="29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83</v>
      </c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66" t="str">
        <f>E9</f>
        <v>03 - PS 03 Rozvod stlačeného vzduchu</v>
      </c>
      <c r="F74" s="37"/>
      <c r="G74" s="37"/>
      <c r="H74" s="37"/>
      <c r="I74" s="37"/>
      <c r="J74" s="37"/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21</v>
      </c>
      <c r="D76" s="37"/>
      <c r="E76" s="37"/>
      <c r="F76" s="24" t="str">
        <f>F12</f>
        <v xml:space="preserve"> </v>
      </c>
      <c r="G76" s="37"/>
      <c r="H76" s="37"/>
      <c r="I76" s="29" t="s">
        <v>23</v>
      </c>
      <c r="J76" s="69" t="str">
        <f>IF(J12="","",J12)</f>
        <v>12. 3. 2021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25</v>
      </c>
      <c r="D78" s="37"/>
      <c r="E78" s="37"/>
      <c r="F78" s="24" t="str">
        <f>E15</f>
        <v>Dopravní podnik Ostrava a.s.</v>
      </c>
      <c r="G78" s="37"/>
      <c r="H78" s="37"/>
      <c r="I78" s="29" t="s">
        <v>31</v>
      </c>
      <c r="J78" s="33" t="str">
        <f>E21</f>
        <v>Projekt HTL s.r.o.</v>
      </c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5.15" customHeight="1">
      <c r="A79" s="35"/>
      <c r="B79" s="36"/>
      <c r="C79" s="29" t="s">
        <v>29</v>
      </c>
      <c r="D79" s="37"/>
      <c r="E79" s="37"/>
      <c r="F79" s="24" t="str">
        <f>IF(E18="","",E18)</f>
        <v>Vyplň údaj</v>
      </c>
      <c r="G79" s="37"/>
      <c r="H79" s="37"/>
      <c r="I79" s="29" t="s">
        <v>34</v>
      </c>
      <c r="J79" s="33" t="str">
        <f>E24</f>
        <v xml:space="preserve"> </v>
      </c>
      <c r="K79" s="37"/>
      <c r="L79" s="12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2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1" customFormat="1" ht="29.28" customHeight="1">
      <c r="A81" s="170"/>
      <c r="B81" s="171"/>
      <c r="C81" s="172" t="s">
        <v>93</v>
      </c>
      <c r="D81" s="173" t="s">
        <v>56</v>
      </c>
      <c r="E81" s="173" t="s">
        <v>52</v>
      </c>
      <c r="F81" s="173" t="s">
        <v>53</v>
      </c>
      <c r="G81" s="173" t="s">
        <v>94</v>
      </c>
      <c r="H81" s="173" t="s">
        <v>95</v>
      </c>
      <c r="I81" s="173" t="s">
        <v>96</v>
      </c>
      <c r="J81" s="174" t="s">
        <v>87</v>
      </c>
      <c r="K81" s="175" t="s">
        <v>97</v>
      </c>
      <c r="L81" s="176"/>
      <c r="M81" s="89" t="s">
        <v>19</v>
      </c>
      <c r="N81" s="90" t="s">
        <v>41</v>
      </c>
      <c r="O81" s="90" t="s">
        <v>98</v>
      </c>
      <c r="P81" s="90" t="s">
        <v>99</v>
      </c>
      <c r="Q81" s="90" t="s">
        <v>100</v>
      </c>
      <c r="R81" s="90" t="s">
        <v>101</v>
      </c>
      <c r="S81" s="90" t="s">
        <v>102</v>
      </c>
      <c r="T81" s="91" t="s">
        <v>103</v>
      </c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</row>
    <row r="82" s="2" customFormat="1" ht="22.8" customHeight="1">
      <c r="A82" s="35"/>
      <c r="B82" s="36"/>
      <c r="C82" s="96" t="s">
        <v>104</v>
      </c>
      <c r="D82" s="37"/>
      <c r="E82" s="37"/>
      <c r="F82" s="37"/>
      <c r="G82" s="37"/>
      <c r="H82" s="37"/>
      <c r="I82" s="37"/>
      <c r="J82" s="177">
        <f>BK82</f>
        <v>0</v>
      </c>
      <c r="K82" s="37"/>
      <c r="L82" s="41"/>
      <c r="M82" s="92"/>
      <c r="N82" s="178"/>
      <c r="O82" s="93"/>
      <c r="P82" s="179">
        <f>P83+P101</f>
        <v>0</v>
      </c>
      <c r="Q82" s="93"/>
      <c r="R82" s="179">
        <f>R83+R101</f>
        <v>0.047550000000000016</v>
      </c>
      <c r="S82" s="93"/>
      <c r="T82" s="180">
        <f>T83+T101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70</v>
      </c>
      <c r="AU82" s="14" t="s">
        <v>88</v>
      </c>
      <c r="BK82" s="181">
        <f>BK83+BK101</f>
        <v>0</v>
      </c>
    </row>
    <row r="83" s="12" customFormat="1" ht="25.92" customHeight="1">
      <c r="A83" s="12"/>
      <c r="B83" s="182"/>
      <c r="C83" s="183"/>
      <c r="D83" s="184" t="s">
        <v>70</v>
      </c>
      <c r="E83" s="185" t="s">
        <v>105</v>
      </c>
      <c r="F83" s="185" t="s">
        <v>106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</f>
        <v>0</v>
      </c>
      <c r="Q83" s="190"/>
      <c r="R83" s="191">
        <f>R84</f>
        <v>0.047550000000000016</v>
      </c>
      <c r="S83" s="190"/>
      <c r="T83" s="192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107</v>
      </c>
      <c r="AT83" s="194" t="s">
        <v>70</v>
      </c>
      <c r="AU83" s="194" t="s">
        <v>71</v>
      </c>
      <c r="AY83" s="193" t="s">
        <v>108</v>
      </c>
      <c r="BK83" s="195">
        <f>BK84</f>
        <v>0</v>
      </c>
    </row>
    <row r="84" s="12" customFormat="1" ht="22.8" customHeight="1">
      <c r="A84" s="12"/>
      <c r="B84" s="182"/>
      <c r="C84" s="183"/>
      <c r="D84" s="184" t="s">
        <v>70</v>
      </c>
      <c r="E84" s="196" t="s">
        <v>109</v>
      </c>
      <c r="F84" s="196" t="s">
        <v>110</v>
      </c>
      <c r="G84" s="183"/>
      <c r="H84" s="183"/>
      <c r="I84" s="186"/>
      <c r="J84" s="197">
        <f>BK84</f>
        <v>0</v>
      </c>
      <c r="K84" s="183"/>
      <c r="L84" s="188"/>
      <c r="M84" s="189"/>
      <c r="N84" s="190"/>
      <c r="O84" s="190"/>
      <c r="P84" s="191">
        <f>SUM(P85:P100)</f>
        <v>0</v>
      </c>
      <c r="Q84" s="190"/>
      <c r="R84" s="191">
        <f>SUM(R85:R100)</f>
        <v>0.047550000000000016</v>
      </c>
      <c r="S84" s="190"/>
      <c r="T84" s="192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107</v>
      </c>
      <c r="AT84" s="194" t="s">
        <v>70</v>
      </c>
      <c r="AU84" s="194" t="s">
        <v>79</v>
      </c>
      <c r="AY84" s="193" t="s">
        <v>108</v>
      </c>
      <c r="BK84" s="195">
        <f>SUM(BK85:BK100)</f>
        <v>0</v>
      </c>
    </row>
    <row r="85" s="2" customFormat="1" ht="24.15" customHeight="1">
      <c r="A85" s="35"/>
      <c r="B85" s="36"/>
      <c r="C85" s="198" t="s">
        <v>79</v>
      </c>
      <c r="D85" s="198" t="s">
        <v>105</v>
      </c>
      <c r="E85" s="199" t="s">
        <v>111</v>
      </c>
      <c r="F85" s="200" t="s">
        <v>112</v>
      </c>
      <c r="G85" s="201" t="s">
        <v>113</v>
      </c>
      <c r="H85" s="202">
        <v>115</v>
      </c>
      <c r="I85" s="203"/>
      <c r="J85" s="204">
        <f>ROUND(I85*H85,2)</f>
        <v>0</v>
      </c>
      <c r="K85" s="205"/>
      <c r="L85" s="206"/>
      <c r="M85" s="207" t="s">
        <v>19</v>
      </c>
      <c r="N85" s="208" t="s">
        <v>42</v>
      </c>
      <c r="O85" s="81"/>
      <c r="P85" s="209">
        <f>O85*H85</f>
        <v>0</v>
      </c>
      <c r="Q85" s="209">
        <v>0.00032000000000000003</v>
      </c>
      <c r="R85" s="209">
        <f>Q85*H85</f>
        <v>0.036800000000000006</v>
      </c>
      <c r="S85" s="209">
        <v>0</v>
      </c>
      <c r="T85" s="210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1" t="s">
        <v>114</v>
      </c>
      <c r="AT85" s="211" t="s">
        <v>105</v>
      </c>
      <c r="AU85" s="211" t="s">
        <v>81</v>
      </c>
      <c r="AY85" s="14" t="s">
        <v>108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4" t="s">
        <v>79</v>
      </c>
      <c r="BK85" s="212">
        <f>ROUND(I85*H85,2)</f>
        <v>0</v>
      </c>
      <c r="BL85" s="14" t="s">
        <v>115</v>
      </c>
      <c r="BM85" s="211" t="s">
        <v>116</v>
      </c>
    </row>
    <row r="86" s="2" customFormat="1" ht="14.4" customHeight="1">
      <c r="A86" s="35"/>
      <c r="B86" s="36"/>
      <c r="C86" s="198" t="s">
        <v>81</v>
      </c>
      <c r="D86" s="198" t="s">
        <v>105</v>
      </c>
      <c r="E86" s="199" t="s">
        <v>117</v>
      </c>
      <c r="F86" s="200" t="s">
        <v>118</v>
      </c>
      <c r="G86" s="201" t="s">
        <v>119</v>
      </c>
      <c r="H86" s="202">
        <v>20</v>
      </c>
      <c r="I86" s="203"/>
      <c r="J86" s="204">
        <f>ROUND(I86*H86,2)</f>
        <v>0</v>
      </c>
      <c r="K86" s="205"/>
      <c r="L86" s="206"/>
      <c r="M86" s="207" t="s">
        <v>19</v>
      </c>
      <c r="N86" s="208" t="s">
        <v>42</v>
      </c>
      <c r="O86" s="81"/>
      <c r="P86" s="209">
        <f>O86*H86</f>
        <v>0</v>
      </c>
      <c r="Q86" s="209">
        <v>3.0000000000000001E-05</v>
      </c>
      <c r="R86" s="209">
        <f>Q86*H86</f>
        <v>0.00060000000000000006</v>
      </c>
      <c r="S86" s="209">
        <v>0</v>
      </c>
      <c r="T86" s="21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1" t="s">
        <v>114</v>
      </c>
      <c r="AT86" s="211" t="s">
        <v>105</v>
      </c>
      <c r="AU86" s="211" t="s">
        <v>81</v>
      </c>
      <c r="AY86" s="14" t="s">
        <v>108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4" t="s">
        <v>79</v>
      </c>
      <c r="BK86" s="212">
        <f>ROUND(I86*H86,2)</f>
        <v>0</v>
      </c>
      <c r="BL86" s="14" t="s">
        <v>115</v>
      </c>
      <c r="BM86" s="211" t="s">
        <v>120</v>
      </c>
    </row>
    <row r="87" s="2" customFormat="1" ht="14.4" customHeight="1">
      <c r="A87" s="35"/>
      <c r="B87" s="36"/>
      <c r="C87" s="198" t="s">
        <v>107</v>
      </c>
      <c r="D87" s="198" t="s">
        <v>105</v>
      </c>
      <c r="E87" s="199" t="s">
        <v>121</v>
      </c>
      <c r="F87" s="200" t="s">
        <v>122</v>
      </c>
      <c r="G87" s="201" t="s">
        <v>119</v>
      </c>
      <c r="H87" s="202">
        <v>5</v>
      </c>
      <c r="I87" s="203"/>
      <c r="J87" s="204">
        <f>ROUND(I87*H87,2)</f>
        <v>0</v>
      </c>
      <c r="K87" s="205"/>
      <c r="L87" s="206"/>
      <c r="M87" s="207" t="s">
        <v>19</v>
      </c>
      <c r="N87" s="208" t="s">
        <v>42</v>
      </c>
      <c r="O87" s="81"/>
      <c r="P87" s="209">
        <f>O87*H87</f>
        <v>0</v>
      </c>
      <c r="Q87" s="209">
        <v>2.0000000000000002E-05</v>
      </c>
      <c r="R87" s="209">
        <f>Q87*H87</f>
        <v>0.00010000000000000001</v>
      </c>
      <c r="S87" s="209">
        <v>0</v>
      </c>
      <c r="T87" s="21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1" t="s">
        <v>114</v>
      </c>
      <c r="AT87" s="211" t="s">
        <v>105</v>
      </c>
      <c r="AU87" s="211" t="s">
        <v>81</v>
      </c>
      <c r="AY87" s="14" t="s">
        <v>108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4" t="s">
        <v>79</v>
      </c>
      <c r="BK87" s="212">
        <f>ROUND(I87*H87,2)</f>
        <v>0</v>
      </c>
      <c r="BL87" s="14" t="s">
        <v>115</v>
      </c>
      <c r="BM87" s="211" t="s">
        <v>123</v>
      </c>
    </row>
    <row r="88" s="2" customFormat="1" ht="24.15" customHeight="1">
      <c r="A88" s="35"/>
      <c r="B88" s="36"/>
      <c r="C88" s="198" t="s">
        <v>124</v>
      </c>
      <c r="D88" s="198" t="s">
        <v>105</v>
      </c>
      <c r="E88" s="199" t="s">
        <v>125</v>
      </c>
      <c r="F88" s="200" t="s">
        <v>126</v>
      </c>
      <c r="G88" s="201" t="s">
        <v>119</v>
      </c>
      <c r="H88" s="202">
        <v>15</v>
      </c>
      <c r="I88" s="203"/>
      <c r="J88" s="204">
        <f>ROUND(I88*H88,2)</f>
        <v>0</v>
      </c>
      <c r="K88" s="205"/>
      <c r="L88" s="206"/>
      <c r="M88" s="207" t="s">
        <v>19</v>
      </c>
      <c r="N88" s="208" t="s">
        <v>42</v>
      </c>
      <c r="O88" s="81"/>
      <c r="P88" s="209">
        <f>O88*H88</f>
        <v>0</v>
      </c>
      <c r="Q88" s="209">
        <v>6.9999999999999994E-05</v>
      </c>
      <c r="R88" s="209">
        <f>Q88*H88</f>
        <v>0.0010499999999999999</v>
      </c>
      <c r="S88" s="209">
        <v>0</v>
      </c>
      <c r="T88" s="21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1" t="s">
        <v>114</v>
      </c>
      <c r="AT88" s="211" t="s">
        <v>105</v>
      </c>
      <c r="AU88" s="211" t="s">
        <v>81</v>
      </c>
      <c r="AY88" s="14" t="s">
        <v>108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79</v>
      </c>
      <c r="BK88" s="212">
        <f>ROUND(I88*H88,2)</f>
        <v>0</v>
      </c>
      <c r="BL88" s="14" t="s">
        <v>115</v>
      </c>
      <c r="BM88" s="211" t="s">
        <v>127</v>
      </c>
    </row>
    <row r="89" s="2" customFormat="1" ht="14.4" customHeight="1">
      <c r="A89" s="35"/>
      <c r="B89" s="36"/>
      <c r="C89" s="198" t="s">
        <v>128</v>
      </c>
      <c r="D89" s="198" t="s">
        <v>105</v>
      </c>
      <c r="E89" s="199" t="s">
        <v>129</v>
      </c>
      <c r="F89" s="200" t="s">
        <v>130</v>
      </c>
      <c r="G89" s="201" t="s">
        <v>119</v>
      </c>
      <c r="H89" s="202">
        <v>150</v>
      </c>
      <c r="I89" s="203"/>
      <c r="J89" s="204">
        <f>ROUND(I89*H89,2)</f>
        <v>0</v>
      </c>
      <c r="K89" s="205"/>
      <c r="L89" s="206"/>
      <c r="M89" s="207" t="s">
        <v>19</v>
      </c>
      <c r="N89" s="208" t="s">
        <v>42</v>
      </c>
      <c r="O89" s="81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1" t="s">
        <v>114</v>
      </c>
      <c r="AT89" s="211" t="s">
        <v>105</v>
      </c>
      <c r="AU89" s="211" t="s">
        <v>81</v>
      </c>
      <c r="AY89" s="14" t="s">
        <v>108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4" t="s">
        <v>79</v>
      </c>
      <c r="BK89" s="212">
        <f>ROUND(I89*H89,2)</f>
        <v>0</v>
      </c>
      <c r="BL89" s="14" t="s">
        <v>115</v>
      </c>
      <c r="BM89" s="211" t="s">
        <v>131</v>
      </c>
    </row>
    <row r="90" s="2" customFormat="1" ht="24.15" customHeight="1">
      <c r="A90" s="35"/>
      <c r="B90" s="36"/>
      <c r="C90" s="198" t="s">
        <v>132</v>
      </c>
      <c r="D90" s="198" t="s">
        <v>105</v>
      </c>
      <c r="E90" s="199" t="s">
        <v>133</v>
      </c>
      <c r="F90" s="200" t="s">
        <v>134</v>
      </c>
      <c r="G90" s="201" t="s">
        <v>119</v>
      </c>
      <c r="H90" s="202">
        <v>150</v>
      </c>
      <c r="I90" s="203"/>
      <c r="J90" s="204">
        <f>ROUND(I90*H90,2)</f>
        <v>0</v>
      </c>
      <c r="K90" s="205"/>
      <c r="L90" s="206"/>
      <c r="M90" s="207" t="s">
        <v>19</v>
      </c>
      <c r="N90" s="208" t="s">
        <v>42</v>
      </c>
      <c r="O90" s="81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1" t="s">
        <v>114</v>
      </c>
      <c r="AT90" s="211" t="s">
        <v>105</v>
      </c>
      <c r="AU90" s="211" t="s">
        <v>81</v>
      </c>
      <c r="AY90" s="14" t="s">
        <v>108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4" t="s">
        <v>79</v>
      </c>
      <c r="BK90" s="212">
        <f>ROUND(I90*H90,2)</f>
        <v>0</v>
      </c>
      <c r="BL90" s="14" t="s">
        <v>115</v>
      </c>
      <c r="BM90" s="211" t="s">
        <v>135</v>
      </c>
    </row>
    <row r="91" s="2" customFormat="1" ht="14.4" customHeight="1">
      <c r="A91" s="35"/>
      <c r="B91" s="36"/>
      <c r="C91" s="213" t="s">
        <v>136</v>
      </c>
      <c r="D91" s="213" t="s">
        <v>137</v>
      </c>
      <c r="E91" s="214" t="s">
        <v>138</v>
      </c>
      <c r="F91" s="215" t="s">
        <v>139</v>
      </c>
      <c r="G91" s="216" t="s">
        <v>113</v>
      </c>
      <c r="H91" s="217">
        <v>115</v>
      </c>
      <c r="I91" s="218"/>
      <c r="J91" s="219">
        <f>ROUND(I91*H91,2)</f>
        <v>0</v>
      </c>
      <c r="K91" s="220"/>
      <c r="L91" s="41"/>
      <c r="M91" s="221" t="s">
        <v>19</v>
      </c>
      <c r="N91" s="222" t="s">
        <v>42</v>
      </c>
      <c r="O91" s="81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1" t="s">
        <v>115</v>
      </c>
      <c r="AT91" s="211" t="s">
        <v>137</v>
      </c>
      <c r="AU91" s="211" t="s">
        <v>81</v>
      </c>
      <c r="AY91" s="14" t="s">
        <v>108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4" t="s">
        <v>79</v>
      </c>
      <c r="BK91" s="212">
        <f>ROUND(I91*H91,2)</f>
        <v>0</v>
      </c>
      <c r="BL91" s="14" t="s">
        <v>115</v>
      </c>
      <c r="BM91" s="211" t="s">
        <v>140</v>
      </c>
    </row>
    <row r="92" s="2" customFormat="1" ht="24.15" customHeight="1">
      <c r="A92" s="35"/>
      <c r="B92" s="36"/>
      <c r="C92" s="198" t="s">
        <v>141</v>
      </c>
      <c r="D92" s="198" t="s">
        <v>105</v>
      </c>
      <c r="E92" s="199" t="s">
        <v>142</v>
      </c>
      <c r="F92" s="200" t="s">
        <v>143</v>
      </c>
      <c r="G92" s="201" t="s">
        <v>113</v>
      </c>
      <c r="H92" s="202">
        <v>30</v>
      </c>
      <c r="I92" s="203"/>
      <c r="J92" s="204">
        <f>ROUND(I92*H92,2)</f>
        <v>0</v>
      </c>
      <c r="K92" s="205"/>
      <c r="L92" s="206"/>
      <c r="M92" s="207" t="s">
        <v>19</v>
      </c>
      <c r="N92" s="208" t="s">
        <v>42</v>
      </c>
      <c r="O92" s="81"/>
      <c r="P92" s="209">
        <f>O92*H92</f>
        <v>0</v>
      </c>
      <c r="Q92" s="209">
        <v>0.00029999999999999997</v>
      </c>
      <c r="R92" s="209">
        <f>Q92*H92</f>
        <v>0.0089999999999999993</v>
      </c>
      <c r="S92" s="209">
        <v>0</v>
      </c>
      <c r="T92" s="21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1" t="s">
        <v>81</v>
      </c>
      <c r="AT92" s="211" t="s">
        <v>105</v>
      </c>
      <c r="AU92" s="211" t="s">
        <v>81</v>
      </c>
      <c r="AY92" s="14" t="s">
        <v>108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79</v>
      </c>
      <c r="BK92" s="212">
        <f>ROUND(I92*H92,2)</f>
        <v>0</v>
      </c>
      <c r="BL92" s="14" t="s">
        <v>79</v>
      </c>
      <c r="BM92" s="211" t="s">
        <v>144</v>
      </c>
    </row>
    <row r="93" s="2" customFormat="1" ht="14.4" customHeight="1">
      <c r="A93" s="35"/>
      <c r="B93" s="36"/>
      <c r="C93" s="198" t="s">
        <v>145</v>
      </c>
      <c r="D93" s="198" t="s">
        <v>105</v>
      </c>
      <c r="E93" s="199" t="s">
        <v>146</v>
      </c>
      <c r="F93" s="200" t="s">
        <v>147</v>
      </c>
      <c r="G93" s="201" t="s">
        <v>148</v>
      </c>
      <c r="H93" s="202">
        <v>15</v>
      </c>
      <c r="I93" s="203"/>
      <c r="J93" s="204">
        <f>ROUND(I93*H93,2)</f>
        <v>0</v>
      </c>
      <c r="K93" s="205"/>
      <c r="L93" s="206"/>
      <c r="M93" s="207" t="s">
        <v>19</v>
      </c>
      <c r="N93" s="208" t="s">
        <v>42</v>
      </c>
      <c r="O93" s="81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1" t="s">
        <v>81</v>
      </c>
      <c r="AT93" s="211" t="s">
        <v>105</v>
      </c>
      <c r="AU93" s="211" t="s">
        <v>81</v>
      </c>
      <c r="AY93" s="14" t="s">
        <v>108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4" t="s">
        <v>79</v>
      </c>
      <c r="BK93" s="212">
        <f>ROUND(I93*H93,2)</f>
        <v>0</v>
      </c>
      <c r="BL93" s="14" t="s">
        <v>79</v>
      </c>
      <c r="BM93" s="211" t="s">
        <v>149</v>
      </c>
    </row>
    <row r="94" s="2" customFormat="1" ht="14.4" customHeight="1">
      <c r="A94" s="35"/>
      <c r="B94" s="36"/>
      <c r="C94" s="198" t="s">
        <v>150</v>
      </c>
      <c r="D94" s="198" t="s">
        <v>105</v>
      </c>
      <c r="E94" s="199" t="s">
        <v>151</v>
      </c>
      <c r="F94" s="200" t="s">
        <v>152</v>
      </c>
      <c r="G94" s="201" t="s">
        <v>148</v>
      </c>
      <c r="H94" s="202">
        <v>2</v>
      </c>
      <c r="I94" s="203"/>
      <c r="J94" s="204">
        <f>ROUND(I94*H94,2)</f>
        <v>0</v>
      </c>
      <c r="K94" s="205"/>
      <c r="L94" s="206"/>
      <c r="M94" s="207" t="s">
        <v>19</v>
      </c>
      <c r="N94" s="208" t="s">
        <v>42</v>
      </c>
      <c r="O94" s="81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1" t="s">
        <v>81</v>
      </c>
      <c r="AT94" s="211" t="s">
        <v>105</v>
      </c>
      <c r="AU94" s="211" t="s">
        <v>81</v>
      </c>
      <c r="AY94" s="14" t="s">
        <v>108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79</v>
      </c>
      <c r="BK94" s="212">
        <f>ROUND(I94*H94,2)</f>
        <v>0</v>
      </c>
      <c r="BL94" s="14" t="s">
        <v>79</v>
      </c>
      <c r="BM94" s="211" t="s">
        <v>153</v>
      </c>
    </row>
    <row r="95" s="2" customFormat="1" ht="24.15" customHeight="1">
      <c r="A95" s="35"/>
      <c r="B95" s="36"/>
      <c r="C95" s="213" t="s">
        <v>8</v>
      </c>
      <c r="D95" s="213" t="s">
        <v>137</v>
      </c>
      <c r="E95" s="214" t="s">
        <v>154</v>
      </c>
      <c r="F95" s="215" t="s">
        <v>155</v>
      </c>
      <c r="G95" s="216" t="s">
        <v>119</v>
      </c>
      <c r="H95" s="217">
        <v>7</v>
      </c>
      <c r="I95" s="218"/>
      <c r="J95" s="219">
        <f>ROUND(I95*H95,2)</f>
        <v>0</v>
      </c>
      <c r="K95" s="220"/>
      <c r="L95" s="41"/>
      <c r="M95" s="221" t="s">
        <v>19</v>
      </c>
      <c r="N95" s="222" t="s">
        <v>42</v>
      </c>
      <c r="O95" s="81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1" t="s">
        <v>79</v>
      </c>
      <c r="AT95" s="211" t="s">
        <v>137</v>
      </c>
      <c r="AU95" s="211" t="s">
        <v>81</v>
      </c>
      <c r="AY95" s="14" t="s">
        <v>108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4" t="s">
        <v>79</v>
      </c>
      <c r="BK95" s="212">
        <f>ROUND(I95*H95,2)</f>
        <v>0</v>
      </c>
      <c r="BL95" s="14" t="s">
        <v>79</v>
      </c>
      <c r="BM95" s="211" t="s">
        <v>156</v>
      </c>
    </row>
    <row r="96" s="2" customFormat="1" ht="14.4" customHeight="1">
      <c r="A96" s="35"/>
      <c r="B96" s="36"/>
      <c r="C96" s="213" t="s">
        <v>157</v>
      </c>
      <c r="D96" s="213" t="s">
        <v>137</v>
      </c>
      <c r="E96" s="214" t="s">
        <v>158</v>
      </c>
      <c r="F96" s="215" t="s">
        <v>159</v>
      </c>
      <c r="G96" s="216" t="s">
        <v>160</v>
      </c>
      <c r="H96" s="217">
        <v>1</v>
      </c>
      <c r="I96" s="218"/>
      <c r="J96" s="219">
        <f>ROUND(I96*H96,2)</f>
        <v>0</v>
      </c>
      <c r="K96" s="220"/>
      <c r="L96" s="41"/>
      <c r="M96" s="221" t="s">
        <v>19</v>
      </c>
      <c r="N96" s="222" t="s">
        <v>42</v>
      </c>
      <c r="O96" s="81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1" t="s">
        <v>79</v>
      </c>
      <c r="AT96" s="211" t="s">
        <v>137</v>
      </c>
      <c r="AU96" s="211" t="s">
        <v>81</v>
      </c>
      <c r="AY96" s="14" t="s">
        <v>108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4" t="s">
        <v>79</v>
      </c>
      <c r="BK96" s="212">
        <f>ROUND(I96*H96,2)</f>
        <v>0</v>
      </c>
      <c r="BL96" s="14" t="s">
        <v>79</v>
      </c>
      <c r="BM96" s="211" t="s">
        <v>161</v>
      </c>
    </row>
    <row r="97" s="2" customFormat="1" ht="14.4" customHeight="1">
      <c r="A97" s="35"/>
      <c r="B97" s="36"/>
      <c r="C97" s="213" t="s">
        <v>162</v>
      </c>
      <c r="D97" s="213" t="s">
        <v>137</v>
      </c>
      <c r="E97" s="214" t="s">
        <v>163</v>
      </c>
      <c r="F97" s="215" t="s">
        <v>164</v>
      </c>
      <c r="G97" s="216" t="s">
        <v>113</v>
      </c>
      <c r="H97" s="217">
        <v>115</v>
      </c>
      <c r="I97" s="218"/>
      <c r="J97" s="219">
        <f>ROUND(I97*H97,2)</f>
        <v>0</v>
      </c>
      <c r="K97" s="220"/>
      <c r="L97" s="41"/>
      <c r="M97" s="221" t="s">
        <v>19</v>
      </c>
      <c r="N97" s="222" t="s">
        <v>42</v>
      </c>
      <c r="O97" s="81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1" t="s">
        <v>79</v>
      </c>
      <c r="AT97" s="211" t="s">
        <v>137</v>
      </c>
      <c r="AU97" s="211" t="s">
        <v>81</v>
      </c>
      <c r="AY97" s="14" t="s">
        <v>108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79</v>
      </c>
      <c r="BK97" s="212">
        <f>ROUND(I97*H97,2)</f>
        <v>0</v>
      </c>
      <c r="BL97" s="14" t="s">
        <v>79</v>
      </c>
      <c r="BM97" s="211" t="s">
        <v>165</v>
      </c>
    </row>
    <row r="98" s="2" customFormat="1" ht="14.4" customHeight="1">
      <c r="A98" s="35"/>
      <c r="B98" s="36"/>
      <c r="C98" s="198" t="s">
        <v>166</v>
      </c>
      <c r="D98" s="198" t="s">
        <v>105</v>
      </c>
      <c r="E98" s="199" t="s">
        <v>167</v>
      </c>
      <c r="F98" s="200" t="s">
        <v>168</v>
      </c>
      <c r="G98" s="201" t="s">
        <v>169</v>
      </c>
      <c r="H98" s="202">
        <v>10</v>
      </c>
      <c r="I98" s="203"/>
      <c r="J98" s="204">
        <f>ROUND(I98*H98,2)</f>
        <v>0</v>
      </c>
      <c r="K98" s="205"/>
      <c r="L98" s="206"/>
      <c r="M98" s="207" t="s">
        <v>19</v>
      </c>
      <c r="N98" s="208" t="s">
        <v>42</v>
      </c>
      <c r="O98" s="81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1" t="s">
        <v>81</v>
      </c>
      <c r="AT98" s="211" t="s">
        <v>105</v>
      </c>
      <c r="AU98" s="211" t="s">
        <v>81</v>
      </c>
      <c r="AY98" s="14" t="s">
        <v>108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79</v>
      </c>
      <c r="BK98" s="212">
        <f>ROUND(I98*H98,2)</f>
        <v>0</v>
      </c>
      <c r="BL98" s="14" t="s">
        <v>79</v>
      </c>
      <c r="BM98" s="211" t="s">
        <v>170</v>
      </c>
    </row>
    <row r="99" s="2" customFormat="1" ht="37.8" customHeight="1">
      <c r="A99" s="35"/>
      <c r="B99" s="36"/>
      <c r="C99" s="213" t="s">
        <v>171</v>
      </c>
      <c r="D99" s="213" t="s">
        <v>137</v>
      </c>
      <c r="E99" s="214" t="s">
        <v>172</v>
      </c>
      <c r="F99" s="215" t="s">
        <v>173</v>
      </c>
      <c r="G99" s="216" t="s">
        <v>119</v>
      </c>
      <c r="H99" s="217">
        <v>1</v>
      </c>
      <c r="I99" s="218"/>
      <c r="J99" s="219">
        <f>ROUND(I99*H99,2)</f>
        <v>0</v>
      </c>
      <c r="K99" s="220"/>
      <c r="L99" s="41"/>
      <c r="M99" s="221" t="s">
        <v>19</v>
      </c>
      <c r="N99" s="222" t="s">
        <v>42</v>
      </c>
      <c r="O99" s="81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1" t="s">
        <v>79</v>
      </c>
      <c r="AT99" s="211" t="s">
        <v>137</v>
      </c>
      <c r="AU99" s="211" t="s">
        <v>81</v>
      </c>
      <c r="AY99" s="14" t="s">
        <v>108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4" t="s">
        <v>79</v>
      </c>
      <c r="BK99" s="212">
        <f>ROUND(I99*H99,2)</f>
        <v>0</v>
      </c>
      <c r="BL99" s="14" t="s">
        <v>79</v>
      </c>
      <c r="BM99" s="211" t="s">
        <v>174</v>
      </c>
    </row>
    <row r="100" s="2" customFormat="1" ht="49.05" customHeight="1">
      <c r="A100" s="35"/>
      <c r="B100" s="36"/>
      <c r="C100" s="213" t="s">
        <v>175</v>
      </c>
      <c r="D100" s="213" t="s">
        <v>137</v>
      </c>
      <c r="E100" s="214" t="s">
        <v>176</v>
      </c>
      <c r="F100" s="215" t="s">
        <v>177</v>
      </c>
      <c r="G100" s="216" t="s">
        <v>119</v>
      </c>
      <c r="H100" s="217">
        <v>12</v>
      </c>
      <c r="I100" s="218"/>
      <c r="J100" s="219">
        <f>ROUND(I100*H100,2)</f>
        <v>0</v>
      </c>
      <c r="K100" s="220"/>
      <c r="L100" s="41"/>
      <c r="M100" s="221" t="s">
        <v>19</v>
      </c>
      <c r="N100" s="222" t="s">
        <v>42</v>
      </c>
      <c r="O100" s="81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1" t="s">
        <v>79</v>
      </c>
      <c r="AT100" s="211" t="s">
        <v>137</v>
      </c>
      <c r="AU100" s="211" t="s">
        <v>81</v>
      </c>
      <c r="AY100" s="14" t="s">
        <v>108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79</v>
      </c>
      <c r="BK100" s="212">
        <f>ROUND(I100*H100,2)</f>
        <v>0</v>
      </c>
      <c r="BL100" s="14" t="s">
        <v>79</v>
      </c>
      <c r="BM100" s="211" t="s">
        <v>178</v>
      </c>
    </row>
    <row r="101" s="12" customFormat="1" ht="25.92" customHeight="1">
      <c r="A101" s="12"/>
      <c r="B101" s="182"/>
      <c r="C101" s="183"/>
      <c r="D101" s="184" t="s">
        <v>70</v>
      </c>
      <c r="E101" s="185" t="s">
        <v>179</v>
      </c>
      <c r="F101" s="185" t="s">
        <v>180</v>
      </c>
      <c r="G101" s="183"/>
      <c r="H101" s="183"/>
      <c r="I101" s="186"/>
      <c r="J101" s="187">
        <f>BK101</f>
        <v>0</v>
      </c>
      <c r="K101" s="183"/>
      <c r="L101" s="188"/>
      <c r="M101" s="189"/>
      <c r="N101" s="190"/>
      <c r="O101" s="190"/>
      <c r="P101" s="191">
        <f>P102</f>
        <v>0</v>
      </c>
      <c r="Q101" s="190"/>
      <c r="R101" s="191">
        <f>R102</f>
        <v>0</v>
      </c>
      <c r="S101" s="190"/>
      <c r="T101" s="192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3" t="s">
        <v>124</v>
      </c>
      <c r="AT101" s="194" t="s">
        <v>70</v>
      </c>
      <c r="AU101" s="194" t="s">
        <v>71</v>
      </c>
      <c r="AY101" s="193" t="s">
        <v>108</v>
      </c>
      <c r="BK101" s="195">
        <f>BK102</f>
        <v>0</v>
      </c>
    </row>
    <row r="102" s="2" customFormat="1" ht="14.4" customHeight="1">
      <c r="A102" s="35"/>
      <c r="B102" s="36"/>
      <c r="C102" s="213" t="s">
        <v>181</v>
      </c>
      <c r="D102" s="213" t="s">
        <v>137</v>
      </c>
      <c r="E102" s="214" t="s">
        <v>182</v>
      </c>
      <c r="F102" s="215" t="s">
        <v>183</v>
      </c>
      <c r="G102" s="216" t="s">
        <v>19</v>
      </c>
      <c r="H102" s="217">
        <v>1</v>
      </c>
      <c r="I102" s="218"/>
      <c r="J102" s="219">
        <f>ROUND(I102*H102,2)</f>
        <v>0</v>
      </c>
      <c r="K102" s="220"/>
      <c r="L102" s="41"/>
      <c r="M102" s="223" t="s">
        <v>19</v>
      </c>
      <c r="N102" s="224" t="s">
        <v>42</v>
      </c>
      <c r="O102" s="225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1" t="s">
        <v>184</v>
      </c>
      <c r="AT102" s="211" t="s">
        <v>137</v>
      </c>
      <c r="AU102" s="211" t="s">
        <v>79</v>
      </c>
      <c r="AY102" s="14" t="s">
        <v>108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79</v>
      </c>
      <c r="BK102" s="212">
        <f>ROUND(I102*H102,2)</f>
        <v>0</v>
      </c>
      <c r="BL102" s="14" t="s">
        <v>184</v>
      </c>
      <c r="BM102" s="211" t="s">
        <v>185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aXCYpVtuB0EySFLlnEhwKKG9qv0QJaMzst2yz9ft8HxeNMOyhfoy6hgz/aQQfIdk9JX+2/6h2DPrdpszPNRxhQ==" hashValue="s4oGB142j1Bb1oE/QFwzBbwwcU8rCzKnLEPWpMw9zrXf/tYNRQJutW4gb39b1Xj7h9oy4f86AK6uyzK77o254w==" algorithmName="SHA-512" password="CC35"/>
  <autoFilter ref="C81:K10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Menšík</dc:creator>
  <cp:lastModifiedBy>Jiří Menšík</cp:lastModifiedBy>
  <dcterms:created xsi:type="dcterms:W3CDTF">2021-03-22T11:24:58Z</dcterms:created>
  <dcterms:modified xsi:type="dcterms:W3CDTF">2021-03-22T11:24:59Z</dcterms:modified>
</cp:coreProperties>
</file>