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ASUS\Desktop\ZŠ Mírové náměstí\"/>
    </mc:Choice>
  </mc:AlternateContent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SO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01 Pol'!$A$1:$X$95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9" i="1" l="1"/>
  <c r="I58" i="1"/>
  <c r="I57" i="1"/>
  <c r="I56" i="1"/>
  <c r="I55" i="1"/>
  <c r="I54" i="1"/>
  <c r="I53" i="1"/>
  <c r="I52" i="1"/>
  <c r="I51" i="1"/>
  <c r="I50" i="1"/>
  <c r="I49" i="1"/>
  <c r="G41" i="1"/>
  <c r="F41" i="1"/>
  <c r="H41" i="1" s="1"/>
  <c r="I41" i="1" s="1"/>
  <c r="G40" i="1"/>
  <c r="F40" i="1"/>
  <c r="G39" i="1"/>
  <c r="F39" i="1"/>
  <c r="G85" i="12"/>
  <c r="V8" i="12"/>
  <c r="G9" i="12"/>
  <c r="G8" i="12" s="1"/>
  <c r="I9" i="12"/>
  <c r="I8" i="12" s="1"/>
  <c r="K9" i="12"/>
  <c r="K8" i="12" s="1"/>
  <c r="O9" i="12"/>
  <c r="O8" i="12" s="1"/>
  <c r="Q9" i="12"/>
  <c r="V9" i="12"/>
  <c r="G11" i="12"/>
  <c r="M11" i="12" s="1"/>
  <c r="I11" i="12"/>
  <c r="K11" i="12"/>
  <c r="O11" i="12"/>
  <c r="Q11" i="12"/>
  <c r="V11" i="12"/>
  <c r="G13" i="12"/>
  <c r="I13" i="12"/>
  <c r="K13" i="12"/>
  <c r="M13" i="12"/>
  <c r="O13" i="12"/>
  <c r="Q13" i="12"/>
  <c r="Q8" i="12" s="1"/>
  <c r="V13" i="12"/>
  <c r="K17" i="12"/>
  <c r="V17" i="12"/>
  <c r="G18" i="12"/>
  <c r="I18" i="12"/>
  <c r="I17" i="12" s="1"/>
  <c r="K18" i="12"/>
  <c r="M18" i="12"/>
  <c r="O18" i="12"/>
  <c r="O17" i="12" s="1"/>
  <c r="Q18" i="12"/>
  <c r="Q17" i="12" s="1"/>
  <c r="V18" i="12"/>
  <c r="G20" i="12"/>
  <c r="G17" i="12" s="1"/>
  <c r="I20" i="12"/>
  <c r="K20" i="12"/>
  <c r="O20" i="12"/>
  <c r="Q20" i="12"/>
  <c r="V20" i="12"/>
  <c r="I22" i="12"/>
  <c r="Q22" i="12"/>
  <c r="V22" i="12"/>
  <c r="G23" i="12"/>
  <c r="G22" i="12" s="1"/>
  <c r="I23" i="12"/>
  <c r="K23" i="12"/>
  <c r="K22" i="12" s="1"/>
  <c r="O23" i="12"/>
  <c r="O22" i="12" s="1"/>
  <c r="Q23" i="12"/>
  <c r="V23" i="12"/>
  <c r="G24" i="12"/>
  <c r="M24" i="12" s="1"/>
  <c r="I24" i="12"/>
  <c r="K24" i="12"/>
  <c r="O24" i="12"/>
  <c r="Q24" i="12"/>
  <c r="V24" i="12"/>
  <c r="G25" i="12"/>
  <c r="I25" i="12"/>
  <c r="O25" i="12"/>
  <c r="V25" i="12"/>
  <c r="G26" i="12"/>
  <c r="I26" i="12"/>
  <c r="K26" i="12"/>
  <c r="K25" i="12" s="1"/>
  <c r="M26" i="12"/>
  <c r="M25" i="12" s="1"/>
  <c r="O26" i="12"/>
  <c r="Q26" i="12"/>
  <c r="Q25" i="12" s="1"/>
  <c r="V26" i="12"/>
  <c r="G32" i="12"/>
  <c r="K32" i="12"/>
  <c r="M32" i="12"/>
  <c r="O32" i="12"/>
  <c r="V32" i="12"/>
  <c r="G33" i="12"/>
  <c r="I33" i="12"/>
  <c r="I32" i="12" s="1"/>
  <c r="K33" i="12"/>
  <c r="M33" i="12"/>
  <c r="O33" i="12"/>
  <c r="Q33" i="12"/>
  <c r="Q32" i="12" s="1"/>
  <c r="V33" i="12"/>
  <c r="O35" i="12"/>
  <c r="G36" i="12"/>
  <c r="I36" i="12"/>
  <c r="I35" i="12" s="1"/>
  <c r="K36" i="12"/>
  <c r="M36" i="12"/>
  <c r="O36" i="12"/>
  <c r="Q36" i="12"/>
  <c r="V36" i="12"/>
  <c r="G37" i="12"/>
  <c r="G35" i="12" s="1"/>
  <c r="I37" i="12"/>
  <c r="K37" i="12"/>
  <c r="K35" i="12" s="1"/>
  <c r="O37" i="12"/>
  <c r="Q37" i="12"/>
  <c r="V37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2" i="12"/>
  <c r="I42" i="12"/>
  <c r="K42" i="12"/>
  <c r="M42" i="12"/>
  <c r="O42" i="12"/>
  <c r="Q42" i="12"/>
  <c r="V42" i="12"/>
  <c r="G44" i="12"/>
  <c r="I44" i="12"/>
  <c r="K44" i="12"/>
  <c r="M44" i="12"/>
  <c r="O44" i="12"/>
  <c r="Q44" i="12"/>
  <c r="V44" i="12"/>
  <c r="G46" i="12"/>
  <c r="I46" i="12"/>
  <c r="K46" i="12"/>
  <c r="M46" i="12"/>
  <c r="O46" i="12"/>
  <c r="Q46" i="12"/>
  <c r="Q35" i="12" s="1"/>
  <c r="V46" i="12"/>
  <c r="G48" i="12"/>
  <c r="M48" i="12" s="1"/>
  <c r="I48" i="12"/>
  <c r="K48" i="12"/>
  <c r="O48" i="12"/>
  <c r="Q48" i="12"/>
  <c r="V48" i="12"/>
  <c r="V35" i="12" s="1"/>
  <c r="G50" i="12"/>
  <c r="I50" i="12"/>
  <c r="K50" i="12"/>
  <c r="M50" i="12"/>
  <c r="O50" i="12"/>
  <c r="Q50" i="12"/>
  <c r="V50" i="12"/>
  <c r="G52" i="12"/>
  <c r="M52" i="12" s="1"/>
  <c r="I52" i="12"/>
  <c r="K52" i="12"/>
  <c r="O52" i="12"/>
  <c r="Q52" i="12"/>
  <c r="V52" i="12"/>
  <c r="G54" i="12"/>
  <c r="I54" i="12"/>
  <c r="Q54" i="12"/>
  <c r="G55" i="12"/>
  <c r="M55" i="12" s="1"/>
  <c r="M54" i="12" s="1"/>
  <c r="I55" i="12"/>
  <c r="K55" i="12"/>
  <c r="K54" i="12" s="1"/>
  <c r="O55" i="12"/>
  <c r="O54" i="12" s="1"/>
  <c r="Q55" i="12"/>
  <c r="V55" i="12"/>
  <c r="V54" i="12" s="1"/>
  <c r="I56" i="12"/>
  <c r="K56" i="12"/>
  <c r="G57" i="12"/>
  <c r="G56" i="12" s="1"/>
  <c r="I57" i="12"/>
  <c r="K57" i="12"/>
  <c r="M57" i="12"/>
  <c r="O57" i="12"/>
  <c r="O56" i="12" s="1"/>
  <c r="Q57" i="12"/>
  <c r="V57" i="12"/>
  <c r="V56" i="12" s="1"/>
  <c r="G58" i="12"/>
  <c r="I58" i="12"/>
  <c r="K58" i="12"/>
  <c r="M58" i="12"/>
  <c r="O58" i="12"/>
  <c r="Q58" i="12"/>
  <c r="Q56" i="12" s="1"/>
  <c r="V58" i="12"/>
  <c r="G59" i="12"/>
  <c r="M59" i="12" s="1"/>
  <c r="M56" i="12" s="1"/>
  <c r="I59" i="12"/>
  <c r="K59" i="12"/>
  <c r="O59" i="12"/>
  <c r="Q59" i="12"/>
  <c r="V59" i="12"/>
  <c r="V60" i="12"/>
  <c r="G61" i="12"/>
  <c r="G60" i="12" s="1"/>
  <c r="I61" i="12"/>
  <c r="K61" i="12"/>
  <c r="K60" i="12" s="1"/>
  <c r="O61" i="12"/>
  <c r="O60" i="12" s="1"/>
  <c r="Q61" i="12"/>
  <c r="V61" i="12"/>
  <c r="G62" i="12"/>
  <c r="M62" i="12" s="1"/>
  <c r="I62" i="12"/>
  <c r="I60" i="12" s="1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I64" i="12"/>
  <c r="K64" i="12"/>
  <c r="M64" i="12"/>
  <c r="O64" i="12"/>
  <c r="Q64" i="12"/>
  <c r="Q60" i="12" s="1"/>
  <c r="V64" i="12"/>
  <c r="G65" i="12"/>
  <c r="I65" i="12"/>
  <c r="K65" i="12"/>
  <c r="M65" i="12"/>
  <c r="O65" i="12"/>
  <c r="Q65" i="12"/>
  <c r="V65" i="12"/>
  <c r="G66" i="12"/>
  <c r="I66" i="12"/>
  <c r="K66" i="12"/>
  <c r="M66" i="12"/>
  <c r="O66" i="12"/>
  <c r="Q66" i="12"/>
  <c r="V66" i="12"/>
  <c r="O67" i="12"/>
  <c r="Q67" i="12"/>
  <c r="V67" i="12"/>
  <c r="G68" i="12"/>
  <c r="I68" i="12"/>
  <c r="I67" i="12" s="1"/>
  <c r="K68" i="12"/>
  <c r="M68" i="12"/>
  <c r="O68" i="12"/>
  <c r="Q68" i="12"/>
  <c r="V68" i="12"/>
  <c r="G74" i="12"/>
  <c r="G67" i="12" s="1"/>
  <c r="I74" i="12"/>
  <c r="K74" i="12"/>
  <c r="K67" i="12" s="1"/>
  <c r="O74" i="12"/>
  <c r="Q74" i="12"/>
  <c r="V74" i="12"/>
  <c r="I76" i="12"/>
  <c r="G77" i="12"/>
  <c r="M77" i="12" s="1"/>
  <c r="I77" i="12"/>
  <c r="K77" i="12"/>
  <c r="K76" i="12" s="1"/>
  <c r="O77" i="12"/>
  <c r="O76" i="12" s="1"/>
  <c r="Q77" i="12"/>
  <c r="V77" i="12"/>
  <c r="V76" i="12" s="1"/>
  <c r="G78" i="12"/>
  <c r="I78" i="12"/>
  <c r="K78" i="12"/>
  <c r="M78" i="12"/>
  <c r="O78" i="12"/>
  <c r="Q78" i="12"/>
  <c r="Q76" i="12" s="1"/>
  <c r="V78" i="12"/>
  <c r="G79" i="12"/>
  <c r="I79" i="12"/>
  <c r="K79" i="12"/>
  <c r="M79" i="12"/>
  <c r="O79" i="12"/>
  <c r="Q79" i="12"/>
  <c r="V79" i="12"/>
  <c r="G80" i="12"/>
  <c r="I80" i="12"/>
  <c r="K80" i="12"/>
  <c r="M80" i="12"/>
  <c r="O80" i="12"/>
  <c r="Q80" i="12"/>
  <c r="V80" i="12"/>
  <c r="G81" i="12"/>
  <c r="M81" i="12" s="1"/>
  <c r="I81" i="12"/>
  <c r="K81" i="12"/>
  <c r="O81" i="12"/>
  <c r="Q81" i="12"/>
  <c r="V81" i="12"/>
  <c r="G82" i="12"/>
  <c r="I82" i="12"/>
  <c r="K82" i="12"/>
  <c r="M82" i="12"/>
  <c r="O82" i="12"/>
  <c r="Q82" i="12"/>
  <c r="V82" i="12"/>
  <c r="G83" i="12"/>
  <c r="G76" i="12" s="1"/>
  <c r="I83" i="12"/>
  <c r="K83" i="12"/>
  <c r="O83" i="12"/>
  <c r="Q83" i="12"/>
  <c r="V83" i="12"/>
  <c r="AE85" i="12"/>
  <c r="AF85" i="12"/>
  <c r="I20" i="1"/>
  <c r="I19" i="1"/>
  <c r="I18" i="1"/>
  <c r="I17" i="1"/>
  <c r="I16" i="1"/>
  <c r="F42" i="1"/>
  <c r="G42" i="1"/>
  <c r="G25" i="1" s="1"/>
  <c r="A25" i="1" s="1"/>
  <c r="H40" i="1"/>
  <c r="I40" i="1" s="1"/>
  <c r="H39" i="1"/>
  <c r="H42" i="1" s="1"/>
  <c r="I60" i="1" l="1"/>
  <c r="J51" i="1" s="1"/>
  <c r="A26" i="1"/>
  <c r="G26" i="1"/>
  <c r="G28" i="1"/>
  <c r="G23" i="1"/>
  <c r="M20" i="12"/>
  <c r="M17" i="12" s="1"/>
  <c r="M83" i="12"/>
  <c r="M76" i="12" s="1"/>
  <c r="M74" i="12"/>
  <c r="M67" i="12" s="1"/>
  <c r="M61" i="12"/>
  <c r="M60" i="12" s="1"/>
  <c r="M37" i="12"/>
  <c r="M35" i="12" s="1"/>
  <c r="M23" i="12"/>
  <c r="M22" i="12" s="1"/>
  <c r="M9" i="12"/>
  <c r="M8" i="12" s="1"/>
  <c r="I39" i="1"/>
  <c r="I42" i="1" s="1"/>
  <c r="I21" i="1"/>
  <c r="J28" i="1"/>
  <c r="J26" i="1"/>
  <c r="G38" i="1"/>
  <c r="F38" i="1"/>
  <c r="J23" i="1"/>
  <c r="J24" i="1"/>
  <c r="J25" i="1"/>
  <c r="J27" i="1"/>
  <c r="E24" i="1"/>
  <c r="E26" i="1"/>
  <c r="J56" i="1" l="1"/>
  <c r="J53" i="1"/>
  <c r="J49" i="1"/>
  <c r="J57" i="1"/>
  <c r="J50" i="1"/>
  <c r="J54" i="1"/>
  <c r="J55" i="1"/>
  <c r="J59" i="1"/>
  <c r="J58" i="1"/>
  <c r="J52" i="1"/>
  <c r="A23" i="1"/>
  <c r="J40" i="1"/>
  <c r="J39" i="1"/>
  <c r="J42" i="1" s="1"/>
  <c r="J41" i="1"/>
  <c r="J60" i="1" l="1"/>
  <c r="A24" i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Martin Osička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<sst xmlns="http://schemas.openxmlformats.org/spreadsheetml/2006/main" count="523" uniqueCount="234">
  <si>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</si>
  <si>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</si>
  <si>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</si>
  <si>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</si>
  <si>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</si>
  <si>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</si>
  <si>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</si>
  <si>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</si>
  <si>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</si>
  <si>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</si>
  <si>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</si>
  <si>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</si>
  <si>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</si>
  <si>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</si>
  <si>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</si>
  <si>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</si>
  <si>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</si>
  <si>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</si>
  <si>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</si>
  <si>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</si>
  <si>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</si>
  <si>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</si>
  <si>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</si>
  <si>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</si>
  <si>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</si>
  <si>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</si>
  <si>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</si>
  <si>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</si>
  <si>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</si>
  <si>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</si>
  <si>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</si>
  <si>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</si>
  <si>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</si>
  <si>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</si>
  <si>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</si>
  <si>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</si>
  <si>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</si>
  <si>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</si>
  <si>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</si>
  <si>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</si>
  <si>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</si>
  <si>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</si>
  <si>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</si>
  <si>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</si>
  <si>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Stavební práce</t>
  </si>
  <si>
    <t>SO01</t>
  </si>
  <si>
    <t>ZŠ Mírové náměstí - výdejna stravy</t>
  </si>
  <si>
    <t>Objekt:</t>
  </si>
  <si>
    <t>Rozpočet:</t>
  </si>
  <si>
    <t>Ing. Martin Osička</t>
  </si>
  <si>
    <t>MO21/020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</si>
  <si>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</si>
  <si>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</si>
  <si>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</si>
  <si>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</si>
  <si>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</si>
  <si>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</si>
  <si>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</si>
  <si>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</si>
  <si>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</si>
  <si>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</si>
  <si>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</si>
  <si>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</si>
  <si>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</si>
  <si>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</si>
  <si>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</si>
  <si>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</si>
  <si>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</si>
  <si>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</si>
  <si>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</si>
  <si>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</si>
  <si>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</si>
  <si>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766</t>
  </si>
  <si>
    <t>Konstrukce truhlářské</t>
  </si>
  <si>
    <t>784</t>
  </si>
  <si>
    <t>Malby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</si>
  <si>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</si>
  <si>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</si>
  <si>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</si>
  <si>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</si>
  <si>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</si>
  <si>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</si>
  <si>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</si>
  <si>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</si>
  <si>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</si>
  <si>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</si>
  <si>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</si>
  <si>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</si>
  <si>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</si>
  <si>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</si>
  <si>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</si>
  <si>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</si>
  <si>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</si>
  <si>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</si>
  <si>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</si>
  <si>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</si>
  <si>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</si>
  <si>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</si>
  <si>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</si>
  <si>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</si>
  <si>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</si>
  <si>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</si>
  <si>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</si>
  <si>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</si>
  <si>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</si>
  <si>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</si>
  <si>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</si>
  <si>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</si>
  <si>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317941121R00</t>
  </si>
  <si>
    <t>Osazení ocelových válcovaných nosníků do č.12</t>
  </si>
  <si>
    <t>t</t>
  </si>
  <si>
    <t>RTS 21/ I</t>
  </si>
  <si>
    <t>Práce</t>
  </si>
  <si>
    <t>POL1_</t>
  </si>
  <si>
    <t>ocelové překlady L100/10 : 2*(0,9+0,8+1,55+1,35+0,8+1,15*2+1,05)*15,04/1000</t>
  </si>
  <si>
    <t>VV</t>
  </si>
  <si>
    <t>346244381RT2</t>
  </si>
  <si>
    <t>Plentování ocelových nosníků výšky do 20 cm s použitím suché maltové směsi</t>
  </si>
  <si>
    <t>m2</t>
  </si>
  <si>
    <t>Indiv</t>
  </si>
  <si>
    <t>0,35*(0,9+0,8)+0,5*(1,55+1,35)+0,8*(0,8+1,05)+0,85*(1,15+1,15)</t>
  </si>
  <si>
    <t>1541174605R</t>
  </si>
  <si>
    <t>Profil L rovnoramenný S235  100x100x10 mm</t>
  </si>
  <si>
    <t>SPCM</t>
  </si>
  <si>
    <t>Specifikace</t>
  </si>
  <si>
    <t>POL3_</t>
  </si>
  <si>
    <t>Koeficient Ztratné 8%: 0,08</t>
  </si>
  <si>
    <t xml:space="preserve">Koeficient : </t>
  </si>
  <si>
    <t>612409991RT2</t>
  </si>
  <si>
    <t>Začištění omítek kolem oken,dveří apod. s použitím suché maltové směsi</t>
  </si>
  <si>
    <t>m</t>
  </si>
  <si>
    <t>2*(0,6+0,35+0,5+0,2+0,5+0,35+0,5+0,35+1,05+0,2+0,5+0,35+0,81+0,26+0,83+0,26+0,73+0,26+0,45+0,19+0,5+0,4)</t>
  </si>
  <si>
    <t>615481111R00</t>
  </si>
  <si>
    <t>Potažení válc.nosníků rabic.pletivem a postřik MC</t>
  </si>
  <si>
    <t>(0,35+0,1*2)*(0,9+0,8)+(0,5+0,1*2)*(1,55+1,35)+(0,8+0,1*2)*(0,8+1,05)+(0,85+0,1*2)*(1,15+1,15)</t>
  </si>
  <si>
    <t>642945111R00</t>
  </si>
  <si>
    <t>Osazení zárubní ocel. požár.1křídl. s obetonováním</t>
  </si>
  <si>
    <t>kus</t>
  </si>
  <si>
    <t>5533301331R</t>
  </si>
  <si>
    <t>Zárubeň ocelová YH 150/1970/900 L, P, EI, EW 30 pro pórobetonové tvárnice, s pevnými závěsy</t>
  </si>
  <si>
    <t>941955002R00</t>
  </si>
  <si>
    <t>Lešení lehké pomocné, výška podlahy do 1,9 m</t>
  </si>
  <si>
    <t>101 : 9,1</t>
  </si>
  <si>
    <t>102 : 12,4</t>
  </si>
  <si>
    <t>103 : 9,7</t>
  </si>
  <si>
    <t>104 : 17,3</t>
  </si>
  <si>
    <t>105 : 7,6</t>
  </si>
  <si>
    <t>784011222R01</t>
  </si>
  <si>
    <t>Zakrytí podlah deskami OSB tl. 8 mm s podkladní textílií</t>
  </si>
  <si>
    <t>Vlastní</t>
  </si>
  <si>
    <t>Odkaz na mn. položky pořadí 8 : 56,10000</t>
  </si>
  <si>
    <t>968061125R00</t>
  </si>
  <si>
    <t>Vyvěšení dřevěných dveřních křídel pl. do 2 m2</t>
  </si>
  <si>
    <t>968072455R00</t>
  </si>
  <si>
    <t>Vybourání kovových dveřních zárubní pl. do 2 m2</t>
  </si>
  <si>
    <t>0,9*2,02</t>
  </si>
  <si>
    <t>971033431R00</t>
  </si>
  <si>
    <t>Vybourání otv. zeď cihel. pl.0,25 m2, tl.15cm, MVC</t>
  </si>
  <si>
    <t>971033541R00</t>
  </si>
  <si>
    <t>Vybourání otv. zeď cihel. pl.1 m2, tl.30 cm, MVC</t>
  </si>
  <si>
    <t>m3</t>
  </si>
  <si>
    <t>0,35*(0,6*0,35+0,5*0,2)</t>
  </si>
  <si>
    <t>971033561R00</t>
  </si>
  <si>
    <t>Vybourání otv. zeď cihel. pl.1 m2, tl.60 cm, MVC</t>
  </si>
  <si>
    <t>0,5*(0,5*0,35+0,5*0,35+1,05*0,2)</t>
  </si>
  <si>
    <t>971033581R00</t>
  </si>
  <si>
    <t>Vybourání otv. zeď cihel. pl.1 m2, tl.90 cm, MVC</t>
  </si>
  <si>
    <t>0,5*(0,5*0,35+0,73*0,26+0,81*0,26+0,83*0,26)</t>
  </si>
  <si>
    <t>974031664R00</t>
  </si>
  <si>
    <t>Vysekání rýh zeď cihelná vtah. nosníků 15 x 15 cm</t>
  </si>
  <si>
    <t>ocelové překlady L100/10 : 2*(0,9+0,8+1,55+1,35+0,8+1,15*2+1,05)</t>
  </si>
  <si>
    <t>975021211R00</t>
  </si>
  <si>
    <t>Podchycení zdiva pod stropem při tl.zdi do 45 cm</t>
  </si>
  <si>
    <t>0,8+0,9</t>
  </si>
  <si>
    <t>975021311R00</t>
  </si>
  <si>
    <t>Podchycení zdiva pod stropem při tl.zdi do 60 cm</t>
  </si>
  <si>
    <t>1,55+1,35</t>
  </si>
  <si>
    <t>975021411R00</t>
  </si>
  <si>
    <t>Podchycení zdiva pod stropem při tl.zdi do 90 cm</t>
  </si>
  <si>
    <t>0,8+1,05+1,15</t>
  </si>
  <si>
    <t>999281105R00</t>
  </si>
  <si>
    <t>Přesun hmot pro opravy a údržbu do výšky 6 m</t>
  </si>
  <si>
    <t>Přesun hmot</t>
  </si>
  <si>
    <t>POL7_</t>
  </si>
  <si>
    <t>713571124RT1</t>
  </si>
  <si>
    <t>Požární ucpávka prostupu VZT potrubí prostup 630x160 mm</t>
  </si>
  <si>
    <t>713571124RU1</t>
  </si>
  <si>
    <t>Požární ucpávka prostupu VZT potrubí prostup 400x250 mm</t>
  </si>
  <si>
    <t>998713201R00</t>
  </si>
  <si>
    <t>Přesun hmot pro izolace tepelné, výšky do 6 m</t>
  </si>
  <si>
    <t>766661422R00</t>
  </si>
  <si>
    <t>Montáž dveří protipožárních 1kříd. nad 80 cm</t>
  </si>
  <si>
    <t>766001</t>
  </si>
  <si>
    <t>Požární roleta 1340x1000 mm, EW30 DP1+C dle požadavků PBŘ</t>
  </si>
  <si>
    <t>ks</t>
  </si>
  <si>
    <t>766002</t>
  </si>
  <si>
    <t>Požární roleta 2110x1000 mm, EW30 DP1+C dle požadavků PBŘ</t>
  </si>
  <si>
    <t>766003</t>
  </si>
  <si>
    <t>Úprava stávajícího plastového okna pro prostup VZT potrubí nahrazení výplně PUR panelem + přidružené práce</t>
  </si>
  <si>
    <t>611653504R</t>
  </si>
  <si>
    <t>Dveře protipožární EW30 1kř. 90x197cm CPL</t>
  </si>
  <si>
    <t>998766201R00</t>
  </si>
  <si>
    <t>Přesun hmot pro truhlářské konstr., výšky do 6 m</t>
  </si>
  <si>
    <t>784191101R00</t>
  </si>
  <si>
    <t>Penetrace podkladu univerzální 1x</t>
  </si>
  <si>
    <t>101 : 2,9*(3,35+3,72)*2+9,1</t>
  </si>
  <si>
    <t>102 : 2,9*(3,35+2,72)*2+12,4</t>
  </si>
  <si>
    <t>103 : 3,25*(4,8+2,02)*2+9,7</t>
  </si>
  <si>
    <t>104 : 3,25*(2,88+3,63)*2+17,3</t>
  </si>
  <si>
    <t>105 : 3,25*(1,57+3,63)*2+7,6</t>
  </si>
  <si>
    <t>784195112R00</t>
  </si>
  <si>
    <t>Malba akrylátovou hmotou, bílá, bez penetrace, 2 x</t>
  </si>
  <si>
    <t>Odkaz na mn. položky pořadí 29 : 252,75700</t>
  </si>
  <si>
    <t>979087112R00</t>
  </si>
  <si>
    <t>Nakládání suti na dopravní prostředky</t>
  </si>
  <si>
    <t>Přesun suti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</si>
  <si>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</si>
  <si>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</si>
  <si>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</si>
  <si>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</si>
  <si>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</si>
  <si>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</si>
  <si>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</si>
  <si>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</si>
  <si>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</si>
  <si>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</si>
  <si>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</si>
  <si>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RTS 20/ I</t>
  </si>
  <si>
    <t>979093111R00</t>
  </si>
  <si>
    <t>Uložení suti na skládku bez zhutnění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</si>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</sst>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sheetProtection algorithmName="SHA-512" hashValue="PetUgR/QAmHujt9uI0kWFCy7PpUtHxQufVJ6JjK7h8oCILC/jhIGoWIZNQ6TSq1MPnnwdybdYgUfO2wwuAB5ww==" saltValue="Yv1SZrAYmQjIbZt3+ak4F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abSelected="1" topLeftCell="B25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24</v>
      </c>
      <c r="C2" s="113"/>
      <c r="D2" s="114" t="s">
        <v>50</v>
      </c>
      <c r="E2" s="115" t="s">
        <v>46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3024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 t="s">
        <v>49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SUMIF(F49:F59,A16,I49:I59)+SUMIF(F49:F59,"PSU",I49:I59)</f>
        <v>0</v>
      </c>
      <c r="J16" s="85"/>
    </row>
    <row r="17" spans="1:10" ht="23.25" customHeight="1" x14ac:dyDescent="0.2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SUMIF(F49:F59,A17,I49:I59)</f>
        <v>0</v>
      </c>
      <c r="J17" s="85"/>
    </row>
    <row r="18" spans="1:10" ht="23.25" customHeight="1" x14ac:dyDescent="0.2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SUMIF(F49:F59,A18,I49:I59)</f>
        <v>0</v>
      </c>
      <c r="J18" s="85"/>
    </row>
    <row r="19" spans="1:10" ht="23.25" customHeight="1" x14ac:dyDescent="0.2">
      <c r="A19" s="196" t="s">
        <v>79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SUMIF(F49:F59,A19,I49:I59)</f>
        <v>0</v>
      </c>
      <c r="J19" s="85"/>
    </row>
    <row r="20" spans="1:10" ht="23.25" customHeight="1" x14ac:dyDescent="0.2">
      <c r="A20" s="196" t="s">
        <v>80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SUMIF(F49:F59,A20,I49:I59)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37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51</v>
      </c>
      <c r="C39" s="148"/>
      <c r="D39" s="148"/>
      <c r="E39" s="148"/>
      <c r="F39" s="149">
        <f>'SO01 01 Pol'!AE85</f>
        <v>0</v>
      </c>
      <c r="G39" s="150">
        <f>'SO01 01 Pol'!AF85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3" t="s">
        <v>45</v>
      </c>
      <c r="C40" s="154" t="s">
        <v>46</v>
      </c>
      <c r="D40" s="154"/>
      <c r="E40" s="154"/>
      <c r="F40" s="155">
        <f>'SO01 01 Pol'!AE85</f>
        <v>0</v>
      </c>
      <c r="G40" s="156">
        <f>'SO01 01 Pol'!AF85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 x14ac:dyDescent="0.2">
      <c r="A41" s="137">
        <v>3</v>
      </c>
      <c r="B41" s="158" t="s">
        <v>43</v>
      </c>
      <c r="C41" s="148" t="s">
        <v>44</v>
      </c>
      <c r="D41" s="148"/>
      <c r="E41" s="148"/>
      <c r="F41" s="159">
        <f>'SO01 01 Pol'!AE85</f>
        <v>0</v>
      </c>
      <c r="G41" s="151">
        <f>'SO01 01 Pol'!AF85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10" ht="25.5" hidden="1" customHeight="1" x14ac:dyDescent="0.2">
      <c r="A42" s="137"/>
      <c r="B42" s="160" t="s">
        <v>52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75" x14ac:dyDescent="0.25">
      <c r="B46" s="176" t="s">
        <v>54</v>
      </c>
    </row>
    <row r="48" spans="1:10" ht="25.5" customHeight="1" x14ac:dyDescent="0.2">
      <c r="A48" s="178"/>
      <c r="B48" s="181" t="s">
        <v>18</v>
      </c>
      <c r="C48" s="181" t="s">
        <v>6</v>
      </c>
      <c r="D48" s="182"/>
      <c r="E48" s="182"/>
      <c r="F48" s="183" t="s">
        <v>55</v>
      </c>
      <c r="G48" s="183"/>
      <c r="H48" s="183"/>
      <c r="I48" s="183" t="s">
        <v>31</v>
      </c>
      <c r="J48" s="183" t="s">
        <v>0</v>
      </c>
    </row>
    <row r="49" spans="1:10" ht="36.75" customHeight="1" x14ac:dyDescent="0.2">
      <c r="A49" s="179"/>
      <c r="B49" s="184" t="s">
        <v>56</v>
      </c>
      <c r="C49" s="185" t="s">
        <v>57</v>
      </c>
      <c r="D49" s="186"/>
      <c r="E49" s="186"/>
      <c r="F49" s="192" t="s">
        <v>26</v>
      </c>
      <c r="G49" s="193"/>
      <c r="H49" s="193"/>
      <c r="I49" s="193">
        <f>'SO01 01 Pol'!G8</f>
        <v>0</v>
      </c>
      <c r="J49" s="190" t="str">
        <f>IF(I60=0,"",I49/I60*100)</f>
        <v/>
      </c>
    </row>
    <row r="50" spans="1:10" ht="36.75" customHeight="1" x14ac:dyDescent="0.2">
      <c r="A50" s="179"/>
      <c r="B50" s="184" t="s">
        <v>58</v>
      </c>
      <c r="C50" s="185" t="s">
        <v>59</v>
      </c>
      <c r="D50" s="186"/>
      <c r="E50" s="186"/>
      <c r="F50" s="192" t="s">
        <v>26</v>
      </c>
      <c r="G50" s="193"/>
      <c r="H50" s="193"/>
      <c r="I50" s="193">
        <f>'SO01 01 Pol'!G17</f>
        <v>0</v>
      </c>
      <c r="J50" s="190" t="str">
        <f>IF(I60=0,"",I50/I60*100)</f>
        <v/>
      </c>
    </row>
    <row r="51" spans="1:10" ht="36.75" customHeight="1" x14ac:dyDescent="0.2">
      <c r="A51" s="179"/>
      <c r="B51" s="184" t="s">
        <v>60</v>
      </c>
      <c r="C51" s="185" t="s">
        <v>61</v>
      </c>
      <c r="D51" s="186"/>
      <c r="E51" s="186"/>
      <c r="F51" s="192" t="s">
        <v>26</v>
      </c>
      <c r="G51" s="193"/>
      <c r="H51" s="193"/>
      <c r="I51" s="193">
        <f>'SO01 01 Pol'!G22</f>
        <v>0</v>
      </c>
      <c r="J51" s="190" t="str">
        <f>IF(I60=0,"",I51/I60*100)</f>
        <v/>
      </c>
    </row>
    <row r="52" spans="1:10" ht="36.75" customHeight="1" x14ac:dyDescent="0.2">
      <c r="A52" s="179"/>
      <c r="B52" s="184" t="s">
        <v>62</v>
      </c>
      <c r="C52" s="185" t="s">
        <v>63</v>
      </c>
      <c r="D52" s="186"/>
      <c r="E52" s="186"/>
      <c r="F52" s="192" t="s">
        <v>26</v>
      </c>
      <c r="G52" s="193"/>
      <c r="H52" s="193"/>
      <c r="I52" s="193">
        <f>'SO01 01 Pol'!G25</f>
        <v>0</v>
      </c>
      <c r="J52" s="190" t="str">
        <f>IF(I60=0,"",I52/I60*100)</f>
        <v/>
      </c>
    </row>
    <row r="53" spans="1:10" ht="36.75" customHeight="1" x14ac:dyDescent="0.2">
      <c r="A53" s="179"/>
      <c r="B53" s="184" t="s">
        <v>64</v>
      </c>
      <c r="C53" s="185" t="s">
        <v>65</v>
      </c>
      <c r="D53" s="186"/>
      <c r="E53" s="186"/>
      <c r="F53" s="192" t="s">
        <v>26</v>
      </c>
      <c r="G53" s="193"/>
      <c r="H53" s="193"/>
      <c r="I53" s="193">
        <f>'SO01 01 Pol'!G32</f>
        <v>0</v>
      </c>
      <c r="J53" s="190" t="str">
        <f>IF(I60=0,"",I53/I60*100)</f>
        <v/>
      </c>
    </row>
    <row r="54" spans="1:10" ht="36.75" customHeight="1" x14ac:dyDescent="0.2">
      <c r="A54" s="179"/>
      <c r="B54" s="184" t="s">
        <v>66</v>
      </c>
      <c r="C54" s="185" t="s">
        <v>67</v>
      </c>
      <c r="D54" s="186"/>
      <c r="E54" s="186"/>
      <c r="F54" s="192" t="s">
        <v>26</v>
      </c>
      <c r="G54" s="193"/>
      <c r="H54" s="193"/>
      <c r="I54" s="193">
        <f>'SO01 01 Pol'!G35</f>
        <v>0</v>
      </c>
      <c r="J54" s="190" t="str">
        <f>IF(I60=0,"",I54/I60*100)</f>
        <v/>
      </c>
    </row>
    <row r="55" spans="1:10" ht="36.75" customHeight="1" x14ac:dyDescent="0.2">
      <c r="A55" s="179"/>
      <c r="B55" s="184" t="s">
        <v>68</v>
      </c>
      <c r="C55" s="185" t="s">
        <v>69</v>
      </c>
      <c r="D55" s="186"/>
      <c r="E55" s="186"/>
      <c r="F55" s="192" t="s">
        <v>26</v>
      </c>
      <c r="G55" s="193"/>
      <c r="H55" s="193"/>
      <c r="I55" s="193">
        <f>'SO01 01 Pol'!G54</f>
        <v>0</v>
      </c>
      <c r="J55" s="190" t="str">
        <f>IF(I60=0,"",I55/I60*100)</f>
        <v/>
      </c>
    </row>
    <row r="56" spans="1:10" ht="36.75" customHeight="1" x14ac:dyDescent="0.2">
      <c r="A56" s="179"/>
      <c r="B56" s="184" t="s">
        <v>70</v>
      </c>
      <c r="C56" s="185" t="s">
        <v>71</v>
      </c>
      <c r="D56" s="186"/>
      <c r="E56" s="186"/>
      <c r="F56" s="192" t="s">
        <v>27</v>
      </c>
      <c r="G56" s="193"/>
      <c r="H56" s="193"/>
      <c r="I56" s="193">
        <f>'SO01 01 Pol'!G56</f>
        <v>0</v>
      </c>
      <c r="J56" s="190" t="str">
        <f>IF(I60=0,"",I56/I60*100)</f>
        <v/>
      </c>
    </row>
    <row r="57" spans="1:10" ht="36.75" customHeight="1" x14ac:dyDescent="0.2">
      <c r="A57" s="179"/>
      <c r="B57" s="184" t="s">
        <v>72</v>
      </c>
      <c r="C57" s="185" t="s">
        <v>73</v>
      </c>
      <c r="D57" s="186"/>
      <c r="E57" s="186"/>
      <c r="F57" s="192" t="s">
        <v>27</v>
      </c>
      <c r="G57" s="193"/>
      <c r="H57" s="193"/>
      <c r="I57" s="193">
        <f>'SO01 01 Pol'!G60</f>
        <v>0</v>
      </c>
      <c r="J57" s="190" t="str">
        <f>IF(I60=0,"",I57/I60*100)</f>
        <v/>
      </c>
    </row>
    <row r="58" spans="1:10" ht="36.75" customHeight="1" x14ac:dyDescent="0.2">
      <c r="A58" s="179"/>
      <c r="B58" s="184" t="s">
        <v>74</v>
      </c>
      <c r="C58" s="185" t="s">
        <v>75</v>
      </c>
      <c r="D58" s="186"/>
      <c r="E58" s="186"/>
      <c r="F58" s="192" t="s">
        <v>27</v>
      </c>
      <c r="G58" s="193"/>
      <c r="H58" s="193"/>
      <c r="I58" s="193">
        <f>'SO01 01 Pol'!G67</f>
        <v>0</v>
      </c>
      <c r="J58" s="190" t="str">
        <f>IF(I60=0,"",I58/I60*100)</f>
        <v/>
      </c>
    </row>
    <row r="59" spans="1:10" ht="36.75" customHeight="1" x14ac:dyDescent="0.2">
      <c r="A59" s="179"/>
      <c r="B59" s="184" t="s">
        <v>76</v>
      </c>
      <c r="C59" s="185" t="s">
        <v>77</v>
      </c>
      <c r="D59" s="186"/>
      <c r="E59" s="186"/>
      <c r="F59" s="192" t="s">
        <v>78</v>
      </c>
      <c r="G59" s="193"/>
      <c r="H59" s="193"/>
      <c r="I59" s="193">
        <f>'SO01 01 Pol'!G76</f>
        <v>0</v>
      </c>
      <c r="J59" s="190" t="str">
        <f>IF(I60=0,"",I59/I60*100)</f>
        <v/>
      </c>
    </row>
    <row r="60" spans="1:10" ht="25.5" customHeight="1" x14ac:dyDescent="0.2">
      <c r="A60" s="180"/>
      <c r="B60" s="187" t="s">
        <v>1</v>
      </c>
      <c r="C60" s="188"/>
      <c r="D60" s="189"/>
      <c r="E60" s="189"/>
      <c r="F60" s="194"/>
      <c r="G60" s="195"/>
      <c r="H60" s="195"/>
      <c r="I60" s="195">
        <f>SUM(I49:I59)</f>
        <v>0</v>
      </c>
      <c r="J60" s="191">
        <f>SUM(J49:J59)</f>
        <v>0</v>
      </c>
    </row>
    <row r="61" spans="1:10" x14ac:dyDescent="0.2">
      <c r="F61" s="135"/>
      <c r="G61" s="135"/>
      <c r="H61" s="135"/>
      <c r="I61" s="135"/>
      <c r="J61" s="136"/>
    </row>
    <row r="62" spans="1:10" x14ac:dyDescent="0.2">
      <c r="F62" s="135"/>
      <c r="G62" s="135"/>
      <c r="H62" s="135"/>
      <c r="I62" s="135"/>
      <c r="J62" s="136"/>
    </row>
    <row r="63" spans="1:10" x14ac:dyDescent="0.2">
      <c r="F63" s="135"/>
      <c r="G63" s="135"/>
      <c r="H63" s="135"/>
      <c r="I63" s="135"/>
      <c r="J63" s="136"/>
    </row>
  </sheetData>
  <sheetProtection algorithmName="SHA-512" hashValue="mWxrrhH20qxhacoDrZfthnNKpnMGL9OC7Auynq1tg5aPkOxVBgHkSjhiqS/DazVekBdAK7C/TUv+xaDC+r3LYg==" saltValue="aVktIu9Blzg1+2/iltm8Z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qsPM1PKfx7ZCI3oBFwT3X58qAAw/G1J3C2YD6RnnNji8Ekn8Mc8MlIfnqPBavuUwvBlXqNiLVAbZKCMlpTu4sQ==" saltValue="qfeKCrvzWdt+sw/l6n9S6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38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G1" t="s">
        <v>81</v>
      </c>
    </row>
    <row r="2" spans="1:60" ht="24.95" customHeight="1" x14ac:dyDescent="0.2">
      <c r="A2" s="198" t="s">
        <v>8</v>
      </c>
      <c r="B2" s="49" t="s">
        <v>50</v>
      </c>
      <c r="C2" s="201" t="s">
        <v>46</v>
      </c>
      <c r="D2" s="199"/>
      <c r="E2" s="199"/>
      <c r="F2" s="199"/>
      <c r="G2" s="200"/>
      <c r="AG2" t="s">
        <v>82</v>
      </c>
    </row>
    <row r="3" spans="1:60" ht="24.95" customHeight="1" x14ac:dyDescent="0.2">
      <c r="A3" s="198" t="s">
        <v>9</v>
      </c>
      <c r="B3" s="49" t="s">
        <v>45</v>
      </c>
      <c r="C3" s="201" t="s">
        <v>46</v>
      </c>
      <c r="D3" s="199"/>
      <c r="E3" s="199"/>
      <c r="F3" s="199"/>
      <c r="G3" s="200"/>
      <c r="AC3" s="177" t="s">
        <v>82</v>
      </c>
      <c r="AG3" t="s">
        <v>83</v>
      </c>
    </row>
    <row r="4" spans="1:60" ht="24.95" customHeight="1" x14ac:dyDescent="0.2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84</v>
      </c>
    </row>
    <row r="5" spans="1:60" x14ac:dyDescent="0.2">
      <c r="D5" s="10"/>
    </row>
    <row r="6" spans="1:60" ht="38.25" x14ac:dyDescent="0.2">
      <c r="A6" s="208" t="s">
        <v>85</v>
      </c>
      <c r="B6" s="210" t="s">
        <v>86</v>
      </c>
      <c r="C6" s="210" t="s">
        <v>87</v>
      </c>
      <c r="D6" s="209" t="s">
        <v>88</v>
      </c>
      <c r="E6" s="208" t="s">
        <v>89</v>
      </c>
      <c r="F6" s="207" t="s">
        <v>90</v>
      </c>
      <c r="G6" s="208" t="s">
        <v>31</v>
      </c>
      <c r="H6" s="211" t="s">
        <v>32</v>
      </c>
      <c r="I6" s="211" t="s">
        <v>91</v>
      </c>
      <c r="J6" s="211" t="s">
        <v>33</v>
      </c>
      <c r="K6" s="211" t="s">
        <v>92</v>
      </c>
      <c r="L6" s="211" t="s">
        <v>93</v>
      </c>
      <c r="M6" s="211" t="s">
        <v>94</v>
      </c>
      <c r="N6" s="211" t="s">
        <v>95</v>
      </c>
      <c r="O6" s="211" t="s">
        <v>96</v>
      </c>
      <c r="P6" s="211" t="s">
        <v>97</v>
      </c>
      <c r="Q6" s="211" t="s">
        <v>98</v>
      </c>
      <c r="R6" s="211" t="s">
        <v>99</v>
      </c>
      <c r="S6" s="211" t="s">
        <v>100</v>
      </c>
      <c r="T6" s="211" t="s">
        <v>101</v>
      </c>
      <c r="U6" s="211" t="s">
        <v>102</v>
      </c>
      <c r="V6" s="211" t="s">
        <v>103</v>
      </c>
      <c r="W6" s="211" t="s">
        <v>104</v>
      </c>
      <c r="X6" s="211" t="s">
        <v>105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39" t="s">
        <v>106</v>
      </c>
      <c r="B8" s="240" t="s">
        <v>56</v>
      </c>
      <c r="C8" s="259" t="s">
        <v>57</v>
      </c>
      <c r="D8" s="241"/>
      <c r="E8" s="242"/>
      <c r="F8" s="243"/>
      <c r="G8" s="244">
        <f>SUMIF(AG9:AG16,"&lt;&gt;NOR",G9:G16)</f>
        <v>0</v>
      </c>
      <c r="H8" s="238"/>
      <c r="I8" s="238">
        <f>SUM(I9:I16)</f>
        <v>0</v>
      </c>
      <c r="J8" s="238"/>
      <c r="K8" s="238">
        <f>SUM(K9:K16)</f>
        <v>0</v>
      </c>
      <c r="L8" s="238"/>
      <c r="M8" s="238">
        <f>SUM(M9:M16)</f>
        <v>0</v>
      </c>
      <c r="N8" s="238"/>
      <c r="O8" s="238">
        <f>SUM(O9:O16)</f>
        <v>1.1499999999999999</v>
      </c>
      <c r="P8" s="238"/>
      <c r="Q8" s="238">
        <f>SUM(Q9:Q16)</f>
        <v>0</v>
      </c>
      <c r="R8" s="238"/>
      <c r="S8" s="238"/>
      <c r="T8" s="238"/>
      <c r="U8" s="238"/>
      <c r="V8" s="238">
        <f>SUM(V9:V16)</f>
        <v>11.48</v>
      </c>
      <c r="W8" s="238"/>
      <c r="X8" s="238"/>
      <c r="AG8" t="s">
        <v>107</v>
      </c>
    </row>
    <row r="9" spans="1:60" outlineLevel="1" x14ac:dyDescent="0.2">
      <c r="A9" s="245">
        <v>1</v>
      </c>
      <c r="B9" s="246" t="s">
        <v>108</v>
      </c>
      <c r="C9" s="260" t="s">
        <v>109</v>
      </c>
      <c r="D9" s="247" t="s">
        <v>110</v>
      </c>
      <c r="E9" s="248">
        <v>0.26319999999999999</v>
      </c>
      <c r="F9" s="249"/>
      <c r="G9" s="250">
        <f>ROUND(E9*F9,2)</f>
        <v>0</v>
      </c>
      <c r="H9" s="233"/>
      <c r="I9" s="232">
        <f>ROUND(E9*H9,2)</f>
        <v>0</v>
      </c>
      <c r="J9" s="233"/>
      <c r="K9" s="232">
        <f>ROUND(E9*J9,2)</f>
        <v>0</v>
      </c>
      <c r="L9" s="232">
        <v>21</v>
      </c>
      <c r="M9" s="232">
        <f>G9*(1+L9/100)</f>
        <v>0</v>
      </c>
      <c r="N9" s="232">
        <v>1.9539999999999998E-2</v>
      </c>
      <c r="O9" s="232">
        <f>ROUND(E9*N9,2)</f>
        <v>0.01</v>
      </c>
      <c r="P9" s="232">
        <v>0</v>
      </c>
      <c r="Q9" s="232">
        <f>ROUND(E9*P9,2)</f>
        <v>0</v>
      </c>
      <c r="R9" s="232"/>
      <c r="S9" s="232" t="s">
        <v>111</v>
      </c>
      <c r="T9" s="232" t="s">
        <v>111</v>
      </c>
      <c r="U9" s="232">
        <v>18.175000000000001</v>
      </c>
      <c r="V9" s="232">
        <f>ROUND(E9*U9,2)</f>
        <v>4.78</v>
      </c>
      <c r="W9" s="232"/>
      <c r="X9" s="232" t="s">
        <v>112</v>
      </c>
      <c r="Y9" s="212"/>
      <c r="Z9" s="212"/>
      <c r="AA9" s="212"/>
      <c r="AB9" s="212"/>
      <c r="AC9" s="212"/>
      <c r="AD9" s="212"/>
      <c r="AE9" s="212"/>
      <c r="AF9" s="212"/>
      <c r="AG9" s="212" t="s">
        <v>113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22.5" outlineLevel="1" x14ac:dyDescent="0.2">
      <c r="A10" s="229"/>
      <c r="B10" s="230"/>
      <c r="C10" s="261" t="s">
        <v>114</v>
      </c>
      <c r="D10" s="234"/>
      <c r="E10" s="235">
        <v>0.26319999999999999</v>
      </c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12"/>
      <c r="Z10" s="212"/>
      <c r="AA10" s="212"/>
      <c r="AB10" s="212"/>
      <c r="AC10" s="212"/>
      <c r="AD10" s="212"/>
      <c r="AE10" s="212"/>
      <c r="AF10" s="212"/>
      <c r="AG10" s="212" t="s">
        <v>115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ht="22.5" outlineLevel="1" x14ac:dyDescent="0.2">
      <c r="A11" s="245">
        <v>2</v>
      </c>
      <c r="B11" s="246" t="s">
        <v>116</v>
      </c>
      <c r="C11" s="260" t="s">
        <v>117</v>
      </c>
      <c r="D11" s="247" t="s">
        <v>118</v>
      </c>
      <c r="E11" s="248">
        <v>5.48</v>
      </c>
      <c r="F11" s="249"/>
      <c r="G11" s="250">
        <f>ROUND(E11*F11,2)</f>
        <v>0</v>
      </c>
      <c r="H11" s="233"/>
      <c r="I11" s="232">
        <f>ROUND(E11*H11,2)</f>
        <v>0</v>
      </c>
      <c r="J11" s="233"/>
      <c r="K11" s="232">
        <f>ROUND(E11*J11,2)</f>
        <v>0</v>
      </c>
      <c r="L11" s="232">
        <v>21</v>
      </c>
      <c r="M11" s="232">
        <f>G11*(1+L11/100)</f>
        <v>0</v>
      </c>
      <c r="N11" s="232">
        <v>0.15679999999999999</v>
      </c>
      <c r="O11" s="232">
        <f>ROUND(E11*N11,2)</f>
        <v>0.86</v>
      </c>
      <c r="P11" s="232">
        <v>0</v>
      </c>
      <c r="Q11" s="232">
        <f>ROUND(E11*P11,2)</f>
        <v>0</v>
      </c>
      <c r="R11" s="232"/>
      <c r="S11" s="232" t="s">
        <v>111</v>
      </c>
      <c r="T11" s="232" t="s">
        <v>119</v>
      </c>
      <c r="U11" s="232">
        <v>1.2225999999999999</v>
      </c>
      <c r="V11" s="232">
        <f>ROUND(E11*U11,2)</f>
        <v>6.7</v>
      </c>
      <c r="W11" s="232"/>
      <c r="X11" s="232" t="s">
        <v>112</v>
      </c>
      <c r="Y11" s="212"/>
      <c r="Z11" s="212"/>
      <c r="AA11" s="212"/>
      <c r="AB11" s="212"/>
      <c r="AC11" s="212"/>
      <c r="AD11" s="212"/>
      <c r="AE11" s="212"/>
      <c r="AF11" s="212"/>
      <c r="AG11" s="212" t="s">
        <v>113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22.5" outlineLevel="1" x14ac:dyDescent="0.2">
      <c r="A12" s="229"/>
      <c r="B12" s="230"/>
      <c r="C12" s="261" t="s">
        <v>120</v>
      </c>
      <c r="D12" s="234"/>
      <c r="E12" s="235">
        <v>5.48</v>
      </c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12"/>
      <c r="Z12" s="212"/>
      <c r="AA12" s="212"/>
      <c r="AB12" s="212"/>
      <c r="AC12" s="212"/>
      <c r="AD12" s="212"/>
      <c r="AE12" s="212"/>
      <c r="AF12" s="212"/>
      <c r="AG12" s="212" t="s">
        <v>115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45">
        <v>3</v>
      </c>
      <c r="B13" s="246" t="s">
        <v>121</v>
      </c>
      <c r="C13" s="260" t="s">
        <v>122</v>
      </c>
      <c r="D13" s="247" t="s">
        <v>110</v>
      </c>
      <c r="E13" s="248">
        <v>0.28426000000000001</v>
      </c>
      <c r="F13" s="249"/>
      <c r="G13" s="250">
        <f>ROUND(E13*F13,2)</f>
        <v>0</v>
      </c>
      <c r="H13" s="233"/>
      <c r="I13" s="232">
        <f>ROUND(E13*H13,2)</f>
        <v>0</v>
      </c>
      <c r="J13" s="233"/>
      <c r="K13" s="232">
        <f>ROUND(E13*J13,2)</f>
        <v>0</v>
      </c>
      <c r="L13" s="232">
        <v>21</v>
      </c>
      <c r="M13" s="232">
        <f>G13*(1+L13/100)</f>
        <v>0</v>
      </c>
      <c r="N13" s="232">
        <v>1</v>
      </c>
      <c r="O13" s="232">
        <f>ROUND(E13*N13,2)</f>
        <v>0.28000000000000003</v>
      </c>
      <c r="P13" s="232">
        <v>0</v>
      </c>
      <c r="Q13" s="232">
        <f>ROUND(E13*P13,2)</f>
        <v>0</v>
      </c>
      <c r="R13" s="232" t="s">
        <v>123</v>
      </c>
      <c r="S13" s="232" t="s">
        <v>111</v>
      </c>
      <c r="T13" s="232" t="s">
        <v>119</v>
      </c>
      <c r="U13" s="232">
        <v>0</v>
      </c>
      <c r="V13" s="232">
        <f>ROUND(E13*U13,2)</f>
        <v>0</v>
      </c>
      <c r="W13" s="232"/>
      <c r="X13" s="232" t="s">
        <v>124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125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22.5" outlineLevel="1" x14ac:dyDescent="0.2">
      <c r="A14" s="229"/>
      <c r="B14" s="230"/>
      <c r="C14" s="261" t="s">
        <v>114</v>
      </c>
      <c r="D14" s="234"/>
      <c r="E14" s="235">
        <v>0.26319999999999999</v>
      </c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12"/>
      <c r="Z14" s="212"/>
      <c r="AA14" s="212"/>
      <c r="AB14" s="212"/>
      <c r="AC14" s="212"/>
      <c r="AD14" s="212"/>
      <c r="AE14" s="212"/>
      <c r="AF14" s="212"/>
      <c r="AG14" s="212" t="s">
        <v>115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29"/>
      <c r="B15" s="230"/>
      <c r="C15" s="262" t="s">
        <v>126</v>
      </c>
      <c r="D15" s="236"/>
      <c r="E15" s="237">
        <v>2.1059999999999999E-2</v>
      </c>
      <c r="F15" s="232"/>
      <c r="G15" s="232"/>
      <c r="H15" s="232"/>
      <c r="I15" s="232"/>
      <c r="J15" s="232"/>
      <c r="K15" s="232"/>
      <c r="L15" s="232"/>
      <c r="M15" s="232"/>
      <c r="N15" s="232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12"/>
      <c r="Z15" s="212"/>
      <c r="AA15" s="212"/>
      <c r="AB15" s="212"/>
      <c r="AC15" s="212"/>
      <c r="AD15" s="212"/>
      <c r="AE15" s="212"/>
      <c r="AF15" s="212"/>
      <c r="AG15" s="212" t="s">
        <v>115</v>
      </c>
      <c r="AH15" s="212">
        <v>4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29"/>
      <c r="B16" s="230"/>
      <c r="C16" s="262" t="s">
        <v>127</v>
      </c>
      <c r="D16" s="236"/>
      <c r="E16" s="237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12"/>
      <c r="Z16" s="212"/>
      <c r="AA16" s="212"/>
      <c r="AB16" s="212"/>
      <c r="AC16" s="212"/>
      <c r="AD16" s="212"/>
      <c r="AE16" s="212"/>
      <c r="AF16" s="212"/>
      <c r="AG16" s="212" t="s">
        <v>115</v>
      </c>
      <c r="AH16" s="212">
        <v>4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x14ac:dyDescent="0.2">
      <c r="A17" s="239" t="s">
        <v>106</v>
      </c>
      <c r="B17" s="240" t="s">
        <v>58</v>
      </c>
      <c r="C17" s="259" t="s">
        <v>59</v>
      </c>
      <c r="D17" s="241"/>
      <c r="E17" s="242"/>
      <c r="F17" s="243"/>
      <c r="G17" s="244">
        <f>SUMIF(AG18:AG21,"&lt;&gt;NOR",G18:G21)</f>
        <v>0</v>
      </c>
      <c r="H17" s="238"/>
      <c r="I17" s="238">
        <f>SUM(I18:I21)</f>
        <v>0</v>
      </c>
      <c r="J17" s="238"/>
      <c r="K17" s="238">
        <f>SUM(K18:K21)</f>
        <v>0</v>
      </c>
      <c r="L17" s="238"/>
      <c r="M17" s="238">
        <f>SUM(M18:M21)</f>
        <v>0</v>
      </c>
      <c r="N17" s="238"/>
      <c r="O17" s="238">
        <f>SUM(O18:O21)</f>
        <v>0.39999999999999997</v>
      </c>
      <c r="P17" s="238"/>
      <c r="Q17" s="238">
        <f>SUM(Q18:Q21)</f>
        <v>0</v>
      </c>
      <c r="R17" s="238"/>
      <c r="S17" s="238"/>
      <c r="T17" s="238"/>
      <c r="U17" s="238"/>
      <c r="V17" s="238">
        <f>SUM(V18:V21)</f>
        <v>6.77</v>
      </c>
      <c r="W17" s="238"/>
      <c r="X17" s="238"/>
      <c r="AG17" t="s">
        <v>107</v>
      </c>
    </row>
    <row r="18" spans="1:60" ht="22.5" outlineLevel="1" x14ac:dyDescent="0.2">
      <c r="A18" s="245">
        <v>4</v>
      </c>
      <c r="B18" s="246" t="s">
        <v>128</v>
      </c>
      <c r="C18" s="260" t="s">
        <v>129</v>
      </c>
      <c r="D18" s="247" t="s">
        <v>130</v>
      </c>
      <c r="E18" s="248">
        <v>20.28</v>
      </c>
      <c r="F18" s="249"/>
      <c r="G18" s="250">
        <f>ROUND(E18*F18,2)</f>
        <v>0</v>
      </c>
      <c r="H18" s="233"/>
      <c r="I18" s="232">
        <f>ROUND(E18*H18,2)</f>
        <v>0</v>
      </c>
      <c r="J18" s="233"/>
      <c r="K18" s="232">
        <f>ROUND(E18*J18,2)</f>
        <v>0</v>
      </c>
      <c r="L18" s="232">
        <v>21</v>
      </c>
      <c r="M18" s="232">
        <f>G18*(1+L18/100)</f>
        <v>0</v>
      </c>
      <c r="N18" s="232">
        <v>2.3800000000000002E-3</v>
      </c>
      <c r="O18" s="232">
        <f>ROUND(E18*N18,2)</f>
        <v>0.05</v>
      </c>
      <c r="P18" s="232">
        <v>0</v>
      </c>
      <c r="Q18" s="232">
        <f>ROUND(E18*P18,2)</f>
        <v>0</v>
      </c>
      <c r="R18" s="232"/>
      <c r="S18" s="232" t="s">
        <v>111</v>
      </c>
      <c r="T18" s="232" t="s">
        <v>119</v>
      </c>
      <c r="U18" s="232">
        <v>0.18232999999999999</v>
      </c>
      <c r="V18" s="232">
        <f>ROUND(E18*U18,2)</f>
        <v>3.7</v>
      </c>
      <c r="W18" s="232"/>
      <c r="X18" s="232" t="s">
        <v>112</v>
      </c>
      <c r="Y18" s="212"/>
      <c r="Z18" s="212"/>
      <c r="AA18" s="212"/>
      <c r="AB18" s="212"/>
      <c r="AC18" s="212"/>
      <c r="AD18" s="212"/>
      <c r="AE18" s="212"/>
      <c r="AF18" s="212"/>
      <c r="AG18" s="212" t="s">
        <v>113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33.75" outlineLevel="1" x14ac:dyDescent="0.2">
      <c r="A19" s="229"/>
      <c r="B19" s="230"/>
      <c r="C19" s="261" t="s">
        <v>131</v>
      </c>
      <c r="D19" s="234"/>
      <c r="E19" s="235">
        <v>20.28</v>
      </c>
      <c r="F19" s="232"/>
      <c r="G19" s="232"/>
      <c r="H19" s="232"/>
      <c r="I19" s="232"/>
      <c r="J19" s="232"/>
      <c r="K19" s="232"/>
      <c r="L19" s="232"/>
      <c r="M19" s="232"/>
      <c r="N19" s="232"/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12"/>
      <c r="Z19" s="212"/>
      <c r="AA19" s="212"/>
      <c r="AB19" s="212"/>
      <c r="AC19" s="212"/>
      <c r="AD19" s="212"/>
      <c r="AE19" s="212"/>
      <c r="AF19" s="212"/>
      <c r="AG19" s="212" t="s">
        <v>115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45">
        <v>5</v>
      </c>
      <c r="B20" s="246" t="s">
        <v>132</v>
      </c>
      <c r="C20" s="260" t="s">
        <v>133</v>
      </c>
      <c r="D20" s="247" t="s">
        <v>118</v>
      </c>
      <c r="E20" s="248">
        <v>7.23</v>
      </c>
      <c r="F20" s="249"/>
      <c r="G20" s="250">
        <f>ROUND(E20*F20,2)</f>
        <v>0</v>
      </c>
      <c r="H20" s="233"/>
      <c r="I20" s="232">
        <f>ROUND(E20*H20,2)</f>
        <v>0</v>
      </c>
      <c r="J20" s="233"/>
      <c r="K20" s="232">
        <f>ROUND(E20*J20,2)</f>
        <v>0</v>
      </c>
      <c r="L20" s="232">
        <v>21</v>
      </c>
      <c r="M20" s="232">
        <f>G20*(1+L20/100)</f>
        <v>0</v>
      </c>
      <c r="N20" s="232">
        <v>4.777E-2</v>
      </c>
      <c r="O20" s="232">
        <f>ROUND(E20*N20,2)</f>
        <v>0.35</v>
      </c>
      <c r="P20" s="232">
        <v>0</v>
      </c>
      <c r="Q20" s="232">
        <f>ROUND(E20*P20,2)</f>
        <v>0</v>
      </c>
      <c r="R20" s="232"/>
      <c r="S20" s="232" t="s">
        <v>111</v>
      </c>
      <c r="T20" s="232" t="s">
        <v>119</v>
      </c>
      <c r="U20" s="232">
        <v>0.42480000000000001</v>
      </c>
      <c r="V20" s="232">
        <f>ROUND(E20*U20,2)</f>
        <v>3.07</v>
      </c>
      <c r="W20" s="232"/>
      <c r="X20" s="232" t="s">
        <v>112</v>
      </c>
      <c r="Y20" s="212"/>
      <c r="Z20" s="212"/>
      <c r="AA20" s="212"/>
      <c r="AB20" s="212"/>
      <c r="AC20" s="212"/>
      <c r="AD20" s="212"/>
      <c r="AE20" s="212"/>
      <c r="AF20" s="212"/>
      <c r="AG20" s="212" t="s">
        <v>113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2.5" outlineLevel="1" x14ac:dyDescent="0.2">
      <c r="A21" s="229"/>
      <c r="B21" s="230"/>
      <c r="C21" s="261" t="s">
        <v>134</v>
      </c>
      <c r="D21" s="234"/>
      <c r="E21" s="235">
        <v>7.23</v>
      </c>
      <c r="F21" s="232"/>
      <c r="G21" s="232"/>
      <c r="H21" s="232"/>
      <c r="I21" s="232"/>
      <c r="J21" s="232"/>
      <c r="K21" s="232"/>
      <c r="L21" s="232"/>
      <c r="M21" s="232"/>
      <c r="N21" s="232"/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12"/>
      <c r="Z21" s="212"/>
      <c r="AA21" s="212"/>
      <c r="AB21" s="212"/>
      <c r="AC21" s="212"/>
      <c r="AD21" s="212"/>
      <c r="AE21" s="212"/>
      <c r="AF21" s="212"/>
      <c r="AG21" s="212" t="s">
        <v>115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x14ac:dyDescent="0.2">
      <c r="A22" s="239" t="s">
        <v>106</v>
      </c>
      <c r="B22" s="240" t="s">
        <v>60</v>
      </c>
      <c r="C22" s="259" t="s">
        <v>61</v>
      </c>
      <c r="D22" s="241"/>
      <c r="E22" s="242"/>
      <c r="F22" s="243"/>
      <c r="G22" s="244">
        <f>SUMIF(AG23:AG24,"&lt;&gt;NOR",G23:G24)</f>
        <v>0</v>
      </c>
      <c r="H22" s="238"/>
      <c r="I22" s="238">
        <f>SUM(I23:I24)</f>
        <v>0</v>
      </c>
      <c r="J22" s="238"/>
      <c r="K22" s="238">
        <f>SUM(K23:K24)</f>
        <v>0</v>
      </c>
      <c r="L22" s="238"/>
      <c r="M22" s="238">
        <f>SUM(M23:M24)</f>
        <v>0</v>
      </c>
      <c r="N22" s="238"/>
      <c r="O22" s="238">
        <f>SUM(O23:O24)</f>
        <v>0.51</v>
      </c>
      <c r="P22" s="238"/>
      <c r="Q22" s="238">
        <f>SUM(Q23:Q24)</f>
        <v>0</v>
      </c>
      <c r="R22" s="238"/>
      <c r="S22" s="238"/>
      <c r="T22" s="238"/>
      <c r="U22" s="238"/>
      <c r="V22" s="238">
        <f>SUM(V23:V24)</f>
        <v>8.82</v>
      </c>
      <c r="W22" s="238"/>
      <c r="X22" s="238"/>
      <c r="AG22" t="s">
        <v>107</v>
      </c>
    </row>
    <row r="23" spans="1:60" outlineLevel="1" x14ac:dyDescent="0.2">
      <c r="A23" s="251">
        <v>6</v>
      </c>
      <c r="B23" s="252" t="s">
        <v>135</v>
      </c>
      <c r="C23" s="263" t="s">
        <v>136</v>
      </c>
      <c r="D23" s="253" t="s">
        <v>137</v>
      </c>
      <c r="E23" s="254">
        <v>1</v>
      </c>
      <c r="F23" s="255"/>
      <c r="G23" s="256">
        <f>ROUND(E23*F23,2)</f>
        <v>0</v>
      </c>
      <c r="H23" s="233"/>
      <c r="I23" s="232">
        <f>ROUND(E23*H23,2)</f>
        <v>0</v>
      </c>
      <c r="J23" s="233"/>
      <c r="K23" s="232">
        <f>ROUND(E23*J23,2)</f>
        <v>0</v>
      </c>
      <c r="L23" s="232">
        <v>21</v>
      </c>
      <c r="M23" s="232">
        <f>G23*(1+L23/100)</f>
        <v>0</v>
      </c>
      <c r="N23" s="232">
        <v>0.49075000000000002</v>
      </c>
      <c r="O23" s="232">
        <f>ROUND(E23*N23,2)</f>
        <v>0.49</v>
      </c>
      <c r="P23" s="232">
        <v>0</v>
      </c>
      <c r="Q23" s="232">
        <f>ROUND(E23*P23,2)</f>
        <v>0</v>
      </c>
      <c r="R23" s="232"/>
      <c r="S23" s="232" t="s">
        <v>111</v>
      </c>
      <c r="T23" s="232" t="s">
        <v>119</v>
      </c>
      <c r="U23" s="232">
        <v>8.82</v>
      </c>
      <c r="V23" s="232">
        <f>ROUND(E23*U23,2)</f>
        <v>8.82</v>
      </c>
      <c r="W23" s="232"/>
      <c r="X23" s="232" t="s">
        <v>112</v>
      </c>
      <c r="Y23" s="212"/>
      <c r="Z23" s="212"/>
      <c r="AA23" s="212"/>
      <c r="AB23" s="212"/>
      <c r="AC23" s="212"/>
      <c r="AD23" s="212"/>
      <c r="AE23" s="212"/>
      <c r="AF23" s="212"/>
      <c r="AG23" s="212" t="s">
        <v>113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ht="22.5" outlineLevel="1" x14ac:dyDescent="0.2">
      <c r="A24" s="251">
        <v>7</v>
      </c>
      <c r="B24" s="252" t="s">
        <v>138</v>
      </c>
      <c r="C24" s="263" t="s">
        <v>139</v>
      </c>
      <c r="D24" s="253" t="s">
        <v>137</v>
      </c>
      <c r="E24" s="254">
        <v>1</v>
      </c>
      <c r="F24" s="255"/>
      <c r="G24" s="256">
        <f>ROUND(E24*F24,2)</f>
        <v>0</v>
      </c>
      <c r="H24" s="233"/>
      <c r="I24" s="232">
        <f>ROUND(E24*H24,2)</f>
        <v>0</v>
      </c>
      <c r="J24" s="233"/>
      <c r="K24" s="232">
        <f>ROUND(E24*J24,2)</f>
        <v>0</v>
      </c>
      <c r="L24" s="232">
        <v>21</v>
      </c>
      <c r="M24" s="232">
        <f>G24*(1+L24/100)</f>
        <v>0</v>
      </c>
      <c r="N24" s="232">
        <v>1.6E-2</v>
      </c>
      <c r="O24" s="232">
        <f>ROUND(E24*N24,2)</f>
        <v>0.02</v>
      </c>
      <c r="P24" s="232">
        <v>0</v>
      </c>
      <c r="Q24" s="232">
        <f>ROUND(E24*P24,2)</f>
        <v>0</v>
      </c>
      <c r="R24" s="232" t="s">
        <v>123</v>
      </c>
      <c r="S24" s="232" t="s">
        <v>111</v>
      </c>
      <c r="T24" s="232" t="s">
        <v>119</v>
      </c>
      <c r="U24" s="232">
        <v>0</v>
      </c>
      <c r="V24" s="232">
        <f>ROUND(E24*U24,2)</f>
        <v>0</v>
      </c>
      <c r="W24" s="232"/>
      <c r="X24" s="232" t="s">
        <v>124</v>
      </c>
      <c r="Y24" s="212"/>
      <c r="Z24" s="212"/>
      <c r="AA24" s="212"/>
      <c r="AB24" s="212"/>
      <c r="AC24" s="212"/>
      <c r="AD24" s="212"/>
      <c r="AE24" s="212"/>
      <c r="AF24" s="212"/>
      <c r="AG24" s="212" t="s">
        <v>125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x14ac:dyDescent="0.2">
      <c r="A25" s="239" t="s">
        <v>106</v>
      </c>
      <c r="B25" s="240" t="s">
        <v>62</v>
      </c>
      <c r="C25" s="259" t="s">
        <v>63</v>
      </c>
      <c r="D25" s="241"/>
      <c r="E25" s="242"/>
      <c r="F25" s="243"/>
      <c r="G25" s="244">
        <f>SUMIF(AG26:AG31,"&lt;&gt;NOR",G26:G31)</f>
        <v>0</v>
      </c>
      <c r="H25" s="238"/>
      <c r="I25" s="238">
        <f>SUM(I26:I31)</f>
        <v>0</v>
      </c>
      <c r="J25" s="238"/>
      <c r="K25" s="238">
        <f>SUM(K26:K31)</f>
        <v>0</v>
      </c>
      <c r="L25" s="238"/>
      <c r="M25" s="238">
        <f>SUM(M26:M31)</f>
        <v>0</v>
      </c>
      <c r="N25" s="238"/>
      <c r="O25" s="238">
        <f>SUM(O26:O31)</f>
        <v>0.09</v>
      </c>
      <c r="P25" s="238"/>
      <c r="Q25" s="238">
        <f>SUM(Q26:Q31)</f>
        <v>0</v>
      </c>
      <c r="R25" s="238"/>
      <c r="S25" s="238"/>
      <c r="T25" s="238"/>
      <c r="U25" s="238"/>
      <c r="V25" s="238">
        <f>SUM(V26:V31)</f>
        <v>12.01</v>
      </c>
      <c r="W25" s="238"/>
      <c r="X25" s="238"/>
      <c r="AG25" t="s">
        <v>107</v>
      </c>
    </row>
    <row r="26" spans="1:60" outlineLevel="1" x14ac:dyDescent="0.2">
      <c r="A26" s="245">
        <v>8</v>
      </c>
      <c r="B26" s="246" t="s">
        <v>140</v>
      </c>
      <c r="C26" s="260" t="s">
        <v>141</v>
      </c>
      <c r="D26" s="247" t="s">
        <v>118</v>
      </c>
      <c r="E26" s="248">
        <v>56.1</v>
      </c>
      <c r="F26" s="249"/>
      <c r="G26" s="250">
        <f>ROUND(E26*F26,2)</f>
        <v>0</v>
      </c>
      <c r="H26" s="233"/>
      <c r="I26" s="232">
        <f>ROUND(E26*H26,2)</f>
        <v>0</v>
      </c>
      <c r="J26" s="233"/>
      <c r="K26" s="232">
        <f>ROUND(E26*J26,2)</f>
        <v>0</v>
      </c>
      <c r="L26" s="232">
        <v>21</v>
      </c>
      <c r="M26" s="232">
        <f>G26*(1+L26/100)</f>
        <v>0</v>
      </c>
      <c r="N26" s="232">
        <v>1.58E-3</v>
      </c>
      <c r="O26" s="232">
        <f>ROUND(E26*N26,2)</f>
        <v>0.09</v>
      </c>
      <c r="P26" s="232">
        <v>0</v>
      </c>
      <c r="Q26" s="232">
        <f>ROUND(E26*P26,2)</f>
        <v>0</v>
      </c>
      <c r="R26" s="232"/>
      <c r="S26" s="232" t="s">
        <v>111</v>
      </c>
      <c r="T26" s="232" t="s">
        <v>119</v>
      </c>
      <c r="U26" s="232">
        <v>0.214</v>
      </c>
      <c r="V26" s="232">
        <f>ROUND(E26*U26,2)</f>
        <v>12.01</v>
      </c>
      <c r="W26" s="232"/>
      <c r="X26" s="232" t="s">
        <v>112</v>
      </c>
      <c r="Y26" s="212"/>
      <c r="Z26" s="212"/>
      <c r="AA26" s="212"/>
      <c r="AB26" s="212"/>
      <c r="AC26" s="212"/>
      <c r="AD26" s="212"/>
      <c r="AE26" s="212"/>
      <c r="AF26" s="212"/>
      <c r="AG26" s="212" t="s">
        <v>113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29"/>
      <c r="B27" s="230"/>
      <c r="C27" s="261" t="s">
        <v>142</v>
      </c>
      <c r="D27" s="234"/>
      <c r="E27" s="235">
        <v>9.1</v>
      </c>
      <c r="F27" s="232"/>
      <c r="G27" s="232"/>
      <c r="H27" s="232"/>
      <c r="I27" s="232"/>
      <c r="J27" s="232"/>
      <c r="K27" s="232"/>
      <c r="L27" s="232"/>
      <c r="M27" s="232"/>
      <c r="N27" s="232"/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12"/>
      <c r="Z27" s="212"/>
      <c r="AA27" s="212"/>
      <c r="AB27" s="212"/>
      <c r="AC27" s="212"/>
      <c r="AD27" s="212"/>
      <c r="AE27" s="212"/>
      <c r="AF27" s="212"/>
      <c r="AG27" s="212" t="s">
        <v>115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29"/>
      <c r="B28" s="230"/>
      <c r="C28" s="261" t="s">
        <v>143</v>
      </c>
      <c r="D28" s="234"/>
      <c r="E28" s="235">
        <v>12.4</v>
      </c>
      <c r="F28" s="232"/>
      <c r="G28" s="232"/>
      <c r="H28" s="232"/>
      <c r="I28" s="232"/>
      <c r="J28" s="232"/>
      <c r="K28" s="232"/>
      <c r="L28" s="232"/>
      <c r="M28" s="232"/>
      <c r="N28" s="232"/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12"/>
      <c r="Z28" s="212"/>
      <c r="AA28" s="212"/>
      <c r="AB28" s="212"/>
      <c r="AC28" s="212"/>
      <c r="AD28" s="212"/>
      <c r="AE28" s="212"/>
      <c r="AF28" s="212"/>
      <c r="AG28" s="212" t="s">
        <v>115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29"/>
      <c r="B29" s="230"/>
      <c r="C29" s="261" t="s">
        <v>144</v>
      </c>
      <c r="D29" s="234"/>
      <c r="E29" s="235">
        <v>9.6999999999999993</v>
      </c>
      <c r="F29" s="232"/>
      <c r="G29" s="232"/>
      <c r="H29" s="232"/>
      <c r="I29" s="232"/>
      <c r="J29" s="232"/>
      <c r="K29" s="232"/>
      <c r="L29" s="232"/>
      <c r="M29" s="232"/>
      <c r="N29" s="232"/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12"/>
      <c r="Z29" s="212"/>
      <c r="AA29" s="212"/>
      <c r="AB29" s="212"/>
      <c r="AC29" s="212"/>
      <c r="AD29" s="212"/>
      <c r="AE29" s="212"/>
      <c r="AF29" s="212"/>
      <c r="AG29" s="212" t="s">
        <v>115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29"/>
      <c r="B30" s="230"/>
      <c r="C30" s="261" t="s">
        <v>145</v>
      </c>
      <c r="D30" s="234"/>
      <c r="E30" s="235">
        <v>17.3</v>
      </c>
      <c r="F30" s="232"/>
      <c r="G30" s="232"/>
      <c r="H30" s="232"/>
      <c r="I30" s="232"/>
      <c r="J30" s="232"/>
      <c r="K30" s="232"/>
      <c r="L30" s="232"/>
      <c r="M30" s="232"/>
      <c r="N30" s="232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12"/>
      <c r="Z30" s="212"/>
      <c r="AA30" s="212"/>
      <c r="AB30" s="212"/>
      <c r="AC30" s="212"/>
      <c r="AD30" s="212"/>
      <c r="AE30" s="212"/>
      <c r="AF30" s="212"/>
      <c r="AG30" s="212" t="s">
        <v>115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29"/>
      <c r="B31" s="230"/>
      <c r="C31" s="261" t="s">
        <v>146</v>
      </c>
      <c r="D31" s="234"/>
      <c r="E31" s="235">
        <v>7.6</v>
      </c>
      <c r="F31" s="232"/>
      <c r="G31" s="232"/>
      <c r="H31" s="232"/>
      <c r="I31" s="232"/>
      <c r="J31" s="232"/>
      <c r="K31" s="232"/>
      <c r="L31" s="232"/>
      <c r="M31" s="232"/>
      <c r="N31" s="232"/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12"/>
      <c r="Z31" s="212"/>
      <c r="AA31" s="212"/>
      <c r="AB31" s="212"/>
      <c r="AC31" s="212"/>
      <c r="AD31" s="212"/>
      <c r="AE31" s="212"/>
      <c r="AF31" s="212"/>
      <c r="AG31" s="212" t="s">
        <v>115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ht="25.5" x14ac:dyDescent="0.2">
      <c r="A32" s="239" t="s">
        <v>106</v>
      </c>
      <c r="B32" s="240" t="s">
        <v>64</v>
      </c>
      <c r="C32" s="259" t="s">
        <v>65</v>
      </c>
      <c r="D32" s="241"/>
      <c r="E32" s="242"/>
      <c r="F32" s="243"/>
      <c r="G32" s="244">
        <f>SUMIF(AG33:AG34,"&lt;&gt;NOR",G33:G34)</f>
        <v>0</v>
      </c>
      <c r="H32" s="238"/>
      <c r="I32" s="238">
        <f>SUM(I33:I34)</f>
        <v>0</v>
      </c>
      <c r="J32" s="238"/>
      <c r="K32" s="238">
        <f>SUM(K33:K34)</f>
        <v>0</v>
      </c>
      <c r="L32" s="238"/>
      <c r="M32" s="238">
        <f>SUM(M33:M34)</f>
        <v>0</v>
      </c>
      <c r="N32" s="238"/>
      <c r="O32" s="238">
        <f>SUM(O33:O34)</f>
        <v>0</v>
      </c>
      <c r="P32" s="238"/>
      <c r="Q32" s="238">
        <f>SUM(Q33:Q34)</f>
        <v>0</v>
      </c>
      <c r="R32" s="238"/>
      <c r="S32" s="238"/>
      <c r="T32" s="238"/>
      <c r="U32" s="238"/>
      <c r="V32" s="238">
        <f>SUM(V33:V34)</f>
        <v>0.76</v>
      </c>
      <c r="W32" s="238"/>
      <c r="X32" s="238"/>
      <c r="AG32" t="s">
        <v>107</v>
      </c>
    </row>
    <row r="33" spans="1:60" ht="22.5" outlineLevel="1" x14ac:dyDescent="0.2">
      <c r="A33" s="245">
        <v>9</v>
      </c>
      <c r="B33" s="246" t="s">
        <v>147</v>
      </c>
      <c r="C33" s="260" t="s">
        <v>148</v>
      </c>
      <c r="D33" s="247" t="s">
        <v>118</v>
      </c>
      <c r="E33" s="248">
        <v>56.1</v>
      </c>
      <c r="F33" s="249"/>
      <c r="G33" s="250">
        <f>ROUND(E33*F33,2)</f>
        <v>0</v>
      </c>
      <c r="H33" s="233"/>
      <c r="I33" s="232">
        <f>ROUND(E33*H33,2)</f>
        <v>0</v>
      </c>
      <c r="J33" s="233"/>
      <c r="K33" s="232">
        <f>ROUND(E33*J33,2)</f>
        <v>0</v>
      </c>
      <c r="L33" s="232">
        <v>21</v>
      </c>
      <c r="M33" s="232">
        <f>G33*(1+L33/100)</f>
        <v>0</v>
      </c>
      <c r="N33" s="232">
        <v>0</v>
      </c>
      <c r="O33" s="232">
        <f>ROUND(E33*N33,2)</f>
        <v>0</v>
      </c>
      <c r="P33" s="232">
        <v>0</v>
      </c>
      <c r="Q33" s="232">
        <f>ROUND(E33*P33,2)</f>
        <v>0</v>
      </c>
      <c r="R33" s="232"/>
      <c r="S33" s="232" t="s">
        <v>149</v>
      </c>
      <c r="T33" s="232" t="s">
        <v>119</v>
      </c>
      <c r="U33" s="232">
        <v>1.35E-2</v>
      </c>
      <c r="V33" s="232">
        <f>ROUND(E33*U33,2)</f>
        <v>0.76</v>
      </c>
      <c r="W33" s="232"/>
      <c r="X33" s="232" t="s">
        <v>112</v>
      </c>
      <c r="Y33" s="212"/>
      <c r="Z33" s="212"/>
      <c r="AA33" s="212"/>
      <c r="AB33" s="212"/>
      <c r="AC33" s="212"/>
      <c r="AD33" s="212"/>
      <c r="AE33" s="212"/>
      <c r="AF33" s="212"/>
      <c r="AG33" s="212" t="s">
        <v>113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29"/>
      <c r="B34" s="230"/>
      <c r="C34" s="261" t="s">
        <v>150</v>
      </c>
      <c r="D34" s="234"/>
      <c r="E34" s="235">
        <v>56.1</v>
      </c>
      <c r="F34" s="232"/>
      <c r="G34" s="232"/>
      <c r="H34" s="232"/>
      <c r="I34" s="232"/>
      <c r="J34" s="232"/>
      <c r="K34" s="232"/>
      <c r="L34" s="232"/>
      <c r="M34" s="232"/>
      <c r="N34" s="232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12"/>
      <c r="Z34" s="212"/>
      <c r="AA34" s="212"/>
      <c r="AB34" s="212"/>
      <c r="AC34" s="212"/>
      <c r="AD34" s="212"/>
      <c r="AE34" s="212"/>
      <c r="AF34" s="212"/>
      <c r="AG34" s="212" t="s">
        <v>115</v>
      </c>
      <c r="AH34" s="212">
        <v>5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x14ac:dyDescent="0.2">
      <c r="A35" s="239" t="s">
        <v>106</v>
      </c>
      <c r="B35" s="240" t="s">
        <v>66</v>
      </c>
      <c r="C35" s="259" t="s">
        <v>67</v>
      </c>
      <c r="D35" s="241"/>
      <c r="E35" s="242"/>
      <c r="F35" s="243"/>
      <c r="G35" s="244">
        <f>SUMIF(AG36:AG53,"&lt;&gt;NOR",G36:G53)</f>
        <v>0</v>
      </c>
      <c r="H35" s="238"/>
      <c r="I35" s="238">
        <f>SUM(I36:I53)</f>
        <v>0</v>
      </c>
      <c r="J35" s="238"/>
      <c r="K35" s="238">
        <f>SUM(K36:K53)</f>
        <v>0</v>
      </c>
      <c r="L35" s="238"/>
      <c r="M35" s="238">
        <f>SUM(M36:M53)</f>
        <v>0</v>
      </c>
      <c r="N35" s="238"/>
      <c r="O35" s="238">
        <f>SUM(O36:O53)</f>
        <v>0.63</v>
      </c>
      <c r="P35" s="238"/>
      <c r="Q35" s="238">
        <f>SUM(Q36:Q53)</f>
        <v>2.4299999999999997</v>
      </c>
      <c r="R35" s="238"/>
      <c r="S35" s="238"/>
      <c r="T35" s="238"/>
      <c r="U35" s="238"/>
      <c r="V35" s="238">
        <f>SUM(V36:V53)</f>
        <v>69.25</v>
      </c>
      <c r="W35" s="238"/>
      <c r="X35" s="238"/>
      <c r="AG35" t="s">
        <v>107</v>
      </c>
    </row>
    <row r="36" spans="1:60" outlineLevel="1" x14ac:dyDescent="0.2">
      <c r="A36" s="251">
        <v>10</v>
      </c>
      <c r="B36" s="252" t="s">
        <v>151</v>
      </c>
      <c r="C36" s="263" t="s">
        <v>152</v>
      </c>
      <c r="D36" s="253" t="s">
        <v>137</v>
      </c>
      <c r="E36" s="254">
        <v>1</v>
      </c>
      <c r="F36" s="255"/>
      <c r="G36" s="256">
        <f>ROUND(E36*F36,2)</f>
        <v>0</v>
      </c>
      <c r="H36" s="233"/>
      <c r="I36" s="232">
        <f>ROUND(E36*H36,2)</f>
        <v>0</v>
      </c>
      <c r="J36" s="233"/>
      <c r="K36" s="232">
        <f>ROUND(E36*J36,2)</f>
        <v>0</v>
      </c>
      <c r="L36" s="232">
        <v>21</v>
      </c>
      <c r="M36" s="232">
        <f>G36*(1+L36/100)</f>
        <v>0</v>
      </c>
      <c r="N36" s="232">
        <v>0</v>
      </c>
      <c r="O36" s="232">
        <f>ROUND(E36*N36,2)</f>
        <v>0</v>
      </c>
      <c r="P36" s="232">
        <v>0</v>
      </c>
      <c r="Q36" s="232">
        <f>ROUND(E36*P36,2)</f>
        <v>0</v>
      </c>
      <c r="R36" s="232"/>
      <c r="S36" s="232" t="s">
        <v>111</v>
      </c>
      <c r="T36" s="232" t="s">
        <v>119</v>
      </c>
      <c r="U36" s="232">
        <v>0.05</v>
      </c>
      <c r="V36" s="232">
        <f>ROUND(E36*U36,2)</f>
        <v>0.05</v>
      </c>
      <c r="W36" s="232"/>
      <c r="X36" s="232" t="s">
        <v>112</v>
      </c>
      <c r="Y36" s="212"/>
      <c r="Z36" s="212"/>
      <c r="AA36" s="212"/>
      <c r="AB36" s="212"/>
      <c r="AC36" s="212"/>
      <c r="AD36" s="212"/>
      <c r="AE36" s="212"/>
      <c r="AF36" s="212"/>
      <c r="AG36" s="212" t="s">
        <v>113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45">
        <v>11</v>
      </c>
      <c r="B37" s="246" t="s">
        <v>153</v>
      </c>
      <c r="C37" s="260" t="s">
        <v>154</v>
      </c>
      <c r="D37" s="247" t="s">
        <v>118</v>
      </c>
      <c r="E37" s="248">
        <v>1.8180000000000001</v>
      </c>
      <c r="F37" s="249"/>
      <c r="G37" s="250">
        <f>ROUND(E37*F37,2)</f>
        <v>0</v>
      </c>
      <c r="H37" s="233"/>
      <c r="I37" s="232">
        <f>ROUND(E37*H37,2)</f>
        <v>0</v>
      </c>
      <c r="J37" s="233"/>
      <c r="K37" s="232">
        <f>ROUND(E37*J37,2)</f>
        <v>0</v>
      </c>
      <c r="L37" s="232">
        <v>21</v>
      </c>
      <c r="M37" s="232">
        <f>G37*(1+L37/100)</f>
        <v>0</v>
      </c>
      <c r="N37" s="232">
        <v>1.17E-3</v>
      </c>
      <c r="O37" s="232">
        <f>ROUND(E37*N37,2)</f>
        <v>0</v>
      </c>
      <c r="P37" s="232">
        <v>7.5999999999999998E-2</v>
      </c>
      <c r="Q37" s="232">
        <f>ROUND(E37*P37,2)</f>
        <v>0.14000000000000001</v>
      </c>
      <c r="R37" s="232"/>
      <c r="S37" s="232" t="s">
        <v>111</v>
      </c>
      <c r="T37" s="232" t="s">
        <v>119</v>
      </c>
      <c r="U37" s="232">
        <v>0.93899999999999995</v>
      </c>
      <c r="V37" s="232">
        <f>ROUND(E37*U37,2)</f>
        <v>1.71</v>
      </c>
      <c r="W37" s="232"/>
      <c r="X37" s="232" t="s">
        <v>112</v>
      </c>
      <c r="Y37" s="212"/>
      <c r="Z37" s="212"/>
      <c r="AA37" s="212"/>
      <c r="AB37" s="212"/>
      <c r="AC37" s="212"/>
      <c r="AD37" s="212"/>
      <c r="AE37" s="212"/>
      <c r="AF37" s="212"/>
      <c r="AG37" s="212" t="s">
        <v>113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29"/>
      <c r="B38" s="230"/>
      <c r="C38" s="261" t="s">
        <v>155</v>
      </c>
      <c r="D38" s="234"/>
      <c r="E38" s="235">
        <v>1.8180000000000001</v>
      </c>
      <c r="F38" s="232"/>
      <c r="G38" s="232"/>
      <c r="H38" s="232"/>
      <c r="I38" s="232"/>
      <c r="J38" s="232"/>
      <c r="K38" s="232"/>
      <c r="L38" s="232"/>
      <c r="M38" s="232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12"/>
      <c r="Z38" s="212"/>
      <c r="AA38" s="212"/>
      <c r="AB38" s="212"/>
      <c r="AC38" s="212"/>
      <c r="AD38" s="212"/>
      <c r="AE38" s="212"/>
      <c r="AF38" s="212"/>
      <c r="AG38" s="212" t="s">
        <v>115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51">
        <v>12</v>
      </c>
      <c r="B39" s="252" t="s">
        <v>156</v>
      </c>
      <c r="C39" s="263" t="s">
        <v>157</v>
      </c>
      <c r="D39" s="253" t="s">
        <v>137</v>
      </c>
      <c r="E39" s="254">
        <v>2</v>
      </c>
      <c r="F39" s="255"/>
      <c r="G39" s="256">
        <f>ROUND(E39*F39,2)</f>
        <v>0</v>
      </c>
      <c r="H39" s="233"/>
      <c r="I39" s="232">
        <f>ROUND(E39*H39,2)</f>
        <v>0</v>
      </c>
      <c r="J39" s="233"/>
      <c r="K39" s="232">
        <f>ROUND(E39*J39,2)</f>
        <v>0</v>
      </c>
      <c r="L39" s="232">
        <v>21</v>
      </c>
      <c r="M39" s="232">
        <f>G39*(1+L39/100)</f>
        <v>0</v>
      </c>
      <c r="N39" s="232">
        <v>3.4000000000000002E-4</v>
      </c>
      <c r="O39" s="232">
        <f>ROUND(E39*N39,2)</f>
        <v>0</v>
      </c>
      <c r="P39" s="232">
        <v>6.9000000000000006E-2</v>
      </c>
      <c r="Q39" s="232">
        <f>ROUND(E39*P39,2)</f>
        <v>0.14000000000000001</v>
      </c>
      <c r="R39" s="232"/>
      <c r="S39" s="232" t="s">
        <v>111</v>
      </c>
      <c r="T39" s="232" t="s">
        <v>119</v>
      </c>
      <c r="U39" s="232">
        <v>0.21299999999999999</v>
      </c>
      <c r="V39" s="232">
        <f>ROUND(E39*U39,2)</f>
        <v>0.43</v>
      </c>
      <c r="W39" s="232"/>
      <c r="X39" s="232" t="s">
        <v>112</v>
      </c>
      <c r="Y39" s="212"/>
      <c r="Z39" s="212"/>
      <c r="AA39" s="212"/>
      <c r="AB39" s="212"/>
      <c r="AC39" s="212"/>
      <c r="AD39" s="212"/>
      <c r="AE39" s="212"/>
      <c r="AF39" s="212"/>
      <c r="AG39" s="212" t="s">
        <v>113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45">
        <v>13</v>
      </c>
      <c r="B40" s="246" t="s">
        <v>158</v>
      </c>
      <c r="C40" s="260" t="s">
        <v>159</v>
      </c>
      <c r="D40" s="247" t="s">
        <v>160</v>
      </c>
      <c r="E40" s="248">
        <v>0.1085</v>
      </c>
      <c r="F40" s="249"/>
      <c r="G40" s="250">
        <f>ROUND(E40*F40,2)</f>
        <v>0</v>
      </c>
      <c r="H40" s="233"/>
      <c r="I40" s="232">
        <f>ROUND(E40*H40,2)</f>
        <v>0</v>
      </c>
      <c r="J40" s="233"/>
      <c r="K40" s="232">
        <f>ROUND(E40*J40,2)</f>
        <v>0</v>
      </c>
      <c r="L40" s="232">
        <v>21</v>
      </c>
      <c r="M40" s="232">
        <f>G40*(1+L40/100)</f>
        <v>0</v>
      </c>
      <c r="N40" s="232">
        <v>1.82E-3</v>
      </c>
      <c r="O40" s="232">
        <f>ROUND(E40*N40,2)</f>
        <v>0</v>
      </c>
      <c r="P40" s="232">
        <v>1.8</v>
      </c>
      <c r="Q40" s="232">
        <f>ROUND(E40*P40,2)</f>
        <v>0.2</v>
      </c>
      <c r="R40" s="232"/>
      <c r="S40" s="232" t="s">
        <v>111</v>
      </c>
      <c r="T40" s="232" t="s">
        <v>119</v>
      </c>
      <c r="U40" s="232">
        <v>5.016</v>
      </c>
      <c r="V40" s="232">
        <f>ROUND(E40*U40,2)</f>
        <v>0.54</v>
      </c>
      <c r="W40" s="232"/>
      <c r="X40" s="232" t="s">
        <v>112</v>
      </c>
      <c r="Y40" s="212"/>
      <c r="Z40" s="212"/>
      <c r="AA40" s="212"/>
      <c r="AB40" s="212"/>
      <c r="AC40" s="212"/>
      <c r="AD40" s="212"/>
      <c r="AE40" s="212"/>
      <c r="AF40" s="212"/>
      <c r="AG40" s="212" t="s">
        <v>113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29"/>
      <c r="B41" s="230"/>
      <c r="C41" s="261" t="s">
        <v>161</v>
      </c>
      <c r="D41" s="234"/>
      <c r="E41" s="235">
        <v>0.1085</v>
      </c>
      <c r="F41" s="232"/>
      <c r="G41" s="232"/>
      <c r="H41" s="232"/>
      <c r="I41" s="232"/>
      <c r="J41" s="232"/>
      <c r="K41" s="232"/>
      <c r="L41" s="232"/>
      <c r="M41" s="232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12"/>
      <c r="Z41" s="212"/>
      <c r="AA41" s="212"/>
      <c r="AB41" s="212"/>
      <c r="AC41" s="212"/>
      <c r="AD41" s="212"/>
      <c r="AE41" s="212"/>
      <c r="AF41" s="212"/>
      <c r="AG41" s="212" t="s">
        <v>115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45">
        <v>14</v>
      </c>
      <c r="B42" s="246" t="s">
        <v>162</v>
      </c>
      <c r="C42" s="260" t="s">
        <v>163</v>
      </c>
      <c r="D42" s="247" t="s">
        <v>160</v>
      </c>
      <c r="E42" s="248">
        <v>0.28000000000000003</v>
      </c>
      <c r="F42" s="249"/>
      <c r="G42" s="250">
        <f>ROUND(E42*F42,2)</f>
        <v>0</v>
      </c>
      <c r="H42" s="233"/>
      <c r="I42" s="232">
        <f>ROUND(E42*H42,2)</f>
        <v>0</v>
      </c>
      <c r="J42" s="233"/>
      <c r="K42" s="232">
        <f>ROUND(E42*J42,2)</f>
        <v>0</v>
      </c>
      <c r="L42" s="232">
        <v>21</v>
      </c>
      <c r="M42" s="232">
        <f>G42*(1+L42/100)</f>
        <v>0</v>
      </c>
      <c r="N42" s="232">
        <v>1.82E-3</v>
      </c>
      <c r="O42" s="232">
        <f>ROUND(E42*N42,2)</f>
        <v>0</v>
      </c>
      <c r="P42" s="232">
        <v>1.8</v>
      </c>
      <c r="Q42" s="232">
        <f>ROUND(E42*P42,2)</f>
        <v>0.5</v>
      </c>
      <c r="R42" s="232"/>
      <c r="S42" s="232" t="s">
        <v>111</v>
      </c>
      <c r="T42" s="232" t="s">
        <v>119</v>
      </c>
      <c r="U42" s="232">
        <v>5.7960000000000003</v>
      </c>
      <c r="V42" s="232">
        <f>ROUND(E42*U42,2)</f>
        <v>1.62</v>
      </c>
      <c r="W42" s="232"/>
      <c r="X42" s="232" t="s">
        <v>112</v>
      </c>
      <c r="Y42" s="212"/>
      <c r="Z42" s="212"/>
      <c r="AA42" s="212"/>
      <c r="AB42" s="212"/>
      <c r="AC42" s="212"/>
      <c r="AD42" s="212"/>
      <c r="AE42" s="212"/>
      <c r="AF42" s="212"/>
      <c r="AG42" s="212" t="s">
        <v>113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29"/>
      <c r="B43" s="230"/>
      <c r="C43" s="261" t="s">
        <v>164</v>
      </c>
      <c r="D43" s="234"/>
      <c r="E43" s="235">
        <v>0.28000000000000003</v>
      </c>
      <c r="F43" s="232"/>
      <c r="G43" s="232"/>
      <c r="H43" s="232"/>
      <c r="I43" s="232"/>
      <c r="J43" s="232"/>
      <c r="K43" s="232"/>
      <c r="L43" s="232"/>
      <c r="M43" s="232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12"/>
      <c r="Z43" s="212"/>
      <c r="AA43" s="212"/>
      <c r="AB43" s="212"/>
      <c r="AC43" s="212"/>
      <c r="AD43" s="212"/>
      <c r="AE43" s="212"/>
      <c r="AF43" s="212"/>
      <c r="AG43" s="212" t="s">
        <v>115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45">
        <v>15</v>
      </c>
      <c r="B44" s="246" t="s">
        <v>165</v>
      </c>
      <c r="C44" s="260" t="s">
        <v>166</v>
      </c>
      <c r="D44" s="247" t="s">
        <v>160</v>
      </c>
      <c r="E44" s="248">
        <v>0.39560000000000001</v>
      </c>
      <c r="F44" s="249"/>
      <c r="G44" s="250">
        <f>ROUND(E44*F44,2)</f>
        <v>0</v>
      </c>
      <c r="H44" s="233"/>
      <c r="I44" s="232">
        <f>ROUND(E44*H44,2)</f>
        <v>0</v>
      </c>
      <c r="J44" s="233"/>
      <c r="K44" s="232">
        <f>ROUND(E44*J44,2)</f>
        <v>0</v>
      </c>
      <c r="L44" s="232">
        <v>21</v>
      </c>
      <c r="M44" s="232">
        <f>G44*(1+L44/100)</f>
        <v>0</v>
      </c>
      <c r="N44" s="232">
        <v>1.33E-3</v>
      </c>
      <c r="O44" s="232">
        <f>ROUND(E44*N44,2)</f>
        <v>0</v>
      </c>
      <c r="P44" s="232">
        <v>1.8</v>
      </c>
      <c r="Q44" s="232">
        <f>ROUND(E44*P44,2)</f>
        <v>0.71</v>
      </c>
      <c r="R44" s="232"/>
      <c r="S44" s="232" t="s">
        <v>111</v>
      </c>
      <c r="T44" s="232" t="s">
        <v>119</v>
      </c>
      <c r="U44" s="232">
        <v>6.6609999999999996</v>
      </c>
      <c r="V44" s="232">
        <f>ROUND(E44*U44,2)</f>
        <v>2.64</v>
      </c>
      <c r="W44" s="232"/>
      <c r="X44" s="232" t="s">
        <v>112</v>
      </c>
      <c r="Y44" s="212"/>
      <c r="Z44" s="212"/>
      <c r="AA44" s="212"/>
      <c r="AB44" s="212"/>
      <c r="AC44" s="212"/>
      <c r="AD44" s="212"/>
      <c r="AE44" s="212"/>
      <c r="AF44" s="212"/>
      <c r="AG44" s="212" t="s">
        <v>113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29"/>
      <c r="B45" s="230"/>
      <c r="C45" s="261" t="s">
        <v>167</v>
      </c>
      <c r="D45" s="234"/>
      <c r="E45" s="235">
        <v>0.39560000000000001</v>
      </c>
      <c r="F45" s="232"/>
      <c r="G45" s="232"/>
      <c r="H45" s="232"/>
      <c r="I45" s="232"/>
      <c r="J45" s="232"/>
      <c r="K45" s="232"/>
      <c r="L45" s="232"/>
      <c r="M45" s="232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12"/>
      <c r="Z45" s="212"/>
      <c r="AA45" s="212"/>
      <c r="AB45" s="212"/>
      <c r="AC45" s="212"/>
      <c r="AD45" s="212"/>
      <c r="AE45" s="212"/>
      <c r="AF45" s="212"/>
      <c r="AG45" s="212" t="s">
        <v>115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45">
        <v>16</v>
      </c>
      <c r="B46" s="246" t="s">
        <v>168</v>
      </c>
      <c r="C46" s="260" t="s">
        <v>169</v>
      </c>
      <c r="D46" s="247" t="s">
        <v>130</v>
      </c>
      <c r="E46" s="248">
        <v>17.5</v>
      </c>
      <c r="F46" s="249"/>
      <c r="G46" s="250">
        <f>ROUND(E46*F46,2)</f>
        <v>0</v>
      </c>
      <c r="H46" s="233"/>
      <c r="I46" s="232">
        <f>ROUND(E46*H46,2)</f>
        <v>0</v>
      </c>
      <c r="J46" s="233"/>
      <c r="K46" s="232">
        <f>ROUND(E46*J46,2)</f>
        <v>0</v>
      </c>
      <c r="L46" s="232">
        <v>21</v>
      </c>
      <c r="M46" s="232">
        <f>G46*(1+L46/100)</f>
        <v>0</v>
      </c>
      <c r="N46" s="232">
        <v>0</v>
      </c>
      <c r="O46" s="232">
        <f>ROUND(E46*N46,2)</f>
        <v>0</v>
      </c>
      <c r="P46" s="232">
        <v>4.2000000000000003E-2</v>
      </c>
      <c r="Q46" s="232">
        <f>ROUND(E46*P46,2)</f>
        <v>0.74</v>
      </c>
      <c r="R46" s="232"/>
      <c r="S46" s="232" t="s">
        <v>111</v>
      </c>
      <c r="T46" s="232" t="s">
        <v>119</v>
      </c>
      <c r="U46" s="232">
        <v>0.71499999999999997</v>
      </c>
      <c r="V46" s="232">
        <f>ROUND(E46*U46,2)</f>
        <v>12.51</v>
      </c>
      <c r="W46" s="232"/>
      <c r="X46" s="232" t="s">
        <v>112</v>
      </c>
      <c r="Y46" s="212"/>
      <c r="Z46" s="212"/>
      <c r="AA46" s="212"/>
      <c r="AB46" s="212"/>
      <c r="AC46" s="212"/>
      <c r="AD46" s="212"/>
      <c r="AE46" s="212"/>
      <c r="AF46" s="212"/>
      <c r="AG46" s="212" t="s">
        <v>113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22.5" outlineLevel="1" x14ac:dyDescent="0.2">
      <c r="A47" s="229"/>
      <c r="B47" s="230"/>
      <c r="C47" s="261" t="s">
        <v>170</v>
      </c>
      <c r="D47" s="234"/>
      <c r="E47" s="235">
        <v>17.5</v>
      </c>
      <c r="F47" s="232"/>
      <c r="G47" s="232"/>
      <c r="H47" s="232"/>
      <c r="I47" s="232"/>
      <c r="J47" s="232"/>
      <c r="K47" s="232"/>
      <c r="L47" s="232"/>
      <c r="M47" s="232"/>
      <c r="N47" s="232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12"/>
      <c r="Z47" s="212"/>
      <c r="AA47" s="212"/>
      <c r="AB47" s="212"/>
      <c r="AC47" s="212"/>
      <c r="AD47" s="212"/>
      <c r="AE47" s="212"/>
      <c r="AF47" s="212"/>
      <c r="AG47" s="212" t="s">
        <v>115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45">
        <v>17</v>
      </c>
      <c r="B48" s="246" t="s">
        <v>171</v>
      </c>
      <c r="C48" s="260" t="s">
        <v>172</v>
      </c>
      <c r="D48" s="247" t="s">
        <v>130</v>
      </c>
      <c r="E48" s="248">
        <v>1.7</v>
      </c>
      <c r="F48" s="249"/>
      <c r="G48" s="250">
        <f>ROUND(E48*F48,2)</f>
        <v>0</v>
      </c>
      <c r="H48" s="233"/>
      <c r="I48" s="232">
        <f>ROUND(E48*H48,2)</f>
        <v>0</v>
      </c>
      <c r="J48" s="233"/>
      <c r="K48" s="232">
        <f>ROUND(E48*J48,2)</f>
        <v>0</v>
      </c>
      <c r="L48" s="232">
        <v>21</v>
      </c>
      <c r="M48" s="232">
        <f>G48*(1+L48/100)</f>
        <v>0</v>
      </c>
      <c r="N48" s="232">
        <v>4.9570000000000003E-2</v>
      </c>
      <c r="O48" s="232">
        <f>ROUND(E48*N48,2)</f>
        <v>0.08</v>
      </c>
      <c r="P48" s="232">
        <v>0</v>
      </c>
      <c r="Q48" s="232">
        <f>ROUND(E48*P48,2)</f>
        <v>0</v>
      </c>
      <c r="R48" s="232"/>
      <c r="S48" s="232" t="s">
        <v>111</v>
      </c>
      <c r="T48" s="232" t="s">
        <v>119</v>
      </c>
      <c r="U48" s="232">
        <v>3.468</v>
      </c>
      <c r="V48" s="232">
        <f>ROUND(E48*U48,2)</f>
        <v>5.9</v>
      </c>
      <c r="W48" s="232"/>
      <c r="X48" s="232" t="s">
        <v>112</v>
      </c>
      <c r="Y48" s="212"/>
      <c r="Z48" s="212"/>
      <c r="AA48" s="212"/>
      <c r="AB48" s="212"/>
      <c r="AC48" s="212"/>
      <c r="AD48" s="212"/>
      <c r="AE48" s="212"/>
      <c r="AF48" s="212"/>
      <c r="AG48" s="212" t="s">
        <v>113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29"/>
      <c r="B49" s="230"/>
      <c r="C49" s="261" t="s">
        <v>173</v>
      </c>
      <c r="D49" s="234"/>
      <c r="E49" s="235">
        <v>1.7</v>
      </c>
      <c r="F49" s="232"/>
      <c r="G49" s="232"/>
      <c r="H49" s="232"/>
      <c r="I49" s="232"/>
      <c r="J49" s="232"/>
      <c r="K49" s="232"/>
      <c r="L49" s="232"/>
      <c r="M49" s="232"/>
      <c r="N49" s="232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12"/>
      <c r="Z49" s="212"/>
      <c r="AA49" s="212"/>
      <c r="AB49" s="212"/>
      <c r="AC49" s="212"/>
      <c r="AD49" s="212"/>
      <c r="AE49" s="212"/>
      <c r="AF49" s="212"/>
      <c r="AG49" s="212" t="s">
        <v>115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45">
        <v>18</v>
      </c>
      <c r="B50" s="246" t="s">
        <v>174</v>
      </c>
      <c r="C50" s="260" t="s">
        <v>175</v>
      </c>
      <c r="D50" s="247" t="s">
        <v>130</v>
      </c>
      <c r="E50" s="248">
        <v>2.9</v>
      </c>
      <c r="F50" s="249"/>
      <c r="G50" s="250">
        <f>ROUND(E50*F50,2)</f>
        <v>0</v>
      </c>
      <c r="H50" s="233"/>
      <c r="I50" s="232">
        <f>ROUND(E50*H50,2)</f>
        <v>0</v>
      </c>
      <c r="J50" s="233"/>
      <c r="K50" s="232">
        <f>ROUND(E50*J50,2)</f>
        <v>0</v>
      </c>
      <c r="L50" s="232">
        <v>21</v>
      </c>
      <c r="M50" s="232">
        <f>G50*(1+L50/100)</f>
        <v>0</v>
      </c>
      <c r="N50" s="232">
        <v>6.6360000000000002E-2</v>
      </c>
      <c r="O50" s="232">
        <f>ROUND(E50*N50,2)</f>
        <v>0.19</v>
      </c>
      <c r="P50" s="232">
        <v>0</v>
      </c>
      <c r="Q50" s="232">
        <f>ROUND(E50*P50,2)</f>
        <v>0</v>
      </c>
      <c r="R50" s="232"/>
      <c r="S50" s="232" t="s">
        <v>111</v>
      </c>
      <c r="T50" s="232" t="s">
        <v>119</v>
      </c>
      <c r="U50" s="232">
        <v>4.5750000000000002</v>
      </c>
      <c r="V50" s="232">
        <f>ROUND(E50*U50,2)</f>
        <v>13.27</v>
      </c>
      <c r="W50" s="232"/>
      <c r="X50" s="232" t="s">
        <v>112</v>
      </c>
      <c r="Y50" s="212"/>
      <c r="Z50" s="212"/>
      <c r="AA50" s="212"/>
      <c r="AB50" s="212"/>
      <c r="AC50" s="212"/>
      <c r="AD50" s="212"/>
      <c r="AE50" s="212"/>
      <c r="AF50" s="212"/>
      <c r="AG50" s="212" t="s">
        <v>113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29"/>
      <c r="B51" s="230"/>
      <c r="C51" s="261" t="s">
        <v>176</v>
      </c>
      <c r="D51" s="234"/>
      <c r="E51" s="235">
        <v>2.9</v>
      </c>
      <c r="F51" s="232"/>
      <c r="G51" s="232"/>
      <c r="H51" s="232"/>
      <c r="I51" s="232"/>
      <c r="J51" s="232"/>
      <c r="K51" s="232"/>
      <c r="L51" s="232"/>
      <c r="M51" s="232"/>
      <c r="N51" s="232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12"/>
      <c r="Z51" s="212"/>
      <c r="AA51" s="212"/>
      <c r="AB51" s="212"/>
      <c r="AC51" s="212"/>
      <c r="AD51" s="212"/>
      <c r="AE51" s="212"/>
      <c r="AF51" s="212"/>
      <c r="AG51" s="212" t="s">
        <v>115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45">
        <v>19</v>
      </c>
      <c r="B52" s="246" t="s">
        <v>177</v>
      </c>
      <c r="C52" s="260" t="s">
        <v>178</v>
      </c>
      <c r="D52" s="247" t="s">
        <v>130</v>
      </c>
      <c r="E52" s="248">
        <v>3</v>
      </c>
      <c r="F52" s="249"/>
      <c r="G52" s="250">
        <f>ROUND(E52*F52,2)</f>
        <v>0</v>
      </c>
      <c r="H52" s="233"/>
      <c r="I52" s="232">
        <f>ROUND(E52*H52,2)</f>
        <v>0</v>
      </c>
      <c r="J52" s="233"/>
      <c r="K52" s="232">
        <f>ROUND(E52*J52,2)</f>
        <v>0</v>
      </c>
      <c r="L52" s="232">
        <v>21</v>
      </c>
      <c r="M52" s="232">
        <f>G52*(1+L52/100)</f>
        <v>0</v>
      </c>
      <c r="N52" s="232">
        <v>0.11922000000000001</v>
      </c>
      <c r="O52" s="232">
        <f>ROUND(E52*N52,2)</f>
        <v>0.36</v>
      </c>
      <c r="P52" s="232">
        <v>0</v>
      </c>
      <c r="Q52" s="232">
        <f>ROUND(E52*P52,2)</f>
        <v>0</v>
      </c>
      <c r="R52" s="232"/>
      <c r="S52" s="232" t="s">
        <v>111</v>
      </c>
      <c r="T52" s="232" t="s">
        <v>119</v>
      </c>
      <c r="U52" s="232">
        <v>10.194000000000001</v>
      </c>
      <c r="V52" s="232">
        <f>ROUND(E52*U52,2)</f>
        <v>30.58</v>
      </c>
      <c r="W52" s="232"/>
      <c r="X52" s="232" t="s">
        <v>112</v>
      </c>
      <c r="Y52" s="212"/>
      <c r="Z52" s="212"/>
      <c r="AA52" s="212"/>
      <c r="AB52" s="212"/>
      <c r="AC52" s="212"/>
      <c r="AD52" s="212"/>
      <c r="AE52" s="212"/>
      <c r="AF52" s="212"/>
      <c r="AG52" s="212" t="s">
        <v>113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29"/>
      <c r="B53" s="230"/>
      <c r="C53" s="261" t="s">
        <v>179</v>
      </c>
      <c r="D53" s="234"/>
      <c r="E53" s="235">
        <v>3</v>
      </c>
      <c r="F53" s="232"/>
      <c r="G53" s="232"/>
      <c r="H53" s="232"/>
      <c r="I53" s="232"/>
      <c r="J53" s="232"/>
      <c r="K53" s="232"/>
      <c r="L53" s="232"/>
      <c r="M53" s="232"/>
      <c r="N53" s="232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12"/>
      <c r="Z53" s="212"/>
      <c r="AA53" s="212"/>
      <c r="AB53" s="212"/>
      <c r="AC53" s="212"/>
      <c r="AD53" s="212"/>
      <c r="AE53" s="212"/>
      <c r="AF53" s="212"/>
      <c r="AG53" s="212" t="s">
        <v>115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x14ac:dyDescent="0.2">
      <c r="A54" s="239" t="s">
        <v>106</v>
      </c>
      <c r="B54" s="240" t="s">
        <v>68</v>
      </c>
      <c r="C54" s="259" t="s">
        <v>69</v>
      </c>
      <c r="D54" s="241"/>
      <c r="E54" s="242"/>
      <c r="F54" s="243"/>
      <c r="G54" s="244">
        <f>SUMIF(AG55:AG55,"&lt;&gt;NOR",G55:G55)</f>
        <v>0</v>
      </c>
      <c r="H54" s="238"/>
      <c r="I54" s="238">
        <f>SUM(I55:I55)</f>
        <v>0</v>
      </c>
      <c r="J54" s="238"/>
      <c r="K54" s="238">
        <f>SUM(K55:K55)</f>
        <v>0</v>
      </c>
      <c r="L54" s="238"/>
      <c r="M54" s="238">
        <f>SUM(M55:M55)</f>
        <v>0</v>
      </c>
      <c r="N54" s="238"/>
      <c r="O54" s="238">
        <f>SUM(O55:O55)</f>
        <v>0</v>
      </c>
      <c r="P54" s="238"/>
      <c r="Q54" s="238">
        <f>SUM(Q55:Q55)</f>
        <v>0</v>
      </c>
      <c r="R54" s="238"/>
      <c r="S54" s="238"/>
      <c r="T54" s="238"/>
      <c r="U54" s="238"/>
      <c r="V54" s="238">
        <f>SUM(V55:V55)</f>
        <v>2.61</v>
      </c>
      <c r="W54" s="238"/>
      <c r="X54" s="238"/>
      <c r="AG54" t="s">
        <v>107</v>
      </c>
    </row>
    <row r="55" spans="1:60" outlineLevel="1" x14ac:dyDescent="0.2">
      <c r="A55" s="251">
        <v>20</v>
      </c>
      <c r="B55" s="252" t="s">
        <v>180</v>
      </c>
      <c r="C55" s="263" t="s">
        <v>181</v>
      </c>
      <c r="D55" s="253" t="s">
        <v>110</v>
      </c>
      <c r="E55" s="254">
        <v>2.7761100000000001</v>
      </c>
      <c r="F55" s="255"/>
      <c r="G55" s="256">
        <f>ROUND(E55*F55,2)</f>
        <v>0</v>
      </c>
      <c r="H55" s="233"/>
      <c r="I55" s="232">
        <f>ROUND(E55*H55,2)</f>
        <v>0</v>
      </c>
      <c r="J55" s="233"/>
      <c r="K55" s="232">
        <f>ROUND(E55*J55,2)</f>
        <v>0</v>
      </c>
      <c r="L55" s="232">
        <v>21</v>
      </c>
      <c r="M55" s="232">
        <f>G55*(1+L55/100)</f>
        <v>0</v>
      </c>
      <c r="N55" s="232">
        <v>0</v>
      </c>
      <c r="O55" s="232">
        <f>ROUND(E55*N55,2)</f>
        <v>0</v>
      </c>
      <c r="P55" s="232">
        <v>0</v>
      </c>
      <c r="Q55" s="232">
        <f>ROUND(E55*P55,2)</f>
        <v>0</v>
      </c>
      <c r="R55" s="232"/>
      <c r="S55" s="232" t="s">
        <v>111</v>
      </c>
      <c r="T55" s="232" t="s">
        <v>119</v>
      </c>
      <c r="U55" s="232">
        <v>0.9385</v>
      </c>
      <c r="V55" s="232">
        <f>ROUND(E55*U55,2)</f>
        <v>2.61</v>
      </c>
      <c r="W55" s="232"/>
      <c r="X55" s="232" t="s">
        <v>182</v>
      </c>
      <c r="Y55" s="212"/>
      <c r="Z55" s="212"/>
      <c r="AA55" s="212"/>
      <c r="AB55" s="212"/>
      <c r="AC55" s="212"/>
      <c r="AD55" s="212"/>
      <c r="AE55" s="212"/>
      <c r="AF55" s="212"/>
      <c r="AG55" s="212" t="s">
        <v>183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x14ac:dyDescent="0.2">
      <c r="A56" s="239" t="s">
        <v>106</v>
      </c>
      <c r="B56" s="240" t="s">
        <v>70</v>
      </c>
      <c r="C56" s="259" t="s">
        <v>71</v>
      </c>
      <c r="D56" s="241"/>
      <c r="E56" s="242"/>
      <c r="F56" s="243"/>
      <c r="G56" s="244">
        <f>SUMIF(AG57:AG59,"&lt;&gt;NOR",G57:G59)</f>
        <v>0</v>
      </c>
      <c r="H56" s="238"/>
      <c r="I56" s="238">
        <f>SUM(I57:I59)</f>
        <v>0</v>
      </c>
      <c r="J56" s="238"/>
      <c r="K56" s="238">
        <f>SUM(K57:K59)</f>
        <v>0</v>
      </c>
      <c r="L56" s="238"/>
      <c r="M56" s="238">
        <f>SUM(M57:M59)</f>
        <v>0</v>
      </c>
      <c r="N56" s="238"/>
      <c r="O56" s="238">
        <f>SUM(O57:O59)</f>
        <v>0.01</v>
      </c>
      <c r="P56" s="238"/>
      <c r="Q56" s="238">
        <f>SUM(Q57:Q59)</f>
        <v>0</v>
      </c>
      <c r="R56" s="238"/>
      <c r="S56" s="238"/>
      <c r="T56" s="238"/>
      <c r="U56" s="238"/>
      <c r="V56" s="238">
        <f>SUM(V57:V59)</f>
        <v>1.5</v>
      </c>
      <c r="W56" s="238"/>
      <c r="X56" s="238"/>
      <c r="AG56" t="s">
        <v>107</v>
      </c>
    </row>
    <row r="57" spans="1:60" ht="22.5" outlineLevel="1" x14ac:dyDescent="0.2">
      <c r="A57" s="251">
        <v>21</v>
      </c>
      <c r="B57" s="252" t="s">
        <v>184</v>
      </c>
      <c r="C57" s="263" t="s">
        <v>185</v>
      </c>
      <c r="D57" s="253" t="s">
        <v>137</v>
      </c>
      <c r="E57" s="254">
        <v>1</v>
      </c>
      <c r="F57" s="255"/>
      <c r="G57" s="256">
        <f>ROUND(E57*F57,2)</f>
        <v>0</v>
      </c>
      <c r="H57" s="233"/>
      <c r="I57" s="232">
        <f>ROUND(E57*H57,2)</f>
        <v>0</v>
      </c>
      <c r="J57" s="233"/>
      <c r="K57" s="232">
        <f>ROUND(E57*J57,2)</f>
        <v>0</v>
      </c>
      <c r="L57" s="232">
        <v>21</v>
      </c>
      <c r="M57" s="232">
        <f>G57*(1+L57/100)</f>
        <v>0</v>
      </c>
      <c r="N57" s="232">
        <v>5.0000000000000002E-5</v>
      </c>
      <c r="O57" s="232">
        <f>ROUND(E57*N57,2)</f>
        <v>0</v>
      </c>
      <c r="P57" s="232">
        <v>0</v>
      </c>
      <c r="Q57" s="232">
        <f>ROUND(E57*P57,2)</f>
        <v>0</v>
      </c>
      <c r="R57" s="232"/>
      <c r="S57" s="232" t="s">
        <v>111</v>
      </c>
      <c r="T57" s="232" t="s">
        <v>119</v>
      </c>
      <c r="U57" s="232">
        <v>0.75</v>
      </c>
      <c r="V57" s="232">
        <f>ROUND(E57*U57,2)</f>
        <v>0.75</v>
      </c>
      <c r="W57" s="232"/>
      <c r="X57" s="232" t="s">
        <v>112</v>
      </c>
      <c r="Y57" s="212"/>
      <c r="Z57" s="212"/>
      <c r="AA57" s="212"/>
      <c r="AB57" s="212"/>
      <c r="AC57" s="212"/>
      <c r="AD57" s="212"/>
      <c r="AE57" s="212"/>
      <c r="AF57" s="212"/>
      <c r="AG57" s="212" t="s">
        <v>113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ht="22.5" outlineLevel="1" x14ac:dyDescent="0.2">
      <c r="A58" s="245">
        <v>22</v>
      </c>
      <c r="B58" s="246" t="s">
        <v>186</v>
      </c>
      <c r="C58" s="260" t="s">
        <v>187</v>
      </c>
      <c r="D58" s="247" t="s">
        <v>137</v>
      </c>
      <c r="E58" s="248">
        <v>1</v>
      </c>
      <c r="F58" s="249"/>
      <c r="G58" s="250">
        <f>ROUND(E58*F58,2)</f>
        <v>0</v>
      </c>
      <c r="H58" s="233"/>
      <c r="I58" s="232">
        <f>ROUND(E58*H58,2)</f>
        <v>0</v>
      </c>
      <c r="J58" s="233"/>
      <c r="K58" s="232">
        <f>ROUND(E58*J58,2)</f>
        <v>0</v>
      </c>
      <c r="L58" s="232">
        <v>21</v>
      </c>
      <c r="M58" s="232">
        <f>G58*(1+L58/100)</f>
        <v>0</v>
      </c>
      <c r="N58" s="232">
        <v>1.005E-2</v>
      </c>
      <c r="O58" s="232">
        <f>ROUND(E58*N58,2)</f>
        <v>0.01</v>
      </c>
      <c r="P58" s="232">
        <v>0</v>
      </c>
      <c r="Q58" s="232">
        <f>ROUND(E58*P58,2)</f>
        <v>0</v>
      </c>
      <c r="R58" s="232"/>
      <c r="S58" s="232" t="s">
        <v>111</v>
      </c>
      <c r="T58" s="232" t="s">
        <v>119</v>
      </c>
      <c r="U58" s="232">
        <v>0.75</v>
      </c>
      <c r="V58" s="232">
        <f>ROUND(E58*U58,2)</f>
        <v>0.75</v>
      </c>
      <c r="W58" s="232"/>
      <c r="X58" s="232" t="s">
        <v>112</v>
      </c>
      <c r="Y58" s="212"/>
      <c r="Z58" s="212"/>
      <c r="AA58" s="212"/>
      <c r="AB58" s="212"/>
      <c r="AC58" s="212"/>
      <c r="AD58" s="212"/>
      <c r="AE58" s="212"/>
      <c r="AF58" s="212"/>
      <c r="AG58" s="212" t="s">
        <v>113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29">
        <v>23</v>
      </c>
      <c r="B59" s="230" t="s">
        <v>188</v>
      </c>
      <c r="C59" s="264" t="s">
        <v>189</v>
      </c>
      <c r="D59" s="231" t="s">
        <v>0</v>
      </c>
      <c r="E59" s="257"/>
      <c r="F59" s="233"/>
      <c r="G59" s="232">
        <f>ROUND(E59*F59,2)</f>
        <v>0</v>
      </c>
      <c r="H59" s="233"/>
      <c r="I59" s="232">
        <f>ROUND(E59*H59,2)</f>
        <v>0</v>
      </c>
      <c r="J59" s="233"/>
      <c r="K59" s="232">
        <f>ROUND(E59*J59,2)</f>
        <v>0</v>
      </c>
      <c r="L59" s="232">
        <v>21</v>
      </c>
      <c r="M59" s="232">
        <f>G59*(1+L59/100)</f>
        <v>0</v>
      </c>
      <c r="N59" s="232">
        <v>0</v>
      </c>
      <c r="O59" s="232">
        <f>ROUND(E59*N59,2)</f>
        <v>0</v>
      </c>
      <c r="P59" s="232">
        <v>0</v>
      </c>
      <c r="Q59" s="232">
        <f>ROUND(E59*P59,2)</f>
        <v>0</v>
      </c>
      <c r="R59" s="232"/>
      <c r="S59" s="232" t="s">
        <v>111</v>
      </c>
      <c r="T59" s="232" t="s">
        <v>119</v>
      </c>
      <c r="U59" s="232">
        <v>0</v>
      </c>
      <c r="V59" s="232">
        <f>ROUND(E59*U59,2)</f>
        <v>0</v>
      </c>
      <c r="W59" s="232"/>
      <c r="X59" s="232" t="s">
        <v>182</v>
      </c>
      <c r="Y59" s="212"/>
      <c r="Z59" s="212"/>
      <c r="AA59" s="212"/>
      <c r="AB59" s="212"/>
      <c r="AC59" s="212"/>
      <c r="AD59" s="212"/>
      <c r="AE59" s="212"/>
      <c r="AF59" s="212"/>
      <c r="AG59" s="212" t="s">
        <v>183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x14ac:dyDescent="0.2">
      <c r="A60" s="239" t="s">
        <v>106</v>
      </c>
      <c r="B60" s="240" t="s">
        <v>72</v>
      </c>
      <c r="C60" s="259" t="s">
        <v>73</v>
      </c>
      <c r="D60" s="241"/>
      <c r="E60" s="242"/>
      <c r="F60" s="243"/>
      <c r="G60" s="244">
        <f>SUMIF(AG61:AG66,"&lt;&gt;NOR",G61:G66)</f>
        <v>0</v>
      </c>
      <c r="H60" s="238"/>
      <c r="I60" s="238">
        <f>SUM(I61:I66)</f>
        <v>0</v>
      </c>
      <c r="J60" s="238"/>
      <c r="K60" s="238">
        <f>SUM(K61:K66)</f>
        <v>0</v>
      </c>
      <c r="L60" s="238"/>
      <c r="M60" s="238">
        <f>SUM(M61:M66)</f>
        <v>0</v>
      </c>
      <c r="N60" s="238"/>
      <c r="O60" s="238">
        <f>SUM(O61:O66)</f>
        <v>0.03</v>
      </c>
      <c r="P60" s="238"/>
      <c r="Q60" s="238">
        <f>SUM(Q61:Q66)</f>
        <v>0</v>
      </c>
      <c r="R60" s="238"/>
      <c r="S60" s="238"/>
      <c r="T60" s="238"/>
      <c r="U60" s="238"/>
      <c r="V60" s="238">
        <f>SUM(V61:V66)</f>
        <v>1.63</v>
      </c>
      <c r="W60" s="238"/>
      <c r="X60" s="238"/>
      <c r="AG60" t="s">
        <v>107</v>
      </c>
    </row>
    <row r="61" spans="1:60" outlineLevel="1" x14ac:dyDescent="0.2">
      <c r="A61" s="251">
        <v>24</v>
      </c>
      <c r="B61" s="252" t="s">
        <v>190</v>
      </c>
      <c r="C61" s="263" t="s">
        <v>191</v>
      </c>
      <c r="D61" s="253" t="s">
        <v>137</v>
      </c>
      <c r="E61" s="254">
        <v>1</v>
      </c>
      <c r="F61" s="255"/>
      <c r="G61" s="256">
        <f>ROUND(E61*F61,2)</f>
        <v>0</v>
      </c>
      <c r="H61" s="233"/>
      <c r="I61" s="232">
        <f>ROUND(E61*H61,2)</f>
        <v>0</v>
      </c>
      <c r="J61" s="233"/>
      <c r="K61" s="232">
        <f>ROUND(E61*J61,2)</f>
        <v>0</v>
      </c>
      <c r="L61" s="232">
        <v>21</v>
      </c>
      <c r="M61" s="232">
        <f>G61*(1+L61/100)</f>
        <v>0</v>
      </c>
      <c r="N61" s="232">
        <v>0</v>
      </c>
      <c r="O61" s="232">
        <f>ROUND(E61*N61,2)</f>
        <v>0</v>
      </c>
      <c r="P61" s="232">
        <v>0</v>
      </c>
      <c r="Q61" s="232">
        <f>ROUND(E61*P61,2)</f>
        <v>0</v>
      </c>
      <c r="R61" s="232"/>
      <c r="S61" s="232" t="s">
        <v>111</v>
      </c>
      <c r="T61" s="232" t="s">
        <v>119</v>
      </c>
      <c r="U61" s="232">
        <v>1.63</v>
      </c>
      <c r="V61" s="232">
        <f>ROUND(E61*U61,2)</f>
        <v>1.63</v>
      </c>
      <c r="W61" s="232"/>
      <c r="X61" s="232" t="s">
        <v>112</v>
      </c>
      <c r="Y61" s="212"/>
      <c r="Z61" s="212"/>
      <c r="AA61" s="212"/>
      <c r="AB61" s="212"/>
      <c r="AC61" s="212"/>
      <c r="AD61" s="212"/>
      <c r="AE61" s="212"/>
      <c r="AF61" s="212"/>
      <c r="AG61" s="212" t="s">
        <v>113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ht="22.5" outlineLevel="1" x14ac:dyDescent="0.2">
      <c r="A62" s="251">
        <v>25</v>
      </c>
      <c r="B62" s="252" t="s">
        <v>192</v>
      </c>
      <c r="C62" s="263" t="s">
        <v>193</v>
      </c>
      <c r="D62" s="253" t="s">
        <v>194</v>
      </c>
      <c r="E62" s="254">
        <v>1</v>
      </c>
      <c r="F62" s="255"/>
      <c r="G62" s="256">
        <f>ROUND(E62*F62,2)</f>
        <v>0</v>
      </c>
      <c r="H62" s="233"/>
      <c r="I62" s="232">
        <f>ROUND(E62*H62,2)</f>
        <v>0</v>
      </c>
      <c r="J62" s="233"/>
      <c r="K62" s="232">
        <f>ROUND(E62*J62,2)</f>
        <v>0</v>
      </c>
      <c r="L62" s="232">
        <v>21</v>
      </c>
      <c r="M62" s="232">
        <f>G62*(1+L62/100)</f>
        <v>0</v>
      </c>
      <c r="N62" s="232">
        <v>0</v>
      </c>
      <c r="O62" s="232">
        <f>ROUND(E62*N62,2)</f>
        <v>0</v>
      </c>
      <c r="P62" s="232">
        <v>0</v>
      </c>
      <c r="Q62" s="232">
        <f>ROUND(E62*P62,2)</f>
        <v>0</v>
      </c>
      <c r="R62" s="232"/>
      <c r="S62" s="232" t="s">
        <v>149</v>
      </c>
      <c r="T62" s="232" t="s">
        <v>119</v>
      </c>
      <c r="U62" s="232">
        <v>0</v>
      </c>
      <c r="V62" s="232">
        <f>ROUND(E62*U62,2)</f>
        <v>0</v>
      </c>
      <c r="W62" s="232"/>
      <c r="X62" s="232" t="s">
        <v>112</v>
      </c>
      <c r="Y62" s="212"/>
      <c r="Z62" s="212"/>
      <c r="AA62" s="212"/>
      <c r="AB62" s="212"/>
      <c r="AC62" s="212"/>
      <c r="AD62" s="212"/>
      <c r="AE62" s="212"/>
      <c r="AF62" s="212"/>
      <c r="AG62" s="212" t="s">
        <v>113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ht="22.5" outlineLevel="1" x14ac:dyDescent="0.2">
      <c r="A63" s="251">
        <v>26</v>
      </c>
      <c r="B63" s="252" t="s">
        <v>195</v>
      </c>
      <c r="C63" s="263" t="s">
        <v>196</v>
      </c>
      <c r="D63" s="253" t="s">
        <v>194</v>
      </c>
      <c r="E63" s="254">
        <v>1</v>
      </c>
      <c r="F63" s="255"/>
      <c r="G63" s="256">
        <f>ROUND(E63*F63,2)</f>
        <v>0</v>
      </c>
      <c r="H63" s="233"/>
      <c r="I63" s="232">
        <f>ROUND(E63*H63,2)</f>
        <v>0</v>
      </c>
      <c r="J63" s="233"/>
      <c r="K63" s="232">
        <f>ROUND(E63*J63,2)</f>
        <v>0</v>
      </c>
      <c r="L63" s="232">
        <v>21</v>
      </c>
      <c r="M63" s="232">
        <f>G63*(1+L63/100)</f>
        <v>0</v>
      </c>
      <c r="N63" s="232">
        <v>0</v>
      </c>
      <c r="O63" s="232">
        <f>ROUND(E63*N63,2)</f>
        <v>0</v>
      </c>
      <c r="P63" s="232">
        <v>0</v>
      </c>
      <c r="Q63" s="232">
        <f>ROUND(E63*P63,2)</f>
        <v>0</v>
      </c>
      <c r="R63" s="232"/>
      <c r="S63" s="232" t="s">
        <v>149</v>
      </c>
      <c r="T63" s="232" t="s">
        <v>119</v>
      </c>
      <c r="U63" s="232">
        <v>0</v>
      </c>
      <c r="V63" s="232">
        <f>ROUND(E63*U63,2)</f>
        <v>0</v>
      </c>
      <c r="W63" s="232"/>
      <c r="X63" s="232" t="s">
        <v>112</v>
      </c>
      <c r="Y63" s="212"/>
      <c r="Z63" s="212"/>
      <c r="AA63" s="212"/>
      <c r="AB63" s="212"/>
      <c r="AC63" s="212"/>
      <c r="AD63" s="212"/>
      <c r="AE63" s="212"/>
      <c r="AF63" s="212"/>
      <c r="AG63" s="212" t="s">
        <v>113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ht="33.75" outlineLevel="1" x14ac:dyDescent="0.2">
      <c r="A64" s="251">
        <v>27</v>
      </c>
      <c r="B64" s="252" t="s">
        <v>197</v>
      </c>
      <c r="C64" s="263" t="s">
        <v>198</v>
      </c>
      <c r="D64" s="253" t="s">
        <v>194</v>
      </c>
      <c r="E64" s="254">
        <v>2</v>
      </c>
      <c r="F64" s="255"/>
      <c r="G64" s="256">
        <f>ROUND(E64*F64,2)</f>
        <v>0</v>
      </c>
      <c r="H64" s="233"/>
      <c r="I64" s="232">
        <f>ROUND(E64*H64,2)</f>
        <v>0</v>
      </c>
      <c r="J64" s="233"/>
      <c r="K64" s="232">
        <f>ROUND(E64*J64,2)</f>
        <v>0</v>
      </c>
      <c r="L64" s="232">
        <v>21</v>
      </c>
      <c r="M64" s="232">
        <f>G64*(1+L64/100)</f>
        <v>0</v>
      </c>
      <c r="N64" s="232">
        <v>0</v>
      </c>
      <c r="O64" s="232">
        <f>ROUND(E64*N64,2)</f>
        <v>0</v>
      </c>
      <c r="P64" s="232">
        <v>0</v>
      </c>
      <c r="Q64" s="232">
        <f>ROUND(E64*P64,2)</f>
        <v>0</v>
      </c>
      <c r="R64" s="232"/>
      <c r="S64" s="232" t="s">
        <v>149</v>
      </c>
      <c r="T64" s="232" t="s">
        <v>119</v>
      </c>
      <c r="U64" s="232">
        <v>0</v>
      </c>
      <c r="V64" s="232">
        <f>ROUND(E64*U64,2)</f>
        <v>0</v>
      </c>
      <c r="W64" s="232"/>
      <c r="X64" s="232" t="s">
        <v>112</v>
      </c>
      <c r="Y64" s="212"/>
      <c r="Z64" s="212"/>
      <c r="AA64" s="212"/>
      <c r="AB64" s="212"/>
      <c r="AC64" s="212"/>
      <c r="AD64" s="212"/>
      <c r="AE64" s="212"/>
      <c r="AF64" s="212"/>
      <c r="AG64" s="212" t="s">
        <v>113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45">
        <v>28</v>
      </c>
      <c r="B65" s="246" t="s">
        <v>199</v>
      </c>
      <c r="C65" s="260" t="s">
        <v>200</v>
      </c>
      <c r="D65" s="247" t="s">
        <v>137</v>
      </c>
      <c r="E65" s="248">
        <v>1</v>
      </c>
      <c r="F65" s="249"/>
      <c r="G65" s="250">
        <f>ROUND(E65*F65,2)</f>
        <v>0</v>
      </c>
      <c r="H65" s="233"/>
      <c r="I65" s="232">
        <f>ROUND(E65*H65,2)</f>
        <v>0</v>
      </c>
      <c r="J65" s="233"/>
      <c r="K65" s="232">
        <f>ROUND(E65*J65,2)</f>
        <v>0</v>
      </c>
      <c r="L65" s="232">
        <v>21</v>
      </c>
      <c r="M65" s="232">
        <f>G65*(1+L65/100)</f>
        <v>0</v>
      </c>
      <c r="N65" s="232">
        <v>3.4000000000000002E-2</v>
      </c>
      <c r="O65" s="232">
        <f>ROUND(E65*N65,2)</f>
        <v>0.03</v>
      </c>
      <c r="P65" s="232">
        <v>0</v>
      </c>
      <c r="Q65" s="232">
        <f>ROUND(E65*P65,2)</f>
        <v>0</v>
      </c>
      <c r="R65" s="232" t="s">
        <v>123</v>
      </c>
      <c r="S65" s="232" t="s">
        <v>111</v>
      </c>
      <c r="T65" s="232" t="s">
        <v>119</v>
      </c>
      <c r="U65" s="232">
        <v>0</v>
      </c>
      <c r="V65" s="232">
        <f>ROUND(E65*U65,2)</f>
        <v>0</v>
      </c>
      <c r="W65" s="232"/>
      <c r="X65" s="232" t="s">
        <v>124</v>
      </c>
      <c r="Y65" s="212"/>
      <c r="Z65" s="212"/>
      <c r="AA65" s="212"/>
      <c r="AB65" s="212"/>
      <c r="AC65" s="212"/>
      <c r="AD65" s="212"/>
      <c r="AE65" s="212"/>
      <c r="AF65" s="212"/>
      <c r="AG65" s="212" t="s">
        <v>125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29">
        <v>29</v>
      </c>
      <c r="B66" s="230" t="s">
        <v>201</v>
      </c>
      <c r="C66" s="264" t="s">
        <v>202</v>
      </c>
      <c r="D66" s="231" t="s">
        <v>0</v>
      </c>
      <c r="E66" s="257"/>
      <c r="F66" s="233"/>
      <c r="G66" s="232">
        <f>ROUND(E66*F66,2)</f>
        <v>0</v>
      </c>
      <c r="H66" s="233"/>
      <c r="I66" s="232">
        <f>ROUND(E66*H66,2)</f>
        <v>0</v>
      </c>
      <c r="J66" s="233"/>
      <c r="K66" s="232">
        <f>ROUND(E66*J66,2)</f>
        <v>0</v>
      </c>
      <c r="L66" s="232">
        <v>21</v>
      </c>
      <c r="M66" s="232">
        <f>G66*(1+L66/100)</f>
        <v>0</v>
      </c>
      <c r="N66" s="232">
        <v>0</v>
      </c>
      <c r="O66" s="232">
        <f>ROUND(E66*N66,2)</f>
        <v>0</v>
      </c>
      <c r="P66" s="232">
        <v>0</v>
      </c>
      <c r="Q66" s="232">
        <f>ROUND(E66*P66,2)</f>
        <v>0</v>
      </c>
      <c r="R66" s="232"/>
      <c r="S66" s="232" t="s">
        <v>111</v>
      </c>
      <c r="T66" s="232" t="s">
        <v>119</v>
      </c>
      <c r="U66" s="232">
        <v>0</v>
      </c>
      <c r="V66" s="232">
        <f>ROUND(E66*U66,2)</f>
        <v>0</v>
      </c>
      <c r="W66" s="232"/>
      <c r="X66" s="232" t="s">
        <v>182</v>
      </c>
      <c r="Y66" s="212"/>
      <c r="Z66" s="212"/>
      <c r="AA66" s="212"/>
      <c r="AB66" s="212"/>
      <c r="AC66" s="212"/>
      <c r="AD66" s="212"/>
      <c r="AE66" s="212"/>
      <c r="AF66" s="212"/>
      <c r="AG66" s="212" t="s">
        <v>183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x14ac:dyDescent="0.2">
      <c r="A67" s="239" t="s">
        <v>106</v>
      </c>
      <c r="B67" s="240" t="s">
        <v>74</v>
      </c>
      <c r="C67" s="259" t="s">
        <v>75</v>
      </c>
      <c r="D67" s="241"/>
      <c r="E67" s="242"/>
      <c r="F67" s="243"/>
      <c r="G67" s="244">
        <f>SUMIF(AG68:AG75,"&lt;&gt;NOR",G68:G75)</f>
        <v>0</v>
      </c>
      <c r="H67" s="238"/>
      <c r="I67" s="238">
        <f>SUM(I68:I75)</f>
        <v>0</v>
      </c>
      <c r="J67" s="238"/>
      <c r="K67" s="238">
        <f>SUM(K68:K75)</f>
        <v>0</v>
      </c>
      <c r="L67" s="238"/>
      <c r="M67" s="238">
        <f>SUM(M68:M75)</f>
        <v>0</v>
      </c>
      <c r="N67" s="238"/>
      <c r="O67" s="238">
        <f>SUM(O68:O75)</f>
        <v>0.06</v>
      </c>
      <c r="P67" s="238"/>
      <c r="Q67" s="238">
        <f>SUM(Q68:Q75)</f>
        <v>0</v>
      </c>
      <c r="R67" s="238"/>
      <c r="S67" s="238"/>
      <c r="T67" s="238"/>
      <c r="U67" s="238"/>
      <c r="V67" s="238">
        <f>SUM(V68:V75)</f>
        <v>33.97</v>
      </c>
      <c r="W67" s="238"/>
      <c r="X67" s="238"/>
      <c r="AG67" t="s">
        <v>107</v>
      </c>
    </row>
    <row r="68" spans="1:60" outlineLevel="1" x14ac:dyDescent="0.2">
      <c r="A68" s="245">
        <v>30</v>
      </c>
      <c r="B68" s="246" t="s">
        <v>203</v>
      </c>
      <c r="C68" s="260" t="s">
        <v>204</v>
      </c>
      <c r="D68" s="247" t="s">
        <v>118</v>
      </c>
      <c r="E68" s="248">
        <v>252.75700000000001</v>
      </c>
      <c r="F68" s="249"/>
      <c r="G68" s="250">
        <f>ROUND(E68*F68,2)</f>
        <v>0</v>
      </c>
      <c r="H68" s="233"/>
      <c r="I68" s="232">
        <f>ROUND(E68*H68,2)</f>
        <v>0</v>
      </c>
      <c r="J68" s="233"/>
      <c r="K68" s="232">
        <f>ROUND(E68*J68,2)</f>
        <v>0</v>
      </c>
      <c r="L68" s="232">
        <v>21</v>
      </c>
      <c r="M68" s="232">
        <f>G68*(1+L68/100)</f>
        <v>0</v>
      </c>
      <c r="N68" s="232">
        <v>6.9999999999999994E-5</v>
      </c>
      <c r="O68" s="232">
        <f>ROUND(E68*N68,2)</f>
        <v>0.02</v>
      </c>
      <c r="P68" s="232">
        <v>0</v>
      </c>
      <c r="Q68" s="232">
        <f>ROUND(E68*P68,2)</f>
        <v>0</v>
      </c>
      <c r="R68" s="232"/>
      <c r="S68" s="232" t="s">
        <v>111</v>
      </c>
      <c r="T68" s="232" t="s">
        <v>119</v>
      </c>
      <c r="U68" s="232">
        <v>3.2480000000000002E-2</v>
      </c>
      <c r="V68" s="232">
        <f>ROUND(E68*U68,2)</f>
        <v>8.2100000000000009</v>
      </c>
      <c r="W68" s="232"/>
      <c r="X68" s="232" t="s">
        <v>112</v>
      </c>
      <c r="Y68" s="212"/>
      <c r="Z68" s="212"/>
      <c r="AA68" s="212"/>
      <c r="AB68" s="212"/>
      <c r="AC68" s="212"/>
      <c r="AD68" s="212"/>
      <c r="AE68" s="212"/>
      <c r="AF68" s="212"/>
      <c r="AG68" s="212" t="s">
        <v>113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29"/>
      <c r="B69" s="230"/>
      <c r="C69" s="261" t="s">
        <v>205</v>
      </c>
      <c r="D69" s="234"/>
      <c r="E69" s="235">
        <v>50.106000000000002</v>
      </c>
      <c r="F69" s="232"/>
      <c r="G69" s="232"/>
      <c r="H69" s="232"/>
      <c r="I69" s="232"/>
      <c r="J69" s="232"/>
      <c r="K69" s="232"/>
      <c r="L69" s="232"/>
      <c r="M69" s="232"/>
      <c r="N69" s="232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12"/>
      <c r="Z69" s="212"/>
      <c r="AA69" s="212"/>
      <c r="AB69" s="212"/>
      <c r="AC69" s="212"/>
      <c r="AD69" s="212"/>
      <c r="AE69" s="212"/>
      <c r="AF69" s="212"/>
      <c r="AG69" s="212" t="s">
        <v>115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29"/>
      <c r="B70" s="230"/>
      <c r="C70" s="261" t="s">
        <v>206</v>
      </c>
      <c r="D70" s="234"/>
      <c r="E70" s="235">
        <v>47.606000000000002</v>
      </c>
      <c r="F70" s="232"/>
      <c r="G70" s="232"/>
      <c r="H70" s="232"/>
      <c r="I70" s="232"/>
      <c r="J70" s="232"/>
      <c r="K70" s="232"/>
      <c r="L70" s="232"/>
      <c r="M70" s="232"/>
      <c r="N70" s="232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12"/>
      <c r="Z70" s="212"/>
      <c r="AA70" s="212"/>
      <c r="AB70" s="212"/>
      <c r="AC70" s="212"/>
      <c r="AD70" s="212"/>
      <c r="AE70" s="212"/>
      <c r="AF70" s="212"/>
      <c r="AG70" s="212" t="s">
        <v>115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29"/>
      <c r="B71" s="230"/>
      <c r="C71" s="261" t="s">
        <v>207</v>
      </c>
      <c r="D71" s="234"/>
      <c r="E71" s="235">
        <v>54.03</v>
      </c>
      <c r="F71" s="232"/>
      <c r="G71" s="232"/>
      <c r="H71" s="232"/>
      <c r="I71" s="232"/>
      <c r="J71" s="232"/>
      <c r="K71" s="232"/>
      <c r="L71" s="232"/>
      <c r="M71" s="232"/>
      <c r="N71" s="232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12"/>
      <c r="Z71" s="212"/>
      <c r="AA71" s="212"/>
      <c r="AB71" s="212"/>
      <c r="AC71" s="212"/>
      <c r="AD71" s="212"/>
      <c r="AE71" s="212"/>
      <c r="AF71" s="212"/>
      <c r="AG71" s="212" t="s">
        <v>115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29"/>
      <c r="B72" s="230"/>
      <c r="C72" s="261" t="s">
        <v>208</v>
      </c>
      <c r="D72" s="234"/>
      <c r="E72" s="235">
        <v>59.615000000000002</v>
      </c>
      <c r="F72" s="232"/>
      <c r="G72" s="232"/>
      <c r="H72" s="232"/>
      <c r="I72" s="232"/>
      <c r="J72" s="232"/>
      <c r="K72" s="232"/>
      <c r="L72" s="232"/>
      <c r="M72" s="232"/>
      <c r="N72" s="232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12"/>
      <c r="Z72" s="212"/>
      <c r="AA72" s="212"/>
      <c r="AB72" s="212"/>
      <c r="AC72" s="212"/>
      <c r="AD72" s="212"/>
      <c r="AE72" s="212"/>
      <c r="AF72" s="212"/>
      <c r="AG72" s="212" t="s">
        <v>115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29"/>
      <c r="B73" s="230"/>
      <c r="C73" s="261" t="s">
        <v>209</v>
      </c>
      <c r="D73" s="234"/>
      <c r="E73" s="235">
        <v>41.4</v>
      </c>
      <c r="F73" s="232"/>
      <c r="G73" s="232"/>
      <c r="H73" s="232"/>
      <c r="I73" s="232"/>
      <c r="J73" s="232"/>
      <c r="K73" s="232"/>
      <c r="L73" s="232"/>
      <c r="M73" s="232"/>
      <c r="N73" s="232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12"/>
      <c r="Z73" s="212"/>
      <c r="AA73" s="212"/>
      <c r="AB73" s="212"/>
      <c r="AC73" s="212"/>
      <c r="AD73" s="212"/>
      <c r="AE73" s="212"/>
      <c r="AF73" s="212"/>
      <c r="AG73" s="212" t="s">
        <v>115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45">
        <v>31</v>
      </c>
      <c r="B74" s="246" t="s">
        <v>210</v>
      </c>
      <c r="C74" s="260" t="s">
        <v>211</v>
      </c>
      <c r="D74" s="247" t="s">
        <v>118</v>
      </c>
      <c r="E74" s="248">
        <v>252.75700000000001</v>
      </c>
      <c r="F74" s="249"/>
      <c r="G74" s="250">
        <f>ROUND(E74*F74,2)</f>
        <v>0</v>
      </c>
      <c r="H74" s="233"/>
      <c r="I74" s="232">
        <f>ROUND(E74*H74,2)</f>
        <v>0</v>
      </c>
      <c r="J74" s="233"/>
      <c r="K74" s="232">
        <f>ROUND(E74*J74,2)</f>
        <v>0</v>
      </c>
      <c r="L74" s="232">
        <v>21</v>
      </c>
      <c r="M74" s="232">
        <f>G74*(1+L74/100)</f>
        <v>0</v>
      </c>
      <c r="N74" s="232">
        <v>1.3999999999999999E-4</v>
      </c>
      <c r="O74" s="232">
        <f>ROUND(E74*N74,2)</f>
        <v>0.04</v>
      </c>
      <c r="P74" s="232">
        <v>0</v>
      </c>
      <c r="Q74" s="232">
        <f>ROUND(E74*P74,2)</f>
        <v>0</v>
      </c>
      <c r="R74" s="232"/>
      <c r="S74" s="232" t="s">
        <v>111</v>
      </c>
      <c r="T74" s="232" t="s">
        <v>119</v>
      </c>
      <c r="U74" s="232">
        <v>0.10191</v>
      </c>
      <c r="V74" s="232">
        <f>ROUND(E74*U74,2)</f>
        <v>25.76</v>
      </c>
      <c r="W74" s="232"/>
      <c r="X74" s="232" t="s">
        <v>112</v>
      </c>
      <c r="Y74" s="212"/>
      <c r="Z74" s="212"/>
      <c r="AA74" s="212"/>
      <c r="AB74" s="212"/>
      <c r="AC74" s="212"/>
      <c r="AD74" s="212"/>
      <c r="AE74" s="212"/>
      <c r="AF74" s="212"/>
      <c r="AG74" s="212" t="s">
        <v>113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29"/>
      <c r="B75" s="230"/>
      <c r="C75" s="261" t="s">
        <v>212</v>
      </c>
      <c r="D75" s="234"/>
      <c r="E75" s="235">
        <v>252.75700000000001</v>
      </c>
      <c r="F75" s="232"/>
      <c r="G75" s="232"/>
      <c r="H75" s="232"/>
      <c r="I75" s="232"/>
      <c r="J75" s="232"/>
      <c r="K75" s="232"/>
      <c r="L75" s="232"/>
      <c r="M75" s="232"/>
      <c r="N75" s="232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12"/>
      <c r="Z75" s="212"/>
      <c r="AA75" s="212"/>
      <c r="AB75" s="212"/>
      <c r="AC75" s="212"/>
      <c r="AD75" s="212"/>
      <c r="AE75" s="212"/>
      <c r="AF75" s="212"/>
      <c r="AG75" s="212" t="s">
        <v>115</v>
      </c>
      <c r="AH75" s="212">
        <v>5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x14ac:dyDescent="0.2">
      <c r="A76" s="239" t="s">
        <v>106</v>
      </c>
      <c r="B76" s="240" t="s">
        <v>76</v>
      </c>
      <c r="C76" s="259" t="s">
        <v>77</v>
      </c>
      <c r="D76" s="241"/>
      <c r="E76" s="242"/>
      <c r="F76" s="243"/>
      <c r="G76" s="244">
        <f>SUMIF(AG77:AG83,"&lt;&gt;NOR",G77:G83)</f>
        <v>0</v>
      </c>
      <c r="H76" s="238"/>
      <c r="I76" s="238">
        <f>SUM(I77:I83)</f>
        <v>0</v>
      </c>
      <c r="J76" s="238"/>
      <c r="K76" s="238">
        <f>SUM(K77:K83)</f>
        <v>0</v>
      </c>
      <c r="L76" s="238"/>
      <c r="M76" s="238">
        <f>SUM(M77:M83)</f>
        <v>0</v>
      </c>
      <c r="N76" s="238"/>
      <c r="O76" s="238">
        <f>SUM(O77:O83)</f>
        <v>0</v>
      </c>
      <c r="P76" s="238"/>
      <c r="Q76" s="238">
        <f>SUM(Q77:Q83)</f>
        <v>0</v>
      </c>
      <c r="R76" s="238"/>
      <c r="S76" s="238"/>
      <c r="T76" s="238"/>
      <c r="U76" s="238"/>
      <c r="V76" s="238">
        <f>SUM(V77:V83)</f>
        <v>5.1499999999999995</v>
      </c>
      <c r="W76" s="238"/>
      <c r="X76" s="238"/>
      <c r="AG76" t="s">
        <v>107</v>
      </c>
    </row>
    <row r="77" spans="1:60" outlineLevel="1" x14ac:dyDescent="0.2">
      <c r="A77" s="251">
        <v>32</v>
      </c>
      <c r="B77" s="252" t="s">
        <v>213</v>
      </c>
      <c r="C77" s="263" t="s">
        <v>214</v>
      </c>
      <c r="D77" s="253" t="s">
        <v>110</v>
      </c>
      <c r="E77" s="254">
        <v>2.4225500000000002</v>
      </c>
      <c r="F77" s="255"/>
      <c r="G77" s="256">
        <f>ROUND(E77*F77,2)</f>
        <v>0</v>
      </c>
      <c r="H77" s="233"/>
      <c r="I77" s="232">
        <f>ROUND(E77*H77,2)</f>
        <v>0</v>
      </c>
      <c r="J77" s="233"/>
      <c r="K77" s="232">
        <f>ROUND(E77*J77,2)</f>
        <v>0</v>
      </c>
      <c r="L77" s="232">
        <v>21</v>
      </c>
      <c r="M77" s="232">
        <f>G77*(1+L77/100)</f>
        <v>0</v>
      </c>
      <c r="N77" s="232">
        <v>0</v>
      </c>
      <c r="O77" s="232">
        <f>ROUND(E77*N77,2)</f>
        <v>0</v>
      </c>
      <c r="P77" s="232">
        <v>0</v>
      </c>
      <c r="Q77" s="232">
        <f>ROUND(E77*P77,2)</f>
        <v>0</v>
      </c>
      <c r="R77" s="232"/>
      <c r="S77" s="232" t="s">
        <v>111</v>
      </c>
      <c r="T77" s="232" t="s">
        <v>119</v>
      </c>
      <c r="U77" s="232">
        <v>0.16400000000000001</v>
      </c>
      <c r="V77" s="232">
        <f>ROUND(E77*U77,2)</f>
        <v>0.4</v>
      </c>
      <c r="W77" s="232"/>
      <c r="X77" s="232" t="s">
        <v>215</v>
      </c>
      <c r="Y77" s="212"/>
      <c r="Z77" s="212"/>
      <c r="AA77" s="212"/>
      <c r="AB77" s="212"/>
      <c r="AC77" s="212"/>
      <c r="AD77" s="212"/>
      <c r="AE77" s="212"/>
      <c r="AF77" s="212"/>
      <c r="AG77" s="212" t="s">
        <v>216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51">
        <v>33</v>
      </c>
      <c r="B78" s="252" t="s">
        <v>217</v>
      </c>
      <c r="C78" s="263" t="s">
        <v>218</v>
      </c>
      <c r="D78" s="253" t="s">
        <v>110</v>
      </c>
      <c r="E78" s="254">
        <v>2.4225500000000002</v>
      </c>
      <c r="F78" s="255"/>
      <c r="G78" s="256">
        <f>ROUND(E78*F78,2)</f>
        <v>0</v>
      </c>
      <c r="H78" s="233"/>
      <c r="I78" s="232">
        <f>ROUND(E78*H78,2)</f>
        <v>0</v>
      </c>
      <c r="J78" s="233"/>
      <c r="K78" s="232">
        <f>ROUND(E78*J78,2)</f>
        <v>0</v>
      </c>
      <c r="L78" s="232">
        <v>21</v>
      </c>
      <c r="M78" s="232">
        <f>G78*(1+L78/100)</f>
        <v>0</v>
      </c>
      <c r="N78" s="232">
        <v>0</v>
      </c>
      <c r="O78" s="232">
        <f>ROUND(E78*N78,2)</f>
        <v>0</v>
      </c>
      <c r="P78" s="232">
        <v>0</v>
      </c>
      <c r="Q78" s="232">
        <f>ROUND(E78*P78,2)</f>
        <v>0</v>
      </c>
      <c r="R78" s="232"/>
      <c r="S78" s="232" t="s">
        <v>111</v>
      </c>
      <c r="T78" s="232" t="s">
        <v>119</v>
      </c>
      <c r="U78" s="232">
        <v>0.49</v>
      </c>
      <c r="V78" s="232">
        <f>ROUND(E78*U78,2)</f>
        <v>1.19</v>
      </c>
      <c r="W78" s="232"/>
      <c r="X78" s="232" t="s">
        <v>215</v>
      </c>
      <c r="Y78" s="212"/>
      <c r="Z78" s="212"/>
      <c r="AA78" s="212"/>
      <c r="AB78" s="212"/>
      <c r="AC78" s="212"/>
      <c r="AD78" s="212"/>
      <c r="AE78" s="212"/>
      <c r="AF78" s="212"/>
      <c r="AG78" s="212" t="s">
        <v>216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51">
        <v>34</v>
      </c>
      <c r="B79" s="252" t="s">
        <v>219</v>
      </c>
      <c r="C79" s="263" t="s">
        <v>220</v>
      </c>
      <c r="D79" s="253" t="s">
        <v>110</v>
      </c>
      <c r="E79" s="254">
        <v>2.4225500000000002</v>
      </c>
      <c r="F79" s="255"/>
      <c r="G79" s="256">
        <f>ROUND(E79*F79,2)</f>
        <v>0</v>
      </c>
      <c r="H79" s="233"/>
      <c r="I79" s="232">
        <f>ROUND(E79*H79,2)</f>
        <v>0</v>
      </c>
      <c r="J79" s="233"/>
      <c r="K79" s="232">
        <f>ROUND(E79*J79,2)</f>
        <v>0</v>
      </c>
      <c r="L79" s="232">
        <v>21</v>
      </c>
      <c r="M79" s="232">
        <f>G79*(1+L79/100)</f>
        <v>0</v>
      </c>
      <c r="N79" s="232">
        <v>0</v>
      </c>
      <c r="O79" s="232">
        <f>ROUND(E79*N79,2)</f>
        <v>0</v>
      </c>
      <c r="P79" s="232">
        <v>0</v>
      </c>
      <c r="Q79" s="232">
        <f>ROUND(E79*P79,2)</f>
        <v>0</v>
      </c>
      <c r="R79" s="232"/>
      <c r="S79" s="232" t="s">
        <v>111</v>
      </c>
      <c r="T79" s="232" t="s">
        <v>119</v>
      </c>
      <c r="U79" s="232">
        <v>0</v>
      </c>
      <c r="V79" s="232">
        <f>ROUND(E79*U79,2)</f>
        <v>0</v>
      </c>
      <c r="W79" s="232"/>
      <c r="X79" s="232" t="s">
        <v>215</v>
      </c>
      <c r="Y79" s="212"/>
      <c r="Z79" s="212"/>
      <c r="AA79" s="212"/>
      <c r="AB79" s="212"/>
      <c r="AC79" s="212"/>
      <c r="AD79" s="212"/>
      <c r="AE79" s="212"/>
      <c r="AF79" s="212"/>
      <c r="AG79" s="212" t="s">
        <v>216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51">
        <v>35</v>
      </c>
      <c r="B80" s="252" t="s">
        <v>221</v>
      </c>
      <c r="C80" s="263" t="s">
        <v>222</v>
      </c>
      <c r="D80" s="253" t="s">
        <v>110</v>
      </c>
      <c r="E80" s="254">
        <v>2.4225500000000002</v>
      </c>
      <c r="F80" s="255"/>
      <c r="G80" s="256">
        <f>ROUND(E80*F80,2)</f>
        <v>0</v>
      </c>
      <c r="H80" s="233"/>
      <c r="I80" s="232">
        <f>ROUND(E80*H80,2)</f>
        <v>0</v>
      </c>
      <c r="J80" s="233"/>
      <c r="K80" s="232">
        <f>ROUND(E80*J80,2)</f>
        <v>0</v>
      </c>
      <c r="L80" s="232">
        <v>21</v>
      </c>
      <c r="M80" s="232">
        <f>G80*(1+L80/100)</f>
        <v>0</v>
      </c>
      <c r="N80" s="232">
        <v>0</v>
      </c>
      <c r="O80" s="232">
        <f>ROUND(E80*N80,2)</f>
        <v>0</v>
      </c>
      <c r="P80" s="232">
        <v>0</v>
      </c>
      <c r="Q80" s="232">
        <f>ROUND(E80*P80,2)</f>
        <v>0</v>
      </c>
      <c r="R80" s="232"/>
      <c r="S80" s="232" t="s">
        <v>111</v>
      </c>
      <c r="T80" s="232" t="s">
        <v>119</v>
      </c>
      <c r="U80" s="232">
        <v>0.94199999999999995</v>
      </c>
      <c r="V80" s="232">
        <f>ROUND(E80*U80,2)</f>
        <v>2.2799999999999998</v>
      </c>
      <c r="W80" s="232"/>
      <c r="X80" s="232" t="s">
        <v>215</v>
      </c>
      <c r="Y80" s="212"/>
      <c r="Z80" s="212"/>
      <c r="AA80" s="212"/>
      <c r="AB80" s="212"/>
      <c r="AC80" s="212"/>
      <c r="AD80" s="212"/>
      <c r="AE80" s="212"/>
      <c r="AF80" s="212"/>
      <c r="AG80" s="212" t="s">
        <v>216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51">
        <v>36</v>
      </c>
      <c r="B81" s="252" t="s">
        <v>223</v>
      </c>
      <c r="C81" s="263" t="s">
        <v>224</v>
      </c>
      <c r="D81" s="253" t="s">
        <v>110</v>
      </c>
      <c r="E81" s="254">
        <v>12.112740000000001</v>
      </c>
      <c r="F81" s="255"/>
      <c r="G81" s="256">
        <f>ROUND(E81*F81,2)</f>
        <v>0</v>
      </c>
      <c r="H81" s="233"/>
      <c r="I81" s="232">
        <f>ROUND(E81*H81,2)</f>
        <v>0</v>
      </c>
      <c r="J81" s="233"/>
      <c r="K81" s="232">
        <f>ROUND(E81*J81,2)</f>
        <v>0</v>
      </c>
      <c r="L81" s="232">
        <v>21</v>
      </c>
      <c r="M81" s="232">
        <f>G81*(1+L81/100)</f>
        <v>0</v>
      </c>
      <c r="N81" s="232">
        <v>0</v>
      </c>
      <c r="O81" s="232">
        <f>ROUND(E81*N81,2)</f>
        <v>0</v>
      </c>
      <c r="P81" s="232">
        <v>0</v>
      </c>
      <c r="Q81" s="232">
        <f>ROUND(E81*P81,2)</f>
        <v>0</v>
      </c>
      <c r="R81" s="232"/>
      <c r="S81" s="232" t="s">
        <v>111</v>
      </c>
      <c r="T81" s="232" t="s">
        <v>119</v>
      </c>
      <c r="U81" s="232">
        <v>0.105</v>
      </c>
      <c r="V81" s="232">
        <f>ROUND(E81*U81,2)</f>
        <v>1.27</v>
      </c>
      <c r="W81" s="232"/>
      <c r="X81" s="232" t="s">
        <v>215</v>
      </c>
      <c r="Y81" s="212"/>
      <c r="Z81" s="212"/>
      <c r="AA81" s="212"/>
      <c r="AB81" s="212"/>
      <c r="AC81" s="212"/>
      <c r="AD81" s="212"/>
      <c r="AE81" s="212"/>
      <c r="AF81" s="212"/>
      <c r="AG81" s="212" t="s">
        <v>216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51">
        <v>37</v>
      </c>
      <c r="B82" s="252" t="s">
        <v>225</v>
      </c>
      <c r="C82" s="263" t="s">
        <v>226</v>
      </c>
      <c r="D82" s="253" t="s">
        <v>110</v>
      </c>
      <c r="E82" s="254">
        <v>2.4225500000000002</v>
      </c>
      <c r="F82" s="255"/>
      <c r="G82" s="256">
        <f>ROUND(E82*F82,2)</f>
        <v>0</v>
      </c>
      <c r="H82" s="233"/>
      <c r="I82" s="232">
        <f>ROUND(E82*H82,2)</f>
        <v>0</v>
      </c>
      <c r="J82" s="233"/>
      <c r="K82" s="232">
        <f>ROUND(E82*J82,2)</f>
        <v>0</v>
      </c>
      <c r="L82" s="232">
        <v>21</v>
      </c>
      <c r="M82" s="232">
        <f>G82*(1+L82/100)</f>
        <v>0</v>
      </c>
      <c r="N82" s="232">
        <v>0</v>
      </c>
      <c r="O82" s="232">
        <f>ROUND(E82*N82,2)</f>
        <v>0</v>
      </c>
      <c r="P82" s="232">
        <v>0</v>
      </c>
      <c r="Q82" s="232">
        <f>ROUND(E82*P82,2)</f>
        <v>0</v>
      </c>
      <c r="R82" s="232"/>
      <c r="S82" s="232" t="s">
        <v>227</v>
      </c>
      <c r="T82" s="232" t="s">
        <v>119</v>
      </c>
      <c r="U82" s="232">
        <v>0</v>
      </c>
      <c r="V82" s="232">
        <f>ROUND(E82*U82,2)</f>
        <v>0</v>
      </c>
      <c r="W82" s="232"/>
      <c r="X82" s="232" t="s">
        <v>215</v>
      </c>
      <c r="Y82" s="212"/>
      <c r="Z82" s="212"/>
      <c r="AA82" s="212"/>
      <c r="AB82" s="212"/>
      <c r="AC82" s="212"/>
      <c r="AD82" s="212"/>
      <c r="AE82" s="212"/>
      <c r="AF82" s="212"/>
      <c r="AG82" s="212" t="s">
        <v>216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45">
        <v>38</v>
      </c>
      <c r="B83" s="246" t="s">
        <v>228</v>
      </c>
      <c r="C83" s="260" t="s">
        <v>229</v>
      </c>
      <c r="D83" s="247" t="s">
        <v>110</v>
      </c>
      <c r="E83" s="248">
        <v>2.4225500000000002</v>
      </c>
      <c r="F83" s="249"/>
      <c r="G83" s="250">
        <f>ROUND(E83*F83,2)</f>
        <v>0</v>
      </c>
      <c r="H83" s="233"/>
      <c r="I83" s="232">
        <f>ROUND(E83*H83,2)</f>
        <v>0</v>
      </c>
      <c r="J83" s="233"/>
      <c r="K83" s="232">
        <f>ROUND(E83*J83,2)</f>
        <v>0</v>
      </c>
      <c r="L83" s="232">
        <v>21</v>
      </c>
      <c r="M83" s="232">
        <f>G83*(1+L83/100)</f>
        <v>0</v>
      </c>
      <c r="N83" s="232">
        <v>0</v>
      </c>
      <c r="O83" s="232">
        <f>ROUND(E83*N83,2)</f>
        <v>0</v>
      </c>
      <c r="P83" s="232">
        <v>0</v>
      </c>
      <c r="Q83" s="232">
        <f>ROUND(E83*P83,2)</f>
        <v>0</v>
      </c>
      <c r="R83" s="232"/>
      <c r="S83" s="232" t="s">
        <v>111</v>
      </c>
      <c r="T83" s="232" t="s">
        <v>119</v>
      </c>
      <c r="U83" s="232">
        <v>6.0000000000000001E-3</v>
      </c>
      <c r="V83" s="232">
        <f>ROUND(E83*U83,2)</f>
        <v>0.01</v>
      </c>
      <c r="W83" s="232"/>
      <c r="X83" s="232" t="s">
        <v>215</v>
      </c>
      <c r="Y83" s="212"/>
      <c r="Z83" s="212"/>
      <c r="AA83" s="212"/>
      <c r="AB83" s="212"/>
      <c r="AC83" s="212"/>
      <c r="AD83" s="212"/>
      <c r="AE83" s="212"/>
      <c r="AF83" s="212"/>
      <c r="AG83" s="212" t="s">
        <v>216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x14ac:dyDescent="0.2">
      <c r="A84" s="3"/>
      <c r="B84" s="4"/>
      <c r="C84" s="265"/>
      <c r="D84" s="6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AE84">
        <v>15</v>
      </c>
      <c r="AF84">
        <v>21</v>
      </c>
      <c r="AG84" t="s">
        <v>93</v>
      </c>
    </row>
    <row r="85" spans="1:60" x14ac:dyDescent="0.2">
      <c r="A85" s="215"/>
      <c r="B85" s="216" t="s">
        <v>31</v>
      </c>
      <c r="C85" s="266"/>
      <c r="D85" s="217"/>
      <c r="E85" s="218"/>
      <c r="F85" s="218"/>
      <c r="G85" s="258">
        <f>G8+G17+G22+G25+G32+G35+G54+G56+G60+G67+G76</f>
        <v>0</v>
      </c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AE85">
        <f>SUMIF(L7:L83,AE84,G7:G83)</f>
        <v>0</v>
      </c>
      <c r="AF85">
        <f>SUMIF(L7:L83,AF84,G7:G83)</f>
        <v>0</v>
      </c>
      <c r="AG85" t="s">
        <v>230</v>
      </c>
    </row>
    <row r="86" spans="1:60" x14ac:dyDescent="0.2">
      <c r="A86" s="3"/>
      <c r="B86" s="4"/>
      <c r="C86" s="265"/>
      <c r="D86" s="6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60" x14ac:dyDescent="0.2">
      <c r="A87" s="3"/>
      <c r="B87" s="4"/>
      <c r="C87" s="265"/>
      <c r="D87" s="6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60" x14ac:dyDescent="0.2">
      <c r="A88" s="219" t="s">
        <v>231</v>
      </c>
      <c r="B88" s="219"/>
      <c r="C88" s="267"/>
      <c r="D88" s="6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60" x14ac:dyDescent="0.2">
      <c r="A89" s="220"/>
      <c r="B89" s="221"/>
      <c r="C89" s="268"/>
      <c r="D89" s="221"/>
      <c r="E89" s="221"/>
      <c r="F89" s="221"/>
      <c r="G89" s="222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AG89" t="s">
        <v>232</v>
      </c>
    </row>
    <row r="90" spans="1:60" x14ac:dyDescent="0.2">
      <c r="A90" s="223"/>
      <c r="B90" s="224"/>
      <c r="C90" s="269"/>
      <c r="D90" s="224"/>
      <c r="E90" s="224"/>
      <c r="F90" s="224"/>
      <c r="G90" s="225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60" x14ac:dyDescent="0.2">
      <c r="A91" s="223"/>
      <c r="B91" s="224"/>
      <c r="C91" s="269"/>
      <c r="D91" s="224"/>
      <c r="E91" s="224"/>
      <c r="F91" s="224"/>
      <c r="G91" s="225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60" x14ac:dyDescent="0.2">
      <c r="A92" s="223"/>
      <c r="B92" s="224"/>
      <c r="C92" s="269"/>
      <c r="D92" s="224"/>
      <c r="E92" s="224"/>
      <c r="F92" s="224"/>
      <c r="G92" s="225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60" x14ac:dyDescent="0.2">
      <c r="A93" s="226"/>
      <c r="B93" s="227"/>
      <c r="C93" s="270"/>
      <c r="D93" s="227"/>
      <c r="E93" s="227"/>
      <c r="F93" s="227"/>
      <c r="G93" s="228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60" x14ac:dyDescent="0.2">
      <c r="A94" s="3"/>
      <c r="B94" s="4"/>
      <c r="C94" s="265"/>
      <c r="D94" s="6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60" x14ac:dyDescent="0.2">
      <c r="C95" s="271"/>
      <c r="D95" s="10"/>
      <c r="AG95" t="s">
        <v>233</v>
      </c>
    </row>
    <row r="96" spans="1:60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JGo1luTk9LiUeH7wFGkJYAIZgKWkHBi+B/L+7STDw+0/W+v382ap4n5idycC1hprbFQeZa13ABowznfvJKwUfQ==" saltValue="CHROnHktaWUdnmCdQsHEvg==" spinCount="100000" sheet="1"/>
  <mergeCells count="6">
    <mergeCell ref="A1:G1"/>
    <mergeCell ref="C2:G2"/>
    <mergeCell ref="C3:G3"/>
    <mergeCell ref="C4:G4"/>
    <mergeCell ref="A88:C88"/>
    <mergeCell ref="A89:G93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01 Pol'!Názvy_tisku</vt:lpstr>
      <vt:lpstr>oadresa</vt:lpstr>
      <vt:lpstr>Stavba!Objednatel</vt:lpstr>
      <vt:lpstr>Stavba!Objekt</vt:lpstr>
      <vt:lpstr>'SO01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Osička</dc:creator>
  <cp:lastModifiedBy>Martin Osička</cp:lastModifiedBy>
  <cp:lastPrinted>2019-03-19T12:27:02Z</cp:lastPrinted>
  <dcterms:created xsi:type="dcterms:W3CDTF">2009-04-08T07:15:50Z</dcterms:created>
  <dcterms:modified xsi:type="dcterms:W3CDTF">2021-03-01T00:28:09Z</dcterms:modified>
</cp:coreProperties>
</file>